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20" documentId="13_ncr:1_{9BB11833-2552-4775-99A3-8BCEC0B33FEB}" xr6:coauthVersionLast="47" xr6:coauthVersionMax="47" xr10:uidLastSave="{CED3AB5D-F710-4471-A6E1-9050CA6B0D11}"/>
  <bookViews>
    <workbookView xWindow="-108" yWindow="-108" windowWidth="23256" windowHeight="13896" activeTab="2" xr2:uid="{00000000-000D-0000-FFFF-FFFF00000000}"/>
  </bookViews>
  <sheets>
    <sheet name="Julia's Food Booth" sheetId="1" r:id="rId1"/>
    <sheet name="Julia's Sensitivity Report" sheetId="2" r:id="rId2"/>
    <sheet name="Mossaic Tiles" sheetId="3" r:id="rId3"/>
    <sheet name="Mossaic Sensitivity Report" sheetId="6" r:id="rId4"/>
    <sheet name="Waiting Line" sheetId="5" r:id="rId5"/>
  </sheets>
  <definedNames>
    <definedName name="solver_adj" localSheetId="0" hidden="1">'Julia''s Food Booth'!$B$3:$D$3</definedName>
    <definedName name="solver_adj" localSheetId="2" hidden="1">'Mossaic Tiles'!$B$3:$C$3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'Julia''s Food Booth'!$E$10</definedName>
    <definedName name="solver_lhs1" localSheetId="2" hidden="1">'Mossaic Tiles'!$B$3:$C$3</definedName>
    <definedName name="solver_lhs2" localSheetId="0" hidden="1">'Julia''s Food Booth'!$E$5</definedName>
    <definedName name="solver_lhs2" localSheetId="2" hidden="1">'Mossaic Tiles'!$D$5:$D$8</definedName>
    <definedName name="solver_lhs3" localSheetId="0" hidden="1">'Julia''s Food Booth'!$E$8:$E$9</definedName>
    <definedName name="solver_lhs4" localSheetId="0" hidden="1">'Julia''s Food Booth'!$E$9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3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pt" localSheetId="0" hidden="1">'Julia''s Food Booth'!$B$4</definedName>
    <definedName name="solver_opt" localSheetId="2" hidden="1">'Mossaic Tiles'!$B$4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3</definedName>
    <definedName name="solver_rel1" localSheetId="2" hidden="1">4</definedName>
    <definedName name="solver_rel2" localSheetId="0" hidden="1">1</definedName>
    <definedName name="solver_rel2" localSheetId="2" hidden="1">1</definedName>
    <definedName name="solver_rel3" localSheetId="0" hidden="1">1</definedName>
    <definedName name="solver_rel4" localSheetId="0" hidden="1">1</definedName>
    <definedName name="solver_rhs1" localSheetId="0" hidden="1">'Julia''s Food Booth'!$G$10</definedName>
    <definedName name="solver_rhs1" localSheetId="2" hidden="1">"integer"</definedName>
    <definedName name="solver_rhs2" localSheetId="0" hidden="1">'Julia''s Food Booth'!$G$5</definedName>
    <definedName name="solver_rhs2" localSheetId="2" hidden="1">'Mossaic Tiles'!$F$5:$F$8</definedName>
    <definedName name="solver_rhs3" localSheetId="0" hidden="1">'Julia''s Food Booth'!$G$8:$G$9</definedName>
    <definedName name="solver_rhs4" localSheetId="0" hidden="1">'Julia''s Food Booth'!$G$9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5" l="1"/>
  <c r="N3" i="5"/>
  <c r="K3" i="5"/>
  <c r="Q40" i="5"/>
  <c r="Q37" i="5"/>
  <c r="Q35" i="5"/>
  <c r="M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4" i="5"/>
  <c r="M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" i="5"/>
  <c r="J3" i="5" s="1"/>
  <c r="J4" i="5" l="1"/>
  <c r="B4" i="3"/>
  <c r="D6" i="3"/>
  <c r="D7" i="3"/>
  <c r="D8" i="3"/>
  <c r="D5" i="3"/>
  <c r="F5" i="3"/>
  <c r="B7" i="1"/>
  <c r="B8" i="1"/>
  <c r="E8" i="1"/>
  <c r="E9" i="1"/>
  <c r="E10" i="1"/>
  <c r="G8" i="1"/>
  <c r="C7" i="1"/>
  <c r="D7" i="1"/>
  <c r="B5" i="1"/>
  <c r="L3" i="5" l="1"/>
  <c r="O3" i="5" s="1"/>
  <c r="J5" i="5"/>
  <c r="K4" i="5"/>
  <c r="B4" i="1"/>
  <c r="E5" i="1"/>
  <c r="J6" i="5" l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N4" i="5"/>
  <c r="K5" i="5" s="1"/>
  <c r="L4" i="5"/>
  <c r="O4" i="5" s="1"/>
  <c r="O5" i="5" l="1"/>
  <c r="N5" i="5"/>
  <c r="K6" i="5" s="1"/>
  <c r="L6" i="5" l="1"/>
  <c r="O6" i="5" s="1"/>
  <c r="N6" i="5"/>
  <c r="K7" i="5" s="1"/>
  <c r="N7" i="5" l="1"/>
  <c r="K8" i="5" s="1"/>
  <c r="L7" i="5"/>
  <c r="O7" i="5" s="1"/>
  <c r="N8" i="5" l="1"/>
  <c r="K9" i="5" s="1"/>
  <c r="L8" i="5"/>
  <c r="O8" i="5" s="1"/>
  <c r="N9" i="5" l="1"/>
  <c r="K10" i="5" s="1"/>
  <c r="L9" i="5"/>
  <c r="O9" i="5" s="1"/>
  <c r="L10" i="5" l="1"/>
  <c r="O10" i="5" s="1"/>
  <c r="N10" i="5"/>
  <c r="K11" i="5" s="1"/>
  <c r="L11" i="5" l="1"/>
  <c r="O11" i="5" s="1"/>
  <c r="N11" i="5"/>
  <c r="K12" i="5" s="1"/>
  <c r="N12" i="5" l="1"/>
  <c r="K13" i="5" s="1"/>
  <c r="L12" i="5"/>
  <c r="O12" i="5" s="1"/>
  <c r="L13" i="5" l="1"/>
  <c r="O13" i="5" s="1"/>
  <c r="N13" i="5"/>
  <c r="K14" i="5" s="1"/>
  <c r="N14" i="5" l="1"/>
  <c r="K15" i="5" s="1"/>
  <c r="L14" i="5"/>
  <c r="O14" i="5" s="1"/>
  <c r="L15" i="5" l="1"/>
  <c r="O15" i="5" s="1"/>
  <c r="N15" i="5"/>
  <c r="K16" i="5" s="1"/>
  <c r="L16" i="5" l="1"/>
  <c r="O16" i="5" s="1"/>
  <c r="N16" i="5"/>
  <c r="K17" i="5" s="1"/>
  <c r="N17" i="5" l="1"/>
  <c r="K18" i="5" s="1"/>
  <c r="L17" i="5"/>
  <c r="O17" i="5" s="1"/>
  <c r="L18" i="5" l="1"/>
  <c r="O18" i="5" s="1"/>
  <c r="N18" i="5"/>
  <c r="K19" i="5" s="1"/>
  <c r="N19" i="5" l="1"/>
  <c r="K20" i="5" s="1"/>
  <c r="L19" i="5"/>
  <c r="O19" i="5" s="1"/>
  <c r="L20" i="5" l="1"/>
  <c r="O20" i="5" s="1"/>
  <c r="N20" i="5"/>
  <c r="K21" i="5" s="1"/>
  <c r="L21" i="5" l="1"/>
  <c r="O21" i="5" s="1"/>
  <c r="N21" i="5"/>
  <c r="K22" i="5" s="1"/>
  <c r="L22" i="5" l="1"/>
  <c r="O22" i="5" s="1"/>
  <c r="N22" i="5"/>
  <c r="K23" i="5" s="1"/>
  <c r="L23" i="5" l="1"/>
  <c r="O23" i="5" s="1"/>
  <c r="N23" i="5"/>
  <c r="K24" i="5" s="1"/>
  <c r="N24" i="5" l="1"/>
  <c r="K25" i="5" s="1"/>
  <c r="L24" i="5"/>
  <c r="O24" i="5" s="1"/>
  <c r="L25" i="5" l="1"/>
  <c r="O25" i="5" s="1"/>
  <c r="N25" i="5"/>
  <c r="K26" i="5" s="1"/>
  <c r="L26" i="5" l="1"/>
  <c r="O26" i="5" s="1"/>
  <c r="N26" i="5"/>
  <c r="K27" i="5" s="1"/>
  <c r="L27" i="5" l="1"/>
  <c r="O27" i="5" s="1"/>
  <c r="N27" i="5"/>
  <c r="K28" i="5" s="1"/>
  <c r="N28" i="5" l="1"/>
  <c r="K29" i="5" s="1"/>
  <c r="L28" i="5"/>
  <c r="O28" i="5" s="1"/>
  <c r="L29" i="5" l="1"/>
  <c r="O29" i="5" s="1"/>
  <c r="N29" i="5"/>
  <c r="K30" i="5" s="1"/>
  <c r="L30" i="5" l="1"/>
  <c r="O30" i="5" s="1"/>
  <c r="N30" i="5"/>
  <c r="K31" i="5" s="1"/>
  <c r="L31" i="5" l="1"/>
  <c r="O31" i="5" s="1"/>
  <c r="N31" i="5"/>
  <c r="K32" i="5" s="1"/>
  <c r="N32" i="5" l="1"/>
  <c r="K33" i="5" s="1"/>
  <c r="L32" i="5"/>
  <c r="O32" i="5" s="1"/>
  <c r="L33" i="5" l="1"/>
  <c r="O33" i="5" s="1"/>
  <c r="N33" i="5"/>
  <c r="K34" i="5" s="1"/>
  <c r="L34" i="5" l="1"/>
  <c r="O34" i="5" s="1"/>
  <c r="N34" i="5"/>
  <c r="K35" i="5" s="1"/>
  <c r="L35" i="5" l="1"/>
  <c r="O35" i="5" s="1"/>
  <c r="N35" i="5"/>
  <c r="K36" i="5" s="1"/>
  <c r="N36" i="5" l="1"/>
  <c r="K37" i="5" s="1"/>
  <c r="L36" i="5"/>
  <c r="O36" i="5" s="1"/>
  <c r="L37" i="5" l="1"/>
  <c r="O37" i="5" s="1"/>
  <c r="N37" i="5"/>
  <c r="K38" i="5" s="1"/>
  <c r="N38" i="5" l="1"/>
  <c r="K39" i="5" s="1"/>
  <c r="L38" i="5"/>
  <c r="O38" i="5" s="1"/>
  <c r="L39" i="5" l="1"/>
  <c r="O39" i="5" s="1"/>
  <c r="N39" i="5"/>
  <c r="K40" i="5" s="1"/>
  <c r="L40" i="5" l="1"/>
  <c r="O40" i="5" s="1"/>
  <c r="N40" i="5"/>
  <c r="K41" i="5" s="1"/>
  <c r="L41" i="5" l="1"/>
  <c r="O41" i="5" s="1"/>
  <c r="N41" i="5"/>
  <c r="K42" i="5" s="1"/>
  <c r="N42" i="5" l="1"/>
  <c r="K43" i="5" s="1"/>
  <c r="L42" i="5"/>
  <c r="O42" i="5" s="1"/>
  <c r="N43" i="5" l="1"/>
  <c r="K44" i="5" s="1"/>
  <c r="L43" i="5"/>
  <c r="O43" i="5" s="1"/>
  <c r="L44" i="5" l="1"/>
  <c r="O44" i="5" s="1"/>
  <c r="N44" i="5"/>
  <c r="K45" i="5" s="1"/>
  <c r="L45" i="5" l="1"/>
  <c r="O45" i="5" s="1"/>
  <c r="N45" i="5"/>
  <c r="K46" i="5" s="1"/>
  <c r="L46" i="5" l="1"/>
  <c r="O46" i="5" s="1"/>
  <c r="N46" i="5"/>
  <c r="K47" i="5" s="1"/>
  <c r="L47" i="5" l="1"/>
  <c r="O47" i="5" s="1"/>
  <c r="N47" i="5"/>
  <c r="K48" i="5" s="1"/>
  <c r="L48" i="5" l="1"/>
  <c r="O48" i="5" s="1"/>
  <c r="N48" i="5"/>
  <c r="K49" i="5" s="1"/>
  <c r="L49" i="5" l="1"/>
  <c r="O49" i="5" s="1"/>
  <c r="N49" i="5"/>
  <c r="K50" i="5" s="1"/>
  <c r="L50" i="5" l="1"/>
  <c r="O50" i="5" s="1"/>
  <c r="N50" i="5"/>
  <c r="K51" i="5" s="1"/>
  <c r="L51" i="5" l="1"/>
  <c r="O51" i="5" s="1"/>
  <c r="N51" i="5"/>
  <c r="K52" i="5" s="1"/>
  <c r="N52" i="5" l="1"/>
  <c r="K53" i="5" s="1"/>
  <c r="L52" i="5"/>
  <c r="O52" i="5" s="1"/>
  <c r="L53" i="5" l="1"/>
  <c r="O53" i="5" s="1"/>
  <c r="N53" i="5"/>
  <c r="K54" i="5" s="1"/>
  <c r="L54" i="5" l="1"/>
  <c r="O54" i="5" s="1"/>
  <c r="N54" i="5"/>
  <c r="K55" i="5" s="1"/>
  <c r="L55" i="5" l="1"/>
  <c r="O55" i="5" s="1"/>
  <c r="N55" i="5"/>
  <c r="K56" i="5" s="1"/>
  <c r="L56" i="5" l="1"/>
  <c r="O56" i="5" s="1"/>
  <c r="N56" i="5"/>
  <c r="K57" i="5" s="1"/>
  <c r="L57" i="5" l="1"/>
  <c r="O57" i="5" s="1"/>
  <c r="N57" i="5"/>
  <c r="K58" i="5" s="1"/>
  <c r="L58" i="5" l="1"/>
  <c r="O58" i="5" s="1"/>
  <c r="N58" i="5"/>
  <c r="K59" i="5" s="1"/>
  <c r="L59" i="5" l="1"/>
  <c r="O59" i="5" s="1"/>
  <c r="N59" i="5"/>
  <c r="K60" i="5" s="1"/>
  <c r="L60" i="5" l="1"/>
  <c r="O60" i="5" s="1"/>
  <c r="N60" i="5"/>
  <c r="K61" i="5" s="1"/>
  <c r="N61" i="5" l="1"/>
  <c r="K62" i="5" s="1"/>
  <c r="L61" i="5"/>
  <c r="O61" i="5" s="1"/>
  <c r="L62" i="5" l="1"/>
  <c r="O62" i="5" s="1"/>
  <c r="N62" i="5"/>
  <c r="K63" i="5" s="1"/>
  <c r="N63" i="5" l="1"/>
  <c r="K64" i="5" s="1"/>
  <c r="L63" i="5"/>
  <c r="O63" i="5" s="1"/>
  <c r="L64" i="5" l="1"/>
  <c r="O64" i="5" s="1"/>
  <c r="N64" i="5"/>
  <c r="K65" i="5" s="1"/>
  <c r="L65" i="5" l="1"/>
  <c r="O65" i="5" s="1"/>
  <c r="N65" i="5"/>
  <c r="K66" i="5" s="1"/>
  <c r="N66" i="5" l="1"/>
  <c r="K67" i="5" s="1"/>
  <c r="L66" i="5"/>
  <c r="O66" i="5" s="1"/>
  <c r="N67" i="5" l="1"/>
  <c r="K68" i="5" s="1"/>
  <c r="L67" i="5"/>
  <c r="O67" i="5" s="1"/>
  <c r="N68" i="5" l="1"/>
  <c r="K69" i="5" s="1"/>
  <c r="L68" i="5"/>
  <c r="O68" i="5" s="1"/>
  <c r="N69" i="5" l="1"/>
  <c r="K70" i="5" s="1"/>
  <c r="L69" i="5"/>
  <c r="O69" i="5" s="1"/>
  <c r="N70" i="5" l="1"/>
  <c r="K71" i="5" s="1"/>
  <c r="L70" i="5"/>
  <c r="O70" i="5" s="1"/>
  <c r="L71" i="5" l="1"/>
  <c r="O71" i="5" s="1"/>
  <c r="N71" i="5"/>
  <c r="K72" i="5" s="1"/>
  <c r="L72" i="5" l="1"/>
  <c r="O72" i="5" s="1"/>
  <c r="N72" i="5"/>
  <c r="K73" i="5" s="1"/>
  <c r="L73" i="5" l="1"/>
  <c r="O73" i="5" s="1"/>
  <c r="N73" i="5"/>
  <c r="K74" i="5" s="1"/>
  <c r="L74" i="5" l="1"/>
  <c r="O74" i="5" s="1"/>
  <c r="N74" i="5"/>
  <c r="K75" i="5" s="1"/>
  <c r="L75" i="5" l="1"/>
  <c r="O75" i="5" s="1"/>
  <c r="N75" i="5"/>
  <c r="K76" i="5" s="1"/>
  <c r="L76" i="5" l="1"/>
  <c r="O76" i="5" s="1"/>
  <c r="N76" i="5"/>
  <c r="K77" i="5" s="1"/>
  <c r="N77" i="5" l="1"/>
  <c r="K78" i="5" s="1"/>
  <c r="L77" i="5"/>
  <c r="O77" i="5" s="1"/>
  <c r="N78" i="5" l="1"/>
  <c r="K79" i="5" s="1"/>
  <c r="L78" i="5"/>
  <c r="O78" i="5" s="1"/>
  <c r="N79" i="5" l="1"/>
  <c r="K80" i="5" s="1"/>
  <c r="L79" i="5"/>
  <c r="O79" i="5" s="1"/>
  <c r="L80" i="5" l="1"/>
  <c r="O80" i="5" s="1"/>
  <c r="N80" i="5"/>
  <c r="K81" i="5" s="1"/>
  <c r="L81" i="5" l="1"/>
  <c r="O81" i="5" s="1"/>
  <c r="N81" i="5"/>
  <c r="K82" i="5" s="1"/>
  <c r="L82" i="5" l="1"/>
  <c r="O82" i="5" s="1"/>
  <c r="N82" i="5"/>
  <c r="K83" i="5" s="1"/>
  <c r="L83" i="5" l="1"/>
  <c r="O83" i="5" s="1"/>
  <c r="N83" i="5"/>
  <c r="K84" i="5" s="1"/>
  <c r="N84" i="5" l="1"/>
  <c r="K85" i="5" s="1"/>
  <c r="L84" i="5"/>
  <c r="O84" i="5" s="1"/>
  <c r="N85" i="5" l="1"/>
  <c r="K86" i="5" s="1"/>
  <c r="L85" i="5"/>
  <c r="O85" i="5" s="1"/>
  <c r="L86" i="5" l="1"/>
  <c r="O86" i="5" s="1"/>
  <c r="N86" i="5"/>
  <c r="K87" i="5" s="1"/>
  <c r="N87" i="5" l="1"/>
  <c r="K88" i="5" s="1"/>
  <c r="L87" i="5"/>
  <c r="O87" i="5" s="1"/>
  <c r="L88" i="5" l="1"/>
  <c r="O88" i="5" s="1"/>
  <c r="N88" i="5"/>
  <c r="K89" i="5" s="1"/>
  <c r="L89" i="5" l="1"/>
  <c r="O89" i="5" s="1"/>
  <c r="N89" i="5"/>
  <c r="K90" i="5" s="1"/>
  <c r="N90" i="5" l="1"/>
  <c r="K91" i="5" s="1"/>
  <c r="L90" i="5"/>
  <c r="O90" i="5" s="1"/>
  <c r="N91" i="5" l="1"/>
  <c r="K92" i="5" s="1"/>
  <c r="L91" i="5"/>
  <c r="O91" i="5" s="1"/>
  <c r="N92" i="5" l="1"/>
  <c r="K93" i="5" s="1"/>
  <c r="L92" i="5"/>
  <c r="O92" i="5" s="1"/>
  <c r="N93" i="5" l="1"/>
  <c r="K94" i="5" s="1"/>
  <c r="L93" i="5"/>
  <c r="O93" i="5" s="1"/>
  <c r="L94" i="5" l="1"/>
  <c r="O94" i="5" s="1"/>
  <c r="N94" i="5"/>
  <c r="K95" i="5" s="1"/>
  <c r="L95" i="5" l="1"/>
  <c r="O95" i="5" s="1"/>
  <c r="N95" i="5"/>
  <c r="K96" i="5" s="1"/>
  <c r="L96" i="5" l="1"/>
  <c r="O96" i="5" s="1"/>
  <c r="N96" i="5"/>
  <c r="K97" i="5" s="1"/>
  <c r="L97" i="5" l="1"/>
  <c r="O97" i="5" s="1"/>
  <c r="N97" i="5"/>
  <c r="K98" i="5" s="1"/>
  <c r="L98" i="5" l="1"/>
  <c r="O98" i="5" s="1"/>
  <c r="N98" i="5"/>
  <c r="K99" i="5" s="1"/>
  <c r="N99" i="5" l="1"/>
  <c r="K100" i="5" s="1"/>
  <c r="L99" i="5"/>
  <c r="O99" i="5" s="1"/>
  <c r="N100" i="5" l="1"/>
  <c r="K101" i="5" s="1"/>
  <c r="L100" i="5"/>
  <c r="O100" i="5" s="1"/>
  <c r="L101" i="5" l="1"/>
  <c r="O101" i="5" s="1"/>
  <c r="N101" i="5"/>
  <c r="K102" i="5" s="1"/>
  <c r="L102" i="5" l="1"/>
  <c r="O102" i="5" s="1"/>
  <c r="N102" i="5"/>
  <c r="K103" i="5" s="1"/>
  <c r="L103" i="5" l="1"/>
  <c r="O103" i="5" s="1"/>
  <c r="N103" i="5"/>
  <c r="K104" i="5" s="1"/>
  <c r="N104" i="5" l="1"/>
  <c r="K105" i="5" s="1"/>
  <c r="L104" i="5"/>
  <c r="O104" i="5" s="1"/>
  <c r="N105" i="5" l="1"/>
  <c r="K106" i="5" s="1"/>
  <c r="L105" i="5"/>
  <c r="O105" i="5" s="1"/>
  <c r="N106" i="5" l="1"/>
  <c r="K107" i="5" s="1"/>
  <c r="L106" i="5"/>
  <c r="O106" i="5" s="1"/>
  <c r="N107" i="5" l="1"/>
  <c r="K108" i="5" s="1"/>
  <c r="L107" i="5"/>
  <c r="O107" i="5" s="1"/>
  <c r="L108" i="5" l="1"/>
  <c r="O108" i="5" s="1"/>
  <c r="N108" i="5"/>
  <c r="K109" i="5" s="1"/>
  <c r="L109" i="5" l="1"/>
  <c r="O109" i="5" s="1"/>
  <c r="N109" i="5"/>
  <c r="K110" i="5" s="1"/>
  <c r="L110" i="5" l="1"/>
  <c r="O110" i="5" s="1"/>
  <c r="N110" i="5"/>
  <c r="K111" i="5" s="1"/>
  <c r="L111" i="5" l="1"/>
  <c r="O111" i="5" s="1"/>
  <c r="N111" i="5"/>
  <c r="K112" i="5" s="1"/>
  <c r="L112" i="5" l="1"/>
  <c r="O112" i="5" s="1"/>
  <c r="N112" i="5"/>
  <c r="K113" i="5" s="1"/>
  <c r="L113" i="5" l="1"/>
  <c r="O113" i="5" s="1"/>
  <c r="N113" i="5"/>
  <c r="K114" i="5" s="1"/>
  <c r="N114" i="5" l="1"/>
  <c r="K115" i="5" s="1"/>
  <c r="L114" i="5"/>
  <c r="O114" i="5" s="1"/>
  <c r="N115" i="5" l="1"/>
  <c r="K116" i="5" s="1"/>
  <c r="L115" i="5"/>
  <c r="O115" i="5" s="1"/>
  <c r="L116" i="5" l="1"/>
  <c r="O116" i="5" s="1"/>
  <c r="N116" i="5"/>
  <c r="K117" i="5" s="1"/>
  <c r="L117" i="5" l="1"/>
  <c r="O117" i="5" s="1"/>
  <c r="N117" i="5"/>
  <c r="K118" i="5" s="1"/>
  <c r="L118" i="5" l="1"/>
  <c r="O118" i="5" s="1"/>
  <c r="N118" i="5"/>
  <c r="K119" i="5" s="1"/>
  <c r="L119" i="5" l="1"/>
  <c r="O119" i="5" s="1"/>
  <c r="N119" i="5"/>
  <c r="K120" i="5" s="1"/>
  <c r="L120" i="5" l="1"/>
  <c r="O120" i="5" s="1"/>
  <c r="N120" i="5"/>
  <c r="K121" i="5" s="1"/>
  <c r="L121" i="5" l="1"/>
  <c r="O121" i="5" s="1"/>
  <c r="N121" i="5"/>
  <c r="K122" i="5" s="1"/>
  <c r="L122" i="5" l="1"/>
  <c r="O122" i="5" s="1"/>
  <c r="N122" i="5"/>
  <c r="K123" i="5" s="1"/>
  <c r="L123" i="5" l="1"/>
  <c r="O123" i="5" s="1"/>
  <c r="N123" i="5"/>
  <c r="K124" i="5" s="1"/>
  <c r="N124" i="5" l="1"/>
  <c r="K125" i="5" s="1"/>
  <c r="L124" i="5"/>
  <c r="O124" i="5" s="1"/>
  <c r="L125" i="5" l="1"/>
  <c r="O125" i="5" s="1"/>
  <c r="N125" i="5"/>
  <c r="K126" i="5" s="1"/>
  <c r="L126" i="5" l="1"/>
  <c r="O126" i="5" s="1"/>
  <c r="N126" i="5"/>
  <c r="K127" i="5" s="1"/>
  <c r="L127" i="5" l="1"/>
  <c r="O127" i="5" s="1"/>
  <c r="N127" i="5"/>
  <c r="K128" i="5" s="1"/>
  <c r="L128" i="5" l="1"/>
  <c r="O128" i="5" s="1"/>
  <c r="N128" i="5"/>
  <c r="K129" i="5" s="1"/>
  <c r="L129" i="5" l="1"/>
  <c r="O129" i="5" s="1"/>
  <c r="N129" i="5"/>
  <c r="K130" i="5" s="1"/>
  <c r="L130" i="5" l="1"/>
  <c r="O130" i="5" s="1"/>
  <c r="N130" i="5"/>
  <c r="K131" i="5" s="1"/>
  <c r="L131" i="5" l="1"/>
  <c r="O131" i="5" s="1"/>
  <c r="N131" i="5"/>
  <c r="K132" i="5" s="1"/>
  <c r="L132" i="5" l="1"/>
  <c r="O132" i="5" s="1"/>
  <c r="N132" i="5"/>
  <c r="K133" i="5" s="1"/>
  <c r="L133" i="5" l="1"/>
  <c r="O133" i="5" s="1"/>
  <c r="N133" i="5"/>
  <c r="K134" i="5" s="1"/>
  <c r="N134" i="5" l="1"/>
  <c r="K135" i="5" s="1"/>
  <c r="L134" i="5"/>
  <c r="O134" i="5" s="1"/>
  <c r="L135" i="5" l="1"/>
  <c r="O135" i="5" s="1"/>
  <c r="N135" i="5"/>
  <c r="K136" i="5" s="1"/>
  <c r="N136" i="5" l="1"/>
  <c r="K137" i="5" s="1"/>
  <c r="L136" i="5"/>
  <c r="O136" i="5" s="1"/>
  <c r="L137" i="5" l="1"/>
  <c r="O137" i="5" s="1"/>
  <c r="N137" i="5"/>
  <c r="K138" i="5" s="1"/>
  <c r="L138" i="5" l="1"/>
  <c r="O138" i="5" s="1"/>
  <c r="N138" i="5"/>
  <c r="K139" i="5" s="1"/>
  <c r="N139" i="5" l="1"/>
  <c r="K140" i="5" s="1"/>
  <c r="L139" i="5"/>
  <c r="O139" i="5" s="1"/>
  <c r="L140" i="5" l="1"/>
  <c r="O140" i="5" s="1"/>
  <c r="N140" i="5"/>
  <c r="K141" i="5" s="1"/>
  <c r="L141" i="5" l="1"/>
  <c r="O141" i="5" s="1"/>
  <c r="N141" i="5"/>
  <c r="K142" i="5" s="1"/>
  <c r="L142" i="5" l="1"/>
  <c r="O142" i="5" s="1"/>
  <c r="N142" i="5"/>
  <c r="K143" i="5" s="1"/>
  <c r="L143" i="5" l="1"/>
  <c r="O143" i="5" s="1"/>
  <c r="N143" i="5"/>
  <c r="K144" i="5" s="1"/>
  <c r="L144" i="5" l="1"/>
  <c r="O144" i="5" s="1"/>
  <c r="N144" i="5"/>
  <c r="K145" i="5" s="1"/>
  <c r="L145" i="5" l="1"/>
  <c r="O145" i="5" s="1"/>
  <c r="N145" i="5"/>
  <c r="K146" i="5" s="1"/>
  <c r="N146" i="5" l="1"/>
  <c r="K147" i="5" s="1"/>
  <c r="L146" i="5"/>
  <c r="O146" i="5" s="1"/>
  <c r="L147" i="5" l="1"/>
  <c r="O147" i="5" s="1"/>
  <c r="N147" i="5"/>
  <c r="K148" i="5" s="1"/>
  <c r="L148" i="5" l="1"/>
  <c r="O148" i="5" s="1"/>
  <c r="N148" i="5"/>
  <c r="K149" i="5" s="1"/>
  <c r="L149" i="5" l="1"/>
  <c r="O149" i="5" s="1"/>
  <c r="N149" i="5"/>
  <c r="K150" i="5" s="1"/>
  <c r="L150" i="5" l="1"/>
  <c r="O150" i="5" s="1"/>
  <c r="N150" i="5"/>
  <c r="K151" i="5" s="1"/>
  <c r="L151" i="5" l="1"/>
  <c r="O151" i="5" s="1"/>
  <c r="N151" i="5"/>
  <c r="K152" i="5" s="1"/>
  <c r="N152" i="5" l="1"/>
  <c r="K153" i="5" s="1"/>
  <c r="L152" i="5"/>
  <c r="O152" i="5" s="1"/>
  <c r="L153" i="5" l="1"/>
  <c r="O153" i="5" s="1"/>
  <c r="N153" i="5"/>
  <c r="K154" i="5" s="1"/>
  <c r="N154" i="5" l="1"/>
  <c r="K155" i="5" s="1"/>
  <c r="L154" i="5"/>
  <c r="O154" i="5" s="1"/>
  <c r="N155" i="5" l="1"/>
  <c r="K156" i="5" s="1"/>
  <c r="L155" i="5"/>
  <c r="O155" i="5" s="1"/>
  <c r="L156" i="5" l="1"/>
  <c r="O156" i="5" s="1"/>
  <c r="N156" i="5"/>
  <c r="K157" i="5" s="1"/>
  <c r="L157" i="5" l="1"/>
  <c r="O157" i="5" s="1"/>
  <c r="N157" i="5"/>
  <c r="K158" i="5" s="1"/>
  <c r="N158" i="5" l="1"/>
  <c r="K159" i="5" s="1"/>
  <c r="L158" i="5"/>
  <c r="O158" i="5" s="1"/>
  <c r="L159" i="5" l="1"/>
  <c r="O159" i="5" s="1"/>
  <c r="N159" i="5"/>
  <c r="K160" i="5" s="1"/>
  <c r="N160" i="5" l="1"/>
  <c r="K161" i="5" s="1"/>
  <c r="L160" i="5"/>
  <c r="O160" i="5" s="1"/>
  <c r="L161" i="5" l="1"/>
  <c r="O161" i="5" s="1"/>
  <c r="N161" i="5"/>
  <c r="K162" i="5" s="1"/>
  <c r="L162" i="5" l="1"/>
  <c r="O162" i="5" s="1"/>
  <c r="N162" i="5"/>
  <c r="K163" i="5" s="1"/>
  <c r="N163" i="5" l="1"/>
  <c r="K164" i="5" s="1"/>
  <c r="L163" i="5"/>
  <c r="O163" i="5" s="1"/>
  <c r="L164" i="5" l="1"/>
  <c r="O164" i="5" s="1"/>
  <c r="N164" i="5"/>
  <c r="K165" i="5" s="1"/>
  <c r="L165" i="5" l="1"/>
  <c r="O165" i="5" s="1"/>
  <c r="N165" i="5"/>
  <c r="K166" i="5" s="1"/>
  <c r="L166" i="5" l="1"/>
  <c r="O166" i="5" s="1"/>
  <c r="N166" i="5"/>
  <c r="K167" i="5" s="1"/>
  <c r="L167" i="5" l="1"/>
  <c r="O167" i="5" s="1"/>
  <c r="N167" i="5"/>
  <c r="K168" i="5" s="1"/>
  <c r="L168" i="5" l="1"/>
  <c r="O168" i="5" s="1"/>
  <c r="N168" i="5"/>
  <c r="K169" i="5" s="1"/>
  <c r="L169" i="5" l="1"/>
  <c r="O169" i="5" s="1"/>
  <c r="N169" i="5"/>
  <c r="K170" i="5" s="1"/>
  <c r="L170" i="5" l="1"/>
  <c r="O170" i="5" s="1"/>
  <c r="N170" i="5"/>
  <c r="K171" i="5" s="1"/>
  <c r="L171" i="5" l="1"/>
  <c r="O171" i="5" s="1"/>
  <c r="N171" i="5"/>
  <c r="K172" i="5" s="1"/>
  <c r="N172" i="5" l="1"/>
  <c r="K173" i="5" s="1"/>
  <c r="L172" i="5"/>
  <c r="O172" i="5" s="1"/>
  <c r="N173" i="5" l="1"/>
  <c r="K174" i="5" s="1"/>
  <c r="L173" i="5"/>
  <c r="O173" i="5" s="1"/>
  <c r="N174" i="5" l="1"/>
  <c r="K175" i="5" s="1"/>
  <c r="L174" i="5"/>
  <c r="O174" i="5" s="1"/>
  <c r="L175" i="5" l="1"/>
  <c r="O175" i="5" s="1"/>
  <c r="N175" i="5"/>
  <c r="K176" i="5" s="1"/>
  <c r="L176" i="5" l="1"/>
  <c r="O176" i="5" s="1"/>
  <c r="N176" i="5"/>
  <c r="K177" i="5" s="1"/>
  <c r="N177" i="5" l="1"/>
  <c r="K178" i="5" s="1"/>
  <c r="L177" i="5"/>
  <c r="O177" i="5" s="1"/>
  <c r="L178" i="5" l="1"/>
  <c r="O178" i="5" s="1"/>
  <c r="N178" i="5"/>
  <c r="K179" i="5" s="1"/>
  <c r="N179" i="5" l="1"/>
  <c r="K180" i="5" s="1"/>
  <c r="L179" i="5"/>
  <c r="O179" i="5" s="1"/>
  <c r="N180" i="5" l="1"/>
  <c r="K181" i="5" s="1"/>
  <c r="L180" i="5"/>
  <c r="O180" i="5" s="1"/>
  <c r="N181" i="5" l="1"/>
  <c r="K182" i="5" s="1"/>
  <c r="L181" i="5"/>
  <c r="O181" i="5" s="1"/>
  <c r="L182" i="5" l="1"/>
  <c r="O182" i="5" s="1"/>
  <c r="N182" i="5"/>
  <c r="K183" i="5" s="1"/>
  <c r="L183" i="5" l="1"/>
  <c r="O183" i="5" s="1"/>
  <c r="N183" i="5"/>
  <c r="K184" i="5" s="1"/>
  <c r="N184" i="5" l="1"/>
  <c r="K185" i="5" s="1"/>
  <c r="L184" i="5"/>
  <c r="O184" i="5" s="1"/>
  <c r="L185" i="5" l="1"/>
  <c r="O185" i="5" s="1"/>
  <c r="N185" i="5"/>
  <c r="K186" i="5" s="1"/>
  <c r="L186" i="5" l="1"/>
  <c r="O186" i="5" s="1"/>
  <c r="N186" i="5"/>
  <c r="K187" i="5" s="1"/>
  <c r="N187" i="5" l="1"/>
  <c r="K188" i="5" s="1"/>
  <c r="L187" i="5"/>
  <c r="O187" i="5" s="1"/>
  <c r="L188" i="5" l="1"/>
  <c r="O188" i="5" s="1"/>
  <c r="N188" i="5"/>
  <c r="K189" i="5" s="1"/>
  <c r="L189" i="5" l="1"/>
  <c r="O189" i="5" s="1"/>
  <c r="N189" i="5"/>
  <c r="K190" i="5" s="1"/>
  <c r="L190" i="5" l="1"/>
  <c r="O190" i="5" s="1"/>
  <c r="N190" i="5"/>
  <c r="K191" i="5" s="1"/>
  <c r="L191" i="5" l="1"/>
  <c r="O191" i="5" s="1"/>
  <c r="N191" i="5"/>
  <c r="K192" i="5" s="1"/>
  <c r="L192" i="5" l="1"/>
  <c r="O192" i="5" s="1"/>
  <c r="N192" i="5"/>
  <c r="K193" i="5" s="1"/>
  <c r="L193" i="5" l="1"/>
  <c r="O193" i="5" s="1"/>
  <c r="N193" i="5"/>
  <c r="K194" i="5" s="1"/>
  <c r="L194" i="5" l="1"/>
  <c r="O194" i="5" s="1"/>
  <c r="N194" i="5"/>
  <c r="K195" i="5" s="1"/>
  <c r="L195" i="5" l="1"/>
  <c r="O195" i="5" s="1"/>
  <c r="N195" i="5"/>
  <c r="K196" i="5" s="1"/>
  <c r="L196" i="5" l="1"/>
  <c r="O196" i="5" s="1"/>
  <c r="N196" i="5"/>
  <c r="K197" i="5" s="1"/>
  <c r="N197" i="5" l="1"/>
  <c r="K198" i="5" s="1"/>
  <c r="L197" i="5"/>
  <c r="O197" i="5" s="1"/>
  <c r="N198" i="5" l="1"/>
  <c r="K199" i="5" s="1"/>
  <c r="L198" i="5"/>
  <c r="O198" i="5" s="1"/>
  <c r="N199" i="5" l="1"/>
  <c r="K200" i="5" s="1"/>
  <c r="L199" i="5"/>
  <c r="O199" i="5" s="1"/>
  <c r="N200" i="5" l="1"/>
  <c r="K201" i="5" s="1"/>
  <c r="L200" i="5"/>
  <c r="O200" i="5" s="1"/>
  <c r="L201" i="5" l="1"/>
  <c r="O201" i="5" s="1"/>
  <c r="N201" i="5"/>
  <c r="K202" i="5" s="1"/>
  <c r="L202" i="5" l="1"/>
  <c r="O202" i="5" s="1"/>
  <c r="N202" i="5"/>
  <c r="K203" i="5" s="1"/>
  <c r="L203" i="5" l="1"/>
  <c r="O203" i="5" s="1"/>
  <c r="N203" i="5"/>
  <c r="K204" i="5" s="1"/>
  <c r="L204" i="5" l="1"/>
  <c r="O204" i="5" s="1"/>
  <c r="N204" i="5"/>
  <c r="K205" i="5" s="1"/>
  <c r="N205" i="5" l="1"/>
  <c r="K206" i="5" s="1"/>
  <c r="L205" i="5"/>
  <c r="O205" i="5" s="1"/>
  <c r="L206" i="5" l="1"/>
  <c r="O206" i="5" s="1"/>
  <c r="N206" i="5"/>
  <c r="K207" i="5" s="1"/>
  <c r="N207" i="5" l="1"/>
  <c r="K208" i="5" s="1"/>
  <c r="L207" i="5"/>
  <c r="O207" i="5" s="1"/>
  <c r="L208" i="5" l="1"/>
  <c r="O208" i="5" s="1"/>
  <c r="N208" i="5"/>
  <c r="K209" i="5" s="1"/>
  <c r="L209" i="5" l="1"/>
  <c r="O209" i="5" s="1"/>
  <c r="N209" i="5"/>
  <c r="K210" i="5" s="1"/>
  <c r="N210" i="5" l="1"/>
  <c r="K211" i="5" s="1"/>
  <c r="L210" i="5"/>
  <c r="O210" i="5" s="1"/>
  <c r="N211" i="5" l="1"/>
  <c r="K212" i="5" s="1"/>
  <c r="L211" i="5"/>
  <c r="O211" i="5" s="1"/>
  <c r="N212" i="5" l="1"/>
  <c r="K213" i="5" s="1"/>
  <c r="L212" i="5"/>
  <c r="O212" i="5" s="1"/>
  <c r="N213" i="5" l="1"/>
  <c r="K214" i="5" s="1"/>
  <c r="L213" i="5"/>
  <c r="O213" i="5" s="1"/>
  <c r="L214" i="5" l="1"/>
  <c r="O214" i="5" s="1"/>
  <c r="N214" i="5"/>
  <c r="K215" i="5" s="1"/>
  <c r="L215" i="5" l="1"/>
  <c r="O215" i="5" s="1"/>
  <c r="N215" i="5"/>
  <c r="K216" i="5" s="1"/>
  <c r="L216" i="5" l="1"/>
  <c r="O216" i="5" s="1"/>
  <c r="N216" i="5"/>
  <c r="K217" i="5" s="1"/>
  <c r="N217" i="5" l="1"/>
  <c r="K218" i="5" s="1"/>
  <c r="L217" i="5"/>
  <c r="O217" i="5" s="1"/>
  <c r="L218" i="5" l="1"/>
  <c r="O218" i="5" s="1"/>
  <c r="N218" i="5"/>
  <c r="K219" i="5" s="1"/>
  <c r="N219" i="5" l="1"/>
  <c r="K220" i="5" s="1"/>
  <c r="L219" i="5"/>
  <c r="O219" i="5" s="1"/>
  <c r="L220" i="5" l="1"/>
  <c r="O220" i="5" s="1"/>
  <c r="N220" i="5"/>
  <c r="K221" i="5" s="1"/>
  <c r="L221" i="5" l="1"/>
  <c r="O221" i="5" s="1"/>
  <c r="N221" i="5"/>
  <c r="K222" i="5" s="1"/>
  <c r="N222" i="5" l="1"/>
  <c r="K223" i="5" s="1"/>
  <c r="L222" i="5"/>
  <c r="O222" i="5" s="1"/>
  <c r="L223" i="5" l="1"/>
  <c r="O223" i="5" s="1"/>
  <c r="N223" i="5"/>
  <c r="K224" i="5" s="1"/>
  <c r="N224" i="5" l="1"/>
  <c r="K225" i="5" s="1"/>
  <c r="L224" i="5"/>
  <c r="O224" i="5" s="1"/>
  <c r="N225" i="5" l="1"/>
  <c r="K226" i="5" s="1"/>
  <c r="L225" i="5"/>
  <c r="O225" i="5" s="1"/>
  <c r="L226" i="5" l="1"/>
  <c r="O226" i="5" s="1"/>
  <c r="N226" i="5"/>
  <c r="K227" i="5" s="1"/>
  <c r="N227" i="5" l="1"/>
  <c r="K228" i="5" s="1"/>
  <c r="L227" i="5"/>
  <c r="O227" i="5" s="1"/>
  <c r="L228" i="5" l="1"/>
  <c r="O228" i="5" s="1"/>
  <c r="N228" i="5"/>
  <c r="K229" i="5" s="1"/>
  <c r="L229" i="5" l="1"/>
  <c r="O229" i="5" s="1"/>
  <c r="N229" i="5"/>
  <c r="K230" i="5" s="1"/>
  <c r="L230" i="5" l="1"/>
  <c r="O230" i="5" s="1"/>
  <c r="N230" i="5"/>
  <c r="K231" i="5" s="1"/>
  <c r="N231" i="5" l="1"/>
  <c r="K232" i="5" s="1"/>
  <c r="L231" i="5"/>
  <c r="O231" i="5" s="1"/>
  <c r="N232" i="5" l="1"/>
  <c r="K233" i="5" s="1"/>
  <c r="L232" i="5"/>
  <c r="O232" i="5" s="1"/>
  <c r="L233" i="5" l="1"/>
  <c r="O233" i="5" s="1"/>
  <c r="N233" i="5"/>
  <c r="K234" i="5" s="1"/>
  <c r="L234" i="5" l="1"/>
  <c r="O234" i="5" s="1"/>
  <c r="N234" i="5"/>
  <c r="K235" i="5" s="1"/>
  <c r="N235" i="5" l="1"/>
  <c r="K236" i="5" s="1"/>
  <c r="L235" i="5"/>
  <c r="O235" i="5" s="1"/>
  <c r="L236" i="5" l="1"/>
  <c r="O236" i="5" s="1"/>
  <c r="N236" i="5"/>
  <c r="K237" i="5" s="1"/>
  <c r="N237" i="5" l="1"/>
  <c r="K238" i="5" s="1"/>
  <c r="L237" i="5"/>
  <c r="O237" i="5" s="1"/>
  <c r="N238" i="5" l="1"/>
  <c r="K239" i="5" s="1"/>
  <c r="L238" i="5"/>
  <c r="O238" i="5" s="1"/>
  <c r="N239" i="5" l="1"/>
  <c r="K240" i="5" s="1"/>
  <c r="L239" i="5"/>
  <c r="O239" i="5" s="1"/>
  <c r="N240" i="5" l="1"/>
  <c r="K241" i="5" s="1"/>
  <c r="L240" i="5"/>
  <c r="O240" i="5" s="1"/>
  <c r="L241" i="5" l="1"/>
  <c r="O241" i="5" s="1"/>
  <c r="N241" i="5"/>
  <c r="K242" i="5" s="1"/>
  <c r="N242" i="5" l="1"/>
  <c r="K243" i="5" s="1"/>
  <c r="L242" i="5"/>
  <c r="O242" i="5" s="1"/>
  <c r="L243" i="5" l="1"/>
  <c r="O243" i="5" s="1"/>
  <c r="N243" i="5"/>
  <c r="K244" i="5" s="1"/>
  <c r="L244" i="5" l="1"/>
  <c r="O244" i="5" s="1"/>
  <c r="N244" i="5"/>
  <c r="K245" i="5" s="1"/>
  <c r="L245" i="5" l="1"/>
  <c r="O245" i="5" s="1"/>
  <c r="N245" i="5"/>
  <c r="K246" i="5" s="1"/>
  <c r="L246" i="5" l="1"/>
  <c r="O246" i="5" s="1"/>
  <c r="N246" i="5"/>
  <c r="K247" i="5" s="1"/>
  <c r="N247" i="5" l="1"/>
  <c r="K248" i="5" s="1"/>
  <c r="L247" i="5"/>
  <c r="O247" i="5" s="1"/>
  <c r="N248" i="5" l="1"/>
  <c r="K249" i="5" s="1"/>
  <c r="L248" i="5"/>
  <c r="O248" i="5" s="1"/>
  <c r="L249" i="5" l="1"/>
  <c r="O249" i="5" s="1"/>
  <c r="N249" i="5"/>
  <c r="K250" i="5" s="1"/>
  <c r="N250" i="5" l="1"/>
  <c r="K251" i="5" s="1"/>
  <c r="L250" i="5"/>
  <c r="O250" i="5" s="1"/>
  <c r="N251" i="5" l="1"/>
  <c r="K252" i="5" s="1"/>
  <c r="L251" i="5"/>
  <c r="O251" i="5" s="1"/>
  <c r="L252" i="5" l="1"/>
  <c r="O252" i="5" s="1"/>
  <c r="N252" i="5"/>
  <c r="K253" i="5" s="1"/>
  <c r="N253" i="5" l="1"/>
  <c r="K254" i="5" s="1"/>
  <c r="L253" i="5"/>
  <c r="O253" i="5" s="1"/>
  <c r="N254" i="5" l="1"/>
  <c r="K255" i="5" s="1"/>
  <c r="L254" i="5"/>
  <c r="O254" i="5" s="1"/>
  <c r="N255" i="5" l="1"/>
  <c r="K256" i="5" s="1"/>
  <c r="L255" i="5"/>
  <c r="O255" i="5" s="1"/>
  <c r="L256" i="5" l="1"/>
  <c r="O256" i="5" s="1"/>
  <c r="N256" i="5"/>
  <c r="K257" i="5" s="1"/>
  <c r="N257" i="5" l="1"/>
  <c r="K258" i="5" s="1"/>
  <c r="L257" i="5"/>
  <c r="O257" i="5" s="1"/>
  <c r="N258" i="5" l="1"/>
  <c r="K259" i="5" s="1"/>
  <c r="L258" i="5"/>
  <c r="O258" i="5" s="1"/>
  <c r="L259" i="5" l="1"/>
  <c r="O259" i="5" s="1"/>
  <c r="N259" i="5"/>
  <c r="K260" i="5" s="1"/>
  <c r="N260" i="5" l="1"/>
  <c r="K261" i="5" s="1"/>
  <c r="L260" i="5"/>
  <c r="O260" i="5" s="1"/>
  <c r="L261" i="5" l="1"/>
  <c r="O261" i="5" s="1"/>
  <c r="N261" i="5"/>
  <c r="K262" i="5" s="1"/>
  <c r="N262" i="5" l="1"/>
  <c r="K263" i="5" s="1"/>
  <c r="L262" i="5"/>
  <c r="O262" i="5" s="1"/>
  <c r="L263" i="5" l="1"/>
  <c r="O263" i="5" s="1"/>
  <c r="N263" i="5"/>
  <c r="K264" i="5" s="1"/>
  <c r="L264" i="5" l="1"/>
  <c r="O264" i="5" s="1"/>
  <c r="N264" i="5"/>
  <c r="K265" i="5" s="1"/>
  <c r="L265" i="5" l="1"/>
  <c r="O265" i="5" s="1"/>
  <c r="N265" i="5"/>
  <c r="K266" i="5" s="1"/>
  <c r="L266" i="5" l="1"/>
  <c r="O266" i="5" s="1"/>
  <c r="N266" i="5"/>
  <c r="K267" i="5" s="1"/>
  <c r="N267" i="5" l="1"/>
  <c r="K268" i="5" s="1"/>
  <c r="L267" i="5"/>
  <c r="O267" i="5" s="1"/>
  <c r="L268" i="5" l="1"/>
  <c r="O268" i="5" s="1"/>
  <c r="N268" i="5"/>
  <c r="K269" i="5" s="1"/>
  <c r="L269" i="5" l="1"/>
  <c r="O269" i="5" s="1"/>
  <c r="N269" i="5"/>
  <c r="K270" i="5" s="1"/>
  <c r="L270" i="5" l="1"/>
  <c r="O270" i="5" s="1"/>
  <c r="N270" i="5"/>
  <c r="K271" i="5" s="1"/>
  <c r="L271" i="5" l="1"/>
  <c r="O271" i="5" s="1"/>
  <c r="N271" i="5"/>
  <c r="K272" i="5" s="1"/>
  <c r="L272" i="5" l="1"/>
  <c r="O272" i="5" s="1"/>
  <c r="N272" i="5"/>
  <c r="K273" i="5" s="1"/>
  <c r="L273" i="5" l="1"/>
  <c r="O273" i="5" s="1"/>
  <c r="N273" i="5"/>
  <c r="K274" i="5" s="1"/>
  <c r="L274" i="5" l="1"/>
  <c r="O274" i="5" s="1"/>
  <c r="N274" i="5"/>
  <c r="K275" i="5" s="1"/>
  <c r="L275" i="5" l="1"/>
  <c r="O275" i="5" s="1"/>
  <c r="N275" i="5"/>
  <c r="K276" i="5" s="1"/>
  <c r="N276" i="5" l="1"/>
  <c r="K277" i="5" s="1"/>
  <c r="L276" i="5"/>
  <c r="O276" i="5" s="1"/>
  <c r="L277" i="5" l="1"/>
  <c r="O277" i="5" s="1"/>
  <c r="N277" i="5"/>
  <c r="K278" i="5" s="1"/>
  <c r="N278" i="5" l="1"/>
  <c r="K279" i="5" s="1"/>
  <c r="L278" i="5"/>
  <c r="O278" i="5" s="1"/>
  <c r="L279" i="5" l="1"/>
  <c r="O279" i="5" s="1"/>
  <c r="N279" i="5"/>
  <c r="K280" i="5" s="1"/>
  <c r="L280" i="5" l="1"/>
  <c r="O280" i="5" s="1"/>
  <c r="N280" i="5"/>
  <c r="K281" i="5" s="1"/>
  <c r="L281" i="5" l="1"/>
  <c r="O281" i="5" s="1"/>
  <c r="N281" i="5"/>
  <c r="K282" i="5" s="1"/>
  <c r="L282" i="5" l="1"/>
  <c r="O282" i="5" s="1"/>
  <c r="N282" i="5"/>
  <c r="K283" i="5" s="1"/>
  <c r="L283" i="5" l="1"/>
  <c r="O283" i="5" s="1"/>
  <c r="N283" i="5"/>
  <c r="K284" i="5" s="1"/>
  <c r="L284" i="5" l="1"/>
  <c r="O284" i="5" s="1"/>
  <c r="N284" i="5"/>
  <c r="K285" i="5" s="1"/>
  <c r="L285" i="5" l="1"/>
  <c r="O285" i="5" s="1"/>
  <c r="N285" i="5"/>
  <c r="K286" i="5" s="1"/>
  <c r="N286" i="5" l="1"/>
  <c r="K287" i="5" s="1"/>
  <c r="L286" i="5"/>
  <c r="O286" i="5" s="1"/>
  <c r="N287" i="5" l="1"/>
  <c r="K288" i="5" s="1"/>
  <c r="L287" i="5"/>
  <c r="O287" i="5" s="1"/>
  <c r="L288" i="5" l="1"/>
  <c r="O288" i="5" s="1"/>
  <c r="N288" i="5"/>
  <c r="K289" i="5" s="1"/>
  <c r="L289" i="5" l="1"/>
  <c r="O289" i="5" s="1"/>
  <c r="N289" i="5"/>
  <c r="K290" i="5" s="1"/>
  <c r="L290" i="5" l="1"/>
  <c r="O290" i="5" s="1"/>
  <c r="N290" i="5"/>
  <c r="K291" i="5" s="1"/>
  <c r="N291" i="5" l="1"/>
  <c r="K292" i="5" s="1"/>
  <c r="L291" i="5"/>
  <c r="O291" i="5" s="1"/>
  <c r="L292" i="5" l="1"/>
  <c r="O292" i="5" s="1"/>
  <c r="N292" i="5"/>
  <c r="K293" i="5" s="1"/>
  <c r="N293" i="5" l="1"/>
  <c r="K294" i="5" s="1"/>
  <c r="L293" i="5"/>
  <c r="O293" i="5" s="1"/>
  <c r="N294" i="5" l="1"/>
  <c r="K295" i="5" s="1"/>
  <c r="L294" i="5"/>
  <c r="O294" i="5" s="1"/>
  <c r="L295" i="5" l="1"/>
  <c r="O295" i="5" s="1"/>
  <c r="N295" i="5"/>
  <c r="K296" i="5" s="1"/>
  <c r="L296" i="5" l="1"/>
  <c r="O296" i="5" s="1"/>
  <c r="N296" i="5"/>
  <c r="K297" i="5" s="1"/>
  <c r="L297" i="5" l="1"/>
  <c r="O297" i="5" s="1"/>
  <c r="N297" i="5"/>
  <c r="K298" i="5" s="1"/>
  <c r="N298" i="5" l="1"/>
  <c r="K299" i="5" s="1"/>
  <c r="L298" i="5"/>
  <c r="O298" i="5" s="1"/>
  <c r="N299" i="5" l="1"/>
  <c r="K300" i="5" s="1"/>
  <c r="L299" i="5"/>
  <c r="O299" i="5" s="1"/>
  <c r="L300" i="5" l="1"/>
  <c r="O300" i="5" s="1"/>
  <c r="N300" i="5"/>
  <c r="K301" i="5" s="1"/>
  <c r="L301" i="5" l="1"/>
  <c r="O301" i="5" s="1"/>
  <c r="N301" i="5"/>
  <c r="K302" i="5" s="1"/>
  <c r="N302" i="5" l="1"/>
  <c r="L302" i="5"/>
  <c r="O302" i="5" s="1"/>
</calcChain>
</file>

<file path=xl/sharedStrings.xml><?xml version="1.0" encoding="utf-8"?>
<sst xmlns="http://schemas.openxmlformats.org/spreadsheetml/2006/main" count="182" uniqueCount="113">
  <si>
    <t>Description</t>
  </si>
  <si>
    <t>Hot Dog</t>
  </si>
  <si>
    <t>Sandwhich</t>
  </si>
  <si>
    <t>Varibales</t>
  </si>
  <si>
    <t>Obj Fun</t>
  </si>
  <si>
    <t>Pizza Slice</t>
  </si>
  <si>
    <t>Cost</t>
  </si>
  <si>
    <t>Selling Price</t>
  </si>
  <si>
    <t>Cost Price</t>
  </si>
  <si>
    <t>Profit</t>
  </si>
  <si>
    <t>Dimension</t>
  </si>
  <si>
    <t>R1</t>
  </si>
  <si>
    <t>&lt;=</t>
  </si>
  <si>
    <t>R2</t>
  </si>
  <si>
    <t>&gt;=</t>
  </si>
  <si>
    <t>Julia's Food Booth</t>
  </si>
  <si>
    <t>LHS</t>
  </si>
  <si>
    <t>Sign</t>
  </si>
  <si>
    <t>RHS</t>
  </si>
  <si>
    <t>Microsoft Excel 16.0 Sensitivity Report</t>
  </si>
  <si>
    <t>Worksheet: [Class 9-10.xlsx]Julia's Food Booth</t>
  </si>
  <si>
    <t>Report Created: 09-11-2024 14:56:12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</si>
  <si>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</si>
  <si>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</si>
  <si>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</si>
  <si>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</si>
  <si>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</si>
  <si>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</si>
  <si>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</si>
  <si>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</si>
  <si>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</si>
  <si>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</si>
  <si>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</si>
  <si>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</si>
  <si>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</si>
  <si>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</si>
  <si>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</si>
  <si>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</si>
  <si>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$B$3</t>
  </si>
  <si>
    <t>Varibales Pizza Slice</t>
  </si>
  <si>
    <t>$C$3</t>
  </si>
  <si>
    <t>Varibales Hot Dog</t>
  </si>
  <si>
    <t>$D$3</t>
  </si>
  <si>
    <t>Varibales Sandwhich</t>
  </si>
  <si>
    <t>$E$10</t>
  </si>
  <si>
    <t>R2 LHS</t>
  </si>
  <si>
    <t>$E$5</t>
  </si>
  <si>
    <t>Cost Price LHS</t>
  </si>
  <si>
    <t>$E$8</t>
  </si>
  <si>
    <t>Dimension LHS</t>
  </si>
  <si>
    <t>$E$9</t>
  </si>
  <si>
    <t>R1 LHS</t>
  </si>
  <si>
    <t>From Sensitivity Analysis</t>
  </si>
  <si>
    <t>If Julia Borrows ₹138.4 she can make additional profit of ₹2250 + ₹138.4*1.5</t>
  </si>
  <si>
    <t>If Julia Increase the Profitibility of Sandwhich from ₹1.35 to ₹1.35-(-₹0.375) she can also sell sandwhichs</t>
  </si>
  <si>
    <t>Larger Tiles</t>
  </si>
  <si>
    <t>Smaller Tiles</t>
  </si>
  <si>
    <t>Variables</t>
  </si>
  <si>
    <t>Mold</t>
  </si>
  <si>
    <t>Glaze</t>
  </si>
  <si>
    <t>Bake</t>
  </si>
  <si>
    <t>Clay Derivative</t>
  </si>
  <si>
    <t>Units</t>
  </si>
  <si>
    <t>Minutes</t>
  </si>
  <si>
    <t>Hour</t>
  </si>
  <si>
    <t>Pound</t>
  </si>
  <si>
    <t>Mossaic Tiles</t>
  </si>
  <si>
    <t>Waiting Line Simulation</t>
  </si>
  <si>
    <t>Inter Arrival Time</t>
  </si>
  <si>
    <t>Distribution</t>
  </si>
  <si>
    <t>Range</t>
  </si>
  <si>
    <t>Normal</t>
  </si>
  <si>
    <t>Service Time</t>
  </si>
  <si>
    <t>Uniform</t>
  </si>
  <si>
    <t>Data</t>
  </si>
  <si>
    <t>Range From &amp; To</t>
  </si>
  <si>
    <t>Mean</t>
  </si>
  <si>
    <t>Sigma</t>
  </si>
  <si>
    <t>IAT</t>
  </si>
  <si>
    <t xml:space="preserve">Static Rand 1 </t>
  </si>
  <si>
    <t xml:space="preserve">Static Rand 2 </t>
  </si>
  <si>
    <t>Arrival Time</t>
  </si>
  <si>
    <t>Service Start Time</t>
  </si>
  <si>
    <t>Waiting Time</t>
  </si>
  <si>
    <t>Completion Time</t>
  </si>
  <si>
    <t>S.Nr.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</si>
  <si>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</si>
  <si>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</si>
  <si>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</si>
  <si>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</si>
  <si>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</si>
  <si>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</si>
  <si>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</si>
  <si>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</si>
  <si>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</si>
  <si>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</si>
  <si>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</si>
  <si>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Nr. Waiting time = 0</t>
  </si>
  <si>
    <t>Nr. Waiting time &gt; 0</t>
  </si>
  <si>
    <t>Probablity of waiting time to be 0</t>
  </si>
  <si>
    <t>Worksheet: [Class 9-10.xlsx]Mossaic Tiles</t>
  </si>
  <si>
    <t>Report Created: 09-11-2024 16:58:19</t>
  </si>
  <si>
    <t>Variables Larger Tiles</t>
  </si>
  <si>
    <t>Variables Smaller Tiles</t>
  </si>
  <si>
    <t>$D$5</t>
  </si>
  <si>
    <t>Mold LHS</t>
  </si>
  <si>
    <t>$D$6</t>
  </si>
  <si>
    <t>Bake LHS</t>
  </si>
  <si>
    <t>$D$7</t>
  </si>
  <si>
    <t>Glaze LHS</t>
  </si>
  <si>
    <t>$D$8</t>
  </si>
  <si>
    <t>Clay Derivative LHS</t>
  </si>
  <si>
    <t>Total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</si>
</sst>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3" xfId="0" applyBorder="1"/>
    <xf numFmtId="0" fontId="0" fillId="0" borderId="4" xfId="0" applyBorder="1"/>
    <xf numFmtId="0" fontId="0" fillId="2" borderId="8" xfId="0" applyFill="1" applyBorder="1"/>
    <xf numFmtId="0" fontId="0" fillId="0" borderId="2" xfId="0" applyBorder="1"/>
    <xf numFmtId="0" fontId="0" fillId="0" borderId="7" xfId="0" applyBorder="1"/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164" fontId="0" fillId="0" borderId="0" xfId="0" applyNumberFormat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1" fillId="0" borderId="20" xfId="0" applyNumberFormat="1" applyFont="1" applyBorder="1"/>
    <xf numFmtId="164" fontId="0" fillId="0" borderId="5" xfId="0" applyNumberFormat="1" applyBorder="1"/>
    <xf numFmtId="164" fontId="0" fillId="0" borderId="6" xfId="0" applyNumberFormat="1" applyBorder="1"/>
    <xf numFmtId="0" fontId="3" fillId="0" borderId="21" xfId="0" applyFont="1" applyBorder="1" applyAlignment="1">
      <alignment horizontal="centerContinuous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" fontId="1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zoomScale="175" zoomScaleNormal="175" workbookViewId="0">
      <selection activeCell="J10" sqref="J10"/>
    </sheetView>
  </sheetViews>
  <sheetFormatPr defaultRowHeight="14.4" x14ac:dyDescent="0.3"/>
  <cols>
    <col min="1" max="1" width="11" style="1" bestFit="1" customWidth="1"/>
    <col min="2" max="2" width="9.33203125" bestFit="1" customWidth="1"/>
    <col min="4" max="4" width="9.6640625" customWidth="1"/>
    <col min="5" max="5" width="7" customWidth="1"/>
    <col min="6" max="6" width="4.5546875" bestFit="1" customWidth="1"/>
  </cols>
  <sheetData>
    <row r="1" spans="1:10" ht="15" thickBot="1" x14ac:dyDescent="0.35">
      <c r="A1" s="36" t="s">
        <v>15</v>
      </c>
      <c r="B1" s="37"/>
      <c r="C1" s="37"/>
      <c r="D1" s="37"/>
      <c r="E1" s="37"/>
      <c r="F1" s="37"/>
      <c r="G1" s="38"/>
    </row>
    <row r="2" spans="1:10" s="1" customFormat="1" ht="15" thickBot="1" x14ac:dyDescent="0.35">
      <c r="A2" s="8" t="s">
        <v>0</v>
      </c>
      <c r="B2" s="6" t="s">
        <v>5</v>
      </c>
      <c r="C2" s="6" t="s">
        <v>1</v>
      </c>
      <c r="D2" s="6" t="s">
        <v>2</v>
      </c>
      <c r="E2" s="5" t="s">
        <v>16</v>
      </c>
      <c r="F2" s="6" t="s">
        <v>17</v>
      </c>
      <c r="G2" s="7" t="s">
        <v>18</v>
      </c>
    </row>
    <row r="3" spans="1:10" x14ac:dyDescent="0.3">
      <c r="A3" s="11" t="s">
        <v>3</v>
      </c>
      <c r="B3" s="12">
        <v>1250</v>
      </c>
      <c r="C3" s="12">
        <v>1250</v>
      </c>
      <c r="D3" s="12">
        <v>0</v>
      </c>
      <c r="E3" s="15"/>
      <c r="F3" s="12"/>
      <c r="G3" s="13"/>
    </row>
    <row r="4" spans="1:10" ht="15" thickBot="1" x14ac:dyDescent="0.35">
      <c r="A4" s="10" t="s">
        <v>4</v>
      </c>
      <c r="B4" s="14">
        <f>SUMPRODUCT($B$3:$D$3,B7:D7)</f>
        <v>2250</v>
      </c>
      <c r="C4" s="3"/>
      <c r="D4" s="3"/>
      <c r="E4" s="16"/>
      <c r="F4" s="3"/>
      <c r="G4" s="4"/>
    </row>
    <row r="5" spans="1:10" x14ac:dyDescent="0.3">
      <c r="A5" s="11" t="s">
        <v>8</v>
      </c>
      <c r="B5" s="12">
        <f>6/8</f>
        <v>0.75</v>
      </c>
      <c r="C5" s="12">
        <v>0.45</v>
      </c>
      <c r="D5" s="12">
        <v>0.9</v>
      </c>
      <c r="E5" s="15">
        <f t="shared" ref="E5" si="0">SUMPRODUCT($B$3:$D$3,B5:D5)</f>
        <v>1500</v>
      </c>
      <c r="F5" s="12" t="s">
        <v>12</v>
      </c>
      <c r="G5" s="13">
        <v>1500</v>
      </c>
    </row>
    <row r="6" spans="1:10" x14ac:dyDescent="0.3">
      <c r="A6" s="9" t="s">
        <v>7</v>
      </c>
      <c r="B6">
        <v>1.5</v>
      </c>
      <c r="C6">
        <v>1.5</v>
      </c>
      <c r="D6">
        <v>2.25</v>
      </c>
      <c r="E6" s="17"/>
      <c r="G6" s="2"/>
    </row>
    <row r="7" spans="1:10" ht="15" thickBot="1" x14ac:dyDescent="0.35">
      <c r="A7" s="10" t="s">
        <v>9</v>
      </c>
      <c r="B7" s="3">
        <f t="shared" ref="B7:D7" si="1">-B5+B6</f>
        <v>0.75</v>
      </c>
      <c r="C7" s="3">
        <f t="shared" si="1"/>
        <v>1.05</v>
      </c>
      <c r="D7" s="3">
        <f t="shared" si="1"/>
        <v>1.35</v>
      </c>
      <c r="E7" s="16"/>
      <c r="F7" s="3"/>
      <c r="G7" s="4"/>
    </row>
    <row r="8" spans="1:10" x14ac:dyDescent="0.3">
      <c r="A8" s="11" t="s">
        <v>10</v>
      </c>
      <c r="B8" s="12">
        <f>196/8</f>
        <v>24.5</v>
      </c>
      <c r="C8" s="12">
        <v>16</v>
      </c>
      <c r="D8" s="12">
        <v>25</v>
      </c>
      <c r="E8" s="15">
        <f t="shared" ref="E8:E10" si="2">SUMPRODUCT($B$3:$D$3,B8:D8)</f>
        <v>50625</v>
      </c>
      <c r="F8" s="12" t="s">
        <v>12</v>
      </c>
      <c r="G8" s="13">
        <f>36*48*16*2</f>
        <v>55296</v>
      </c>
    </row>
    <row r="9" spans="1:10" x14ac:dyDescent="0.3">
      <c r="A9" s="9" t="s">
        <v>11</v>
      </c>
      <c r="B9">
        <v>-1</v>
      </c>
      <c r="C9">
        <v>1</v>
      </c>
      <c r="D9">
        <v>1</v>
      </c>
      <c r="E9" s="17">
        <f t="shared" si="2"/>
        <v>0</v>
      </c>
      <c r="F9" t="s">
        <v>12</v>
      </c>
      <c r="G9" s="2">
        <v>0</v>
      </c>
    </row>
    <row r="10" spans="1:10" ht="15" thickBot="1" x14ac:dyDescent="0.35">
      <c r="A10" s="10" t="s">
        <v>13</v>
      </c>
      <c r="B10" s="3"/>
      <c r="C10" s="3">
        <v>1</v>
      </c>
      <c r="D10" s="3">
        <v>-2</v>
      </c>
      <c r="E10" s="16">
        <f t="shared" si="2"/>
        <v>1250</v>
      </c>
      <c r="F10" s="3" t="s">
        <v>14</v>
      </c>
      <c r="G10" s="4">
        <v>0</v>
      </c>
    </row>
    <row r="12" spans="1:10" x14ac:dyDescent="0.3">
      <c r="A12" s="1" t="s">
        <v>52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t="s">
        <v>53</v>
      </c>
    </row>
    <row r="14" spans="1:10" x14ac:dyDescent="0.3">
      <c r="A14" t="s">
        <v>54</v>
      </c>
    </row>
    <row r="15" spans="1:10" x14ac:dyDescent="0.3">
      <c r="A15"/>
    </row>
    <row r="16" spans="1:10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A6A3-D675-45F6-BF8F-1714157CDA5A}">
  <dimension ref="A1:H19"/>
  <sheetViews>
    <sheetView showGridLines="0" zoomScale="115" zoomScaleNormal="115" workbookViewId="0">
      <selection activeCell="J5" sqref="J5"/>
    </sheetView>
  </sheetViews>
  <sheetFormatPr defaultRowHeight="14.4" x14ac:dyDescent="0.3"/>
  <cols>
    <col min="1" max="1" width="2.33203125" customWidth="1"/>
    <col min="2" max="2" width="6" bestFit="1" customWidth="1"/>
    <col min="3" max="3" width="17.77734375" bestFit="1" customWidth="1"/>
    <col min="4" max="4" width="6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19</v>
      </c>
    </row>
    <row r="2" spans="1:8" x14ac:dyDescent="0.3">
      <c r="A2" s="1" t="s">
        <v>20</v>
      </c>
    </row>
    <row r="3" spans="1:8" x14ac:dyDescent="0.3">
      <c r="A3" s="1" t="s">
        <v>21</v>
      </c>
    </row>
    <row r="6" spans="1:8" ht="15" thickBot="1" x14ac:dyDescent="0.35">
      <c r="A6" t="s">
        <v>22</v>
      </c>
    </row>
    <row r="7" spans="1:8" x14ac:dyDescent="0.3">
      <c r="B7" s="20"/>
      <c r="C7" s="20"/>
      <c r="D7" s="20" t="s">
        <v>25</v>
      </c>
      <c r="E7" s="20" t="s">
        <v>27</v>
      </c>
      <c r="F7" s="20" t="s">
        <v>28</v>
      </c>
      <c r="G7" s="20" t="s">
        <v>30</v>
      </c>
      <c r="H7" s="20" t="s">
        <v>30</v>
      </c>
    </row>
    <row r="8" spans="1:8" ht="15" thickBot="1" x14ac:dyDescent="0.35">
      <c r="B8" s="21" t="s">
        <v>23</v>
      </c>
      <c r="C8" s="21" t="s">
        <v>24</v>
      </c>
      <c r="D8" s="21" t="s">
        <v>26</v>
      </c>
      <c r="E8" s="21" t="s">
        <v>6</v>
      </c>
      <c r="F8" s="21" t="s">
        <v>29</v>
      </c>
      <c r="G8" s="21" t="s">
        <v>31</v>
      </c>
      <c r="H8" s="21" t="s">
        <v>32</v>
      </c>
    </row>
    <row r="9" spans="1:8" x14ac:dyDescent="0.3">
      <c r="B9" s="18" t="s">
        <v>38</v>
      </c>
      <c r="C9" s="18" t="s">
        <v>39</v>
      </c>
      <c r="D9" s="18">
        <v>1250</v>
      </c>
      <c r="E9" s="18">
        <v>0</v>
      </c>
      <c r="F9" s="18">
        <v>0.75</v>
      </c>
      <c r="G9" s="18">
        <v>1.0000000000000007</v>
      </c>
      <c r="H9" s="18">
        <v>0.99999999999999811</v>
      </c>
    </row>
    <row r="10" spans="1:8" x14ac:dyDescent="0.3">
      <c r="B10" s="18" t="s">
        <v>40</v>
      </c>
      <c r="C10" s="18" t="s">
        <v>41</v>
      </c>
      <c r="D10" s="18">
        <v>1250</v>
      </c>
      <c r="E10" s="18">
        <v>0</v>
      </c>
      <c r="F10" s="18">
        <v>1.05</v>
      </c>
      <c r="G10" s="18">
        <v>1E+30</v>
      </c>
      <c r="H10" s="18">
        <v>0.27272727272727232</v>
      </c>
    </row>
    <row r="11" spans="1:8" ht="15" thickBot="1" x14ac:dyDescent="0.35">
      <c r="B11" s="19" t="s">
        <v>42</v>
      </c>
      <c r="C11" s="19" t="s">
        <v>43</v>
      </c>
      <c r="D11" s="19">
        <v>0</v>
      </c>
      <c r="E11" s="19">
        <v>-0.37499999999999944</v>
      </c>
      <c r="F11" s="19">
        <v>1.3500000000000003</v>
      </c>
      <c r="G11" s="19">
        <v>0.37499999999999944</v>
      </c>
      <c r="H11" s="19">
        <v>1E+30</v>
      </c>
    </row>
    <row r="13" spans="1:8" ht="15" thickBot="1" x14ac:dyDescent="0.35">
      <c r="A13" t="s">
        <v>33</v>
      </c>
    </row>
    <row r="14" spans="1:8" x14ac:dyDescent="0.3">
      <c r="B14" s="20"/>
      <c r="C14" s="20"/>
      <c r="D14" s="20" t="s">
        <v>25</v>
      </c>
      <c r="E14" s="20" t="s">
        <v>34</v>
      </c>
      <c r="F14" s="20" t="s">
        <v>36</v>
      </c>
      <c r="G14" s="20" t="s">
        <v>30</v>
      </c>
      <c r="H14" s="20" t="s">
        <v>30</v>
      </c>
    </row>
    <row r="15" spans="1:8" ht="15" thickBot="1" x14ac:dyDescent="0.35">
      <c r="B15" s="21" t="s">
        <v>23</v>
      </c>
      <c r="C15" s="21" t="s">
        <v>24</v>
      </c>
      <c r="D15" s="21" t="s">
        <v>26</v>
      </c>
      <c r="E15" s="21" t="s">
        <v>35</v>
      </c>
      <c r="F15" s="21" t="s">
        <v>37</v>
      </c>
      <c r="G15" s="21" t="s">
        <v>31</v>
      </c>
      <c r="H15" s="21" t="s">
        <v>32</v>
      </c>
    </row>
    <row r="16" spans="1:8" x14ac:dyDescent="0.3">
      <c r="B16" s="18" t="s">
        <v>44</v>
      </c>
      <c r="C16" s="18" t="s">
        <v>45</v>
      </c>
      <c r="D16" s="18">
        <v>1250</v>
      </c>
      <c r="E16" s="18">
        <v>0</v>
      </c>
      <c r="F16" s="18">
        <v>0</v>
      </c>
      <c r="G16" s="18">
        <v>1250</v>
      </c>
      <c r="H16" s="18">
        <v>1E+30</v>
      </c>
    </row>
    <row r="17" spans="2:8" x14ac:dyDescent="0.3">
      <c r="B17" s="18" t="s">
        <v>46</v>
      </c>
      <c r="C17" s="18" t="s">
        <v>47</v>
      </c>
      <c r="D17" s="18">
        <v>1500</v>
      </c>
      <c r="E17" s="18">
        <v>1.5</v>
      </c>
      <c r="F17" s="18">
        <v>1500</v>
      </c>
      <c r="G17" s="18">
        <v>138.39999999999984</v>
      </c>
      <c r="H17" s="18">
        <v>1499.9999999999998</v>
      </c>
    </row>
    <row r="18" spans="2:8" x14ac:dyDescent="0.3">
      <c r="B18" s="18" t="s">
        <v>48</v>
      </c>
      <c r="C18" s="18" t="s">
        <v>49</v>
      </c>
      <c r="D18" s="18">
        <v>50625</v>
      </c>
      <c r="E18" s="18">
        <v>0</v>
      </c>
      <c r="F18" s="18">
        <v>55296</v>
      </c>
      <c r="G18" s="18">
        <v>1E+30</v>
      </c>
      <c r="H18" s="18">
        <v>4670.9999999999945</v>
      </c>
    </row>
    <row r="19" spans="2:8" ht="15" thickBot="1" x14ac:dyDescent="0.35">
      <c r="B19" s="19" t="s">
        <v>50</v>
      </c>
      <c r="C19" s="19" t="s">
        <v>51</v>
      </c>
      <c r="D19" s="19">
        <v>0</v>
      </c>
      <c r="E19" s="19">
        <v>0.37500000000000017</v>
      </c>
      <c r="F19" s="19">
        <v>0</v>
      </c>
      <c r="G19" s="19">
        <v>3333.3333333333339</v>
      </c>
      <c r="H19" s="19">
        <v>1999.9999999999995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1A3F-B44D-494E-8517-BEFE590EDD7E}">
  <dimension ref="A1:G9"/>
  <sheetViews>
    <sheetView tabSelected="1" zoomScale="190" zoomScaleNormal="190" workbookViewId="0">
      <selection activeCell="G12" sqref="G12"/>
    </sheetView>
  </sheetViews>
  <sheetFormatPr defaultRowHeight="14.4" x14ac:dyDescent="0.3"/>
  <cols>
    <col min="1" max="1" width="14" style="1" bestFit="1" customWidth="1"/>
    <col min="2" max="2" width="10.33203125" bestFit="1" customWidth="1"/>
    <col min="3" max="3" width="11.33203125" bestFit="1" customWidth="1"/>
    <col min="5" max="5" width="4.5546875" bestFit="1" customWidth="1"/>
  </cols>
  <sheetData>
    <row r="1" spans="1:7" ht="15" thickBot="1" x14ac:dyDescent="0.35">
      <c r="A1" s="36" t="s">
        <v>66</v>
      </c>
      <c r="B1" s="37"/>
      <c r="C1" s="37"/>
      <c r="D1" s="37"/>
      <c r="E1" s="37"/>
      <c r="F1" s="37"/>
      <c r="G1" s="38"/>
    </row>
    <row r="2" spans="1:7" s="1" customFormat="1" ht="15" thickBot="1" x14ac:dyDescent="0.35">
      <c r="A2" s="8" t="s">
        <v>0</v>
      </c>
      <c r="B2" s="6" t="s">
        <v>55</v>
      </c>
      <c r="C2" s="6" t="s">
        <v>56</v>
      </c>
      <c r="D2" s="5" t="s">
        <v>16</v>
      </c>
      <c r="E2" s="6" t="s">
        <v>17</v>
      </c>
      <c r="F2" s="7" t="s">
        <v>18</v>
      </c>
      <c r="G2" s="7" t="s">
        <v>62</v>
      </c>
    </row>
    <row r="3" spans="1:7" x14ac:dyDescent="0.3">
      <c r="A3" s="11" t="s">
        <v>57</v>
      </c>
      <c r="B3" s="12">
        <v>57</v>
      </c>
      <c r="C3" s="12">
        <v>154</v>
      </c>
      <c r="D3" s="15"/>
      <c r="E3" s="12"/>
      <c r="F3" s="13"/>
      <c r="G3" s="13"/>
    </row>
    <row r="4" spans="1:7" ht="15" thickBot="1" x14ac:dyDescent="0.35">
      <c r="A4" s="10" t="s">
        <v>4</v>
      </c>
      <c r="B4" s="14">
        <f>SUMPRODUCT($B$3:$C$3,B9:C9)</f>
        <v>47790</v>
      </c>
      <c r="C4" s="3"/>
      <c r="D4" s="16"/>
      <c r="E4" s="3"/>
      <c r="F4" s="4"/>
      <c r="G4" s="4"/>
    </row>
    <row r="5" spans="1:7" x14ac:dyDescent="0.3">
      <c r="A5" s="11" t="s">
        <v>58</v>
      </c>
      <c r="B5" s="12">
        <v>18</v>
      </c>
      <c r="C5" s="12">
        <v>15</v>
      </c>
      <c r="D5" s="15">
        <f>SUMPRODUCT($B$3:$C$3,B5:C5)</f>
        <v>3336</v>
      </c>
      <c r="E5" s="12" t="s">
        <v>12</v>
      </c>
      <c r="F5" s="13">
        <f>60*60</f>
        <v>3600</v>
      </c>
      <c r="G5" s="13" t="s">
        <v>63</v>
      </c>
    </row>
    <row r="6" spans="1:7" x14ac:dyDescent="0.3">
      <c r="A6" s="9" t="s">
        <v>60</v>
      </c>
      <c r="B6">
        <v>0.27</v>
      </c>
      <c r="C6">
        <v>0.57999999999999996</v>
      </c>
      <c r="D6" s="17">
        <f t="shared" ref="D6:D8" si="0">SUMPRODUCT($B$3:$C$3,B6:C6)</f>
        <v>104.71</v>
      </c>
      <c r="E6" t="s">
        <v>12</v>
      </c>
      <c r="F6" s="2">
        <v>105</v>
      </c>
      <c r="G6" s="2" t="s">
        <v>64</v>
      </c>
    </row>
    <row r="7" spans="1:7" x14ac:dyDescent="0.3">
      <c r="A7" s="9" t="s">
        <v>59</v>
      </c>
      <c r="B7">
        <v>0.16</v>
      </c>
      <c r="C7">
        <v>0.2</v>
      </c>
      <c r="D7" s="17">
        <f t="shared" si="0"/>
        <v>39.92</v>
      </c>
      <c r="E7" t="s">
        <v>12</v>
      </c>
      <c r="F7" s="2">
        <v>40</v>
      </c>
      <c r="G7" s="2" t="s">
        <v>64</v>
      </c>
    </row>
    <row r="8" spans="1:7" ht="15" thickBot="1" x14ac:dyDescent="0.35">
      <c r="A8" s="10" t="s">
        <v>61</v>
      </c>
      <c r="B8" s="3">
        <v>32.799999999999997</v>
      </c>
      <c r="C8" s="3">
        <v>20</v>
      </c>
      <c r="D8" s="16">
        <f t="shared" si="0"/>
        <v>4949.6000000000004</v>
      </c>
      <c r="E8" s="3" t="s">
        <v>12</v>
      </c>
      <c r="F8" s="4">
        <v>6000</v>
      </c>
      <c r="G8" s="4" t="s">
        <v>65</v>
      </c>
    </row>
    <row r="9" spans="1:7" ht="15" thickBot="1" x14ac:dyDescent="0.35">
      <c r="A9" s="8" t="s">
        <v>9</v>
      </c>
      <c r="B9" s="22">
        <v>190</v>
      </c>
      <c r="C9" s="22">
        <v>240</v>
      </c>
      <c r="D9" s="24"/>
      <c r="E9" s="22"/>
      <c r="F9" s="23"/>
      <c r="G9" s="23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19C2-9F89-4AEA-9766-C826B14F87F9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9.2187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19</v>
      </c>
    </row>
    <row r="2" spans="1:8" x14ac:dyDescent="0.3">
      <c r="A2" s="1" t="s">
        <v>100</v>
      </c>
    </row>
    <row r="3" spans="1:8" x14ac:dyDescent="0.3">
      <c r="A3" s="1" t="s">
        <v>101</v>
      </c>
    </row>
    <row r="6" spans="1:8" ht="15" thickBot="1" x14ac:dyDescent="0.35">
      <c r="A6" t="s">
        <v>22</v>
      </c>
    </row>
    <row r="7" spans="1:8" x14ac:dyDescent="0.3">
      <c r="B7" s="20"/>
      <c r="C7" s="20"/>
      <c r="D7" s="20" t="s">
        <v>25</v>
      </c>
      <c r="E7" s="20" t="s">
        <v>27</v>
      </c>
      <c r="F7" s="20" t="s">
        <v>28</v>
      </c>
      <c r="G7" s="20" t="s">
        <v>30</v>
      </c>
      <c r="H7" s="20" t="s">
        <v>30</v>
      </c>
    </row>
    <row r="8" spans="1:8" ht="15" thickBot="1" x14ac:dyDescent="0.35">
      <c r="B8" s="21" t="s">
        <v>23</v>
      </c>
      <c r="C8" s="21" t="s">
        <v>24</v>
      </c>
      <c r="D8" s="21" t="s">
        <v>26</v>
      </c>
      <c r="E8" s="21" t="s">
        <v>6</v>
      </c>
      <c r="F8" s="21" t="s">
        <v>29</v>
      </c>
      <c r="G8" s="21" t="s">
        <v>31</v>
      </c>
      <c r="H8" s="21" t="s">
        <v>32</v>
      </c>
    </row>
    <row r="9" spans="1:8" x14ac:dyDescent="0.3">
      <c r="B9" s="18" t="s">
        <v>38</v>
      </c>
      <c r="C9" s="18" t="s">
        <v>102</v>
      </c>
      <c r="D9" s="18">
        <v>56.701030927835092</v>
      </c>
      <c r="E9" s="18">
        <v>0</v>
      </c>
      <c r="F9" s="18">
        <v>190</v>
      </c>
      <c r="G9" s="18">
        <v>2.0000000000000209</v>
      </c>
      <c r="H9" s="18">
        <v>78.275862068965509</v>
      </c>
    </row>
    <row r="10" spans="1:8" ht="15" thickBot="1" x14ac:dyDescent="0.35">
      <c r="B10" s="19" t="s">
        <v>40</v>
      </c>
      <c r="C10" s="19" t="s">
        <v>103</v>
      </c>
      <c r="D10" s="19">
        <v>154.63917525773195</v>
      </c>
      <c r="E10" s="19">
        <v>0</v>
      </c>
      <c r="F10" s="19">
        <v>240</v>
      </c>
      <c r="G10" s="19">
        <v>168.1481481481481</v>
      </c>
      <c r="H10" s="19">
        <v>2.5000000000000253</v>
      </c>
    </row>
    <row r="12" spans="1:8" ht="15" thickBot="1" x14ac:dyDescent="0.35">
      <c r="A12" t="s">
        <v>33</v>
      </c>
    </row>
    <row r="13" spans="1:8" x14ac:dyDescent="0.3">
      <c r="B13" s="20"/>
      <c r="C13" s="20"/>
      <c r="D13" s="20" t="s">
        <v>25</v>
      </c>
      <c r="E13" s="20" t="s">
        <v>34</v>
      </c>
      <c r="F13" s="20" t="s">
        <v>36</v>
      </c>
      <c r="G13" s="20" t="s">
        <v>30</v>
      </c>
      <c r="H13" s="20" t="s">
        <v>30</v>
      </c>
    </row>
    <row r="14" spans="1:8" ht="15" thickBot="1" x14ac:dyDescent="0.35">
      <c r="B14" s="21" t="s">
        <v>23</v>
      </c>
      <c r="C14" s="21" t="s">
        <v>24</v>
      </c>
      <c r="D14" s="21" t="s">
        <v>26</v>
      </c>
      <c r="E14" s="21" t="s">
        <v>35</v>
      </c>
      <c r="F14" s="21" t="s">
        <v>37</v>
      </c>
      <c r="G14" s="21" t="s">
        <v>31</v>
      </c>
      <c r="H14" s="21" t="s">
        <v>32</v>
      </c>
    </row>
    <row r="15" spans="1:8" x14ac:dyDescent="0.3">
      <c r="B15" s="18" t="s">
        <v>104</v>
      </c>
      <c r="C15" s="18" t="s">
        <v>105</v>
      </c>
      <c r="D15" s="18">
        <v>3340.2061855670108</v>
      </c>
      <c r="E15" s="18">
        <v>0</v>
      </c>
      <c r="F15" s="18">
        <v>3600</v>
      </c>
      <c r="G15" s="18">
        <v>1E+30</v>
      </c>
      <c r="H15" s="18">
        <v>259.79381443298894</v>
      </c>
    </row>
    <row r="16" spans="1:8" x14ac:dyDescent="0.3">
      <c r="B16" s="18" t="s">
        <v>106</v>
      </c>
      <c r="C16" s="18" t="s">
        <v>107</v>
      </c>
      <c r="D16" s="18">
        <v>105</v>
      </c>
      <c r="E16" s="18">
        <v>10.309278350515569</v>
      </c>
      <c r="F16" s="18">
        <v>105</v>
      </c>
      <c r="G16" s="18">
        <v>11.000000000000009</v>
      </c>
      <c r="H16" s="18">
        <v>8.3999999999999773</v>
      </c>
    </row>
    <row r="17" spans="2:8" x14ac:dyDescent="0.3">
      <c r="B17" s="18" t="s">
        <v>108</v>
      </c>
      <c r="C17" s="18" t="s">
        <v>109</v>
      </c>
      <c r="D17" s="18">
        <v>40.000000000000007</v>
      </c>
      <c r="E17" s="18">
        <v>1170.103092783505</v>
      </c>
      <c r="F17" s="18">
        <v>40</v>
      </c>
      <c r="G17" s="18">
        <v>1.5774647887323898</v>
      </c>
      <c r="H17" s="18">
        <v>3.7931034482758648</v>
      </c>
    </row>
    <row r="18" spans="2:8" ht="15" thickBot="1" x14ac:dyDescent="0.35">
      <c r="B18" s="19" t="s">
        <v>110</v>
      </c>
      <c r="C18" s="19" t="s">
        <v>111</v>
      </c>
      <c r="D18" s="19">
        <v>4952.57731958763</v>
      </c>
      <c r="E18" s="19">
        <v>0</v>
      </c>
      <c r="F18" s="19">
        <v>6000</v>
      </c>
      <c r="G18" s="19">
        <v>1E+30</v>
      </c>
      <c r="H18" s="19">
        <v>1047.4226804123703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E30D-3138-46D5-B1D2-214EAA7EEAC4}">
  <dimension ref="A1:R302"/>
  <sheetViews>
    <sheetView zoomScale="145" zoomScaleNormal="145" workbookViewId="0">
      <selection activeCell="D8" sqref="D8"/>
    </sheetView>
  </sheetViews>
  <sheetFormatPr defaultRowHeight="14.4" x14ac:dyDescent="0.3"/>
  <cols>
    <col min="1" max="1" width="15.109375" bestFit="1" customWidth="1"/>
    <col min="2" max="2" width="10.77734375" bestFit="1" customWidth="1"/>
    <col min="3" max="4" width="12.5546875" bestFit="1" customWidth="1"/>
    <col min="6" max="6" width="12.5546875" style="17" bestFit="1" customWidth="1"/>
    <col min="7" max="7" width="12.5546875" style="2" bestFit="1" customWidth="1"/>
    <col min="8" max="8" width="5.109375" style="41" bestFit="1" customWidth="1"/>
    <col min="9" max="9" width="12.5546875" bestFit="1" customWidth="1"/>
    <col min="10" max="10" width="14.6640625" bestFit="1" customWidth="1"/>
    <col min="11" max="11" width="16.21875" bestFit="1" customWidth="1"/>
    <col min="12" max="12" width="13.6640625" bestFit="1" customWidth="1"/>
    <col min="13" max="13" width="12.5546875" bestFit="1" customWidth="1"/>
    <col min="14" max="14" width="15.5546875" bestFit="1" customWidth="1"/>
    <col min="15" max="15" width="17.109375" bestFit="1" customWidth="1"/>
  </cols>
  <sheetData>
    <row r="1" spans="1:18" ht="15" thickBot="1" x14ac:dyDescent="0.35">
      <c r="A1" s="39" t="s">
        <v>67</v>
      </c>
      <c r="B1" s="39"/>
      <c r="C1" s="39"/>
      <c r="D1" s="39"/>
      <c r="E1" s="39"/>
      <c r="F1" s="30"/>
      <c r="G1" s="31"/>
      <c r="I1" s="25"/>
      <c r="J1" s="25"/>
      <c r="K1" s="25"/>
      <c r="L1" s="25"/>
      <c r="M1" s="25"/>
      <c r="N1" s="25"/>
      <c r="O1" s="25"/>
    </row>
    <row r="2" spans="1:18" s="1" customFormat="1" ht="15" thickBot="1" x14ac:dyDescent="0.35">
      <c r="A2" s="26" t="s">
        <v>0</v>
      </c>
      <c r="B2" s="26" t="s">
        <v>69</v>
      </c>
      <c r="C2" s="39" t="s">
        <v>74</v>
      </c>
      <c r="D2" s="39"/>
      <c r="E2" s="26"/>
      <c r="F2" s="27" t="s">
        <v>79</v>
      </c>
      <c r="G2" s="32" t="s">
        <v>80</v>
      </c>
      <c r="H2" s="42" t="s">
        <v>85</v>
      </c>
      <c r="I2" s="28" t="s">
        <v>78</v>
      </c>
      <c r="J2" s="28" t="s">
        <v>81</v>
      </c>
      <c r="K2" s="28" t="s">
        <v>82</v>
      </c>
      <c r="L2" s="28" t="s">
        <v>83</v>
      </c>
      <c r="M2" s="28" t="s">
        <v>72</v>
      </c>
      <c r="N2" s="28" t="s">
        <v>84</v>
      </c>
      <c r="O2" s="29" t="s">
        <v>112</v>
      </c>
      <c r="Q2" s="35" t="s">
        <v>112</v>
      </c>
      <c r="R2" s="35"/>
    </row>
    <row r="3" spans="1:18" s="1" customFormat="1" x14ac:dyDescent="0.3">
      <c r="A3" s="26"/>
      <c r="B3" s="26"/>
      <c r="C3" s="40" t="s">
        <v>75</v>
      </c>
      <c r="D3" s="40"/>
      <c r="E3" s="26"/>
      <c r="F3" s="33">
        <v>0.6149905853539408</v>
      </c>
      <c r="G3" s="34">
        <v>0.51285650319868303</v>
      </c>
      <c r="H3" s="41">
        <v>1</v>
      </c>
      <c r="I3" s="25">
        <f>F3 * ($D$4 - $C$4) + $C$4</f>
        <v>3.0749529267697042</v>
      </c>
      <c r="J3" s="25">
        <f>I3</f>
        <v>3.0749529267697042</v>
      </c>
      <c r="K3" s="25">
        <f>J3</f>
        <v>3.0749529267697042</v>
      </c>
      <c r="L3" s="25">
        <f>K3-J3</f>
        <v>0</v>
      </c>
      <c r="M3" s="25">
        <f>_xlfn.NORM.INV(G3, $C$6, $D$6)</f>
        <v>2.0161160272850172</v>
      </c>
      <c r="N3" s="25">
        <f>K3+M3</f>
        <v>5.0910689540547214</v>
      </c>
      <c r="O3" s="25">
        <f>L3+M3</f>
        <v>2.0161160272850172</v>
      </c>
      <c r="P3"/>
      <c r="Q3"/>
      <c r="R3"/>
    </row>
    <row r="4" spans="1:18" x14ac:dyDescent="0.3">
      <c r="A4" s="25" t="s">
        <v>68</v>
      </c>
      <c r="B4" s="25" t="s">
        <v>73</v>
      </c>
      <c r="C4" s="25">
        <v>0</v>
      </c>
      <c r="D4" s="25">
        <v>5</v>
      </c>
      <c r="E4" s="26"/>
      <c r="F4" s="33">
        <v>0.50843786892709242</v>
      </c>
      <c r="G4" s="34">
        <v>0.69145544194987729</v>
      </c>
      <c r="H4" s="41">
        <v>2</v>
      </c>
      <c r="I4" s="25">
        <f t="shared" ref="I4:I67" si="0">F4 * ($D$4 - $C$4) + $C$4</f>
        <v>2.542189344635462</v>
      </c>
      <c r="J4" s="25">
        <f>J3+I4</f>
        <v>5.6171422714051662</v>
      </c>
      <c r="K4" s="25">
        <f>MAX(J4,N3)</f>
        <v>5.6171422714051662</v>
      </c>
      <c r="L4" s="25">
        <f>K4-J4</f>
        <v>0</v>
      </c>
      <c r="M4" s="25">
        <f>_xlfn.NORM.INV(G4, $C$6, $D$6)</f>
        <v>2.2499900312688927</v>
      </c>
      <c r="N4" s="25">
        <f>K4+M4</f>
        <v>7.8671323026740589</v>
      </c>
      <c r="O4" s="25">
        <f>L4+M4</f>
        <v>2.2499900312688927</v>
      </c>
      <c r="Q4" t="s">
        <v>76</v>
      </c>
      <c r="R4">
        <v>4.0185356752585646</v>
      </c>
    </row>
    <row r="5" spans="1:18" x14ac:dyDescent="0.3">
      <c r="A5" s="25"/>
      <c r="B5" s="25"/>
      <c r="C5" s="25" t="s">
        <v>76</v>
      </c>
      <c r="D5" s="25" t="s">
        <v>77</v>
      </c>
      <c r="E5" s="26"/>
      <c r="F5" s="33">
        <v>0.89254114048910949</v>
      </c>
      <c r="G5" s="34">
        <v>0.63370533873852808</v>
      </c>
      <c r="H5" s="41">
        <v>3</v>
      </c>
      <c r="I5" s="25">
        <f t="shared" si="0"/>
        <v>4.4627057024455477</v>
      </c>
      <c r="J5" s="25">
        <f t="shared" ref="J5:J68" si="1">J4+I5</f>
        <v>10.079847973850715</v>
      </c>
      <c r="K5" s="25">
        <f t="shared" ref="K5:K68" si="2">MAX(J5,N4)</f>
        <v>10.079847973850715</v>
      </c>
      <c r="L5" s="25">
        <f>K5-J5</f>
        <v>0</v>
      </c>
      <c r="M5" s="25">
        <f t="shared" ref="M5:M68" si="3">_xlfn.NORM.INV(G5, $C$6, $D$6)</f>
        <v>2.1708415959751153</v>
      </c>
      <c r="N5" s="25">
        <f t="shared" ref="N5:N68" si="4">K5+M5</f>
        <v>12.25068956982583</v>
      </c>
      <c r="O5" s="25">
        <f t="shared" ref="O5:O68" si="5">L5+M5</f>
        <v>2.1708415959751153</v>
      </c>
      <c r="Q5" t="s">
        <v>86</v>
      </c>
      <c r="R5">
        <v>0.15148715643716171</v>
      </c>
    </row>
    <row r="6" spans="1:18" x14ac:dyDescent="0.3">
      <c r="A6" s="25" t="s">
        <v>72</v>
      </c>
      <c r="B6" s="25" t="s">
        <v>71</v>
      </c>
      <c r="C6" s="25">
        <v>2</v>
      </c>
      <c r="D6" s="25">
        <v>0.5</v>
      </c>
      <c r="E6" s="26"/>
      <c r="F6" s="33">
        <v>0.1493586287137092</v>
      </c>
      <c r="G6" s="34">
        <v>9.8401832631783259E-2</v>
      </c>
      <c r="H6" s="41">
        <v>4</v>
      </c>
      <c r="I6" s="25">
        <f t="shared" si="0"/>
        <v>0.74679314356854598</v>
      </c>
      <c r="J6" s="25">
        <f t="shared" si="1"/>
        <v>10.82664111741926</v>
      </c>
      <c r="K6" s="25">
        <f t="shared" si="2"/>
        <v>12.25068956982583</v>
      </c>
      <c r="L6" s="25">
        <f t="shared" ref="L5:L68" si="6">K6-J6</f>
        <v>1.42404845240657</v>
      </c>
      <c r="M6" s="25">
        <f t="shared" si="3"/>
        <v>1.3546441488230203</v>
      </c>
      <c r="N6" s="25">
        <f t="shared" si="4"/>
        <v>13.605333718648851</v>
      </c>
      <c r="O6" s="25">
        <f t="shared" si="5"/>
        <v>2.7786926012295901</v>
      </c>
      <c r="Q6" t="s">
        <v>87</v>
      </c>
      <c r="R6">
        <v>3.0868492853892495</v>
      </c>
    </row>
    <row r="7" spans="1:18" x14ac:dyDescent="0.3">
      <c r="A7" s="25"/>
      <c r="B7" s="25"/>
      <c r="C7" s="25"/>
      <c r="D7" s="25"/>
      <c r="E7" s="26"/>
      <c r="F7" s="33">
        <v>6.6662019957378971E-2</v>
      </c>
      <c r="G7" s="34">
        <v>0.83714864049045012</v>
      </c>
      <c r="H7" s="41">
        <v>5</v>
      </c>
      <c r="I7" s="25">
        <f t="shared" si="0"/>
        <v>0.33331009978689485</v>
      </c>
      <c r="J7" s="25">
        <f t="shared" si="1"/>
        <v>11.159951217206155</v>
      </c>
      <c r="K7" s="25">
        <f t="shared" si="2"/>
        <v>13.605333718648851</v>
      </c>
      <c r="L7" s="25">
        <f t="shared" si="6"/>
        <v>2.4453825014426958</v>
      </c>
      <c r="M7" s="25">
        <f t="shared" si="3"/>
        <v>2.4914032125567585</v>
      </c>
      <c r="N7" s="25">
        <f t="shared" si="4"/>
        <v>16.096736931205609</v>
      </c>
      <c r="O7" s="25">
        <f t="shared" si="5"/>
        <v>4.9367857139994538</v>
      </c>
      <c r="Q7" t="s">
        <v>88</v>
      </c>
      <c r="R7" t="e">
        <v>#N/A</v>
      </c>
    </row>
    <row r="8" spans="1:18" x14ac:dyDescent="0.3">
      <c r="A8" s="25"/>
      <c r="B8" s="25"/>
      <c r="C8" s="25"/>
      <c r="D8" s="25"/>
      <c r="E8" s="26"/>
      <c r="F8" s="33">
        <v>0.65966527844436984</v>
      </c>
      <c r="G8" s="34">
        <v>0.37144750548575156</v>
      </c>
      <c r="H8" s="41">
        <v>6</v>
      </c>
      <c r="I8" s="25">
        <f t="shared" si="0"/>
        <v>3.2983263922218491</v>
      </c>
      <c r="J8" s="25">
        <f t="shared" si="1"/>
        <v>14.458277609428004</v>
      </c>
      <c r="K8" s="25">
        <f t="shared" si="2"/>
        <v>16.096736931205609</v>
      </c>
      <c r="L8" s="25">
        <f t="shared" si="6"/>
        <v>1.6384593217776047</v>
      </c>
      <c r="M8" s="25">
        <f t="shared" si="3"/>
        <v>1.8359889884005467</v>
      </c>
      <c r="N8" s="25">
        <f t="shared" si="4"/>
        <v>17.932725919606156</v>
      </c>
      <c r="O8" s="25">
        <f t="shared" si="5"/>
        <v>3.4744483101781514</v>
      </c>
      <c r="Q8" t="s">
        <v>89</v>
      </c>
      <c r="R8">
        <v>2.6238345164329879</v>
      </c>
    </row>
    <row r="9" spans="1:18" x14ac:dyDescent="0.3">
      <c r="A9" s="25"/>
      <c r="B9" s="25"/>
      <c r="C9" s="25"/>
      <c r="D9" s="25"/>
      <c r="E9" s="26"/>
      <c r="F9" s="33">
        <v>0.16401294963415303</v>
      </c>
      <c r="G9" s="34">
        <v>0.3783594771447224</v>
      </c>
      <c r="H9" s="41">
        <v>7</v>
      </c>
      <c r="I9" s="25">
        <f t="shared" si="0"/>
        <v>0.82006474817076513</v>
      </c>
      <c r="J9" s="25">
        <f t="shared" si="1"/>
        <v>15.278342357598769</v>
      </c>
      <c r="K9" s="25">
        <f t="shared" si="2"/>
        <v>17.932725919606156</v>
      </c>
      <c r="L9" s="25">
        <f t="shared" si="6"/>
        <v>2.6543835620073875</v>
      </c>
      <c r="M9" s="25">
        <f t="shared" si="3"/>
        <v>1.8451038807835689</v>
      </c>
      <c r="N9" s="25">
        <f t="shared" si="4"/>
        <v>19.777829800389725</v>
      </c>
      <c r="O9" s="25">
        <f t="shared" si="5"/>
        <v>4.4994874427909561</v>
      </c>
      <c r="Q9" t="s">
        <v>90</v>
      </c>
      <c r="R9">
        <v>6.8845075696251321</v>
      </c>
    </row>
    <row r="10" spans="1:18" x14ac:dyDescent="0.3">
      <c r="A10" s="25"/>
      <c r="B10" s="25"/>
      <c r="C10" s="25"/>
      <c r="D10" s="25"/>
      <c r="E10" s="26"/>
      <c r="F10" s="33">
        <v>0.26310041550681618</v>
      </c>
      <c r="G10" s="34">
        <v>0.51680287625907873</v>
      </c>
      <c r="H10" s="41">
        <v>8</v>
      </c>
      <c r="I10" s="25">
        <f t="shared" si="0"/>
        <v>1.3155020775340809</v>
      </c>
      <c r="J10" s="25">
        <f t="shared" si="1"/>
        <v>16.593844435132851</v>
      </c>
      <c r="K10" s="25">
        <f t="shared" si="2"/>
        <v>19.777829800389725</v>
      </c>
      <c r="L10" s="25">
        <f t="shared" si="6"/>
        <v>3.1839853652568735</v>
      </c>
      <c r="M10" s="25">
        <f t="shared" si="3"/>
        <v>2.0210655126667549</v>
      </c>
      <c r="N10" s="25">
        <f t="shared" si="4"/>
        <v>21.79889531305648</v>
      </c>
      <c r="O10" s="25">
        <f t="shared" si="5"/>
        <v>5.2050508779236289</v>
      </c>
      <c r="Q10" t="s">
        <v>91</v>
      </c>
      <c r="R10">
        <v>2.149005899847134</v>
      </c>
    </row>
    <row r="11" spans="1:18" x14ac:dyDescent="0.3">
      <c r="A11" s="25"/>
      <c r="B11" s="25"/>
      <c r="C11" s="25"/>
      <c r="D11" s="25"/>
      <c r="E11" s="26"/>
      <c r="F11" s="33">
        <v>9.7542969501171251E-2</v>
      </c>
      <c r="G11" s="34">
        <v>0.47970806856666814</v>
      </c>
      <c r="H11" s="41">
        <v>9</v>
      </c>
      <c r="I11" s="25">
        <f t="shared" si="0"/>
        <v>0.48771484750585625</v>
      </c>
      <c r="J11" s="25">
        <f t="shared" si="1"/>
        <v>17.081559282638707</v>
      </c>
      <c r="K11" s="25">
        <f t="shared" si="2"/>
        <v>21.79889531305648</v>
      </c>
      <c r="L11" s="25">
        <f t="shared" si="6"/>
        <v>4.7173360304177727</v>
      </c>
      <c r="M11" s="25">
        <f t="shared" si="3"/>
        <v>1.9745568592555032</v>
      </c>
      <c r="N11" s="25">
        <f t="shared" si="4"/>
        <v>23.773452172311984</v>
      </c>
      <c r="O11" s="25">
        <f t="shared" si="5"/>
        <v>6.6918928896732757</v>
      </c>
      <c r="Q11" t="s">
        <v>92</v>
      </c>
      <c r="R11">
        <v>1.560633923869301</v>
      </c>
    </row>
    <row r="12" spans="1:18" x14ac:dyDescent="0.3">
      <c r="A12" s="25"/>
      <c r="B12" s="25"/>
      <c r="C12" s="25"/>
      <c r="D12" s="25"/>
      <c r="E12" s="26"/>
      <c r="F12" s="33">
        <v>0.78070235148786482</v>
      </c>
      <c r="G12" s="34">
        <v>0.81826256173726408</v>
      </c>
      <c r="H12" s="41">
        <v>10</v>
      </c>
      <c r="I12" s="25">
        <f t="shared" si="0"/>
        <v>3.9035117574393241</v>
      </c>
      <c r="J12" s="25">
        <f t="shared" si="1"/>
        <v>20.985071040078033</v>
      </c>
      <c r="K12" s="25">
        <f t="shared" si="2"/>
        <v>23.773452172311984</v>
      </c>
      <c r="L12" s="25">
        <f t="shared" si="6"/>
        <v>2.7883811322339511</v>
      </c>
      <c r="M12" s="25">
        <f t="shared" si="3"/>
        <v>2.4543818453031139</v>
      </c>
      <c r="N12" s="25">
        <f t="shared" si="4"/>
        <v>26.227834017615098</v>
      </c>
      <c r="O12" s="25">
        <f t="shared" si="5"/>
        <v>5.2427629775370654</v>
      </c>
      <c r="Q12" t="s">
        <v>70</v>
      </c>
      <c r="R12">
        <v>12.452784654411744</v>
      </c>
    </row>
    <row r="13" spans="1:18" x14ac:dyDescent="0.3">
      <c r="A13" s="25"/>
      <c r="B13" s="25"/>
      <c r="C13" s="25"/>
      <c r="D13" s="25"/>
      <c r="E13" s="26"/>
      <c r="F13" s="33">
        <v>0.40785627922854806</v>
      </c>
      <c r="G13" s="34">
        <v>0.47157365736703749</v>
      </c>
      <c r="H13" s="41">
        <v>11</v>
      </c>
      <c r="I13" s="25">
        <f t="shared" si="0"/>
        <v>2.0392813961427403</v>
      </c>
      <c r="J13" s="25">
        <f t="shared" si="1"/>
        <v>23.024352436220774</v>
      </c>
      <c r="K13" s="25">
        <f t="shared" si="2"/>
        <v>26.227834017615098</v>
      </c>
      <c r="L13" s="25">
        <f t="shared" si="6"/>
        <v>3.2034815813943247</v>
      </c>
      <c r="M13" s="25">
        <f t="shared" si="3"/>
        <v>1.9643426617010011</v>
      </c>
      <c r="N13" s="25">
        <f t="shared" si="4"/>
        <v>28.192176679316098</v>
      </c>
      <c r="O13" s="25">
        <f t="shared" si="5"/>
        <v>5.1678242430953256</v>
      </c>
      <c r="Q13" t="s">
        <v>93</v>
      </c>
      <c r="R13">
        <v>1.1715803461563341</v>
      </c>
    </row>
    <row r="14" spans="1:18" x14ac:dyDescent="0.3">
      <c r="A14" s="25"/>
      <c r="B14" s="25"/>
      <c r="C14" s="25"/>
      <c r="D14" s="25"/>
      <c r="E14" s="26"/>
      <c r="F14" s="33">
        <v>0.34826153377809077</v>
      </c>
      <c r="G14" s="34">
        <v>0.87417247859820724</v>
      </c>
      <c r="H14" s="41">
        <v>12</v>
      </c>
      <c r="I14" s="25">
        <f t="shared" si="0"/>
        <v>1.7413076688904539</v>
      </c>
      <c r="J14" s="25">
        <f t="shared" si="1"/>
        <v>24.765660105111227</v>
      </c>
      <c r="K14" s="25">
        <f t="shared" si="2"/>
        <v>28.192176679316098</v>
      </c>
      <c r="L14" s="25">
        <f t="shared" si="6"/>
        <v>3.4265165742048715</v>
      </c>
      <c r="M14" s="25">
        <f t="shared" si="3"/>
        <v>2.5731693417343617</v>
      </c>
      <c r="N14" s="25">
        <f t="shared" si="4"/>
        <v>30.765346021050462</v>
      </c>
      <c r="O14" s="25">
        <f t="shared" si="5"/>
        <v>5.9996859159392333</v>
      </c>
      <c r="Q14" t="s">
        <v>94</v>
      </c>
      <c r="R14">
        <v>13.624365000568078</v>
      </c>
    </row>
    <row r="15" spans="1:18" x14ac:dyDescent="0.3">
      <c r="A15" s="25"/>
      <c r="B15" s="25"/>
      <c r="C15" s="25"/>
      <c r="D15" s="25"/>
      <c r="E15" s="26"/>
      <c r="F15" s="33">
        <v>0.94151622999901585</v>
      </c>
      <c r="G15" s="34">
        <v>0.1341081243948824</v>
      </c>
      <c r="H15" s="41">
        <v>13</v>
      </c>
      <c r="I15" s="25">
        <f t="shared" si="0"/>
        <v>4.7075811499950788</v>
      </c>
      <c r="J15" s="25">
        <f t="shared" si="1"/>
        <v>29.473241255106306</v>
      </c>
      <c r="K15" s="25">
        <f t="shared" si="2"/>
        <v>30.765346021050462</v>
      </c>
      <c r="L15" s="25">
        <f t="shared" si="6"/>
        <v>1.2921047659441562</v>
      </c>
      <c r="M15" s="25">
        <f t="shared" si="3"/>
        <v>1.4464101573289092</v>
      </c>
      <c r="N15" s="25">
        <f t="shared" si="4"/>
        <v>32.211756178379375</v>
      </c>
      <c r="O15" s="25">
        <f t="shared" si="5"/>
        <v>2.7385149232730654</v>
      </c>
      <c r="Q15" t="s">
        <v>95</v>
      </c>
      <c r="R15">
        <v>1205.5607025775694</v>
      </c>
    </row>
    <row r="16" spans="1:18" ht="15" thickBot="1" x14ac:dyDescent="0.35">
      <c r="A16" s="25"/>
      <c r="B16" s="25"/>
      <c r="C16" s="25"/>
      <c r="D16" s="25"/>
      <c r="E16" s="26"/>
      <c r="F16" s="33">
        <v>0.41995811918967441</v>
      </c>
      <c r="G16" s="34">
        <v>0.31152691558131906</v>
      </c>
      <c r="H16" s="41">
        <v>14</v>
      </c>
      <c r="I16" s="25">
        <f t="shared" si="0"/>
        <v>2.099790595948372</v>
      </c>
      <c r="J16" s="25">
        <f t="shared" si="1"/>
        <v>31.573031851054679</v>
      </c>
      <c r="K16" s="25">
        <f t="shared" si="2"/>
        <v>32.211756178379375</v>
      </c>
      <c r="L16" s="25">
        <f t="shared" si="6"/>
        <v>0.6387243273246952</v>
      </c>
      <c r="M16" s="25">
        <f t="shared" si="3"/>
        <v>1.7542365500223958</v>
      </c>
      <c r="N16" s="25">
        <f t="shared" si="4"/>
        <v>33.965992728401773</v>
      </c>
      <c r="O16" s="25">
        <f t="shared" si="5"/>
        <v>2.392960877347091</v>
      </c>
      <c r="Q16" s="3" t="s">
        <v>96</v>
      </c>
      <c r="R16" s="3">
        <v>300</v>
      </c>
    </row>
    <row r="17" spans="1:18" ht="15" thickBot="1" x14ac:dyDescent="0.35">
      <c r="A17" s="25"/>
      <c r="B17" s="25"/>
      <c r="C17" s="25"/>
      <c r="D17" s="25"/>
      <c r="E17" s="26"/>
      <c r="F17" s="33">
        <v>0.36661666357165279</v>
      </c>
      <c r="G17" s="34">
        <v>0.24942798509054809</v>
      </c>
      <c r="H17" s="41">
        <v>15</v>
      </c>
      <c r="I17" s="25">
        <f t="shared" si="0"/>
        <v>1.8330833178582639</v>
      </c>
      <c r="J17" s="25">
        <f t="shared" si="1"/>
        <v>33.40611516891294</v>
      </c>
      <c r="K17" s="25">
        <f t="shared" si="2"/>
        <v>33.965992728401773</v>
      </c>
      <c r="L17" s="25">
        <f t="shared" si="6"/>
        <v>0.55987755948883233</v>
      </c>
      <c r="M17" s="25">
        <f t="shared" si="3"/>
        <v>1.6618545507308595</v>
      </c>
      <c r="N17" s="25">
        <f t="shared" si="4"/>
        <v>35.627847279132631</v>
      </c>
      <c r="O17" s="25">
        <f t="shared" si="5"/>
        <v>2.2217321102196919</v>
      </c>
    </row>
    <row r="18" spans="1:18" x14ac:dyDescent="0.3">
      <c r="A18" s="25"/>
      <c r="B18" s="25"/>
      <c r="C18" s="25"/>
      <c r="D18" s="25"/>
      <c r="E18" s="26"/>
      <c r="F18" s="33">
        <v>0.50829860472429034</v>
      </c>
      <c r="G18" s="34">
        <v>0.23235515200114176</v>
      </c>
      <c r="H18" s="41">
        <v>16</v>
      </c>
      <c r="I18" s="25">
        <f t="shared" si="0"/>
        <v>2.5414930236214515</v>
      </c>
      <c r="J18" s="25">
        <f t="shared" si="1"/>
        <v>35.947608192534389</v>
      </c>
      <c r="K18" s="25">
        <f t="shared" si="2"/>
        <v>35.947608192534389</v>
      </c>
      <c r="L18" s="25">
        <f t="shared" si="6"/>
        <v>0</v>
      </c>
      <c r="M18" s="25">
        <f t="shared" si="3"/>
        <v>1.6344436388196082</v>
      </c>
      <c r="N18" s="25">
        <f t="shared" si="4"/>
        <v>37.582051831354001</v>
      </c>
      <c r="O18" s="25">
        <f t="shared" si="5"/>
        <v>1.6344436388196082</v>
      </c>
      <c r="Q18" s="35" t="s">
        <v>83</v>
      </c>
      <c r="R18" s="35"/>
    </row>
    <row r="19" spans="1:18" x14ac:dyDescent="0.3">
      <c r="A19" s="25"/>
      <c r="B19" s="25"/>
      <c r="C19" s="25"/>
      <c r="D19" s="25"/>
      <c r="E19" s="26"/>
      <c r="F19" s="33">
        <v>0.65145665858552482</v>
      </c>
      <c r="G19" s="34">
        <v>0.96210556704268124</v>
      </c>
      <c r="H19" s="41">
        <v>17</v>
      </c>
      <c r="I19" s="25">
        <f t="shared" si="0"/>
        <v>3.2572832929276241</v>
      </c>
      <c r="J19" s="25">
        <f t="shared" si="1"/>
        <v>39.204891485462014</v>
      </c>
      <c r="K19" s="25">
        <f t="shared" si="2"/>
        <v>39.204891485462014</v>
      </c>
      <c r="L19" s="25">
        <f t="shared" si="6"/>
        <v>0</v>
      </c>
      <c r="M19" s="25">
        <f t="shared" si="3"/>
        <v>2.8878303279819644</v>
      </c>
      <c r="N19" s="25">
        <f t="shared" si="4"/>
        <v>42.09272181344398</v>
      </c>
      <c r="O19" s="25">
        <f t="shared" si="5"/>
        <v>2.8878303279819644</v>
      </c>
    </row>
    <row r="20" spans="1:18" x14ac:dyDescent="0.3">
      <c r="A20" s="25"/>
      <c r="B20" s="25"/>
      <c r="C20" s="25"/>
      <c r="D20" s="25"/>
      <c r="E20" s="26"/>
      <c r="F20" s="33">
        <v>0.12268624404302109</v>
      </c>
      <c r="G20" s="34">
        <v>0.61063041716926614</v>
      </c>
      <c r="H20" s="41">
        <v>18</v>
      </c>
      <c r="I20" s="25">
        <f t="shared" si="0"/>
        <v>0.61343122021510543</v>
      </c>
      <c r="J20" s="25">
        <f t="shared" si="1"/>
        <v>39.818322705677119</v>
      </c>
      <c r="K20" s="25">
        <f t="shared" si="2"/>
        <v>42.09272181344398</v>
      </c>
      <c r="L20" s="25">
        <f t="shared" si="6"/>
        <v>2.2743991077668611</v>
      </c>
      <c r="M20" s="25">
        <f t="shared" si="3"/>
        <v>2.14048124786486</v>
      </c>
      <c r="N20" s="25">
        <f t="shared" si="4"/>
        <v>44.233203061308842</v>
      </c>
      <c r="O20" s="25">
        <f t="shared" si="5"/>
        <v>4.4148803556317215</v>
      </c>
      <c r="Q20" t="s">
        <v>76</v>
      </c>
      <c r="R20">
        <v>2.0195751218309539</v>
      </c>
    </row>
    <row r="21" spans="1:18" x14ac:dyDescent="0.3">
      <c r="A21" s="25"/>
      <c r="B21" s="25"/>
      <c r="C21" s="25"/>
      <c r="D21" s="25"/>
      <c r="E21" s="26"/>
      <c r="F21" s="33">
        <v>0.25839717328655532</v>
      </c>
      <c r="G21" s="34">
        <v>9.1693688961679065E-2</v>
      </c>
      <c r="H21" s="41">
        <v>19</v>
      </c>
      <c r="I21" s="25">
        <f t="shared" si="0"/>
        <v>1.2919858664327766</v>
      </c>
      <c r="J21" s="25">
        <f t="shared" si="1"/>
        <v>41.110308572109894</v>
      </c>
      <c r="K21" s="25">
        <f t="shared" si="2"/>
        <v>44.233203061308842</v>
      </c>
      <c r="L21" s="25">
        <f t="shared" si="6"/>
        <v>3.1228944891989485</v>
      </c>
      <c r="M21" s="25">
        <f t="shared" si="3"/>
        <v>1.3348013108544698</v>
      </c>
      <c r="N21" s="25">
        <f t="shared" si="4"/>
        <v>45.568004372163315</v>
      </c>
      <c r="O21" s="25">
        <f t="shared" si="5"/>
        <v>4.4576958000534184</v>
      </c>
      <c r="Q21" t="s">
        <v>86</v>
      </c>
      <c r="R21">
        <v>0.14962467339124261</v>
      </c>
    </row>
    <row r="22" spans="1:18" x14ac:dyDescent="0.3">
      <c r="A22" s="25"/>
      <c r="B22" s="25"/>
      <c r="C22" s="25"/>
      <c r="D22" s="25"/>
      <c r="E22" s="26"/>
      <c r="F22" s="33">
        <v>0.9116434879411468</v>
      </c>
      <c r="G22" s="34">
        <v>0.82791258488315134</v>
      </c>
      <c r="H22" s="41">
        <v>20</v>
      </c>
      <c r="I22" s="25">
        <f t="shared" si="0"/>
        <v>4.558217439705734</v>
      </c>
      <c r="J22" s="25">
        <f t="shared" si="1"/>
        <v>45.668526011815629</v>
      </c>
      <c r="K22" s="25">
        <f t="shared" si="2"/>
        <v>45.668526011815629</v>
      </c>
      <c r="L22" s="25">
        <f t="shared" si="6"/>
        <v>0</v>
      </c>
      <c r="M22" s="25">
        <f t="shared" si="3"/>
        <v>2.4729742736572362</v>
      </c>
      <c r="N22" s="25">
        <f t="shared" si="4"/>
        <v>48.141500285472866</v>
      </c>
      <c r="O22" s="25">
        <f t="shared" si="5"/>
        <v>2.4729742736572362</v>
      </c>
      <c r="Q22" t="s">
        <v>87</v>
      </c>
      <c r="R22">
        <v>1.1112863882148645</v>
      </c>
    </row>
    <row r="23" spans="1:18" x14ac:dyDescent="0.3">
      <c r="A23" s="25"/>
      <c r="B23" s="25"/>
      <c r="C23" s="25"/>
      <c r="D23" s="25"/>
      <c r="E23" s="26"/>
      <c r="F23" s="33">
        <v>0.80380142439642965</v>
      </c>
      <c r="G23" s="34">
        <v>0.28714236002969917</v>
      </c>
      <c r="H23" s="41">
        <v>21</v>
      </c>
      <c r="I23" s="25">
        <f t="shared" si="0"/>
        <v>4.0190071219821482</v>
      </c>
      <c r="J23" s="25">
        <f t="shared" si="1"/>
        <v>49.687533133797778</v>
      </c>
      <c r="K23" s="25">
        <f t="shared" si="2"/>
        <v>49.687533133797778</v>
      </c>
      <c r="L23" s="25">
        <f t="shared" si="6"/>
        <v>0</v>
      </c>
      <c r="M23" s="25">
        <f t="shared" si="3"/>
        <v>1.719123794660361</v>
      </c>
      <c r="N23" s="25">
        <f t="shared" si="4"/>
        <v>51.40665692845814</v>
      </c>
      <c r="O23" s="25">
        <f t="shared" si="5"/>
        <v>1.719123794660361</v>
      </c>
      <c r="Q23" t="s">
        <v>88</v>
      </c>
      <c r="R23">
        <v>0</v>
      </c>
    </row>
    <row r="24" spans="1:18" x14ac:dyDescent="0.3">
      <c r="A24" s="25"/>
      <c r="B24" s="25"/>
      <c r="C24" s="25"/>
      <c r="D24" s="25"/>
      <c r="E24" s="26"/>
      <c r="F24" s="33">
        <v>0.39446866929873081</v>
      </c>
      <c r="G24" s="34">
        <v>0.75269764402002104</v>
      </c>
      <c r="H24" s="41">
        <v>22</v>
      </c>
      <c r="I24" s="25">
        <f t="shared" si="0"/>
        <v>1.9723433464936542</v>
      </c>
      <c r="J24" s="25">
        <f t="shared" si="1"/>
        <v>51.65987648029143</v>
      </c>
      <c r="K24" s="25">
        <f t="shared" si="2"/>
        <v>51.65987648029143</v>
      </c>
      <c r="L24" s="25">
        <f t="shared" si="6"/>
        <v>0</v>
      </c>
      <c r="M24" s="25">
        <f t="shared" si="3"/>
        <v>2.3415016858720268</v>
      </c>
      <c r="N24" s="25">
        <f t="shared" si="4"/>
        <v>54.001378166163455</v>
      </c>
      <c r="O24" s="25">
        <f t="shared" si="5"/>
        <v>2.3415016858720268</v>
      </c>
      <c r="Q24" t="s">
        <v>89</v>
      </c>
      <c r="R24">
        <v>2.5915753637953127</v>
      </c>
    </row>
    <row r="25" spans="1:18" x14ac:dyDescent="0.3">
      <c r="A25" s="25"/>
      <c r="B25" s="25"/>
      <c r="C25" s="25"/>
      <c r="D25" s="25"/>
      <c r="E25" s="26"/>
      <c r="F25" s="33">
        <v>2.5064388195974341E-2</v>
      </c>
      <c r="G25" s="34">
        <v>0.46956938660640701</v>
      </c>
      <c r="H25" s="41">
        <v>23</v>
      </c>
      <c r="I25" s="25">
        <f t="shared" si="0"/>
        <v>0.1253219409798717</v>
      </c>
      <c r="J25" s="25">
        <f t="shared" si="1"/>
        <v>51.785198421271303</v>
      </c>
      <c r="K25" s="25">
        <f t="shared" si="2"/>
        <v>54.001378166163455</v>
      </c>
      <c r="L25" s="25">
        <f t="shared" si="6"/>
        <v>2.2161797448921519</v>
      </c>
      <c r="M25" s="25">
        <f t="shared" si="3"/>
        <v>1.9618238219415982</v>
      </c>
      <c r="N25" s="25">
        <f t="shared" si="4"/>
        <v>55.963201988105055</v>
      </c>
      <c r="O25" s="25">
        <f t="shared" si="5"/>
        <v>4.1780035668337501</v>
      </c>
      <c r="Q25" t="s">
        <v>90</v>
      </c>
      <c r="R25">
        <v>6.7162628662308075</v>
      </c>
    </row>
    <row r="26" spans="1:18" x14ac:dyDescent="0.3">
      <c r="A26" s="25"/>
      <c r="B26" s="25"/>
      <c r="C26" s="25"/>
      <c r="D26" s="25"/>
      <c r="E26" s="26"/>
      <c r="F26" s="33">
        <v>0.9795033952540646</v>
      </c>
      <c r="G26" s="34">
        <v>0.2328244895517938</v>
      </c>
      <c r="H26" s="41">
        <v>24</v>
      </c>
      <c r="I26" s="25">
        <f t="shared" si="0"/>
        <v>4.8975169762703228</v>
      </c>
      <c r="J26" s="25">
        <f t="shared" si="1"/>
        <v>56.682715397541628</v>
      </c>
      <c r="K26" s="25">
        <f t="shared" si="2"/>
        <v>56.682715397541628</v>
      </c>
      <c r="L26" s="25">
        <f t="shared" si="6"/>
        <v>0</v>
      </c>
      <c r="M26" s="25">
        <f t="shared" si="3"/>
        <v>1.6352116584741523</v>
      </c>
      <c r="N26" s="25">
        <f t="shared" si="4"/>
        <v>58.317927056015783</v>
      </c>
      <c r="O26" s="25">
        <f t="shared" si="5"/>
        <v>1.6352116584741523</v>
      </c>
      <c r="Q26" t="s">
        <v>91</v>
      </c>
      <c r="R26">
        <v>2.1158681072940415</v>
      </c>
    </row>
    <row r="27" spans="1:18" x14ac:dyDescent="0.3">
      <c r="A27" s="25"/>
      <c r="B27" s="25"/>
      <c r="C27" s="25"/>
      <c r="D27" s="25"/>
      <c r="E27" s="26"/>
      <c r="F27" s="33">
        <v>0.80718404012412581</v>
      </c>
      <c r="G27" s="34">
        <v>0.45066702492540067</v>
      </c>
      <c r="H27" s="41">
        <v>25</v>
      </c>
      <c r="I27" s="25">
        <f t="shared" si="0"/>
        <v>4.0359202006206294</v>
      </c>
      <c r="J27" s="25">
        <f t="shared" si="1"/>
        <v>60.718635598162258</v>
      </c>
      <c r="K27" s="25">
        <f t="shared" si="2"/>
        <v>60.718635598162258</v>
      </c>
      <c r="L27" s="25">
        <f t="shared" si="6"/>
        <v>0</v>
      </c>
      <c r="M27" s="25">
        <f t="shared" si="3"/>
        <v>1.938011856136385</v>
      </c>
      <c r="N27" s="25">
        <f t="shared" si="4"/>
        <v>62.656647454298643</v>
      </c>
      <c r="O27" s="25">
        <f t="shared" si="5"/>
        <v>1.938011856136385</v>
      </c>
      <c r="Q27" t="s">
        <v>92</v>
      </c>
      <c r="R27">
        <v>1.5929684765429286</v>
      </c>
    </row>
    <row r="28" spans="1:18" x14ac:dyDescent="0.3">
      <c r="A28" s="25"/>
      <c r="B28" s="25"/>
      <c r="C28" s="25"/>
      <c r="D28" s="25"/>
      <c r="E28" s="26"/>
      <c r="F28" s="33">
        <v>0.29536328504148424</v>
      </c>
      <c r="G28" s="34">
        <v>4.8861261486087937E-2</v>
      </c>
      <c r="H28" s="41">
        <v>26</v>
      </c>
      <c r="I28" s="25">
        <f t="shared" si="0"/>
        <v>1.4768164252074212</v>
      </c>
      <c r="J28" s="25">
        <f t="shared" si="1"/>
        <v>62.195452023369683</v>
      </c>
      <c r="K28" s="25">
        <f t="shared" si="2"/>
        <v>62.656647454298643</v>
      </c>
      <c r="L28" s="25">
        <f t="shared" si="6"/>
        <v>0.46119543092896009</v>
      </c>
      <c r="M28" s="25">
        <f t="shared" si="3"/>
        <v>1.1720017385420158</v>
      </c>
      <c r="N28" s="25">
        <f t="shared" si="4"/>
        <v>63.828649192840658</v>
      </c>
      <c r="O28" s="25">
        <f t="shared" si="5"/>
        <v>1.6331971694709759</v>
      </c>
      <c r="Q28" t="s">
        <v>70</v>
      </c>
      <c r="R28">
        <v>11.964450403408023</v>
      </c>
    </row>
    <row r="29" spans="1:18" x14ac:dyDescent="0.3">
      <c r="A29" s="25"/>
      <c r="B29" s="25"/>
      <c r="C29" s="25"/>
      <c r="D29" s="25"/>
      <c r="E29" s="26"/>
      <c r="F29" s="33">
        <v>0.10984594550126148</v>
      </c>
      <c r="G29" s="34">
        <v>0.4015713406560788</v>
      </c>
      <c r="H29" s="41">
        <v>27</v>
      </c>
      <c r="I29" s="25">
        <f t="shared" si="0"/>
        <v>0.54922972750630739</v>
      </c>
      <c r="J29" s="25">
        <f t="shared" si="1"/>
        <v>62.744681750875991</v>
      </c>
      <c r="K29" s="25">
        <f t="shared" si="2"/>
        <v>63.828649192840658</v>
      </c>
      <c r="L29" s="25">
        <f t="shared" si="6"/>
        <v>1.083967441964667</v>
      </c>
      <c r="M29" s="25">
        <f t="shared" si="3"/>
        <v>1.8753590177593586</v>
      </c>
      <c r="N29" s="25">
        <f t="shared" si="4"/>
        <v>65.704008210600023</v>
      </c>
      <c r="O29" s="25">
        <f t="shared" si="5"/>
        <v>2.9593264597240259</v>
      </c>
      <c r="Q29" t="s">
        <v>93</v>
      </c>
      <c r="R29">
        <v>0</v>
      </c>
    </row>
    <row r="30" spans="1:18" x14ac:dyDescent="0.3">
      <c r="A30" s="25"/>
      <c r="B30" s="25"/>
      <c r="C30" s="25"/>
      <c r="D30" s="25"/>
      <c r="E30" s="26"/>
      <c r="F30" s="33">
        <v>0.97219159156882629</v>
      </c>
      <c r="G30" s="34">
        <v>4.8775983787287758E-2</v>
      </c>
      <c r="H30" s="41">
        <v>28</v>
      </c>
      <c r="I30" s="25">
        <f t="shared" si="0"/>
        <v>4.8609579578441311</v>
      </c>
      <c r="J30" s="25">
        <f t="shared" si="1"/>
        <v>67.605639708720119</v>
      </c>
      <c r="K30" s="25">
        <f t="shared" si="2"/>
        <v>67.605639708720119</v>
      </c>
      <c r="L30" s="25">
        <f t="shared" si="6"/>
        <v>0</v>
      </c>
      <c r="M30" s="25">
        <f t="shared" si="3"/>
        <v>1.1715803461563341</v>
      </c>
      <c r="N30" s="25">
        <f t="shared" si="4"/>
        <v>68.777220054876452</v>
      </c>
      <c r="O30" s="25">
        <f t="shared" si="5"/>
        <v>1.1715803461563341</v>
      </c>
      <c r="Q30" t="s">
        <v>94</v>
      </c>
      <c r="R30">
        <v>11.964450403408023</v>
      </c>
    </row>
    <row r="31" spans="1:18" x14ac:dyDescent="0.3">
      <c r="A31" s="25"/>
      <c r="B31" s="25"/>
      <c r="C31" s="25"/>
      <c r="D31" s="25"/>
      <c r="E31" s="26"/>
      <c r="F31" s="33">
        <v>0.26855072506589228</v>
      </c>
      <c r="G31" s="34">
        <v>0.76417213070417533</v>
      </c>
      <c r="H31" s="41">
        <v>29</v>
      </c>
      <c r="I31" s="25">
        <f t="shared" si="0"/>
        <v>1.3427536253294614</v>
      </c>
      <c r="J31" s="25">
        <f t="shared" si="1"/>
        <v>68.948393334049584</v>
      </c>
      <c r="K31" s="25">
        <f t="shared" si="2"/>
        <v>68.948393334049584</v>
      </c>
      <c r="L31" s="25">
        <f t="shared" si="6"/>
        <v>0</v>
      </c>
      <c r="M31" s="25">
        <f t="shared" si="3"/>
        <v>2.359893834249474</v>
      </c>
      <c r="N31" s="25">
        <f t="shared" si="4"/>
        <v>71.30828716829906</v>
      </c>
      <c r="O31" s="25">
        <f t="shared" si="5"/>
        <v>2.359893834249474</v>
      </c>
      <c r="Q31" t="s">
        <v>95</v>
      </c>
      <c r="R31">
        <v>605.87253654928622</v>
      </c>
    </row>
    <row r="32" spans="1:18" ht="15" thickBot="1" x14ac:dyDescent="0.35">
      <c r="A32" s="25"/>
      <c r="B32" s="25"/>
      <c r="C32" s="25"/>
      <c r="D32" s="25"/>
      <c r="E32" s="26"/>
      <c r="F32" s="33">
        <v>0.56188887460307357</v>
      </c>
      <c r="G32" s="34">
        <v>0.10038195490239465</v>
      </c>
      <c r="H32" s="41">
        <v>30</v>
      </c>
      <c r="I32" s="25">
        <f t="shared" si="0"/>
        <v>2.809444373015368</v>
      </c>
      <c r="J32" s="25">
        <f t="shared" si="1"/>
        <v>71.757837707064951</v>
      </c>
      <c r="K32" s="25">
        <f t="shared" si="2"/>
        <v>71.757837707064951</v>
      </c>
      <c r="L32" s="25">
        <f t="shared" si="6"/>
        <v>0</v>
      </c>
      <c r="M32" s="25">
        <f t="shared" si="3"/>
        <v>1.3603109042572836</v>
      </c>
      <c r="N32" s="25">
        <f t="shared" si="4"/>
        <v>73.118148611322241</v>
      </c>
      <c r="O32" s="25">
        <f t="shared" si="5"/>
        <v>1.3603109042572836</v>
      </c>
      <c r="Q32" s="3" t="s">
        <v>96</v>
      </c>
      <c r="R32" s="3">
        <v>300</v>
      </c>
    </row>
    <row r="33" spans="1:17" x14ac:dyDescent="0.3">
      <c r="A33" s="25"/>
      <c r="B33" s="25"/>
      <c r="C33" s="25"/>
      <c r="D33" s="25"/>
      <c r="E33" s="26"/>
      <c r="F33" s="33">
        <v>0.27444306883767899</v>
      </c>
      <c r="G33" s="34">
        <v>0.64695598152661238</v>
      </c>
      <c r="H33" s="41">
        <v>31</v>
      </c>
      <c r="I33" s="25">
        <f t="shared" si="0"/>
        <v>1.3722153441883949</v>
      </c>
      <c r="J33" s="25">
        <f t="shared" si="1"/>
        <v>73.130053051253341</v>
      </c>
      <c r="K33" s="25">
        <f t="shared" si="2"/>
        <v>73.130053051253341</v>
      </c>
      <c r="L33" s="25">
        <f t="shared" si="6"/>
        <v>0</v>
      </c>
      <c r="M33" s="25">
        <f t="shared" si="3"/>
        <v>2.1885575722896697</v>
      </c>
      <c r="N33" s="25">
        <f t="shared" si="4"/>
        <v>75.318610623543009</v>
      </c>
      <c r="O33" s="25">
        <f t="shared" si="5"/>
        <v>2.1885575722896697</v>
      </c>
    </row>
    <row r="34" spans="1:17" x14ac:dyDescent="0.3">
      <c r="A34" s="25"/>
      <c r="B34" s="25"/>
      <c r="C34" s="25"/>
      <c r="D34" s="25"/>
      <c r="E34" s="26"/>
      <c r="F34" s="33">
        <v>5.6356992061182942E-2</v>
      </c>
      <c r="G34" s="34">
        <v>0.11121948135164539</v>
      </c>
      <c r="H34" s="41">
        <v>32</v>
      </c>
      <c r="I34" s="25">
        <f t="shared" si="0"/>
        <v>0.28178496030591471</v>
      </c>
      <c r="J34" s="25">
        <f t="shared" si="1"/>
        <v>73.411838011559254</v>
      </c>
      <c r="K34" s="25">
        <f t="shared" si="2"/>
        <v>75.318610623543009</v>
      </c>
      <c r="L34" s="25">
        <f t="shared" si="6"/>
        <v>1.9067726119837545</v>
      </c>
      <c r="M34" s="25">
        <f t="shared" si="3"/>
        <v>1.389965821408224</v>
      </c>
      <c r="N34" s="25">
        <f t="shared" si="4"/>
        <v>76.708576444951234</v>
      </c>
      <c r="O34" s="25">
        <f t="shared" si="5"/>
        <v>3.2967384333919787</v>
      </c>
      <c r="Q34" t="s">
        <v>97</v>
      </c>
    </row>
    <row r="35" spans="1:17" x14ac:dyDescent="0.3">
      <c r="A35" s="25"/>
      <c r="B35" s="25"/>
      <c r="C35" s="25"/>
      <c r="D35" s="25"/>
      <c r="E35" s="26"/>
      <c r="F35" s="33">
        <v>0.40187112827936278</v>
      </c>
      <c r="G35" s="34">
        <v>0.45244805843055236</v>
      </c>
      <c r="H35" s="41">
        <v>33</v>
      </c>
      <c r="I35" s="25">
        <f t="shared" si="0"/>
        <v>2.0093556413968141</v>
      </c>
      <c r="J35" s="25">
        <f t="shared" si="1"/>
        <v>75.421193652956063</v>
      </c>
      <c r="K35" s="25">
        <f t="shared" si="2"/>
        <v>76.708576444951234</v>
      </c>
      <c r="L35" s="25">
        <f t="shared" si="6"/>
        <v>1.2873827919951708</v>
      </c>
      <c r="M35" s="25">
        <f t="shared" si="3"/>
        <v>1.9402606517517709</v>
      </c>
      <c r="N35" s="25">
        <f t="shared" si="4"/>
        <v>78.648837096703005</v>
      </c>
      <c r="O35" s="25">
        <f t="shared" si="5"/>
        <v>3.2276434437469419</v>
      </c>
      <c r="Q35">
        <f>COUNTIF(L3:L302, 0)</f>
        <v>100</v>
      </c>
    </row>
    <row r="36" spans="1:17" x14ac:dyDescent="0.3">
      <c r="A36" s="25"/>
      <c r="B36" s="25"/>
      <c r="C36" s="25"/>
      <c r="D36" s="25"/>
      <c r="E36" s="26"/>
      <c r="F36" s="33">
        <v>0.10946170767129881</v>
      </c>
      <c r="G36" s="34">
        <v>0.13598303141482293</v>
      </c>
      <c r="H36" s="41">
        <v>34</v>
      </c>
      <c r="I36" s="25">
        <f t="shared" si="0"/>
        <v>0.54730853835649407</v>
      </c>
      <c r="J36" s="25">
        <f t="shared" si="1"/>
        <v>75.968502191312552</v>
      </c>
      <c r="K36" s="25">
        <f t="shared" si="2"/>
        <v>78.648837096703005</v>
      </c>
      <c r="L36" s="25">
        <f t="shared" si="6"/>
        <v>2.6803349053904526</v>
      </c>
      <c r="M36" s="25">
        <f t="shared" si="3"/>
        <v>1.4507269084994681</v>
      </c>
      <c r="N36" s="25">
        <f t="shared" si="4"/>
        <v>80.099564005202467</v>
      </c>
      <c r="O36" s="25">
        <f t="shared" si="5"/>
        <v>4.1310618138899207</v>
      </c>
      <c r="Q36" t="s">
        <v>98</v>
      </c>
    </row>
    <row r="37" spans="1:17" x14ac:dyDescent="0.3">
      <c r="A37" s="25"/>
      <c r="B37" s="25"/>
      <c r="C37" s="25"/>
      <c r="D37" s="25"/>
      <c r="E37" s="26"/>
      <c r="F37" s="33">
        <v>0.2243205052535806</v>
      </c>
      <c r="G37" s="34">
        <v>1.6490824066253795E-2</v>
      </c>
      <c r="H37" s="41">
        <v>35</v>
      </c>
      <c r="I37" s="25">
        <f t="shared" si="0"/>
        <v>1.121602526267903</v>
      </c>
      <c r="J37" s="25">
        <f t="shared" si="1"/>
        <v>77.090104717580459</v>
      </c>
      <c r="K37" s="25">
        <f t="shared" si="2"/>
        <v>80.099564005202467</v>
      </c>
      <c r="L37" s="25">
        <f t="shared" si="6"/>
        <v>3.0094592876220077</v>
      </c>
      <c r="M37" s="25">
        <f t="shared" si="3"/>
        <v>0.93384668961329731</v>
      </c>
      <c r="N37" s="25">
        <f t="shared" si="4"/>
        <v>81.033410694815771</v>
      </c>
      <c r="O37" s="25">
        <f t="shared" si="5"/>
        <v>3.9433059772353047</v>
      </c>
      <c r="Q37">
        <f>COUNTIF(L3:L302, "&gt;0")</f>
        <v>200</v>
      </c>
    </row>
    <row r="38" spans="1:17" x14ac:dyDescent="0.3">
      <c r="A38" s="25"/>
      <c r="B38" s="25"/>
      <c r="C38" s="25"/>
      <c r="D38" s="25"/>
      <c r="E38" s="26"/>
      <c r="F38" s="33">
        <v>6.5444270069732413E-2</v>
      </c>
      <c r="G38" s="34">
        <v>0.59235643041482045</v>
      </c>
      <c r="H38" s="41">
        <v>36</v>
      </c>
      <c r="I38" s="25">
        <f t="shared" si="0"/>
        <v>0.32722135034866207</v>
      </c>
      <c r="J38" s="25">
        <f t="shared" si="1"/>
        <v>77.417326067929125</v>
      </c>
      <c r="K38" s="25">
        <f t="shared" si="2"/>
        <v>81.033410694815771</v>
      </c>
      <c r="L38" s="25">
        <f t="shared" si="6"/>
        <v>3.6160846268866464</v>
      </c>
      <c r="M38" s="25">
        <f t="shared" si="3"/>
        <v>2.1168054021701055</v>
      </c>
      <c r="N38" s="25">
        <f t="shared" si="4"/>
        <v>83.150216096985872</v>
      </c>
      <c r="O38" s="25">
        <f t="shared" si="5"/>
        <v>5.7328900290567519</v>
      </c>
    </row>
    <row r="39" spans="1:17" x14ac:dyDescent="0.3">
      <c r="A39" s="25"/>
      <c r="B39" s="25"/>
      <c r="C39" s="25"/>
      <c r="D39" s="25"/>
      <c r="E39" s="26"/>
      <c r="F39" s="33">
        <v>0.5799846681788684</v>
      </c>
      <c r="G39" s="34">
        <v>0.81754070164589188</v>
      </c>
      <c r="H39" s="41">
        <v>37</v>
      </c>
      <c r="I39" s="25">
        <f t="shared" si="0"/>
        <v>2.8999233408943419</v>
      </c>
      <c r="J39" s="25">
        <f t="shared" si="1"/>
        <v>80.317249408823471</v>
      </c>
      <c r="K39" s="25">
        <f t="shared" si="2"/>
        <v>83.150216096985872</v>
      </c>
      <c r="L39" s="25">
        <f t="shared" si="6"/>
        <v>2.8329666881624007</v>
      </c>
      <c r="M39" s="25">
        <f t="shared" si="3"/>
        <v>2.4530163009163264</v>
      </c>
      <c r="N39" s="25">
        <f t="shared" si="4"/>
        <v>85.603232397902204</v>
      </c>
      <c r="O39" s="25">
        <f t="shared" si="5"/>
        <v>5.2859829890787271</v>
      </c>
      <c r="Q39" t="s">
        <v>99</v>
      </c>
    </row>
    <row r="40" spans="1:17" x14ac:dyDescent="0.3">
      <c r="A40" s="25"/>
      <c r="B40" s="25"/>
      <c r="C40" s="25"/>
      <c r="D40" s="25"/>
      <c r="E40" s="26"/>
      <c r="F40" s="33">
        <v>0.56402503336211718</v>
      </c>
      <c r="G40" s="34">
        <v>0.20293550625399159</v>
      </c>
      <c r="H40" s="41">
        <v>38</v>
      </c>
      <c r="I40" s="25">
        <f t="shared" si="0"/>
        <v>2.8201251668105858</v>
      </c>
      <c r="J40" s="25">
        <f t="shared" si="1"/>
        <v>83.137374575634055</v>
      </c>
      <c r="K40" s="25">
        <f t="shared" si="2"/>
        <v>85.603232397902204</v>
      </c>
      <c r="L40" s="25">
        <f t="shared" si="6"/>
        <v>2.4658578222681484</v>
      </c>
      <c r="M40" s="25">
        <f t="shared" si="3"/>
        <v>1.5844091688485866</v>
      </c>
      <c r="N40" s="25">
        <f t="shared" si="4"/>
        <v>87.187641566750784</v>
      </c>
      <c r="O40" s="25">
        <f t="shared" si="5"/>
        <v>4.050266991116735</v>
      </c>
      <c r="Q40">
        <f>Q35/(Q37+Q35)</f>
        <v>0.33333333333333331</v>
      </c>
    </row>
    <row r="41" spans="1:17" x14ac:dyDescent="0.3">
      <c r="A41" s="25"/>
      <c r="B41" s="25"/>
      <c r="C41" s="25"/>
      <c r="D41" s="25"/>
      <c r="E41" s="26"/>
      <c r="F41" s="33">
        <v>4.4974241461818276E-2</v>
      </c>
      <c r="G41" s="34">
        <v>0.94867973362363955</v>
      </c>
      <c r="H41" s="41">
        <v>39</v>
      </c>
      <c r="I41" s="25">
        <f t="shared" si="0"/>
        <v>0.22487120730909138</v>
      </c>
      <c r="J41" s="25">
        <f t="shared" si="1"/>
        <v>83.362245782943148</v>
      </c>
      <c r="K41" s="25">
        <f t="shared" si="2"/>
        <v>87.187641566750784</v>
      </c>
      <c r="L41" s="25">
        <f t="shared" si="6"/>
        <v>3.825395783807636</v>
      </c>
      <c r="M41" s="25">
        <f t="shared" si="3"/>
        <v>2.8160924690591074</v>
      </c>
      <c r="N41" s="25">
        <f t="shared" si="4"/>
        <v>90.003734035809885</v>
      </c>
      <c r="O41" s="25">
        <f t="shared" si="5"/>
        <v>6.6414882528667434</v>
      </c>
    </row>
    <row r="42" spans="1:17" x14ac:dyDescent="0.3">
      <c r="A42" s="25"/>
      <c r="B42" s="25"/>
      <c r="C42" s="25"/>
      <c r="D42" s="25"/>
      <c r="E42" s="26"/>
      <c r="F42" s="33">
        <v>0.8145548597565595</v>
      </c>
      <c r="G42" s="34">
        <v>0.66076412188624245</v>
      </c>
      <c r="H42" s="41">
        <v>40</v>
      </c>
      <c r="I42" s="25">
        <f t="shared" si="0"/>
        <v>4.0727742987827975</v>
      </c>
      <c r="J42" s="25">
        <f t="shared" si="1"/>
        <v>87.435020081725952</v>
      </c>
      <c r="K42" s="25">
        <f t="shared" si="2"/>
        <v>90.003734035809885</v>
      </c>
      <c r="L42" s="25">
        <f t="shared" si="6"/>
        <v>2.5687139540839325</v>
      </c>
      <c r="M42" s="25">
        <f t="shared" si="3"/>
        <v>2.2072747275334774</v>
      </c>
      <c r="N42" s="25">
        <f t="shared" si="4"/>
        <v>92.211008763343358</v>
      </c>
      <c r="O42" s="25">
        <f t="shared" si="5"/>
        <v>4.7759886816174095</v>
      </c>
    </row>
    <row r="43" spans="1:17" x14ac:dyDescent="0.3">
      <c r="A43" s="25"/>
      <c r="B43" s="25"/>
      <c r="C43" s="25"/>
      <c r="D43" s="25"/>
      <c r="E43" s="26"/>
      <c r="F43" s="33">
        <v>0.84200534001496752</v>
      </c>
      <c r="G43" s="34">
        <v>0.62996304304422834</v>
      </c>
      <c r="H43" s="41">
        <v>41</v>
      </c>
      <c r="I43" s="25">
        <f t="shared" si="0"/>
        <v>4.2100267000748373</v>
      </c>
      <c r="J43" s="25">
        <f t="shared" si="1"/>
        <v>91.645046781800787</v>
      </c>
      <c r="K43" s="25">
        <f t="shared" si="2"/>
        <v>92.211008763343358</v>
      </c>
      <c r="L43" s="25">
        <f t="shared" si="6"/>
        <v>0.56596198154257138</v>
      </c>
      <c r="M43" s="25">
        <f t="shared" si="3"/>
        <v>2.1658777333527488</v>
      </c>
      <c r="N43" s="25">
        <f t="shared" si="4"/>
        <v>94.376886496696102</v>
      </c>
      <c r="O43" s="25">
        <f t="shared" si="5"/>
        <v>2.7318397148953202</v>
      </c>
    </row>
    <row r="44" spans="1:17" x14ac:dyDescent="0.3">
      <c r="A44" s="25"/>
      <c r="B44" s="25"/>
      <c r="C44" s="25"/>
      <c r="D44" s="25"/>
      <c r="E44" s="26"/>
      <c r="F44" s="33">
        <v>0.99270375216438733</v>
      </c>
      <c r="G44" s="34">
        <v>0.68699789119006183</v>
      </c>
      <c r="H44" s="41">
        <v>42</v>
      </c>
      <c r="I44" s="25">
        <f t="shared" si="0"/>
        <v>4.9635187608219367</v>
      </c>
      <c r="J44" s="25">
        <f t="shared" si="1"/>
        <v>96.608565542622728</v>
      </c>
      <c r="K44" s="25">
        <f t="shared" si="2"/>
        <v>96.608565542622728</v>
      </c>
      <c r="L44" s="25">
        <f t="shared" si="6"/>
        <v>0</v>
      </c>
      <c r="M44" s="25">
        <f t="shared" si="3"/>
        <v>2.2436793064499838</v>
      </c>
      <c r="N44" s="25">
        <f t="shared" si="4"/>
        <v>98.852244849072719</v>
      </c>
      <c r="O44" s="25">
        <f t="shared" si="5"/>
        <v>2.2436793064499838</v>
      </c>
    </row>
    <row r="45" spans="1:17" x14ac:dyDescent="0.3">
      <c r="A45" s="25"/>
      <c r="B45" s="25"/>
      <c r="C45" s="25"/>
      <c r="D45" s="25"/>
      <c r="E45" s="26"/>
      <c r="F45" s="33">
        <v>0.27050622316816597</v>
      </c>
      <c r="G45" s="34">
        <v>0.78896330174923179</v>
      </c>
      <c r="H45" s="41">
        <v>43</v>
      </c>
      <c r="I45" s="25">
        <f t="shared" si="0"/>
        <v>1.3525311158408297</v>
      </c>
      <c r="J45" s="25">
        <f t="shared" si="1"/>
        <v>97.961096658463561</v>
      </c>
      <c r="K45" s="25">
        <f t="shared" si="2"/>
        <v>98.852244849072719</v>
      </c>
      <c r="L45" s="25">
        <f t="shared" si="6"/>
        <v>0.89114819060915806</v>
      </c>
      <c r="M45" s="25">
        <f t="shared" si="3"/>
        <v>2.4014146569192683</v>
      </c>
      <c r="N45" s="25">
        <f t="shared" si="4"/>
        <v>101.25365950599199</v>
      </c>
      <c r="O45" s="25">
        <f t="shared" si="5"/>
        <v>3.2925628475284263</v>
      </c>
    </row>
    <row r="46" spans="1:17" x14ac:dyDescent="0.3">
      <c r="A46" s="25"/>
      <c r="B46" s="25"/>
      <c r="C46" s="25"/>
      <c r="D46" s="25"/>
      <c r="E46" s="26"/>
      <c r="F46" s="33">
        <v>0.77326728644412979</v>
      </c>
      <c r="G46" s="34">
        <v>0.5912398260858831</v>
      </c>
      <c r="H46" s="41">
        <v>44</v>
      </c>
      <c r="I46" s="25">
        <f t="shared" si="0"/>
        <v>3.866336432220649</v>
      </c>
      <c r="J46" s="25">
        <f t="shared" si="1"/>
        <v>101.82743309068421</v>
      </c>
      <c r="K46" s="25">
        <f t="shared" si="2"/>
        <v>101.82743309068421</v>
      </c>
      <c r="L46" s="25">
        <f t="shared" si="6"/>
        <v>0</v>
      </c>
      <c r="M46" s="25">
        <f t="shared" si="3"/>
        <v>2.1153677144294165</v>
      </c>
      <c r="N46" s="25">
        <f t="shared" si="4"/>
        <v>103.94280080511362</v>
      </c>
      <c r="O46" s="25">
        <f t="shared" si="5"/>
        <v>2.1153677144294165</v>
      </c>
    </row>
    <row r="47" spans="1:17" x14ac:dyDescent="0.3">
      <c r="A47" s="25"/>
      <c r="B47" s="25"/>
      <c r="C47" s="25"/>
      <c r="D47" s="25"/>
      <c r="E47" s="26"/>
      <c r="F47" s="33">
        <v>0.80768425898881524</v>
      </c>
      <c r="G47" s="34">
        <v>0.58874972503334144</v>
      </c>
      <c r="H47" s="41">
        <v>45</v>
      </c>
      <c r="I47" s="25">
        <f t="shared" si="0"/>
        <v>4.0384212949440759</v>
      </c>
      <c r="J47" s="25">
        <f t="shared" si="1"/>
        <v>105.86585438562828</v>
      </c>
      <c r="K47" s="25">
        <f t="shared" si="2"/>
        <v>105.86585438562828</v>
      </c>
      <c r="L47" s="25">
        <f t="shared" si="6"/>
        <v>0</v>
      </c>
      <c r="M47" s="25">
        <f t="shared" si="3"/>
        <v>2.1121649899976624</v>
      </c>
      <c r="N47" s="25">
        <f t="shared" si="4"/>
        <v>107.97801937562595</v>
      </c>
      <c r="O47" s="25">
        <f t="shared" si="5"/>
        <v>2.1121649899976624</v>
      </c>
    </row>
    <row r="48" spans="1:17" x14ac:dyDescent="0.3">
      <c r="A48" s="25"/>
      <c r="B48" s="25"/>
      <c r="C48" s="25"/>
      <c r="D48" s="25"/>
      <c r="E48" s="26"/>
      <c r="F48" s="33">
        <v>0.37639279775692125</v>
      </c>
      <c r="G48" s="34">
        <v>0.19426404833270572</v>
      </c>
      <c r="H48" s="41">
        <v>46</v>
      </c>
      <c r="I48" s="25">
        <f t="shared" si="0"/>
        <v>1.8819639887846062</v>
      </c>
      <c r="J48" s="25">
        <f t="shared" si="1"/>
        <v>107.74781837441289</v>
      </c>
      <c r="K48" s="25">
        <f t="shared" si="2"/>
        <v>107.97801937562595</v>
      </c>
      <c r="L48" s="25">
        <f t="shared" si="6"/>
        <v>0.23020100121306086</v>
      </c>
      <c r="M48" s="25">
        <f t="shared" si="3"/>
        <v>1.5688551294461857</v>
      </c>
      <c r="N48" s="25">
        <f t="shared" si="4"/>
        <v>109.54687450507214</v>
      </c>
      <c r="O48" s="25">
        <f t="shared" si="5"/>
        <v>1.7990561306592465</v>
      </c>
    </row>
    <row r="49" spans="1:15" x14ac:dyDescent="0.3">
      <c r="A49" s="25"/>
      <c r="B49" s="25"/>
      <c r="C49" s="25"/>
      <c r="D49" s="25"/>
      <c r="E49" s="26"/>
      <c r="F49" s="33">
        <v>0.94148087299204652</v>
      </c>
      <c r="G49" s="34">
        <v>0.90573128412874937</v>
      </c>
      <c r="H49" s="41">
        <v>47</v>
      </c>
      <c r="I49" s="25">
        <f t="shared" si="0"/>
        <v>4.7074043649602331</v>
      </c>
      <c r="J49" s="25">
        <f t="shared" si="1"/>
        <v>112.45522273937311</v>
      </c>
      <c r="K49" s="25">
        <f t="shared" si="2"/>
        <v>112.45522273937311</v>
      </c>
      <c r="L49" s="25">
        <f t="shared" si="6"/>
        <v>0</v>
      </c>
      <c r="M49" s="25">
        <f t="shared" si="3"/>
        <v>2.6574590458771028</v>
      </c>
      <c r="N49" s="25">
        <f t="shared" si="4"/>
        <v>115.11268178525022</v>
      </c>
      <c r="O49" s="25">
        <f t="shared" si="5"/>
        <v>2.6574590458771028</v>
      </c>
    </row>
    <row r="50" spans="1:15" x14ac:dyDescent="0.3">
      <c r="A50" s="25"/>
      <c r="B50" s="25"/>
      <c r="C50" s="25"/>
      <c r="D50" s="25"/>
      <c r="E50" s="26"/>
      <c r="F50" s="33">
        <v>0.6538697246113695</v>
      </c>
      <c r="G50" s="34">
        <v>0.20884161763014419</v>
      </c>
      <c r="H50" s="41">
        <v>48</v>
      </c>
      <c r="I50" s="25">
        <f t="shared" si="0"/>
        <v>3.2693486230568474</v>
      </c>
      <c r="J50" s="25">
        <f t="shared" si="1"/>
        <v>115.72457136242996</v>
      </c>
      <c r="K50" s="25">
        <f t="shared" si="2"/>
        <v>115.72457136242996</v>
      </c>
      <c r="L50" s="25">
        <f t="shared" si="6"/>
        <v>0</v>
      </c>
      <c r="M50" s="25">
        <f t="shared" si="3"/>
        <v>1.5947764310729693</v>
      </c>
      <c r="N50" s="25">
        <f t="shared" si="4"/>
        <v>117.31934779350293</v>
      </c>
      <c r="O50" s="25">
        <f t="shared" si="5"/>
        <v>1.5947764310729693</v>
      </c>
    </row>
    <row r="51" spans="1:15" x14ac:dyDescent="0.3">
      <c r="A51" s="25"/>
      <c r="B51" s="25"/>
      <c r="C51" s="25"/>
      <c r="D51" s="25"/>
      <c r="E51" s="26"/>
      <c r="F51" s="33">
        <v>8.9608564197941831E-2</v>
      </c>
      <c r="G51" s="34">
        <v>0.87080073837848215</v>
      </c>
      <c r="H51" s="41">
        <v>49</v>
      </c>
      <c r="I51" s="25">
        <f t="shared" si="0"/>
        <v>0.44804282098970916</v>
      </c>
      <c r="J51" s="25">
        <f t="shared" si="1"/>
        <v>116.17261418341967</v>
      </c>
      <c r="K51" s="25">
        <f t="shared" si="2"/>
        <v>117.31934779350293</v>
      </c>
      <c r="L51" s="25">
        <f t="shared" si="6"/>
        <v>1.1467336100832597</v>
      </c>
      <c r="M51" s="25">
        <f t="shared" si="3"/>
        <v>2.5650922100890972</v>
      </c>
      <c r="N51" s="25">
        <f t="shared" si="4"/>
        <v>119.88444000359202</v>
      </c>
      <c r="O51" s="25">
        <f t="shared" si="5"/>
        <v>3.7118258201723568</v>
      </c>
    </row>
    <row r="52" spans="1:15" x14ac:dyDescent="0.3">
      <c r="A52" s="25"/>
      <c r="B52" s="25"/>
      <c r="C52" s="25"/>
      <c r="D52" s="25"/>
      <c r="E52" s="26"/>
      <c r="F52" s="33">
        <v>8.7479908825289776E-3</v>
      </c>
      <c r="G52" s="34">
        <v>0.53769693741175906</v>
      </c>
      <c r="H52" s="41">
        <v>50</v>
      </c>
      <c r="I52" s="25">
        <f t="shared" si="0"/>
        <v>4.3739954412644888E-2</v>
      </c>
      <c r="J52" s="25">
        <f t="shared" si="1"/>
        <v>116.21635413783231</v>
      </c>
      <c r="K52" s="25">
        <f t="shared" si="2"/>
        <v>119.88444000359202</v>
      </c>
      <c r="L52" s="25">
        <f t="shared" si="6"/>
        <v>3.6680858657597071</v>
      </c>
      <c r="M52" s="25">
        <f t="shared" si="3"/>
        <v>2.0473166334880322</v>
      </c>
      <c r="N52" s="25">
        <f t="shared" si="4"/>
        <v>121.93175663708006</v>
      </c>
      <c r="O52" s="25">
        <f t="shared" si="5"/>
        <v>5.7154024992477392</v>
      </c>
    </row>
    <row r="53" spans="1:15" x14ac:dyDescent="0.3">
      <c r="A53" s="25"/>
      <c r="B53" s="25"/>
      <c r="C53" s="25"/>
      <c r="D53" s="25"/>
      <c r="E53" s="26"/>
      <c r="F53" s="33">
        <v>0.44009718823283606</v>
      </c>
      <c r="G53" s="34">
        <v>0.36663757631106098</v>
      </c>
      <c r="H53" s="41">
        <v>51</v>
      </c>
      <c r="I53" s="25">
        <f t="shared" si="0"/>
        <v>2.2004859411641804</v>
      </c>
      <c r="J53" s="25">
        <f t="shared" si="1"/>
        <v>118.41684007899649</v>
      </c>
      <c r="K53" s="25">
        <f t="shared" si="2"/>
        <v>121.93175663708006</v>
      </c>
      <c r="L53" s="25">
        <f t="shared" si="6"/>
        <v>3.51491655808357</v>
      </c>
      <c r="M53" s="25">
        <f t="shared" si="3"/>
        <v>1.8296139480137441</v>
      </c>
      <c r="N53" s="25">
        <f t="shared" si="4"/>
        <v>123.7613705850938</v>
      </c>
      <c r="O53" s="25">
        <f t="shared" si="5"/>
        <v>5.3445305060973141</v>
      </c>
    </row>
    <row r="54" spans="1:15" x14ac:dyDescent="0.3">
      <c r="A54" s="25"/>
      <c r="B54" s="25"/>
      <c r="C54" s="25"/>
      <c r="D54" s="25"/>
      <c r="E54" s="26"/>
      <c r="F54" s="33">
        <v>0.87342832860703123</v>
      </c>
      <c r="G54" s="34">
        <v>0.74219207842846102</v>
      </c>
      <c r="H54" s="41">
        <v>52</v>
      </c>
      <c r="I54" s="25">
        <f t="shared" si="0"/>
        <v>4.367141643035156</v>
      </c>
      <c r="J54" s="25">
        <f t="shared" si="1"/>
        <v>122.78398172203164</v>
      </c>
      <c r="K54" s="25">
        <f t="shared" si="2"/>
        <v>123.7613705850938</v>
      </c>
      <c r="L54" s="25">
        <f t="shared" si="6"/>
        <v>0.97738886306215988</v>
      </c>
      <c r="M54" s="25">
        <f t="shared" si="3"/>
        <v>2.3250591237932912</v>
      </c>
      <c r="N54" s="25">
        <f t="shared" si="4"/>
        <v>126.0864297088871</v>
      </c>
      <c r="O54" s="25">
        <f t="shared" si="5"/>
        <v>3.302447986855451</v>
      </c>
    </row>
    <row r="55" spans="1:15" x14ac:dyDescent="0.3">
      <c r="A55" s="25"/>
      <c r="B55" s="25"/>
      <c r="C55" s="25"/>
      <c r="D55" s="25"/>
      <c r="E55" s="26"/>
      <c r="F55" s="33">
        <v>0.1066568747210338</v>
      </c>
      <c r="G55" s="34">
        <v>3.1859175061299538E-3</v>
      </c>
      <c r="H55" s="41">
        <v>53</v>
      </c>
      <c r="I55" s="25">
        <f t="shared" si="0"/>
        <v>0.533284373605169</v>
      </c>
      <c r="J55" s="25">
        <f t="shared" si="1"/>
        <v>123.31726609563681</v>
      </c>
      <c r="K55" s="25">
        <f t="shared" si="2"/>
        <v>126.0864297088871</v>
      </c>
      <c r="L55" s="25">
        <f t="shared" si="6"/>
        <v>2.769163613250285</v>
      </c>
      <c r="M55" s="25">
        <f t="shared" si="3"/>
        <v>0.63599674397966233</v>
      </c>
      <c r="N55" s="25">
        <f t="shared" si="4"/>
        <v>126.72242645286676</v>
      </c>
      <c r="O55" s="25">
        <f t="shared" si="5"/>
        <v>3.4051603572299474</v>
      </c>
    </row>
    <row r="56" spans="1:15" x14ac:dyDescent="0.3">
      <c r="A56" s="25"/>
      <c r="B56" s="25"/>
      <c r="C56" s="25"/>
      <c r="D56" s="25"/>
      <c r="E56" s="26"/>
      <c r="F56" s="33">
        <v>0.32311745063068376</v>
      </c>
      <c r="G56" s="34">
        <v>5.7201332800477123E-2</v>
      </c>
      <c r="H56" s="41">
        <v>54</v>
      </c>
      <c r="I56" s="25">
        <f t="shared" si="0"/>
        <v>1.6155872531534188</v>
      </c>
      <c r="J56" s="25">
        <f t="shared" si="1"/>
        <v>124.93285334879023</v>
      </c>
      <c r="K56" s="25">
        <f t="shared" si="2"/>
        <v>126.72242645286676</v>
      </c>
      <c r="L56" s="25">
        <f t="shared" si="6"/>
        <v>1.7895731040765241</v>
      </c>
      <c r="M56" s="25">
        <f t="shared" si="3"/>
        <v>1.2106451646207077</v>
      </c>
      <c r="N56" s="25">
        <f t="shared" si="4"/>
        <v>127.93307161748746</v>
      </c>
      <c r="O56" s="25">
        <f t="shared" si="5"/>
        <v>3.0002182686972318</v>
      </c>
    </row>
    <row r="57" spans="1:15" x14ac:dyDescent="0.3">
      <c r="A57" s="25"/>
      <c r="B57" s="25"/>
      <c r="C57" s="25"/>
      <c r="D57" s="25"/>
      <c r="E57" s="26"/>
      <c r="F57" s="33">
        <v>4.1882885915285217E-2</v>
      </c>
      <c r="G57" s="34">
        <v>0.3827677274446547</v>
      </c>
      <c r="H57" s="41">
        <v>55</v>
      </c>
      <c r="I57" s="25">
        <f t="shared" si="0"/>
        <v>0.20941442957642609</v>
      </c>
      <c r="J57" s="25">
        <f t="shared" si="1"/>
        <v>125.14226777836666</v>
      </c>
      <c r="K57" s="25">
        <f t="shared" si="2"/>
        <v>127.93307161748746</v>
      </c>
      <c r="L57" s="25">
        <f t="shared" si="6"/>
        <v>2.7908038391207981</v>
      </c>
      <c r="M57" s="25">
        <f t="shared" si="3"/>
        <v>1.8508901289208781</v>
      </c>
      <c r="N57" s="25">
        <f t="shared" si="4"/>
        <v>129.78396174640832</v>
      </c>
      <c r="O57" s="25">
        <f t="shared" si="5"/>
        <v>4.6416939680416762</v>
      </c>
    </row>
    <row r="58" spans="1:15" x14ac:dyDescent="0.3">
      <c r="A58" s="25"/>
      <c r="B58" s="25"/>
      <c r="C58" s="25"/>
      <c r="D58" s="25"/>
      <c r="E58" s="26"/>
      <c r="F58" s="33">
        <v>0.2293647053477299</v>
      </c>
      <c r="G58" s="34">
        <v>3.5926177194522069E-2</v>
      </c>
      <c r="H58" s="41">
        <v>56</v>
      </c>
      <c r="I58" s="25">
        <f t="shared" si="0"/>
        <v>1.1468235267386495</v>
      </c>
      <c r="J58" s="25">
        <f t="shared" si="1"/>
        <v>126.2890913051053</v>
      </c>
      <c r="K58" s="25">
        <f t="shared" si="2"/>
        <v>129.78396174640832</v>
      </c>
      <c r="L58" s="25">
        <f t="shared" si="6"/>
        <v>3.4948704413030214</v>
      </c>
      <c r="M58" s="25">
        <f t="shared" si="3"/>
        <v>1.0999737675384527</v>
      </c>
      <c r="N58" s="25">
        <f t="shared" si="4"/>
        <v>130.88393551394677</v>
      </c>
      <c r="O58" s="25">
        <f t="shared" si="5"/>
        <v>4.594844208841474</v>
      </c>
    </row>
    <row r="59" spans="1:15" x14ac:dyDescent="0.3">
      <c r="A59" s="25"/>
      <c r="B59" s="25"/>
      <c r="C59" s="25"/>
      <c r="D59" s="25"/>
      <c r="E59" s="26"/>
      <c r="F59" s="33">
        <v>0.52567890405023543</v>
      </c>
      <c r="G59" s="34">
        <v>9.1783455703999706E-2</v>
      </c>
      <c r="H59" s="41">
        <v>57</v>
      </c>
      <c r="I59" s="25">
        <f t="shared" si="0"/>
        <v>2.6283945202511774</v>
      </c>
      <c r="J59" s="25">
        <f t="shared" si="1"/>
        <v>128.91748582535649</v>
      </c>
      <c r="K59" s="25">
        <f t="shared" si="2"/>
        <v>130.88393551394677</v>
      </c>
      <c r="L59" s="25">
        <f t="shared" si="6"/>
        <v>1.9664496885902736</v>
      </c>
      <c r="M59" s="25">
        <f t="shared" si="3"/>
        <v>1.3350738063268923</v>
      </c>
      <c r="N59" s="25">
        <f t="shared" si="4"/>
        <v>132.21900932027367</v>
      </c>
      <c r="O59" s="25">
        <f t="shared" si="5"/>
        <v>3.3015234949171659</v>
      </c>
    </row>
    <row r="60" spans="1:15" x14ac:dyDescent="0.3">
      <c r="A60" s="25"/>
      <c r="B60" s="25"/>
      <c r="C60" s="25"/>
      <c r="D60" s="25"/>
      <c r="E60" s="26"/>
      <c r="F60" s="33">
        <v>0.90634250095644109</v>
      </c>
      <c r="G60" s="34">
        <v>8.9489238780407154E-2</v>
      </c>
      <c r="H60" s="41">
        <v>58</v>
      </c>
      <c r="I60" s="25">
        <f t="shared" si="0"/>
        <v>4.5317125047822051</v>
      </c>
      <c r="J60" s="25">
        <f t="shared" si="1"/>
        <v>133.4491983301387</v>
      </c>
      <c r="K60" s="25">
        <f t="shared" si="2"/>
        <v>133.4491983301387</v>
      </c>
      <c r="L60" s="25">
        <f t="shared" si="6"/>
        <v>0</v>
      </c>
      <c r="M60" s="25">
        <f t="shared" si="3"/>
        <v>1.3280465238181911</v>
      </c>
      <c r="N60" s="25">
        <f t="shared" si="4"/>
        <v>134.77724485395689</v>
      </c>
      <c r="O60" s="25">
        <f t="shared" si="5"/>
        <v>1.3280465238181911</v>
      </c>
    </row>
    <row r="61" spans="1:15" x14ac:dyDescent="0.3">
      <c r="A61" s="25"/>
      <c r="B61" s="25"/>
      <c r="C61" s="25"/>
      <c r="D61" s="25"/>
      <c r="E61" s="26"/>
      <c r="F61" s="33">
        <v>0.42562517880310591</v>
      </c>
      <c r="G61" s="34">
        <v>0.11602602527398909</v>
      </c>
      <c r="H61" s="41">
        <v>59</v>
      </c>
      <c r="I61" s="25">
        <f t="shared" si="0"/>
        <v>2.1281258940155294</v>
      </c>
      <c r="J61" s="25">
        <f t="shared" si="1"/>
        <v>135.57732422415424</v>
      </c>
      <c r="K61" s="25">
        <f t="shared" si="2"/>
        <v>135.57732422415424</v>
      </c>
      <c r="L61" s="25">
        <f t="shared" si="6"/>
        <v>0</v>
      </c>
      <c r="M61" s="25">
        <f t="shared" si="3"/>
        <v>1.4024552328643898</v>
      </c>
      <c r="N61" s="25">
        <f t="shared" si="4"/>
        <v>136.97977945701862</v>
      </c>
      <c r="O61" s="25">
        <f t="shared" si="5"/>
        <v>1.4024552328643898</v>
      </c>
    </row>
    <row r="62" spans="1:15" x14ac:dyDescent="0.3">
      <c r="A62" s="25"/>
      <c r="B62" s="25"/>
      <c r="C62" s="25"/>
      <c r="D62" s="25"/>
      <c r="E62" s="26"/>
      <c r="F62" s="33">
        <v>0.75876025332030506</v>
      </c>
      <c r="G62" s="34">
        <v>0.75130011278549669</v>
      </c>
      <c r="H62" s="41">
        <v>60</v>
      </c>
      <c r="I62" s="25">
        <f t="shared" si="0"/>
        <v>3.7938012666015251</v>
      </c>
      <c r="J62" s="25">
        <f t="shared" si="1"/>
        <v>139.37112549075576</v>
      </c>
      <c r="K62" s="25">
        <f t="shared" si="2"/>
        <v>139.37112549075576</v>
      </c>
      <c r="L62" s="25">
        <f t="shared" si="6"/>
        <v>0</v>
      </c>
      <c r="M62" s="25">
        <f t="shared" si="3"/>
        <v>2.3392933482967551</v>
      </c>
      <c r="N62" s="25">
        <f t="shared" si="4"/>
        <v>141.71041883905252</v>
      </c>
      <c r="O62" s="25">
        <f t="shared" si="5"/>
        <v>2.3392933482967551</v>
      </c>
    </row>
    <row r="63" spans="1:15" x14ac:dyDescent="0.3">
      <c r="A63" s="25"/>
      <c r="B63" s="25"/>
      <c r="C63" s="25"/>
      <c r="D63" s="25"/>
      <c r="E63" s="26"/>
      <c r="F63" s="33">
        <v>0.51015210002857903</v>
      </c>
      <c r="G63" s="34">
        <v>0.97848265444749682</v>
      </c>
      <c r="H63" s="41">
        <v>61</v>
      </c>
      <c r="I63" s="25">
        <f t="shared" si="0"/>
        <v>2.550760500142895</v>
      </c>
      <c r="J63" s="25">
        <f t="shared" si="1"/>
        <v>141.92188599089866</v>
      </c>
      <c r="K63" s="25">
        <f t="shared" si="2"/>
        <v>141.92188599089866</v>
      </c>
      <c r="L63" s="25">
        <f t="shared" si="6"/>
        <v>0</v>
      </c>
      <c r="M63" s="25">
        <f t="shared" si="3"/>
        <v>3.0116865709457548</v>
      </c>
      <c r="N63" s="25">
        <f t="shared" si="4"/>
        <v>144.93357256184441</v>
      </c>
      <c r="O63" s="25">
        <f t="shared" si="5"/>
        <v>3.0116865709457548</v>
      </c>
    </row>
    <row r="64" spans="1:15" x14ac:dyDescent="0.3">
      <c r="A64" s="25"/>
      <c r="B64" s="25"/>
      <c r="C64" s="25"/>
      <c r="D64" s="25"/>
      <c r="E64" s="26"/>
      <c r="F64" s="33">
        <v>3.3045991464409119E-2</v>
      </c>
      <c r="G64" s="34">
        <v>7.7507142638831739E-2</v>
      </c>
      <c r="H64" s="41">
        <v>62</v>
      </c>
      <c r="I64" s="25">
        <f t="shared" si="0"/>
        <v>0.1652299573220456</v>
      </c>
      <c r="J64" s="25">
        <f t="shared" si="1"/>
        <v>142.08711594822071</v>
      </c>
      <c r="K64" s="25">
        <f t="shared" si="2"/>
        <v>144.93357256184441</v>
      </c>
      <c r="L64" s="25">
        <f t="shared" si="6"/>
        <v>2.8464566136237011</v>
      </c>
      <c r="M64" s="25">
        <f t="shared" si="3"/>
        <v>1.2889793904047715</v>
      </c>
      <c r="N64" s="25">
        <f t="shared" si="4"/>
        <v>146.22255195224918</v>
      </c>
      <c r="O64" s="25">
        <f t="shared" si="5"/>
        <v>4.1354360040284721</v>
      </c>
    </row>
    <row r="65" spans="1:15" x14ac:dyDescent="0.3">
      <c r="A65" s="25"/>
      <c r="B65" s="25"/>
      <c r="C65" s="25"/>
      <c r="D65" s="25"/>
      <c r="E65" s="26"/>
      <c r="F65" s="33">
        <v>0.85098259988884295</v>
      </c>
      <c r="G65" s="34">
        <v>0.362715773394923</v>
      </c>
      <c r="H65" s="41">
        <v>63</v>
      </c>
      <c r="I65" s="25">
        <f t="shared" si="0"/>
        <v>4.2549129994442145</v>
      </c>
      <c r="J65" s="25">
        <f t="shared" si="1"/>
        <v>146.34202894766491</v>
      </c>
      <c r="K65" s="25">
        <f t="shared" si="2"/>
        <v>146.34202894766491</v>
      </c>
      <c r="L65" s="25">
        <f t="shared" si="6"/>
        <v>0</v>
      </c>
      <c r="M65" s="25">
        <f t="shared" si="3"/>
        <v>1.8243954920933452</v>
      </c>
      <c r="N65" s="25">
        <f t="shared" si="4"/>
        <v>148.16642443975826</v>
      </c>
      <c r="O65" s="25">
        <f t="shared" si="5"/>
        <v>1.8243954920933452</v>
      </c>
    </row>
    <row r="66" spans="1:15" x14ac:dyDescent="0.3">
      <c r="A66" s="25"/>
      <c r="B66" s="25"/>
      <c r="C66" s="25"/>
      <c r="D66" s="25"/>
      <c r="E66" s="26"/>
      <c r="F66" s="33">
        <v>0.17446599228588755</v>
      </c>
      <c r="G66" s="34">
        <v>0.18493447900629145</v>
      </c>
      <c r="H66" s="41">
        <v>64</v>
      </c>
      <c r="I66" s="25">
        <f t="shared" si="0"/>
        <v>0.87232996142943775</v>
      </c>
      <c r="J66" s="25">
        <f t="shared" si="1"/>
        <v>147.21435890909436</v>
      </c>
      <c r="K66" s="25">
        <f t="shared" si="2"/>
        <v>148.16642443975826</v>
      </c>
      <c r="L66" s="25">
        <f t="shared" si="6"/>
        <v>0.95206553066390143</v>
      </c>
      <c r="M66" s="25">
        <f t="shared" si="3"/>
        <v>1.5516405735861023</v>
      </c>
      <c r="N66" s="25">
        <f t="shared" si="4"/>
        <v>149.71806501334436</v>
      </c>
      <c r="O66" s="25">
        <f t="shared" si="5"/>
        <v>2.5037061042500035</v>
      </c>
    </row>
    <row r="67" spans="1:15" x14ac:dyDescent="0.3">
      <c r="A67" s="25"/>
      <c r="B67" s="25"/>
      <c r="C67" s="25"/>
      <c r="D67" s="25"/>
      <c r="E67" s="26"/>
      <c r="F67" s="33">
        <v>0.86110737824713657</v>
      </c>
      <c r="G67" s="34">
        <v>0.24547815221562719</v>
      </c>
      <c r="H67" s="41">
        <v>65</v>
      </c>
      <c r="I67" s="25">
        <f t="shared" si="0"/>
        <v>4.3055368912356826</v>
      </c>
      <c r="J67" s="25">
        <f t="shared" si="1"/>
        <v>151.51989580033003</v>
      </c>
      <c r="K67" s="25">
        <f t="shared" si="2"/>
        <v>151.51989580033003</v>
      </c>
      <c r="L67" s="25">
        <f t="shared" si="6"/>
        <v>0</v>
      </c>
      <c r="M67" s="25">
        <f t="shared" si="3"/>
        <v>1.6556056950573035</v>
      </c>
      <c r="N67" s="25">
        <f t="shared" si="4"/>
        <v>153.17550149538732</v>
      </c>
      <c r="O67" s="25">
        <f t="shared" si="5"/>
        <v>1.6556056950573035</v>
      </c>
    </row>
    <row r="68" spans="1:15" x14ac:dyDescent="0.3">
      <c r="A68" s="25"/>
      <c r="B68" s="25"/>
      <c r="C68" s="25"/>
      <c r="D68" s="25"/>
      <c r="E68" s="26"/>
      <c r="F68" s="33">
        <v>0.4231393397063985</v>
      </c>
      <c r="G68" s="34">
        <v>0.87239575176749085</v>
      </c>
      <c r="H68" s="41">
        <v>66</v>
      </c>
      <c r="I68" s="25">
        <f t="shared" ref="I68:I131" si="7">F68 * ($D$4 - $C$4) + $C$4</f>
        <v>2.1156966985319925</v>
      </c>
      <c r="J68" s="25">
        <f t="shared" si="1"/>
        <v>153.63559249886202</v>
      </c>
      <c r="K68" s="25">
        <f t="shared" si="2"/>
        <v>153.63559249886202</v>
      </c>
      <c r="L68" s="25">
        <f t="shared" si="6"/>
        <v>0</v>
      </c>
      <c r="M68" s="25">
        <f t="shared" si="3"/>
        <v>2.5688946230811434</v>
      </c>
      <c r="N68" s="25">
        <f t="shared" si="4"/>
        <v>156.20448712194317</v>
      </c>
      <c r="O68" s="25">
        <f t="shared" si="5"/>
        <v>2.5688946230811434</v>
      </c>
    </row>
    <row r="69" spans="1:15" x14ac:dyDescent="0.3">
      <c r="A69" s="25"/>
      <c r="B69" s="25"/>
      <c r="C69" s="25"/>
      <c r="D69" s="25"/>
      <c r="E69" s="26"/>
      <c r="F69" s="33">
        <v>4.9932674314546399E-2</v>
      </c>
      <c r="G69" s="34">
        <v>0.92352533225665423</v>
      </c>
      <c r="H69" s="41">
        <v>67</v>
      </c>
      <c r="I69" s="25">
        <f t="shared" si="7"/>
        <v>0.249663371572732</v>
      </c>
      <c r="J69" s="25">
        <f t="shared" ref="J69:J132" si="8">J68+I69</f>
        <v>153.88525587043475</v>
      </c>
      <c r="K69" s="25">
        <f t="shared" ref="K69:K132" si="9">MAX(J69,N68)</f>
        <v>156.20448712194317</v>
      </c>
      <c r="L69" s="25">
        <f t="shared" ref="L69:L132" si="10">K69-J69</f>
        <v>2.3192312515084268</v>
      </c>
      <c r="M69" s="25">
        <f t="shared" ref="M69:M132" si="11">_xlfn.NORM.INV(G69, $C$6, $D$6)</f>
        <v>2.7145955144132645</v>
      </c>
      <c r="N69" s="25">
        <f t="shared" ref="N69:N132" si="12">K69+M69</f>
        <v>158.91908263635645</v>
      </c>
      <c r="O69" s="25">
        <f t="shared" ref="O69:O132" si="13">L69+M69</f>
        <v>5.0338267659216918</v>
      </c>
    </row>
    <row r="70" spans="1:15" x14ac:dyDescent="0.3">
      <c r="A70" s="25"/>
      <c r="B70" s="25"/>
      <c r="C70" s="25"/>
      <c r="D70" s="25"/>
      <c r="E70" s="26"/>
      <c r="F70" s="33">
        <v>0.2734897015348714</v>
      </c>
      <c r="G70" s="34">
        <v>0.80245003704912121</v>
      </c>
      <c r="H70" s="41">
        <v>68</v>
      </c>
      <c r="I70" s="25">
        <f t="shared" si="7"/>
        <v>1.367448507674357</v>
      </c>
      <c r="J70" s="25">
        <f t="shared" si="8"/>
        <v>155.25270437810912</v>
      </c>
      <c r="K70" s="25">
        <f t="shared" si="9"/>
        <v>158.91908263635645</v>
      </c>
      <c r="L70" s="25">
        <f t="shared" si="10"/>
        <v>3.6663782582473345</v>
      </c>
      <c r="M70" s="25">
        <f t="shared" si="11"/>
        <v>2.425202528198803</v>
      </c>
      <c r="N70" s="25">
        <f t="shared" si="12"/>
        <v>161.34428516455526</v>
      </c>
      <c r="O70" s="25">
        <f t="shared" si="13"/>
        <v>6.0915807864461371</v>
      </c>
    </row>
    <row r="71" spans="1:15" x14ac:dyDescent="0.3">
      <c r="A71" s="25"/>
      <c r="B71" s="25"/>
      <c r="C71" s="25"/>
      <c r="D71" s="25"/>
      <c r="E71" s="26"/>
      <c r="F71" s="33">
        <v>0.88444526811864688</v>
      </c>
      <c r="G71" s="34">
        <v>0.61458163362800988</v>
      </c>
      <c r="H71" s="41">
        <v>69</v>
      </c>
      <c r="I71" s="25">
        <f t="shared" si="7"/>
        <v>4.4222263405932347</v>
      </c>
      <c r="J71" s="25">
        <f t="shared" si="8"/>
        <v>159.67493071870234</v>
      </c>
      <c r="K71" s="25">
        <f t="shared" si="9"/>
        <v>161.34428516455526</v>
      </c>
      <c r="L71" s="25">
        <f t="shared" si="10"/>
        <v>1.6693544458529175</v>
      </c>
      <c r="M71" s="25">
        <f t="shared" si="11"/>
        <v>2.1456402939208021</v>
      </c>
      <c r="N71" s="25">
        <f t="shared" si="12"/>
        <v>163.48992545847605</v>
      </c>
      <c r="O71" s="25">
        <f t="shared" si="13"/>
        <v>3.8149947397737196</v>
      </c>
    </row>
    <row r="72" spans="1:15" x14ac:dyDescent="0.3">
      <c r="A72" s="25"/>
      <c r="B72" s="25"/>
      <c r="C72" s="25"/>
      <c r="D72" s="25"/>
      <c r="E72" s="26"/>
      <c r="F72" s="33">
        <v>0.28457192287244659</v>
      </c>
      <c r="G72" s="34">
        <v>0.15162361851984085</v>
      </c>
      <c r="H72" s="41">
        <v>70</v>
      </c>
      <c r="I72" s="25">
        <f t="shared" si="7"/>
        <v>1.422859614362233</v>
      </c>
      <c r="J72" s="25">
        <f t="shared" si="8"/>
        <v>161.09779033306458</v>
      </c>
      <c r="K72" s="25">
        <f t="shared" si="9"/>
        <v>163.48992545847605</v>
      </c>
      <c r="L72" s="25">
        <f t="shared" si="10"/>
        <v>2.3921351254114711</v>
      </c>
      <c r="M72" s="25">
        <f t="shared" si="11"/>
        <v>1.4852526159397295</v>
      </c>
      <c r="N72" s="25">
        <f t="shared" si="12"/>
        <v>164.97517807441579</v>
      </c>
      <c r="O72" s="25">
        <f t="shared" si="13"/>
        <v>3.8773877413512006</v>
      </c>
    </row>
    <row r="73" spans="1:15" x14ac:dyDescent="0.3">
      <c r="A73" s="25"/>
      <c r="B73" s="25"/>
      <c r="C73" s="25"/>
      <c r="D73" s="25"/>
      <c r="E73" s="26"/>
      <c r="F73" s="33">
        <v>0.76897417241324972</v>
      </c>
      <c r="G73" s="34">
        <v>0.69591554615263784</v>
      </c>
      <c r="H73" s="41">
        <v>71</v>
      </c>
      <c r="I73" s="25">
        <f t="shared" si="7"/>
        <v>3.8448708620662488</v>
      </c>
      <c r="J73" s="25">
        <f t="shared" si="8"/>
        <v>164.94266119513082</v>
      </c>
      <c r="K73" s="25">
        <f t="shared" si="9"/>
        <v>164.97517807441579</v>
      </c>
      <c r="L73" s="25">
        <f t="shared" si="10"/>
        <v>3.2516879284969491E-2</v>
      </c>
      <c r="M73" s="25">
        <f t="shared" si="11"/>
        <v>2.2563444841449627</v>
      </c>
      <c r="N73" s="25">
        <f t="shared" si="12"/>
        <v>167.23152255856075</v>
      </c>
      <c r="O73" s="25">
        <f t="shared" si="13"/>
        <v>2.2888613634299322</v>
      </c>
    </row>
    <row r="74" spans="1:15" x14ac:dyDescent="0.3">
      <c r="A74" s="25"/>
      <c r="B74" s="25"/>
      <c r="C74" s="25"/>
      <c r="D74" s="25"/>
      <c r="E74" s="26"/>
      <c r="F74" s="33">
        <v>3.2522173016999667E-2</v>
      </c>
      <c r="G74" s="34">
        <v>0.79069088871050075</v>
      </c>
      <c r="H74" s="41">
        <v>72</v>
      </c>
      <c r="I74" s="25">
        <f t="shared" si="7"/>
        <v>0.16261086508499834</v>
      </c>
      <c r="J74" s="25">
        <f t="shared" si="8"/>
        <v>165.10527206021581</v>
      </c>
      <c r="K74" s="25">
        <f t="shared" si="9"/>
        <v>167.23152255856075</v>
      </c>
      <c r="L74" s="25">
        <f t="shared" si="10"/>
        <v>2.1262504983449446</v>
      </c>
      <c r="M74" s="25">
        <f t="shared" si="11"/>
        <v>2.4044104065921412</v>
      </c>
      <c r="N74" s="25">
        <f t="shared" si="12"/>
        <v>169.6359329651529</v>
      </c>
      <c r="O74" s="25">
        <f t="shared" si="13"/>
        <v>4.5306609049370863</v>
      </c>
    </row>
    <row r="75" spans="1:15" x14ac:dyDescent="0.3">
      <c r="A75" s="25"/>
      <c r="B75" s="25"/>
      <c r="C75" s="25"/>
      <c r="D75" s="25"/>
      <c r="E75" s="26"/>
      <c r="F75" s="33">
        <v>0.21115856653454734</v>
      </c>
      <c r="G75" s="34">
        <v>0.71599967685124377</v>
      </c>
      <c r="H75" s="41">
        <v>73</v>
      </c>
      <c r="I75" s="25">
        <f t="shared" si="7"/>
        <v>1.0557928326727368</v>
      </c>
      <c r="J75" s="25">
        <f t="shared" si="8"/>
        <v>166.16106489288856</v>
      </c>
      <c r="K75" s="25">
        <f t="shared" si="9"/>
        <v>169.6359329651529</v>
      </c>
      <c r="L75" s="25">
        <f t="shared" si="10"/>
        <v>3.4748680722643428</v>
      </c>
      <c r="M75" s="25">
        <f t="shared" si="11"/>
        <v>2.2854992598390078</v>
      </c>
      <c r="N75" s="25">
        <f t="shared" si="12"/>
        <v>171.92143222499192</v>
      </c>
      <c r="O75" s="25">
        <f t="shared" si="13"/>
        <v>5.7603673321033506</v>
      </c>
    </row>
    <row r="76" spans="1:15" x14ac:dyDescent="0.3">
      <c r="A76" s="25"/>
      <c r="B76" s="25"/>
      <c r="C76" s="25"/>
      <c r="D76" s="25"/>
      <c r="E76" s="26"/>
      <c r="F76" s="33">
        <v>0.40663216441049099</v>
      </c>
      <c r="G76" s="34">
        <v>0.75606965295955475</v>
      </c>
      <c r="H76" s="41">
        <v>74</v>
      </c>
      <c r="I76" s="25">
        <f t="shared" si="7"/>
        <v>2.0331608220524551</v>
      </c>
      <c r="J76" s="25">
        <f t="shared" si="8"/>
        <v>168.19422571494101</v>
      </c>
      <c r="K76" s="25">
        <f t="shared" si="9"/>
        <v>171.92143222499192</v>
      </c>
      <c r="L76" s="25">
        <f t="shared" si="10"/>
        <v>3.7272065100509053</v>
      </c>
      <c r="M76" s="25">
        <f t="shared" si="11"/>
        <v>2.3468577097625358</v>
      </c>
      <c r="N76" s="25">
        <f t="shared" si="12"/>
        <v>174.26828993475445</v>
      </c>
      <c r="O76" s="25">
        <f t="shared" si="13"/>
        <v>6.0740642198134411</v>
      </c>
    </row>
    <row r="77" spans="1:15" x14ac:dyDescent="0.3">
      <c r="A77" s="25"/>
      <c r="B77" s="25"/>
      <c r="C77" s="25"/>
      <c r="D77" s="25"/>
      <c r="E77" s="26"/>
      <c r="F77" s="33">
        <v>4.6861992064451852E-2</v>
      </c>
      <c r="G77" s="34">
        <v>4.3504226913280153E-3</v>
      </c>
      <c r="H77" s="41">
        <v>75</v>
      </c>
      <c r="I77" s="25">
        <f t="shared" si="7"/>
        <v>0.23430996032225926</v>
      </c>
      <c r="J77" s="25">
        <f t="shared" si="8"/>
        <v>168.42853567526328</v>
      </c>
      <c r="K77" s="25">
        <f t="shared" si="9"/>
        <v>174.26828993475445</v>
      </c>
      <c r="L77" s="25">
        <f t="shared" si="10"/>
        <v>5.8397542594911727</v>
      </c>
      <c r="M77" s="25">
        <f t="shared" si="11"/>
        <v>0.68820499980359018</v>
      </c>
      <c r="N77" s="25">
        <f t="shared" si="12"/>
        <v>174.95649493455804</v>
      </c>
      <c r="O77" s="25">
        <f t="shared" si="13"/>
        <v>6.5279592592947626</v>
      </c>
    </row>
    <row r="78" spans="1:15" x14ac:dyDescent="0.3">
      <c r="A78" s="25"/>
      <c r="B78" s="25"/>
      <c r="C78" s="25"/>
      <c r="D78" s="25"/>
      <c r="E78" s="26"/>
      <c r="F78" s="33">
        <v>0.81876957103798953</v>
      </c>
      <c r="G78" s="34">
        <v>0.75439386844275658</v>
      </c>
      <c r="H78" s="41">
        <v>76</v>
      </c>
      <c r="I78" s="25">
        <f t="shared" si="7"/>
        <v>4.0938478551899475</v>
      </c>
      <c r="J78" s="25">
        <f t="shared" si="8"/>
        <v>172.52238353045323</v>
      </c>
      <c r="K78" s="25">
        <f t="shared" si="9"/>
        <v>174.95649493455804</v>
      </c>
      <c r="L78" s="25">
        <f t="shared" si="10"/>
        <v>2.4341114041048115</v>
      </c>
      <c r="M78" s="25">
        <f t="shared" si="11"/>
        <v>2.3441909942996486</v>
      </c>
      <c r="N78" s="25">
        <f t="shared" si="12"/>
        <v>177.30068592885769</v>
      </c>
      <c r="O78" s="25">
        <f t="shared" si="13"/>
        <v>4.7783023984044597</v>
      </c>
    </row>
    <row r="79" spans="1:15" x14ac:dyDescent="0.3">
      <c r="A79" s="25"/>
      <c r="B79" s="25"/>
      <c r="C79" s="25"/>
      <c r="D79" s="25"/>
      <c r="E79" s="26"/>
      <c r="F79" s="33">
        <v>0.92478842087754143</v>
      </c>
      <c r="G79" s="34">
        <v>3.686170473452921E-2</v>
      </c>
      <c r="H79" s="41">
        <v>77</v>
      </c>
      <c r="I79" s="25">
        <f t="shared" si="7"/>
        <v>4.6239421043877069</v>
      </c>
      <c r="J79" s="25">
        <f t="shared" si="8"/>
        <v>177.14632563484093</v>
      </c>
      <c r="K79" s="25">
        <f t="shared" si="9"/>
        <v>177.30068592885769</v>
      </c>
      <c r="L79" s="25">
        <f t="shared" si="10"/>
        <v>0.15436029401675455</v>
      </c>
      <c r="M79" s="25">
        <f t="shared" si="11"/>
        <v>1.1058369441736811</v>
      </c>
      <c r="N79" s="25">
        <f t="shared" si="12"/>
        <v>178.40652287303138</v>
      </c>
      <c r="O79" s="25">
        <f t="shared" si="13"/>
        <v>1.2601972381904356</v>
      </c>
    </row>
    <row r="80" spans="1:15" x14ac:dyDescent="0.3">
      <c r="A80" s="25"/>
      <c r="B80" s="25"/>
      <c r="C80" s="25"/>
      <c r="D80" s="25"/>
      <c r="E80" s="26"/>
      <c r="F80" s="33">
        <v>0.61650690352025617</v>
      </c>
      <c r="G80" s="34">
        <v>0.93073362531093073</v>
      </c>
      <c r="H80" s="41">
        <v>78</v>
      </c>
      <c r="I80" s="25">
        <f t="shared" si="7"/>
        <v>3.0825345176012808</v>
      </c>
      <c r="J80" s="25">
        <f t="shared" si="8"/>
        <v>180.22886015244222</v>
      </c>
      <c r="K80" s="25">
        <f t="shared" si="9"/>
        <v>180.22886015244222</v>
      </c>
      <c r="L80" s="25">
        <f t="shared" si="10"/>
        <v>0</v>
      </c>
      <c r="M80" s="25">
        <f t="shared" si="11"/>
        <v>2.7406385477823512</v>
      </c>
      <c r="N80" s="25">
        <f t="shared" si="12"/>
        <v>182.96949870022456</v>
      </c>
      <c r="O80" s="25">
        <f t="shared" si="13"/>
        <v>2.7406385477823512</v>
      </c>
    </row>
    <row r="81" spans="1:15" x14ac:dyDescent="0.3">
      <c r="A81" s="25"/>
      <c r="B81" s="25"/>
      <c r="C81" s="25"/>
      <c r="D81" s="25"/>
      <c r="E81" s="26"/>
      <c r="F81" s="33">
        <v>4.0989472291449891E-2</v>
      </c>
      <c r="G81" s="34">
        <v>0.57391367722306086</v>
      </c>
      <c r="H81" s="41">
        <v>79</v>
      </c>
      <c r="I81" s="25">
        <f t="shared" si="7"/>
        <v>0.20494736145724946</v>
      </c>
      <c r="J81" s="25">
        <f t="shared" si="8"/>
        <v>180.43380751389947</v>
      </c>
      <c r="K81" s="25">
        <f t="shared" si="9"/>
        <v>182.96949870022456</v>
      </c>
      <c r="L81" s="25">
        <f t="shared" si="10"/>
        <v>2.5356911863250957</v>
      </c>
      <c r="M81" s="25">
        <f t="shared" si="11"/>
        <v>2.0931735042477273</v>
      </c>
      <c r="N81" s="25">
        <f t="shared" si="12"/>
        <v>185.06267220447228</v>
      </c>
      <c r="O81" s="25">
        <f t="shared" si="13"/>
        <v>4.628864690572823</v>
      </c>
    </row>
    <row r="82" spans="1:15" x14ac:dyDescent="0.3">
      <c r="A82" s="25"/>
      <c r="B82" s="25"/>
      <c r="C82" s="25"/>
      <c r="D82" s="25"/>
      <c r="E82" s="26"/>
      <c r="F82" s="33">
        <v>0.15209486416483931</v>
      </c>
      <c r="G82" s="34">
        <v>0.31918211487470372</v>
      </c>
      <c r="H82" s="41">
        <v>80</v>
      </c>
      <c r="I82" s="25">
        <f t="shared" si="7"/>
        <v>0.76047432082419653</v>
      </c>
      <c r="J82" s="25">
        <f t="shared" si="8"/>
        <v>181.19428183472365</v>
      </c>
      <c r="K82" s="25">
        <f t="shared" si="9"/>
        <v>185.06267220447228</v>
      </c>
      <c r="L82" s="25">
        <f t="shared" si="10"/>
        <v>3.8683903697486244</v>
      </c>
      <c r="M82" s="25">
        <f t="shared" si="11"/>
        <v>1.7650064470207818</v>
      </c>
      <c r="N82" s="25">
        <f t="shared" si="12"/>
        <v>186.82767865149307</v>
      </c>
      <c r="O82" s="25">
        <f t="shared" si="13"/>
        <v>5.6333968167694062</v>
      </c>
    </row>
    <row r="83" spans="1:15" x14ac:dyDescent="0.3">
      <c r="A83" s="25"/>
      <c r="B83" s="25"/>
      <c r="C83" s="25"/>
      <c r="D83" s="25"/>
      <c r="E83" s="26"/>
      <c r="F83" s="33">
        <v>0.81009003257030388</v>
      </c>
      <c r="G83" s="34">
        <v>6.251589220348519E-4</v>
      </c>
      <c r="H83" s="41">
        <v>81</v>
      </c>
      <c r="I83" s="25">
        <f t="shared" si="7"/>
        <v>4.0504501628515195</v>
      </c>
      <c r="J83" s="25">
        <f t="shared" si="8"/>
        <v>185.24473199757517</v>
      </c>
      <c r="K83" s="25">
        <f t="shared" si="9"/>
        <v>186.82767865149307</v>
      </c>
      <c r="L83" s="25">
        <f t="shared" si="10"/>
        <v>1.5829466539179009</v>
      </c>
      <c r="M83" s="25">
        <f t="shared" si="11"/>
        <v>0.38642715911165237</v>
      </c>
      <c r="N83" s="25">
        <f t="shared" si="12"/>
        <v>187.21410581060474</v>
      </c>
      <c r="O83" s="25">
        <f t="shared" si="13"/>
        <v>1.9693738130295533</v>
      </c>
    </row>
    <row r="84" spans="1:15" x14ac:dyDescent="0.3">
      <c r="A84" s="25"/>
      <c r="B84" s="25"/>
      <c r="C84" s="25"/>
      <c r="D84" s="25"/>
      <c r="E84" s="26"/>
      <c r="F84" s="33">
        <v>0.99058824456342176</v>
      </c>
      <c r="G84" s="34">
        <v>0.89959605440030543</v>
      </c>
      <c r="H84" s="41">
        <v>82</v>
      </c>
      <c r="I84" s="25">
        <f t="shared" si="7"/>
        <v>4.9529412228171088</v>
      </c>
      <c r="J84" s="25">
        <f t="shared" si="8"/>
        <v>190.19767322039229</v>
      </c>
      <c r="K84" s="25">
        <f t="shared" si="9"/>
        <v>190.19767322039229</v>
      </c>
      <c r="L84" s="25">
        <f t="shared" si="10"/>
        <v>0</v>
      </c>
      <c r="M84" s="25">
        <f t="shared" si="11"/>
        <v>2.6396266226954568</v>
      </c>
      <c r="N84" s="25">
        <f t="shared" si="12"/>
        <v>192.83729984308775</v>
      </c>
      <c r="O84" s="25">
        <f t="shared" si="13"/>
        <v>2.6396266226954568</v>
      </c>
    </row>
    <row r="85" spans="1:15" x14ac:dyDescent="0.3">
      <c r="A85" s="25"/>
      <c r="B85" s="25"/>
      <c r="C85" s="25"/>
      <c r="D85" s="25"/>
      <c r="E85" s="26"/>
      <c r="F85" s="33">
        <v>0.46293380611050627</v>
      </c>
      <c r="G85" s="34">
        <v>0.90277826677393291</v>
      </c>
      <c r="H85" s="41">
        <v>83</v>
      </c>
      <c r="I85" s="25">
        <f t="shared" si="7"/>
        <v>2.3146690305525315</v>
      </c>
      <c r="J85" s="25">
        <f t="shared" si="8"/>
        <v>192.51234225094481</v>
      </c>
      <c r="K85" s="25">
        <f t="shared" si="9"/>
        <v>192.83729984308775</v>
      </c>
      <c r="L85" s="25">
        <f t="shared" si="10"/>
        <v>0.32495759214293685</v>
      </c>
      <c r="M85" s="25">
        <f t="shared" si="11"/>
        <v>2.6487728865031617</v>
      </c>
      <c r="N85" s="25">
        <f t="shared" si="12"/>
        <v>195.48607272959092</v>
      </c>
      <c r="O85" s="25">
        <f t="shared" si="13"/>
        <v>2.9737304786460985</v>
      </c>
    </row>
    <row r="86" spans="1:15" x14ac:dyDescent="0.3">
      <c r="A86" s="25"/>
      <c r="B86" s="25"/>
      <c r="C86" s="25"/>
      <c r="D86" s="25"/>
      <c r="E86" s="26"/>
      <c r="F86" s="33">
        <v>0.19828065448082555</v>
      </c>
      <c r="G86" s="34">
        <v>0.74609539726830509</v>
      </c>
      <c r="H86" s="41">
        <v>84</v>
      </c>
      <c r="I86" s="25">
        <f t="shared" si="7"/>
        <v>0.99140327240412773</v>
      </c>
      <c r="J86" s="25">
        <f t="shared" si="8"/>
        <v>193.50374552334893</v>
      </c>
      <c r="K86" s="25">
        <f t="shared" si="9"/>
        <v>195.48607272959092</v>
      </c>
      <c r="L86" s="25">
        <f t="shared" si="10"/>
        <v>1.9823272062419903</v>
      </c>
      <c r="M86" s="25">
        <f t="shared" si="11"/>
        <v>2.3311264119934609</v>
      </c>
      <c r="N86" s="25">
        <f t="shared" si="12"/>
        <v>197.81719914158438</v>
      </c>
      <c r="O86" s="25">
        <f t="shared" si="13"/>
        <v>4.3134536182354513</v>
      </c>
    </row>
    <row r="87" spans="1:15" x14ac:dyDescent="0.3">
      <c r="A87" s="25"/>
      <c r="B87" s="25"/>
      <c r="C87" s="25"/>
      <c r="D87" s="25"/>
      <c r="E87" s="26"/>
      <c r="F87" s="33">
        <v>0.13121732756462701</v>
      </c>
      <c r="G87" s="34">
        <v>0.52205294470515118</v>
      </c>
      <c r="H87" s="41">
        <v>85</v>
      </c>
      <c r="I87" s="25">
        <f t="shared" si="7"/>
        <v>0.65608663782313503</v>
      </c>
      <c r="J87" s="25">
        <f t="shared" si="8"/>
        <v>194.15983216117206</v>
      </c>
      <c r="K87" s="25">
        <f t="shared" si="9"/>
        <v>197.81719914158438</v>
      </c>
      <c r="L87" s="25">
        <f t="shared" si="10"/>
        <v>3.6573669804123199</v>
      </c>
      <c r="M87" s="25">
        <f t="shared" si="11"/>
        <v>2.0276533587366865</v>
      </c>
      <c r="N87" s="25">
        <f t="shared" si="12"/>
        <v>199.84485250032108</v>
      </c>
      <c r="O87" s="25">
        <f t="shared" si="13"/>
        <v>5.6850203391490064</v>
      </c>
    </row>
    <row r="88" spans="1:15" x14ac:dyDescent="0.3">
      <c r="A88" s="25"/>
      <c r="B88" s="25"/>
      <c r="C88" s="25"/>
      <c r="D88" s="25"/>
      <c r="E88" s="26"/>
      <c r="F88" s="33">
        <v>0.66304582814148783</v>
      </c>
      <c r="G88" s="34">
        <v>0.31036411859595381</v>
      </c>
      <c r="H88" s="41">
        <v>86</v>
      </c>
      <c r="I88" s="25">
        <f t="shared" si="7"/>
        <v>3.315229140707439</v>
      </c>
      <c r="J88" s="25">
        <f t="shared" si="8"/>
        <v>197.47506130187949</v>
      </c>
      <c r="K88" s="25">
        <f t="shared" si="9"/>
        <v>199.84485250032108</v>
      </c>
      <c r="L88" s="25">
        <f t="shared" si="10"/>
        <v>2.3697911984415896</v>
      </c>
      <c r="M88" s="25">
        <f t="shared" si="11"/>
        <v>1.7525907449834253</v>
      </c>
      <c r="N88" s="25">
        <f t="shared" si="12"/>
        <v>201.5974432453045</v>
      </c>
      <c r="O88" s="25">
        <f t="shared" si="13"/>
        <v>4.1223819434250153</v>
      </c>
    </row>
    <row r="89" spans="1:15" x14ac:dyDescent="0.3">
      <c r="A89" s="25"/>
      <c r="B89" s="25"/>
      <c r="C89" s="25"/>
      <c r="D89" s="25"/>
      <c r="E89" s="26"/>
      <c r="F89" s="33">
        <v>0.6359593199260285</v>
      </c>
      <c r="G89" s="34">
        <v>0.94354773256967517</v>
      </c>
      <c r="H89" s="41">
        <v>87</v>
      </c>
      <c r="I89" s="25">
        <f t="shared" si="7"/>
        <v>3.1797965996301425</v>
      </c>
      <c r="J89" s="25">
        <f t="shared" si="8"/>
        <v>200.65485790150964</v>
      </c>
      <c r="K89" s="25">
        <f t="shared" si="9"/>
        <v>201.5974432453045</v>
      </c>
      <c r="L89" s="25">
        <f t="shared" si="10"/>
        <v>0.94258534379486036</v>
      </c>
      <c r="M89" s="25">
        <f t="shared" si="11"/>
        <v>2.7926360287232685</v>
      </c>
      <c r="N89" s="25">
        <f t="shared" si="12"/>
        <v>204.39007927402778</v>
      </c>
      <c r="O89" s="25">
        <f t="shared" si="13"/>
        <v>3.7352213725181289</v>
      </c>
    </row>
    <row r="90" spans="1:15" x14ac:dyDescent="0.3">
      <c r="A90" s="25"/>
      <c r="B90" s="25"/>
      <c r="C90" s="25"/>
      <c r="D90" s="25"/>
      <c r="E90" s="26"/>
      <c r="F90" s="33">
        <v>0.84522420067006421</v>
      </c>
      <c r="G90" s="34">
        <v>7.8626904706120326E-2</v>
      </c>
      <c r="H90" s="41">
        <v>88</v>
      </c>
      <c r="I90" s="25">
        <f t="shared" si="7"/>
        <v>4.2261210033503209</v>
      </c>
      <c r="J90" s="25">
        <f t="shared" si="8"/>
        <v>204.88097890485997</v>
      </c>
      <c r="K90" s="25">
        <f t="shared" si="9"/>
        <v>204.88097890485997</v>
      </c>
      <c r="L90" s="25">
        <f t="shared" si="10"/>
        <v>0</v>
      </c>
      <c r="M90" s="25">
        <f t="shared" si="11"/>
        <v>1.2928158786323469</v>
      </c>
      <c r="N90" s="25">
        <f t="shared" si="12"/>
        <v>206.17379478349233</v>
      </c>
      <c r="O90" s="25">
        <f t="shared" si="13"/>
        <v>1.2928158786323469</v>
      </c>
    </row>
    <row r="91" spans="1:15" x14ac:dyDescent="0.3">
      <c r="A91" s="25"/>
      <c r="B91" s="25"/>
      <c r="C91" s="25"/>
      <c r="D91" s="25"/>
      <c r="E91" s="26"/>
      <c r="F91" s="33">
        <v>0.19993510415197957</v>
      </c>
      <c r="G91" s="34">
        <v>0.12878835641626374</v>
      </c>
      <c r="H91" s="41">
        <v>89</v>
      </c>
      <c r="I91" s="25">
        <f t="shared" si="7"/>
        <v>0.99967552075989785</v>
      </c>
      <c r="J91" s="25">
        <f t="shared" si="8"/>
        <v>205.88065442561987</v>
      </c>
      <c r="K91" s="25">
        <f t="shared" si="9"/>
        <v>206.17379478349233</v>
      </c>
      <c r="L91" s="25">
        <f t="shared" si="10"/>
        <v>0.29314035787245984</v>
      </c>
      <c r="M91" s="25">
        <f t="shared" si="11"/>
        <v>1.4339313469849151</v>
      </c>
      <c r="N91" s="25">
        <f t="shared" si="12"/>
        <v>207.60772613047723</v>
      </c>
      <c r="O91" s="25">
        <f t="shared" si="13"/>
        <v>1.7270717048573749</v>
      </c>
    </row>
    <row r="92" spans="1:15" x14ac:dyDescent="0.3">
      <c r="A92" s="25"/>
      <c r="B92" s="25"/>
      <c r="C92" s="25"/>
      <c r="D92" s="25"/>
      <c r="E92" s="26"/>
      <c r="F92" s="33">
        <v>3.5089020118082126E-2</v>
      </c>
      <c r="G92" s="34">
        <v>7.7716321021852108E-2</v>
      </c>
      <c r="H92" s="41">
        <v>90</v>
      </c>
      <c r="I92" s="25">
        <f t="shared" si="7"/>
        <v>0.17544510059041063</v>
      </c>
      <c r="J92" s="25">
        <f t="shared" si="8"/>
        <v>206.05609952621029</v>
      </c>
      <c r="K92" s="25">
        <f t="shared" si="9"/>
        <v>207.60772613047723</v>
      </c>
      <c r="L92" s="25">
        <f t="shared" si="10"/>
        <v>1.5516266042669429</v>
      </c>
      <c r="M92" s="25">
        <f t="shared" si="11"/>
        <v>1.2896992497677227</v>
      </c>
      <c r="N92" s="25">
        <f t="shared" si="12"/>
        <v>208.89742538024495</v>
      </c>
      <c r="O92" s="25">
        <f t="shared" si="13"/>
        <v>2.8413258540346655</v>
      </c>
    </row>
    <row r="93" spans="1:15" x14ac:dyDescent="0.3">
      <c r="A93" s="25"/>
      <c r="B93" s="25"/>
      <c r="C93" s="25"/>
      <c r="D93" s="25"/>
      <c r="E93" s="26"/>
      <c r="F93" s="33">
        <v>0.66131306079195951</v>
      </c>
      <c r="G93" s="34">
        <v>0.12259324101072033</v>
      </c>
      <c r="H93" s="41">
        <v>91</v>
      </c>
      <c r="I93" s="25">
        <f t="shared" si="7"/>
        <v>3.3065653039597978</v>
      </c>
      <c r="J93" s="25">
        <f t="shared" si="8"/>
        <v>209.36266483017008</v>
      </c>
      <c r="K93" s="25">
        <f t="shared" si="9"/>
        <v>209.36266483017008</v>
      </c>
      <c r="L93" s="25">
        <f t="shared" si="10"/>
        <v>0</v>
      </c>
      <c r="M93" s="25">
        <f t="shared" si="11"/>
        <v>1.4189397014699174</v>
      </c>
      <c r="N93" s="25">
        <f t="shared" si="12"/>
        <v>210.78160453164</v>
      </c>
      <c r="O93" s="25">
        <f t="shared" si="13"/>
        <v>1.4189397014699174</v>
      </c>
    </row>
    <row r="94" spans="1:15" x14ac:dyDescent="0.3">
      <c r="A94" s="25"/>
      <c r="B94" s="25"/>
      <c r="C94" s="25"/>
      <c r="D94" s="25"/>
      <c r="E94" s="26"/>
      <c r="F94" s="33">
        <v>0.34561748617630117</v>
      </c>
      <c r="G94" s="34">
        <v>0.26056774051437759</v>
      </c>
      <c r="H94" s="41">
        <v>92</v>
      </c>
      <c r="I94" s="25">
        <f t="shared" si="7"/>
        <v>1.728087430881506</v>
      </c>
      <c r="J94" s="25">
        <f t="shared" si="8"/>
        <v>211.09075226105159</v>
      </c>
      <c r="K94" s="25">
        <f t="shared" si="9"/>
        <v>211.09075226105159</v>
      </c>
      <c r="L94" s="25">
        <f t="shared" si="10"/>
        <v>0</v>
      </c>
      <c r="M94" s="25">
        <f t="shared" si="11"/>
        <v>1.679201961666442</v>
      </c>
      <c r="N94" s="25">
        <f t="shared" si="12"/>
        <v>212.76995422271804</v>
      </c>
      <c r="O94" s="25">
        <f t="shared" si="13"/>
        <v>1.679201961666442</v>
      </c>
    </row>
    <row r="95" spans="1:15" x14ac:dyDescent="0.3">
      <c r="A95" s="25"/>
      <c r="B95" s="25"/>
      <c r="C95" s="25"/>
      <c r="D95" s="25"/>
      <c r="E95" s="26"/>
      <c r="F95" s="33">
        <v>0.83974722147121905</v>
      </c>
      <c r="G95" s="34">
        <v>0.77469818287537784</v>
      </c>
      <c r="H95" s="41">
        <v>93</v>
      </c>
      <c r="I95" s="25">
        <f t="shared" si="7"/>
        <v>4.1987361073560949</v>
      </c>
      <c r="J95" s="25">
        <f t="shared" si="8"/>
        <v>215.28948836840769</v>
      </c>
      <c r="K95" s="25">
        <f t="shared" si="9"/>
        <v>215.28948836840769</v>
      </c>
      <c r="L95" s="25">
        <f t="shared" si="10"/>
        <v>0</v>
      </c>
      <c r="M95" s="25">
        <f t="shared" si="11"/>
        <v>2.3772045289828734</v>
      </c>
      <c r="N95" s="25">
        <f t="shared" si="12"/>
        <v>217.66669289739056</v>
      </c>
      <c r="O95" s="25">
        <f t="shared" si="13"/>
        <v>2.3772045289828734</v>
      </c>
    </row>
    <row r="96" spans="1:15" x14ac:dyDescent="0.3">
      <c r="A96" s="25"/>
      <c r="B96" s="25"/>
      <c r="C96" s="25"/>
      <c r="D96" s="25"/>
      <c r="E96" s="26"/>
      <c r="F96" s="33">
        <v>0.24664295606565756</v>
      </c>
      <c r="G96" s="34">
        <v>0.14868508079074738</v>
      </c>
      <c r="H96" s="41">
        <v>94</v>
      </c>
      <c r="I96" s="25">
        <f t="shared" si="7"/>
        <v>1.2332147803282878</v>
      </c>
      <c r="J96" s="25">
        <f t="shared" si="8"/>
        <v>216.52270314873599</v>
      </c>
      <c r="K96" s="25">
        <f t="shared" si="9"/>
        <v>217.66669289739056</v>
      </c>
      <c r="L96" s="25">
        <f t="shared" si="10"/>
        <v>1.143989748654576</v>
      </c>
      <c r="M96" s="25">
        <f t="shared" si="11"/>
        <v>1.4789552234473264</v>
      </c>
      <c r="N96" s="25">
        <f t="shared" si="12"/>
        <v>219.14564812083788</v>
      </c>
      <c r="O96" s="25">
        <f t="shared" si="13"/>
        <v>2.6229449721019025</v>
      </c>
    </row>
    <row r="97" spans="1:15" x14ac:dyDescent="0.3">
      <c r="A97" s="25"/>
      <c r="B97" s="25"/>
      <c r="C97" s="25"/>
      <c r="D97" s="25"/>
      <c r="E97" s="26"/>
      <c r="F97" s="33">
        <v>0.30951181912479109</v>
      </c>
      <c r="G97" s="34">
        <v>0.87428984600240045</v>
      </c>
      <c r="H97" s="41">
        <v>95</v>
      </c>
      <c r="I97" s="25">
        <f t="shared" si="7"/>
        <v>1.5475590956239555</v>
      </c>
      <c r="J97" s="25">
        <f t="shared" si="8"/>
        <v>218.07026224435995</v>
      </c>
      <c r="K97" s="25">
        <f t="shared" si="9"/>
        <v>219.14564812083788</v>
      </c>
      <c r="L97" s="25">
        <f t="shared" si="10"/>
        <v>1.0753858764779238</v>
      </c>
      <c r="M97" s="25">
        <f t="shared" si="11"/>
        <v>2.5734531991900367</v>
      </c>
      <c r="N97" s="25">
        <f t="shared" si="12"/>
        <v>221.7191013200279</v>
      </c>
      <c r="O97" s="25">
        <f t="shared" si="13"/>
        <v>3.6488390756679605</v>
      </c>
    </row>
    <row r="98" spans="1:15" x14ac:dyDescent="0.3">
      <c r="A98" s="25"/>
      <c r="B98" s="25"/>
      <c r="C98" s="25"/>
      <c r="D98" s="25"/>
      <c r="E98" s="26"/>
      <c r="F98" s="33">
        <v>0.11854200987406815</v>
      </c>
      <c r="G98" s="34">
        <v>0.18900535167237897</v>
      </c>
      <c r="H98" s="41">
        <v>96</v>
      </c>
      <c r="I98" s="25">
        <f t="shared" si="7"/>
        <v>0.59271004937034077</v>
      </c>
      <c r="J98" s="25">
        <f t="shared" si="8"/>
        <v>218.66297229373029</v>
      </c>
      <c r="K98" s="25">
        <f t="shared" si="9"/>
        <v>221.7191013200279</v>
      </c>
      <c r="L98" s="25">
        <f t="shared" si="10"/>
        <v>3.0561290262976115</v>
      </c>
      <c r="M98" s="25">
        <f t="shared" si="11"/>
        <v>1.5592162191302061</v>
      </c>
      <c r="N98" s="25">
        <f t="shared" si="12"/>
        <v>223.27831753915811</v>
      </c>
      <c r="O98" s="25">
        <f t="shared" si="13"/>
        <v>4.6153452454278181</v>
      </c>
    </row>
    <row r="99" spans="1:15" x14ac:dyDescent="0.3">
      <c r="A99" s="25"/>
      <c r="B99" s="25"/>
      <c r="C99" s="25"/>
      <c r="D99" s="25"/>
      <c r="E99" s="26"/>
      <c r="F99" s="33">
        <v>0.8633394165067102</v>
      </c>
      <c r="G99" s="34">
        <v>7.2574413170879537E-2</v>
      </c>
      <c r="H99" s="41">
        <v>97</v>
      </c>
      <c r="I99" s="25">
        <f t="shared" si="7"/>
        <v>4.3166970825335511</v>
      </c>
      <c r="J99" s="25">
        <f t="shared" si="8"/>
        <v>222.97966937626384</v>
      </c>
      <c r="K99" s="25">
        <f t="shared" si="9"/>
        <v>223.27831753915811</v>
      </c>
      <c r="L99" s="25">
        <f t="shared" si="10"/>
        <v>0.29864816289426699</v>
      </c>
      <c r="M99" s="25">
        <f t="shared" si="11"/>
        <v>1.2715587660319125</v>
      </c>
      <c r="N99" s="25">
        <f t="shared" si="12"/>
        <v>224.54987630519003</v>
      </c>
      <c r="O99" s="25">
        <f t="shared" si="13"/>
        <v>1.5702069289261795</v>
      </c>
    </row>
    <row r="100" spans="1:15" x14ac:dyDescent="0.3">
      <c r="A100" s="25"/>
      <c r="B100" s="25"/>
      <c r="C100" s="25"/>
      <c r="D100" s="25"/>
      <c r="E100" s="26"/>
      <c r="F100" s="33">
        <v>0.41726406388891479</v>
      </c>
      <c r="G100" s="34">
        <v>0.13904092859056316</v>
      </c>
      <c r="H100" s="41">
        <v>98</v>
      </c>
      <c r="I100" s="25">
        <f t="shared" si="7"/>
        <v>2.0863203194445741</v>
      </c>
      <c r="J100" s="25">
        <f t="shared" si="8"/>
        <v>225.06598969570842</v>
      </c>
      <c r="K100" s="25">
        <f t="shared" si="9"/>
        <v>225.06598969570842</v>
      </c>
      <c r="L100" s="25">
        <f t="shared" si="10"/>
        <v>0</v>
      </c>
      <c r="M100" s="25">
        <f t="shared" si="11"/>
        <v>1.4576808188094013</v>
      </c>
      <c r="N100" s="25">
        <f t="shared" si="12"/>
        <v>226.52367051451782</v>
      </c>
      <c r="O100" s="25">
        <f t="shared" si="13"/>
        <v>1.4576808188094013</v>
      </c>
    </row>
    <row r="101" spans="1:15" x14ac:dyDescent="0.3">
      <c r="A101" s="25"/>
      <c r="B101" s="25"/>
      <c r="C101" s="25"/>
      <c r="D101" s="25"/>
      <c r="E101" s="26"/>
      <c r="F101" s="33">
        <v>0.31884755922676122</v>
      </c>
      <c r="G101" s="34">
        <v>0.48511669358501164</v>
      </c>
      <c r="H101" s="41">
        <v>99</v>
      </c>
      <c r="I101" s="25">
        <f t="shared" si="7"/>
        <v>1.5942377961338061</v>
      </c>
      <c r="J101" s="25">
        <f t="shared" si="8"/>
        <v>226.66022749184222</v>
      </c>
      <c r="K101" s="25">
        <f t="shared" si="9"/>
        <v>226.66022749184222</v>
      </c>
      <c r="L101" s="25">
        <f t="shared" si="10"/>
        <v>0</v>
      </c>
      <c r="M101" s="25">
        <f t="shared" si="11"/>
        <v>1.981342212551702</v>
      </c>
      <c r="N101" s="25">
        <f t="shared" si="12"/>
        <v>228.64156970439393</v>
      </c>
      <c r="O101" s="25">
        <f t="shared" si="13"/>
        <v>1.981342212551702</v>
      </c>
    </row>
    <row r="102" spans="1:15" x14ac:dyDescent="0.3">
      <c r="A102" s="25"/>
      <c r="B102" s="25"/>
      <c r="C102" s="25"/>
      <c r="D102" s="25"/>
      <c r="E102" s="26"/>
      <c r="F102" s="33">
        <v>0.15171718535669354</v>
      </c>
      <c r="G102" s="34">
        <v>0.8671564249485576</v>
      </c>
      <c r="H102" s="41">
        <v>100</v>
      </c>
      <c r="I102" s="25">
        <f t="shared" si="7"/>
        <v>0.7585859267834677</v>
      </c>
      <c r="J102" s="25">
        <f t="shared" si="8"/>
        <v>227.41881341862569</v>
      </c>
      <c r="K102" s="25">
        <f t="shared" si="9"/>
        <v>228.64156970439393</v>
      </c>
      <c r="L102" s="25">
        <f t="shared" si="10"/>
        <v>1.2227562857682415</v>
      </c>
      <c r="M102" s="25">
        <f t="shared" si="11"/>
        <v>2.5565247740085519</v>
      </c>
      <c r="N102" s="25">
        <f t="shared" si="12"/>
        <v>231.19809447840248</v>
      </c>
      <c r="O102" s="25">
        <f t="shared" si="13"/>
        <v>3.7792810597767934</v>
      </c>
    </row>
    <row r="103" spans="1:15" x14ac:dyDescent="0.3">
      <c r="A103" s="25"/>
      <c r="B103" s="25"/>
      <c r="C103" s="25"/>
      <c r="D103" s="25"/>
      <c r="E103" s="26"/>
      <c r="F103" s="33">
        <v>5.1075913647605442E-2</v>
      </c>
      <c r="G103" s="34">
        <v>0.34609069581881158</v>
      </c>
      <c r="H103" s="41">
        <v>101</v>
      </c>
      <c r="I103" s="25">
        <f t="shared" si="7"/>
        <v>0.25537956823802721</v>
      </c>
      <c r="J103" s="25">
        <f t="shared" si="8"/>
        <v>227.67419298686372</v>
      </c>
      <c r="K103" s="25">
        <f t="shared" si="9"/>
        <v>231.19809447840248</v>
      </c>
      <c r="L103" s="25">
        <f t="shared" si="10"/>
        <v>3.5239014915387656</v>
      </c>
      <c r="M103" s="25">
        <f t="shared" si="11"/>
        <v>1.8020517557430165</v>
      </c>
      <c r="N103" s="25">
        <f t="shared" si="12"/>
        <v>233.00014623414549</v>
      </c>
      <c r="O103" s="25">
        <f t="shared" si="13"/>
        <v>5.3259532472817819</v>
      </c>
    </row>
    <row r="104" spans="1:15" x14ac:dyDescent="0.3">
      <c r="A104" s="25"/>
      <c r="B104" s="25"/>
      <c r="C104" s="25"/>
      <c r="D104" s="25"/>
      <c r="E104" s="26"/>
      <c r="F104" s="33">
        <v>0.53479465554417105</v>
      </c>
      <c r="G104" s="34">
        <v>0.31620814522857255</v>
      </c>
      <c r="H104" s="41">
        <v>102</v>
      </c>
      <c r="I104" s="25">
        <f t="shared" si="7"/>
        <v>2.6739732777208554</v>
      </c>
      <c r="J104" s="25">
        <f t="shared" si="8"/>
        <v>230.34816626458456</v>
      </c>
      <c r="K104" s="25">
        <f t="shared" si="9"/>
        <v>233.00014623414549</v>
      </c>
      <c r="L104" s="25">
        <f t="shared" si="10"/>
        <v>2.6519799695609265</v>
      </c>
      <c r="M104" s="25">
        <f t="shared" si="11"/>
        <v>1.7608356627440997</v>
      </c>
      <c r="N104" s="25">
        <f t="shared" si="12"/>
        <v>234.76098189688958</v>
      </c>
      <c r="O104" s="25">
        <f t="shared" si="13"/>
        <v>4.4128156323050263</v>
      </c>
    </row>
    <row r="105" spans="1:15" x14ac:dyDescent="0.3">
      <c r="A105" s="25"/>
      <c r="B105" s="25"/>
      <c r="C105" s="25"/>
      <c r="D105" s="25"/>
      <c r="E105" s="26"/>
      <c r="F105" s="33">
        <v>0.7868723796137792</v>
      </c>
      <c r="G105" s="34">
        <v>0.92762508775479124</v>
      </c>
      <c r="H105" s="41">
        <v>103</v>
      </c>
      <c r="I105" s="25">
        <f t="shared" si="7"/>
        <v>3.9343618980688961</v>
      </c>
      <c r="J105" s="25">
        <f t="shared" si="8"/>
        <v>234.28252816265345</v>
      </c>
      <c r="K105" s="25">
        <f t="shared" si="9"/>
        <v>234.76098189688958</v>
      </c>
      <c r="L105" s="25">
        <f t="shared" si="10"/>
        <v>0.47845373423612614</v>
      </c>
      <c r="M105" s="25">
        <f t="shared" si="11"/>
        <v>2.7291646015584701</v>
      </c>
      <c r="N105" s="25">
        <f t="shared" si="12"/>
        <v>237.49014649844804</v>
      </c>
      <c r="O105" s="25">
        <f t="shared" si="13"/>
        <v>3.2076183357945962</v>
      </c>
    </row>
    <row r="106" spans="1:15" x14ac:dyDescent="0.3">
      <c r="A106" s="25"/>
      <c r="B106" s="25"/>
      <c r="C106" s="25"/>
      <c r="D106" s="25"/>
      <c r="E106" s="26"/>
      <c r="F106" s="33">
        <v>0.76627569003302487</v>
      </c>
      <c r="G106" s="34">
        <v>0.9049990296537137</v>
      </c>
      <c r="H106" s="41">
        <v>104</v>
      </c>
      <c r="I106" s="25">
        <f t="shared" si="7"/>
        <v>3.8313784501651242</v>
      </c>
      <c r="J106" s="25">
        <f t="shared" si="8"/>
        <v>238.11390661281857</v>
      </c>
      <c r="K106" s="25">
        <f t="shared" si="9"/>
        <v>238.11390661281857</v>
      </c>
      <c r="L106" s="25">
        <f t="shared" si="10"/>
        <v>0</v>
      </c>
      <c r="M106" s="25">
        <f t="shared" si="11"/>
        <v>2.6552866855614177</v>
      </c>
      <c r="N106" s="25">
        <f t="shared" si="12"/>
        <v>240.76919329837997</v>
      </c>
      <c r="O106" s="25">
        <f t="shared" si="13"/>
        <v>2.6552866855614177</v>
      </c>
    </row>
    <row r="107" spans="1:15" x14ac:dyDescent="0.3">
      <c r="A107" s="25"/>
      <c r="B107" s="25"/>
      <c r="C107" s="25"/>
      <c r="D107" s="25"/>
      <c r="E107" s="26"/>
      <c r="F107" s="33">
        <v>0.46072100711424968</v>
      </c>
      <c r="G107" s="34">
        <v>0.52965450745510401</v>
      </c>
      <c r="H107" s="41">
        <v>105</v>
      </c>
      <c r="I107" s="25">
        <f t="shared" si="7"/>
        <v>2.3036050355712483</v>
      </c>
      <c r="J107" s="25">
        <f t="shared" si="8"/>
        <v>240.41751164838982</v>
      </c>
      <c r="K107" s="25">
        <f t="shared" si="9"/>
        <v>240.76919329837997</v>
      </c>
      <c r="L107" s="25">
        <f t="shared" si="10"/>
        <v>0.35168164999015517</v>
      </c>
      <c r="M107" s="25">
        <f t="shared" si="11"/>
        <v>2.0372007061356743</v>
      </c>
      <c r="N107" s="25">
        <f t="shared" si="12"/>
        <v>242.80639400451565</v>
      </c>
      <c r="O107" s="25">
        <f t="shared" si="13"/>
        <v>2.3888823561258294</v>
      </c>
    </row>
    <row r="108" spans="1:15" x14ac:dyDescent="0.3">
      <c r="A108" s="25"/>
      <c r="B108" s="25"/>
      <c r="C108" s="25"/>
      <c r="D108" s="25"/>
      <c r="E108" s="26"/>
      <c r="F108" s="33">
        <v>0.47623717021335021</v>
      </c>
      <c r="G108" s="34">
        <v>0.69053372418587622</v>
      </c>
      <c r="H108" s="41">
        <v>106</v>
      </c>
      <c r="I108" s="25">
        <f t="shared" si="7"/>
        <v>2.3811858510667512</v>
      </c>
      <c r="J108" s="25">
        <f t="shared" si="8"/>
        <v>242.79869749945658</v>
      </c>
      <c r="K108" s="25">
        <f t="shared" si="9"/>
        <v>242.80639400451565</v>
      </c>
      <c r="L108" s="25">
        <f t="shared" si="10"/>
        <v>7.6965050590729334E-3</v>
      </c>
      <c r="M108" s="25">
        <f t="shared" si="11"/>
        <v>2.2486818835374924</v>
      </c>
      <c r="N108" s="25">
        <f t="shared" si="12"/>
        <v>245.05507588805315</v>
      </c>
      <c r="O108" s="25">
        <f t="shared" si="13"/>
        <v>2.2563783885965654</v>
      </c>
    </row>
    <row r="109" spans="1:15" x14ac:dyDescent="0.3">
      <c r="A109" s="25"/>
      <c r="B109" s="25"/>
      <c r="C109" s="25"/>
      <c r="D109" s="25"/>
      <c r="E109" s="26"/>
      <c r="F109" s="33">
        <v>0.19946398741432192</v>
      </c>
      <c r="G109" s="34">
        <v>0.84668091342946106</v>
      </c>
      <c r="H109" s="41">
        <v>107</v>
      </c>
      <c r="I109" s="25">
        <f t="shared" si="7"/>
        <v>0.9973199370716096</v>
      </c>
      <c r="J109" s="25">
        <f t="shared" si="8"/>
        <v>243.79601743652819</v>
      </c>
      <c r="K109" s="25">
        <f t="shared" si="9"/>
        <v>245.05507588805315</v>
      </c>
      <c r="L109" s="25">
        <f t="shared" si="10"/>
        <v>1.2590584515249645</v>
      </c>
      <c r="M109" s="25">
        <f t="shared" si="11"/>
        <v>2.5111508032338707</v>
      </c>
      <c r="N109" s="25">
        <f t="shared" si="12"/>
        <v>247.56622669128703</v>
      </c>
      <c r="O109" s="25">
        <f t="shared" si="13"/>
        <v>3.7702092547588353</v>
      </c>
    </row>
    <row r="110" spans="1:15" x14ac:dyDescent="0.3">
      <c r="A110" s="25"/>
      <c r="B110" s="25"/>
      <c r="C110" s="25"/>
      <c r="D110" s="25"/>
      <c r="E110" s="26"/>
      <c r="F110" s="33">
        <v>0.68309169122023083</v>
      </c>
      <c r="G110" s="34">
        <v>0.91806109685860326</v>
      </c>
      <c r="H110" s="41">
        <v>108</v>
      </c>
      <c r="I110" s="25">
        <f t="shared" si="7"/>
        <v>3.4154584561011543</v>
      </c>
      <c r="J110" s="25">
        <f t="shared" si="8"/>
        <v>247.21147589262935</v>
      </c>
      <c r="K110" s="25">
        <f t="shared" si="9"/>
        <v>247.56622669128703</v>
      </c>
      <c r="L110" s="25">
        <f t="shared" si="10"/>
        <v>0.35475079865767611</v>
      </c>
      <c r="M110" s="25">
        <f t="shared" si="11"/>
        <v>2.6960736353933439</v>
      </c>
      <c r="N110" s="25">
        <f t="shared" si="12"/>
        <v>250.26230032668036</v>
      </c>
      <c r="O110" s="25">
        <f t="shared" si="13"/>
        <v>3.05082443405102</v>
      </c>
    </row>
    <row r="111" spans="1:15" x14ac:dyDescent="0.3">
      <c r="A111" s="25"/>
      <c r="B111" s="25"/>
      <c r="C111" s="25"/>
      <c r="D111" s="25"/>
      <c r="E111" s="26"/>
      <c r="F111" s="33">
        <v>0.31474517413910008</v>
      </c>
      <c r="G111" s="34">
        <v>0.91015705023451776</v>
      </c>
      <c r="H111" s="41">
        <v>109</v>
      </c>
      <c r="I111" s="25">
        <f t="shared" si="7"/>
        <v>1.5737258706955004</v>
      </c>
      <c r="J111" s="25">
        <f t="shared" si="8"/>
        <v>248.78520176332486</v>
      </c>
      <c r="K111" s="25">
        <f t="shared" si="9"/>
        <v>250.26230032668036</v>
      </c>
      <c r="L111" s="25">
        <f t="shared" si="10"/>
        <v>1.4770985633554972</v>
      </c>
      <c r="M111" s="25">
        <f t="shared" si="11"/>
        <v>2.6708613876505547</v>
      </c>
      <c r="N111" s="25">
        <f t="shared" si="12"/>
        <v>252.93316171433091</v>
      </c>
      <c r="O111" s="25">
        <f t="shared" si="13"/>
        <v>4.1479599510060519</v>
      </c>
    </row>
    <row r="112" spans="1:15" x14ac:dyDescent="0.3">
      <c r="A112" s="25"/>
      <c r="B112" s="25"/>
      <c r="C112" s="25"/>
      <c r="D112" s="25"/>
      <c r="E112" s="26"/>
      <c r="F112" s="33">
        <v>0.71328633507413663</v>
      </c>
      <c r="G112" s="34">
        <v>8.2946613204460728E-2</v>
      </c>
      <c r="H112" s="41">
        <v>110</v>
      </c>
      <c r="I112" s="25">
        <f t="shared" si="7"/>
        <v>3.5664316753706831</v>
      </c>
      <c r="J112" s="25">
        <f t="shared" si="8"/>
        <v>252.35163343869556</v>
      </c>
      <c r="K112" s="25">
        <f t="shared" si="9"/>
        <v>252.93316171433091</v>
      </c>
      <c r="L112" s="25">
        <f t="shared" si="10"/>
        <v>0.5815282756353497</v>
      </c>
      <c r="M112" s="25">
        <f t="shared" si="11"/>
        <v>1.3072395174257063</v>
      </c>
      <c r="N112" s="25">
        <f t="shared" si="12"/>
        <v>254.24040123175661</v>
      </c>
      <c r="O112" s="25">
        <f t="shared" si="13"/>
        <v>1.888767793061056</v>
      </c>
    </row>
    <row r="113" spans="1:15" x14ac:dyDescent="0.3">
      <c r="A113" s="25"/>
      <c r="B113" s="25"/>
      <c r="C113" s="25"/>
      <c r="D113" s="25"/>
      <c r="E113" s="26"/>
      <c r="F113" s="33">
        <v>0.7588659068659771</v>
      </c>
      <c r="G113" s="34">
        <v>0.10052144844961763</v>
      </c>
      <c r="H113" s="41">
        <v>111</v>
      </c>
      <c r="I113" s="25">
        <f t="shared" si="7"/>
        <v>3.7943295343298855</v>
      </c>
      <c r="J113" s="25">
        <f t="shared" si="8"/>
        <v>256.14596297302546</v>
      </c>
      <c r="K113" s="25">
        <f t="shared" si="9"/>
        <v>256.14596297302546</v>
      </c>
      <c r="L113" s="25">
        <f t="shared" si="10"/>
        <v>0</v>
      </c>
      <c r="M113" s="25">
        <f t="shared" si="11"/>
        <v>1.3607070203193623</v>
      </c>
      <c r="N113" s="25">
        <f t="shared" si="12"/>
        <v>257.50666999334481</v>
      </c>
      <c r="O113" s="25">
        <f t="shared" si="13"/>
        <v>1.3607070203193623</v>
      </c>
    </row>
    <row r="114" spans="1:15" x14ac:dyDescent="0.3">
      <c r="A114" s="25"/>
      <c r="B114" s="25"/>
      <c r="C114" s="25"/>
      <c r="D114" s="25"/>
      <c r="E114" s="26"/>
      <c r="F114" s="33">
        <v>0.65296823340656185</v>
      </c>
      <c r="G114" s="34">
        <v>0.89252063417985972</v>
      </c>
      <c r="H114" s="41">
        <v>112</v>
      </c>
      <c r="I114" s="25">
        <f t="shared" si="7"/>
        <v>3.2648411670328095</v>
      </c>
      <c r="J114" s="25">
        <f t="shared" si="8"/>
        <v>259.41080414005825</v>
      </c>
      <c r="K114" s="25">
        <f t="shared" si="9"/>
        <v>259.41080414005825</v>
      </c>
      <c r="L114" s="25">
        <f t="shared" si="10"/>
        <v>0</v>
      </c>
      <c r="M114" s="25">
        <f t="shared" si="11"/>
        <v>2.6200225251693716</v>
      </c>
      <c r="N114" s="25">
        <f t="shared" si="12"/>
        <v>262.03082666522761</v>
      </c>
      <c r="O114" s="25">
        <f t="shared" si="13"/>
        <v>2.6200225251693716</v>
      </c>
    </row>
    <row r="115" spans="1:15" x14ac:dyDescent="0.3">
      <c r="A115" s="25"/>
      <c r="B115" s="25"/>
      <c r="C115" s="25"/>
      <c r="D115" s="25"/>
      <c r="E115" s="26"/>
      <c r="F115" s="33">
        <v>0.34580361072453492</v>
      </c>
      <c r="G115" s="34">
        <v>0.97151862338092698</v>
      </c>
      <c r="H115" s="41">
        <v>113</v>
      </c>
      <c r="I115" s="25">
        <f t="shared" si="7"/>
        <v>1.7290180536226747</v>
      </c>
      <c r="J115" s="25">
        <f t="shared" si="8"/>
        <v>261.13982219368091</v>
      </c>
      <c r="K115" s="25">
        <f t="shared" si="9"/>
        <v>262.03082666522761</v>
      </c>
      <c r="L115" s="25">
        <f t="shared" si="10"/>
        <v>0.89100447154669382</v>
      </c>
      <c r="M115" s="25">
        <f t="shared" si="11"/>
        <v>2.9517982567796501</v>
      </c>
      <c r="N115" s="25">
        <f t="shared" si="12"/>
        <v>264.98262492200723</v>
      </c>
      <c r="O115" s="25">
        <f t="shared" si="13"/>
        <v>3.842802728326344</v>
      </c>
    </row>
    <row r="116" spans="1:15" x14ac:dyDescent="0.3">
      <c r="A116" s="25"/>
      <c r="B116" s="25"/>
      <c r="C116" s="25"/>
      <c r="D116" s="25"/>
      <c r="E116" s="26"/>
      <c r="F116" s="33">
        <v>1.2076654224601246E-2</v>
      </c>
      <c r="G116" s="34">
        <v>0.34307114417363216</v>
      </c>
      <c r="H116" s="41">
        <v>114</v>
      </c>
      <c r="I116" s="25">
        <f t="shared" si="7"/>
        <v>6.0383271123006232E-2</v>
      </c>
      <c r="J116" s="25">
        <f t="shared" si="8"/>
        <v>261.2002054648039</v>
      </c>
      <c r="K116" s="25">
        <f t="shared" si="9"/>
        <v>264.98262492200723</v>
      </c>
      <c r="L116" s="25">
        <f t="shared" si="10"/>
        <v>3.7824194572033321</v>
      </c>
      <c r="M116" s="25">
        <f t="shared" si="11"/>
        <v>1.7979521101970082</v>
      </c>
      <c r="N116" s="25">
        <f t="shared" si="12"/>
        <v>266.78057703220423</v>
      </c>
      <c r="O116" s="25">
        <f t="shared" si="13"/>
        <v>5.5803715674003405</v>
      </c>
    </row>
    <row r="117" spans="1:15" x14ac:dyDescent="0.3">
      <c r="A117" s="25"/>
      <c r="B117" s="25"/>
      <c r="C117" s="25"/>
      <c r="D117" s="25"/>
      <c r="E117" s="26"/>
      <c r="F117" s="33">
        <v>0.88472528290640351</v>
      </c>
      <c r="G117" s="34">
        <v>0.54095170121814873</v>
      </c>
      <c r="H117" s="41">
        <v>115</v>
      </c>
      <c r="I117" s="25">
        <f t="shared" si="7"/>
        <v>4.4236264145320172</v>
      </c>
      <c r="J117" s="25">
        <f t="shared" si="8"/>
        <v>265.62383187933591</v>
      </c>
      <c r="K117" s="25">
        <f t="shared" si="9"/>
        <v>266.78057703220423</v>
      </c>
      <c r="L117" s="25">
        <f t="shared" si="10"/>
        <v>1.156745152868325</v>
      </c>
      <c r="M117" s="25">
        <f t="shared" si="11"/>
        <v>2.0514158173015478</v>
      </c>
      <c r="N117" s="25">
        <f t="shared" si="12"/>
        <v>268.83199284950581</v>
      </c>
      <c r="O117" s="25">
        <f t="shared" si="13"/>
        <v>3.2081609701698728</v>
      </c>
    </row>
    <row r="118" spans="1:15" x14ac:dyDescent="0.3">
      <c r="A118" s="25"/>
      <c r="B118" s="25"/>
      <c r="C118" s="25"/>
      <c r="D118" s="25"/>
      <c r="E118" s="26"/>
      <c r="F118" s="33">
        <v>0.99640276652823434</v>
      </c>
      <c r="G118" s="34">
        <v>0.34452942569559142</v>
      </c>
      <c r="H118" s="41">
        <v>116</v>
      </c>
      <c r="I118" s="25">
        <f t="shared" si="7"/>
        <v>4.9820138326411714</v>
      </c>
      <c r="J118" s="25">
        <f t="shared" si="8"/>
        <v>270.60584571197705</v>
      </c>
      <c r="K118" s="25">
        <f t="shared" si="9"/>
        <v>270.60584571197705</v>
      </c>
      <c r="L118" s="25">
        <f t="shared" si="10"/>
        <v>0</v>
      </c>
      <c r="M118" s="25">
        <f t="shared" si="11"/>
        <v>1.7999336981416982</v>
      </c>
      <c r="N118" s="25">
        <f t="shared" si="12"/>
        <v>272.40577941011873</v>
      </c>
      <c r="O118" s="25">
        <f t="shared" si="13"/>
        <v>1.7999336981416982</v>
      </c>
    </row>
    <row r="119" spans="1:15" x14ac:dyDescent="0.3">
      <c r="A119" s="25"/>
      <c r="B119" s="25"/>
      <c r="C119" s="25"/>
      <c r="D119" s="25"/>
      <c r="E119" s="26"/>
      <c r="F119" s="33">
        <v>0.27478946056897746</v>
      </c>
      <c r="G119" s="34">
        <v>0.44723470178912783</v>
      </c>
      <c r="H119" s="41">
        <v>117</v>
      </c>
      <c r="I119" s="25">
        <f t="shared" si="7"/>
        <v>1.3739473028448872</v>
      </c>
      <c r="J119" s="25">
        <f t="shared" si="8"/>
        <v>271.97979301482195</v>
      </c>
      <c r="K119" s="25">
        <f t="shared" si="9"/>
        <v>272.40577941011873</v>
      </c>
      <c r="L119" s="25">
        <f t="shared" si="10"/>
        <v>0.42598639529677484</v>
      </c>
      <c r="M119" s="25">
        <f t="shared" si="11"/>
        <v>1.9336745044011527</v>
      </c>
      <c r="N119" s="25">
        <f t="shared" si="12"/>
        <v>274.33945391451988</v>
      </c>
      <c r="O119" s="25">
        <f t="shared" si="13"/>
        <v>2.3596608996979276</v>
      </c>
    </row>
    <row r="120" spans="1:15" x14ac:dyDescent="0.3">
      <c r="A120" s="25"/>
      <c r="B120" s="25"/>
      <c r="C120" s="25"/>
      <c r="D120" s="25"/>
      <c r="E120" s="26"/>
      <c r="F120" s="33">
        <v>0.58042927647616327</v>
      </c>
      <c r="G120" s="34">
        <v>0.9249255997821948</v>
      </c>
      <c r="H120" s="41">
        <v>118</v>
      </c>
      <c r="I120" s="25">
        <f t="shared" si="7"/>
        <v>2.9021463823808165</v>
      </c>
      <c r="J120" s="25">
        <f t="shared" si="8"/>
        <v>274.88193939720276</v>
      </c>
      <c r="K120" s="25">
        <f t="shared" si="9"/>
        <v>274.88193939720276</v>
      </c>
      <c r="L120" s="25">
        <f t="shared" si="10"/>
        <v>0</v>
      </c>
      <c r="M120" s="25">
        <f t="shared" si="11"/>
        <v>2.7195030394579844</v>
      </c>
      <c r="N120" s="25">
        <f t="shared" si="12"/>
        <v>277.60144243666076</v>
      </c>
      <c r="O120" s="25">
        <f t="shared" si="13"/>
        <v>2.7195030394579844</v>
      </c>
    </row>
    <row r="121" spans="1:15" x14ac:dyDescent="0.3">
      <c r="A121" s="25"/>
      <c r="B121" s="25"/>
      <c r="C121" s="25"/>
      <c r="D121" s="25"/>
      <c r="E121" s="26"/>
      <c r="F121" s="33">
        <v>0.46791804352124011</v>
      </c>
      <c r="G121" s="34">
        <v>6.0049847464004436E-2</v>
      </c>
      <c r="H121" s="41">
        <v>119</v>
      </c>
      <c r="I121" s="25">
        <f t="shared" si="7"/>
        <v>2.3395902176062005</v>
      </c>
      <c r="J121" s="25">
        <f t="shared" si="8"/>
        <v>277.22152961480896</v>
      </c>
      <c r="K121" s="25">
        <f t="shared" si="9"/>
        <v>277.60144243666076</v>
      </c>
      <c r="L121" s="25">
        <f t="shared" si="10"/>
        <v>0.37991282185180353</v>
      </c>
      <c r="M121" s="25">
        <f t="shared" si="11"/>
        <v>1.2228223616030562</v>
      </c>
      <c r="N121" s="25">
        <f t="shared" si="12"/>
        <v>278.82426479826381</v>
      </c>
      <c r="O121" s="25">
        <f t="shared" si="13"/>
        <v>1.6027351834548598</v>
      </c>
    </row>
    <row r="122" spans="1:15" x14ac:dyDescent="0.3">
      <c r="A122" s="25"/>
      <c r="B122" s="25"/>
      <c r="C122" s="25"/>
      <c r="D122" s="25"/>
      <c r="E122" s="26"/>
      <c r="F122" s="33">
        <v>0.61215077385722172</v>
      </c>
      <c r="G122" s="34">
        <v>0.12044377501173598</v>
      </c>
      <c r="H122" s="41">
        <v>120</v>
      </c>
      <c r="I122" s="25">
        <f t="shared" si="7"/>
        <v>3.0607538692861085</v>
      </c>
      <c r="J122" s="25">
        <f t="shared" si="8"/>
        <v>280.28228348409505</v>
      </c>
      <c r="K122" s="25">
        <f t="shared" si="9"/>
        <v>280.28228348409505</v>
      </c>
      <c r="L122" s="25">
        <f t="shared" si="10"/>
        <v>0</v>
      </c>
      <c r="M122" s="25">
        <f t="shared" si="11"/>
        <v>1.4136143747344216</v>
      </c>
      <c r="N122" s="25">
        <f t="shared" si="12"/>
        <v>281.69589785882948</v>
      </c>
      <c r="O122" s="25">
        <f t="shared" si="13"/>
        <v>1.4136143747344216</v>
      </c>
    </row>
    <row r="123" spans="1:15" x14ac:dyDescent="0.3">
      <c r="A123" s="25"/>
      <c r="B123" s="25"/>
      <c r="C123" s="25"/>
      <c r="D123" s="25"/>
      <c r="E123" s="26"/>
      <c r="F123" s="33">
        <v>0.90955161770872128</v>
      </c>
      <c r="G123" s="34">
        <v>0.17707232073362544</v>
      </c>
      <c r="H123" s="41">
        <v>121</v>
      </c>
      <c r="I123" s="25">
        <f t="shared" si="7"/>
        <v>4.5477580885436062</v>
      </c>
      <c r="J123" s="25">
        <f t="shared" si="8"/>
        <v>284.83004157263866</v>
      </c>
      <c r="K123" s="25">
        <f t="shared" si="9"/>
        <v>284.83004157263866</v>
      </c>
      <c r="L123" s="25">
        <f t="shared" si="10"/>
        <v>0</v>
      </c>
      <c r="M123" s="25">
        <f t="shared" si="11"/>
        <v>1.5367099985529769</v>
      </c>
      <c r="N123" s="25">
        <f t="shared" si="12"/>
        <v>286.36675157119163</v>
      </c>
      <c r="O123" s="25">
        <f t="shared" si="13"/>
        <v>1.5367099985529769</v>
      </c>
    </row>
    <row r="124" spans="1:15" x14ac:dyDescent="0.3">
      <c r="A124" s="25"/>
      <c r="B124" s="25"/>
      <c r="C124" s="25"/>
      <c r="D124" s="25"/>
      <c r="E124" s="26"/>
      <c r="F124" s="33">
        <v>0.45103289671738844</v>
      </c>
      <c r="G124" s="34">
        <v>0.82173845770902876</v>
      </c>
      <c r="H124" s="41">
        <v>122</v>
      </c>
      <c r="I124" s="25">
        <f t="shared" si="7"/>
        <v>2.2551644835869422</v>
      </c>
      <c r="J124" s="25">
        <f t="shared" si="8"/>
        <v>287.08520605622562</v>
      </c>
      <c r="K124" s="25">
        <f t="shared" si="9"/>
        <v>287.08520605622562</v>
      </c>
      <c r="L124" s="25">
        <f t="shared" si="10"/>
        <v>0</v>
      </c>
      <c r="M124" s="25">
        <f t="shared" si="11"/>
        <v>2.4610052636057547</v>
      </c>
      <c r="N124" s="25">
        <f t="shared" si="12"/>
        <v>289.54621131983134</v>
      </c>
      <c r="O124" s="25">
        <f t="shared" si="13"/>
        <v>2.4610052636057547</v>
      </c>
    </row>
    <row r="125" spans="1:15" x14ac:dyDescent="0.3">
      <c r="A125" s="25"/>
      <c r="B125" s="25"/>
      <c r="C125" s="25"/>
      <c r="D125" s="25"/>
      <c r="E125" s="26"/>
      <c r="F125" s="33">
        <v>2.4409084571883732E-2</v>
      </c>
      <c r="G125" s="34">
        <v>0.64313075950739762</v>
      </c>
      <c r="H125" s="41">
        <v>123</v>
      </c>
      <c r="I125" s="25">
        <f t="shared" si="7"/>
        <v>0.12204542285941866</v>
      </c>
      <c r="J125" s="25">
        <f t="shared" si="8"/>
        <v>287.20725147908502</v>
      </c>
      <c r="K125" s="25">
        <f t="shared" si="9"/>
        <v>289.54621131983134</v>
      </c>
      <c r="L125" s="25">
        <f t="shared" si="10"/>
        <v>2.3389598407463268</v>
      </c>
      <c r="M125" s="25">
        <f t="shared" si="11"/>
        <v>2.1834199248291895</v>
      </c>
      <c r="N125" s="25">
        <f t="shared" si="12"/>
        <v>291.72963124466054</v>
      </c>
      <c r="O125" s="25">
        <f t="shared" si="13"/>
        <v>4.5223797655755167</v>
      </c>
    </row>
    <row r="126" spans="1:15" x14ac:dyDescent="0.3">
      <c r="A126" s="25"/>
      <c r="B126" s="25"/>
      <c r="C126" s="25"/>
      <c r="D126" s="25"/>
      <c r="E126" s="26"/>
      <c r="F126" s="33">
        <v>0.84324548822659995</v>
      </c>
      <c r="G126" s="34">
        <v>0.940236747202432</v>
      </c>
      <c r="H126" s="41">
        <v>124</v>
      </c>
      <c r="I126" s="25">
        <f t="shared" si="7"/>
        <v>4.2162274411329994</v>
      </c>
      <c r="J126" s="25">
        <f t="shared" si="8"/>
        <v>291.42347892021803</v>
      </c>
      <c r="K126" s="25">
        <f t="shared" si="9"/>
        <v>291.72963124466054</v>
      </c>
      <c r="L126" s="25">
        <f t="shared" si="10"/>
        <v>0.30615232444250751</v>
      </c>
      <c r="M126" s="25">
        <f t="shared" si="11"/>
        <v>2.7783820457241211</v>
      </c>
      <c r="N126" s="25">
        <f t="shared" si="12"/>
        <v>294.50801329038467</v>
      </c>
      <c r="O126" s="25">
        <f t="shared" si="13"/>
        <v>3.0845343701666286</v>
      </c>
    </row>
    <row r="127" spans="1:15" x14ac:dyDescent="0.3">
      <c r="A127" s="25"/>
      <c r="B127" s="25"/>
      <c r="C127" s="25"/>
      <c r="D127" s="25"/>
      <c r="E127" s="26"/>
      <c r="F127" s="33">
        <v>0.59635127753298045</v>
      </c>
      <c r="G127" s="34">
        <v>0.72898829364102347</v>
      </c>
      <c r="H127" s="41">
        <v>125</v>
      </c>
      <c r="I127" s="25">
        <f t="shared" si="7"/>
        <v>2.9817563876649023</v>
      </c>
      <c r="J127" s="25">
        <f t="shared" si="8"/>
        <v>294.40523530788295</v>
      </c>
      <c r="K127" s="25">
        <f t="shared" si="9"/>
        <v>294.50801329038467</v>
      </c>
      <c r="L127" s="25">
        <f t="shared" si="10"/>
        <v>0.10277798250172054</v>
      </c>
      <c r="M127" s="25">
        <f t="shared" si="11"/>
        <v>2.3048780299154892</v>
      </c>
      <c r="N127" s="25">
        <f t="shared" si="12"/>
        <v>296.81289132030014</v>
      </c>
      <c r="O127" s="25">
        <f t="shared" si="13"/>
        <v>2.4076560124172097</v>
      </c>
    </row>
    <row r="128" spans="1:15" x14ac:dyDescent="0.3">
      <c r="A128" s="25"/>
      <c r="B128" s="25"/>
      <c r="C128" s="25"/>
      <c r="D128" s="25"/>
      <c r="E128" s="26"/>
      <c r="F128" s="33">
        <v>0.92617968324938083</v>
      </c>
      <c r="G128" s="34">
        <v>0.64193664426071861</v>
      </c>
      <c r="H128" s="41">
        <v>126</v>
      </c>
      <c r="I128" s="25">
        <f t="shared" si="7"/>
        <v>4.6308984162469038</v>
      </c>
      <c r="J128" s="25">
        <f t="shared" si="8"/>
        <v>299.03613372412985</v>
      </c>
      <c r="K128" s="25">
        <f t="shared" si="9"/>
        <v>299.03613372412985</v>
      </c>
      <c r="L128" s="25">
        <f t="shared" si="10"/>
        <v>0</v>
      </c>
      <c r="M128" s="25">
        <f t="shared" si="11"/>
        <v>2.1818200948027857</v>
      </c>
      <c r="N128" s="25">
        <f t="shared" si="12"/>
        <v>301.21795381893264</v>
      </c>
      <c r="O128" s="25">
        <f t="shared" si="13"/>
        <v>2.1818200948027857</v>
      </c>
    </row>
    <row r="129" spans="1:15" x14ac:dyDescent="0.3">
      <c r="A129" s="25"/>
      <c r="B129" s="25"/>
      <c r="C129" s="25"/>
      <c r="D129" s="25"/>
      <c r="E129" s="26"/>
      <c r="F129" s="33">
        <v>0.57432841999593653</v>
      </c>
      <c r="G129" s="34">
        <v>0.74858206723079834</v>
      </c>
      <c r="H129" s="41">
        <v>127</v>
      </c>
      <c r="I129" s="25">
        <f t="shared" si="7"/>
        <v>2.8716420999796828</v>
      </c>
      <c r="J129" s="25">
        <f t="shared" si="8"/>
        <v>301.90777582410954</v>
      </c>
      <c r="K129" s="25">
        <f t="shared" si="9"/>
        <v>301.90777582410954</v>
      </c>
      <c r="L129" s="25">
        <f t="shared" si="10"/>
        <v>0</v>
      </c>
      <c r="M129" s="25">
        <f t="shared" si="11"/>
        <v>2.3350171966976756</v>
      </c>
      <c r="N129" s="25">
        <f t="shared" si="12"/>
        <v>304.2427930208072</v>
      </c>
      <c r="O129" s="25">
        <f t="shared" si="13"/>
        <v>2.3350171966976756</v>
      </c>
    </row>
    <row r="130" spans="1:15" x14ac:dyDescent="0.3">
      <c r="A130" s="25"/>
      <c r="B130" s="25"/>
      <c r="C130" s="25"/>
      <c r="D130" s="25"/>
      <c r="E130" s="26"/>
      <c r="F130" s="33">
        <v>8.3637139837290486E-2</v>
      </c>
      <c r="G130" s="34">
        <v>0.22493092254537772</v>
      </c>
      <c r="H130" s="41">
        <v>128</v>
      </c>
      <c r="I130" s="25">
        <f t="shared" si="7"/>
        <v>0.41818569918645243</v>
      </c>
      <c r="J130" s="25">
        <f t="shared" si="8"/>
        <v>302.32596152329597</v>
      </c>
      <c r="K130" s="25">
        <f t="shared" si="9"/>
        <v>304.2427930208072</v>
      </c>
      <c r="L130" s="25">
        <f t="shared" si="10"/>
        <v>1.9168314975112253</v>
      </c>
      <c r="M130" s="25">
        <f t="shared" si="11"/>
        <v>1.6221773141244629</v>
      </c>
      <c r="N130" s="25">
        <f t="shared" si="12"/>
        <v>305.86497033493168</v>
      </c>
      <c r="O130" s="25">
        <f t="shared" si="13"/>
        <v>3.5390088116356884</v>
      </c>
    </row>
    <row r="131" spans="1:15" x14ac:dyDescent="0.3">
      <c r="A131" s="25"/>
      <c r="B131" s="25"/>
      <c r="C131" s="25"/>
      <c r="D131" s="25"/>
      <c r="E131" s="26"/>
      <c r="F131" s="33">
        <v>0.89015252328799932</v>
      </c>
      <c r="G131" s="34">
        <v>0.94768166837650047</v>
      </c>
      <c r="H131" s="41">
        <v>129</v>
      </c>
      <c r="I131" s="25">
        <f t="shared" si="7"/>
        <v>4.4507626164399969</v>
      </c>
      <c r="J131" s="25">
        <f t="shared" si="8"/>
        <v>306.77672413973596</v>
      </c>
      <c r="K131" s="25">
        <f t="shared" si="9"/>
        <v>306.77672413973596</v>
      </c>
      <c r="L131" s="25">
        <f t="shared" si="10"/>
        <v>0</v>
      </c>
      <c r="M131" s="25">
        <f t="shared" si="11"/>
        <v>2.811389484112941</v>
      </c>
      <c r="N131" s="25">
        <f t="shared" si="12"/>
        <v>309.58811362384893</v>
      </c>
      <c r="O131" s="25">
        <f t="shared" si="13"/>
        <v>2.811389484112941</v>
      </c>
    </row>
    <row r="132" spans="1:15" x14ac:dyDescent="0.3">
      <c r="A132" s="25"/>
      <c r="B132" s="25"/>
      <c r="C132" s="25"/>
      <c r="D132" s="25"/>
      <c r="E132" s="26"/>
      <c r="F132" s="33">
        <v>0.47875611347424496</v>
      </c>
      <c r="G132" s="34">
        <v>0.70289795307813596</v>
      </c>
      <c r="H132" s="41">
        <v>130</v>
      </c>
      <c r="I132" s="25">
        <f t="shared" ref="I132:I195" si="14">F132 * ($D$4 - $C$4) + $C$4</f>
        <v>2.3937805673712247</v>
      </c>
      <c r="J132" s="25">
        <f t="shared" si="8"/>
        <v>309.17050470710717</v>
      </c>
      <c r="K132" s="25">
        <f t="shared" si="9"/>
        <v>309.58811362384893</v>
      </c>
      <c r="L132" s="25">
        <f t="shared" si="10"/>
        <v>0.41760891674175582</v>
      </c>
      <c r="M132" s="25">
        <f t="shared" si="11"/>
        <v>2.2663768457384927</v>
      </c>
      <c r="N132" s="25">
        <f t="shared" si="12"/>
        <v>311.8544904695874</v>
      </c>
      <c r="O132" s="25">
        <f t="shared" si="13"/>
        <v>2.6839857624802486</v>
      </c>
    </row>
    <row r="133" spans="1:15" x14ac:dyDescent="0.3">
      <c r="A133" s="25"/>
      <c r="B133" s="25"/>
      <c r="C133" s="25"/>
      <c r="D133" s="25"/>
      <c r="E133" s="26"/>
      <c r="F133" s="33">
        <v>0.25798107385338287</v>
      </c>
      <c r="G133" s="34">
        <v>8.7769698557976117E-2</v>
      </c>
      <c r="H133" s="41">
        <v>131</v>
      </c>
      <c r="I133" s="25">
        <f t="shared" si="14"/>
        <v>1.2899053692669145</v>
      </c>
      <c r="J133" s="25">
        <f t="shared" ref="J133:J196" si="15">J132+I133</f>
        <v>310.4604100763741</v>
      </c>
      <c r="K133" s="25">
        <f t="shared" ref="K133:K196" si="16">MAX(J133,N132)</f>
        <v>311.8544904695874</v>
      </c>
      <c r="L133" s="25">
        <f t="shared" ref="L133:L196" si="17">K133-J133</f>
        <v>1.3940803932133008</v>
      </c>
      <c r="M133" s="25">
        <f t="shared" ref="M133:M196" si="18">_xlfn.NORM.INV(G133, $C$6, $D$6)</f>
        <v>1.32269115929523</v>
      </c>
      <c r="N133" s="25">
        <f t="shared" ref="N133:N196" si="19">K133+M133</f>
        <v>313.17718162888264</v>
      </c>
      <c r="O133" s="25">
        <f t="shared" ref="O133:O196" si="20">L133+M133</f>
        <v>2.716771552508531</v>
      </c>
    </row>
    <row r="134" spans="1:15" x14ac:dyDescent="0.3">
      <c r="A134" s="25"/>
      <c r="B134" s="25"/>
      <c r="C134" s="25"/>
      <c r="D134" s="25"/>
      <c r="E134" s="26"/>
      <c r="F134" s="33">
        <v>0.12934043075767088</v>
      </c>
      <c r="G134" s="34">
        <v>0.10893379022968452</v>
      </c>
      <c r="H134" s="41">
        <v>132</v>
      </c>
      <c r="I134" s="25">
        <f t="shared" si="14"/>
        <v>0.64670215378835438</v>
      </c>
      <c r="J134" s="25">
        <f t="shared" si="15"/>
        <v>311.10711223016244</v>
      </c>
      <c r="K134" s="25">
        <f t="shared" si="16"/>
        <v>313.17718162888264</v>
      </c>
      <c r="L134" s="25">
        <f t="shared" si="17"/>
        <v>2.070069398720193</v>
      </c>
      <c r="M134" s="25">
        <f t="shared" si="18"/>
        <v>1.383890891965001</v>
      </c>
      <c r="N134" s="25">
        <f t="shared" si="19"/>
        <v>314.56107252084763</v>
      </c>
      <c r="O134" s="25">
        <f t="shared" si="20"/>
        <v>3.4539602906851941</v>
      </c>
    </row>
    <row r="135" spans="1:15" x14ac:dyDescent="0.3">
      <c r="A135" s="25"/>
      <c r="B135" s="25"/>
      <c r="C135" s="25"/>
      <c r="D135" s="25"/>
      <c r="E135" s="26"/>
      <c r="F135" s="33">
        <v>0.28176212381699373</v>
      </c>
      <c r="G135" s="34">
        <v>0.55998031943668447</v>
      </c>
      <c r="H135" s="41">
        <v>133</v>
      </c>
      <c r="I135" s="25">
        <f t="shared" si="14"/>
        <v>1.4088106190849685</v>
      </c>
      <c r="J135" s="25">
        <f t="shared" si="15"/>
        <v>312.51592284924743</v>
      </c>
      <c r="K135" s="25">
        <f t="shared" si="16"/>
        <v>314.56107252084763</v>
      </c>
      <c r="L135" s="25">
        <f t="shared" si="17"/>
        <v>2.0451496716001998</v>
      </c>
      <c r="M135" s="25">
        <f t="shared" si="18"/>
        <v>2.0754596592171173</v>
      </c>
      <c r="N135" s="25">
        <f t="shared" si="19"/>
        <v>316.63653218006476</v>
      </c>
      <c r="O135" s="25">
        <f t="shared" si="20"/>
        <v>4.1206093308173166</v>
      </c>
    </row>
    <row r="136" spans="1:15" x14ac:dyDescent="0.3">
      <c r="A136" s="25"/>
      <c r="B136" s="25"/>
      <c r="C136" s="25"/>
      <c r="D136" s="25"/>
      <c r="E136" s="26"/>
      <c r="F136" s="33">
        <v>0.34064238956851201</v>
      </c>
      <c r="G136" s="34">
        <v>0.49015191364837818</v>
      </c>
      <c r="H136" s="41">
        <v>134</v>
      </c>
      <c r="I136" s="25">
        <f t="shared" si="14"/>
        <v>1.70321194784256</v>
      </c>
      <c r="J136" s="25">
        <f t="shared" si="15"/>
        <v>314.21913479708996</v>
      </c>
      <c r="K136" s="25">
        <f t="shared" si="16"/>
        <v>316.63653218006476</v>
      </c>
      <c r="L136" s="25">
        <f t="shared" si="17"/>
        <v>2.4173973829747979</v>
      </c>
      <c r="M136" s="25">
        <f t="shared" si="18"/>
        <v>1.9876560003255379</v>
      </c>
      <c r="N136" s="25">
        <f t="shared" si="19"/>
        <v>318.62418818039032</v>
      </c>
      <c r="O136" s="25">
        <f t="shared" si="20"/>
        <v>4.405053383300336</v>
      </c>
    </row>
    <row r="137" spans="1:15" x14ac:dyDescent="0.3">
      <c r="A137" s="25"/>
      <c r="B137" s="25"/>
      <c r="C137" s="25"/>
      <c r="D137" s="25"/>
      <c r="E137" s="26"/>
      <c r="F137" s="33">
        <v>0.32396120059292888</v>
      </c>
      <c r="G137" s="34">
        <v>0.44320338848643781</v>
      </c>
      <c r="H137" s="41">
        <v>135</v>
      </c>
      <c r="I137" s="25">
        <f t="shared" si="14"/>
        <v>1.6198060029646444</v>
      </c>
      <c r="J137" s="25">
        <f t="shared" si="15"/>
        <v>315.83894080005462</v>
      </c>
      <c r="K137" s="25">
        <f t="shared" si="16"/>
        <v>318.62418818039032</v>
      </c>
      <c r="L137" s="25">
        <f t="shared" si="17"/>
        <v>2.7852473803357043</v>
      </c>
      <c r="M137" s="25">
        <f t="shared" si="18"/>
        <v>1.9285738156818222</v>
      </c>
      <c r="N137" s="25">
        <f t="shared" si="19"/>
        <v>320.55276199607215</v>
      </c>
      <c r="O137" s="25">
        <f t="shared" si="20"/>
        <v>4.7138211960175269</v>
      </c>
    </row>
    <row r="138" spans="1:15" x14ac:dyDescent="0.3">
      <c r="A138" s="25"/>
      <c r="B138" s="25"/>
      <c r="C138" s="25"/>
      <c r="D138" s="25"/>
      <c r="E138" s="26"/>
      <c r="F138" s="33">
        <v>8.7456489318936903E-2</v>
      </c>
      <c r="G138" s="34">
        <v>0.70538101514571738</v>
      </c>
      <c r="H138" s="41">
        <v>136</v>
      </c>
      <c r="I138" s="25">
        <f t="shared" si="14"/>
        <v>0.43728244659468452</v>
      </c>
      <c r="J138" s="25">
        <f t="shared" si="15"/>
        <v>316.27622324664929</v>
      </c>
      <c r="K138" s="25">
        <f t="shared" si="16"/>
        <v>320.55276199607215</v>
      </c>
      <c r="L138" s="25">
        <f t="shared" si="17"/>
        <v>4.2765387494228548</v>
      </c>
      <c r="M138" s="25">
        <f t="shared" si="18"/>
        <v>2.2699703201247337</v>
      </c>
      <c r="N138" s="25">
        <f t="shared" si="19"/>
        <v>322.82273231619689</v>
      </c>
      <c r="O138" s="25">
        <f t="shared" si="20"/>
        <v>6.5465090695475885</v>
      </c>
    </row>
    <row r="139" spans="1:15" x14ac:dyDescent="0.3">
      <c r="A139" s="25"/>
      <c r="B139" s="25"/>
      <c r="C139" s="25"/>
      <c r="D139" s="25"/>
      <c r="E139" s="26"/>
      <c r="F139" s="33">
        <v>0.3648903069144146</v>
      </c>
      <c r="G139" s="34">
        <v>0.11727429042640258</v>
      </c>
      <c r="H139" s="41">
        <v>137</v>
      </c>
      <c r="I139" s="25">
        <f t="shared" si="14"/>
        <v>1.8244515345720731</v>
      </c>
      <c r="J139" s="25">
        <f t="shared" si="15"/>
        <v>318.10067478122136</v>
      </c>
      <c r="K139" s="25">
        <f t="shared" si="16"/>
        <v>322.82273231619689</v>
      </c>
      <c r="L139" s="25">
        <f t="shared" si="17"/>
        <v>4.7220575349755336</v>
      </c>
      <c r="M139" s="25">
        <f t="shared" si="18"/>
        <v>1.4056383654024913</v>
      </c>
      <c r="N139" s="25">
        <f t="shared" si="19"/>
        <v>324.22837068159936</v>
      </c>
      <c r="O139" s="25">
        <f t="shared" si="20"/>
        <v>6.1276959003780247</v>
      </c>
    </row>
    <row r="140" spans="1:15" x14ac:dyDescent="0.3">
      <c r="A140" s="25"/>
      <c r="B140" s="25"/>
      <c r="C140" s="25"/>
      <c r="D140" s="25"/>
      <c r="E140" s="26"/>
      <c r="F140" s="33">
        <v>0.2396625515660904</v>
      </c>
      <c r="G140" s="34">
        <v>0.87489963811203253</v>
      </c>
      <c r="H140" s="41">
        <v>138</v>
      </c>
      <c r="I140" s="25">
        <f t="shared" si="14"/>
        <v>1.198312757830452</v>
      </c>
      <c r="J140" s="25">
        <f t="shared" si="15"/>
        <v>319.29898753905184</v>
      </c>
      <c r="K140" s="25">
        <f t="shared" si="16"/>
        <v>324.22837068159936</v>
      </c>
      <c r="L140" s="25">
        <f t="shared" si="17"/>
        <v>4.9293831425475219</v>
      </c>
      <c r="M140" s="25">
        <f t="shared" si="18"/>
        <v>2.5749309883704781</v>
      </c>
      <c r="N140" s="25">
        <f t="shared" si="19"/>
        <v>326.80330166996981</v>
      </c>
      <c r="O140" s="25">
        <f t="shared" si="20"/>
        <v>7.5043141309179999</v>
      </c>
    </row>
    <row r="141" spans="1:15" x14ac:dyDescent="0.3">
      <c r="A141" s="25"/>
      <c r="B141" s="25"/>
      <c r="C141" s="25"/>
      <c r="D141" s="25"/>
      <c r="E141" s="26"/>
      <c r="F141" s="33">
        <v>0.86553050415232546</v>
      </c>
      <c r="G141" s="34">
        <v>6.1604655534788111E-2</v>
      </c>
      <c r="H141" s="41">
        <v>139</v>
      </c>
      <c r="I141" s="25">
        <f t="shared" si="14"/>
        <v>4.3276525207616272</v>
      </c>
      <c r="J141" s="25">
        <f t="shared" si="15"/>
        <v>323.62664005981344</v>
      </c>
      <c r="K141" s="25">
        <f t="shared" si="16"/>
        <v>326.80330166996981</v>
      </c>
      <c r="L141" s="25">
        <f t="shared" si="17"/>
        <v>3.1766616101563727</v>
      </c>
      <c r="M141" s="25">
        <f t="shared" si="18"/>
        <v>1.229279128181517</v>
      </c>
      <c r="N141" s="25">
        <f t="shared" si="19"/>
        <v>328.03258079815134</v>
      </c>
      <c r="O141" s="25">
        <f t="shared" si="20"/>
        <v>4.4059407383378897</v>
      </c>
    </row>
    <row r="142" spans="1:15" x14ac:dyDescent="0.3">
      <c r="A142" s="25"/>
      <c r="B142" s="25"/>
      <c r="C142" s="25"/>
      <c r="D142" s="25"/>
      <c r="E142" s="26"/>
      <c r="F142" s="33">
        <v>0.80593411678158222</v>
      </c>
      <c r="G142" s="34">
        <v>0.98606368417637136</v>
      </c>
      <c r="H142" s="41">
        <v>140</v>
      </c>
      <c r="I142" s="25">
        <f t="shared" si="14"/>
        <v>4.0296705839079108</v>
      </c>
      <c r="J142" s="25">
        <f t="shared" si="15"/>
        <v>327.65631064372133</v>
      </c>
      <c r="K142" s="25">
        <f t="shared" si="16"/>
        <v>328.03258079815134</v>
      </c>
      <c r="L142" s="25">
        <f t="shared" si="17"/>
        <v>0.3762701544300171</v>
      </c>
      <c r="M142" s="25">
        <f t="shared" si="18"/>
        <v>3.099537205944102</v>
      </c>
      <c r="N142" s="25">
        <f t="shared" si="19"/>
        <v>331.13211800409545</v>
      </c>
      <c r="O142" s="25">
        <f t="shared" si="20"/>
        <v>3.4758073603741191</v>
      </c>
    </row>
    <row r="143" spans="1:15" x14ac:dyDescent="0.3">
      <c r="A143" s="25"/>
      <c r="B143" s="25"/>
      <c r="C143" s="25"/>
      <c r="D143" s="25"/>
      <c r="E143" s="26"/>
      <c r="F143" s="33">
        <v>2.6295077746972706E-2</v>
      </c>
      <c r="G143" s="34">
        <v>0.23677857489338783</v>
      </c>
      <c r="H143" s="41">
        <v>141</v>
      </c>
      <c r="I143" s="25">
        <f t="shared" si="14"/>
        <v>0.13147538873486353</v>
      </c>
      <c r="J143" s="25">
        <f t="shared" si="15"/>
        <v>327.78778603245621</v>
      </c>
      <c r="K143" s="25">
        <f t="shared" si="16"/>
        <v>331.13211800409545</v>
      </c>
      <c r="L143" s="25">
        <f t="shared" si="17"/>
        <v>3.3443319716392352</v>
      </c>
      <c r="M143" s="25">
        <f t="shared" si="18"/>
        <v>1.6416483180218873</v>
      </c>
      <c r="N143" s="25">
        <f t="shared" si="19"/>
        <v>332.77376632211735</v>
      </c>
      <c r="O143" s="25">
        <f t="shared" si="20"/>
        <v>4.9859802896611223</v>
      </c>
    </row>
    <row r="144" spans="1:15" x14ac:dyDescent="0.3">
      <c r="A144" s="25"/>
      <c r="B144" s="25"/>
      <c r="C144" s="25"/>
      <c r="D144" s="25"/>
      <c r="E144" s="26"/>
      <c r="F144" s="33">
        <v>0.31839063515479438</v>
      </c>
      <c r="G144" s="34">
        <v>0.74980403071078383</v>
      </c>
      <c r="H144" s="41">
        <v>142</v>
      </c>
      <c r="I144" s="25">
        <f t="shared" si="14"/>
        <v>1.591953175773972</v>
      </c>
      <c r="J144" s="25">
        <f t="shared" si="15"/>
        <v>329.37973920823021</v>
      </c>
      <c r="K144" s="25">
        <f t="shared" si="16"/>
        <v>332.77376632211735</v>
      </c>
      <c r="L144" s="25">
        <f t="shared" si="17"/>
        <v>3.3940271138871481</v>
      </c>
      <c r="M144" s="25">
        <f t="shared" si="18"/>
        <v>2.3369365947321779</v>
      </c>
      <c r="N144" s="25">
        <f t="shared" si="19"/>
        <v>335.1107029168495</v>
      </c>
      <c r="O144" s="25">
        <f t="shared" si="20"/>
        <v>5.7309637086193259</v>
      </c>
    </row>
    <row r="145" spans="1:15" x14ac:dyDescent="0.3">
      <c r="A145" s="25"/>
      <c r="B145" s="25"/>
      <c r="C145" s="25"/>
      <c r="D145" s="25"/>
      <c r="E145" s="26"/>
      <c r="F145" s="33">
        <v>0.30507843973598159</v>
      </c>
      <c r="G145" s="34">
        <v>0.93625540342574554</v>
      </c>
      <c r="H145" s="41">
        <v>143</v>
      </c>
      <c r="I145" s="25">
        <f t="shared" si="14"/>
        <v>1.5253921986799079</v>
      </c>
      <c r="J145" s="25">
        <f t="shared" si="15"/>
        <v>330.90513140691013</v>
      </c>
      <c r="K145" s="25">
        <f t="shared" si="16"/>
        <v>335.1107029168495</v>
      </c>
      <c r="L145" s="25">
        <f t="shared" si="17"/>
        <v>4.2055715099393751</v>
      </c>
      <c r="M145" s="25">
        <f t="shared" si="18"/>
        <v>2.7620390690676735</v>
      </c>
      <c r="N145" s="25">
        <f t="shared" si="19"/>
        <v>337.87274198591717</v>
      </c>
      <c r="O145" s="25">
        <f t="shared" si="20"/>
        <v>6.9676105790070491</v>
      </c>
    </row>
    <row r="146" spans="1:15" x14ac:dyDescent="0.3">
      <c r="A146" s="25"/>
      <c r="B146" s="25"/>
      <c r="C146" s="25"/>
      <c r="D146" s="25"/>
      <c r="E146" s="26"/>
      <c r="F146" s="33">
        <v>0.90724695589604432</v>
      </c>
      <c r="G146" s="34">
        <v>0.99140906438838405</v>
      </c>
      <c r="H146" s="41">
        <v>144</v>
      </c>
      <c r="I146" s="25">
        <f t="shared" si="14"/>
        <v>4.5362347794802211</v>
      </c>
      <c r="J146" s="25">
        <f t="shared" si="15"/>
        <v>335.44136618639033</v>
      </c>
      <c r="K146" s="25">
        <f t="shared" si="16"/>
        <v>337.87274198591717</v>
      </c>
      <c r="L146" s="25">
        <f t="shared" si="17"/>
        <v>2.4313757995268475</v>
      </c>
      <c r="M146" s="25">
        <f t="shared" si="18"/>
        <v>3.1913963020452814</v>
      </c>
      <c r="N146" s="25">
        <f t="shared" si="19"/>
        <v>341.06413828796246</v>
      </c>
      <c r="O146" s="25">
        <f t="shared" si="20"/>
        <v>5.6227721015721288</v>
      </c>
    </row>
    <row r="147" spans="1:15" x14ac:dyDescent="0.3">
      <c r="A147" s="25"/>
      <c r="B147" s="25"/>
      <c r="C147" s="25"/>
      <c r="D147" s="25"/>
      <c r="E147" s="26"/>
      <c r="F147" s="33">
        <v>0.29039632848554464</v>
      </c>
      <c r="G147" s="34">
        <v>0.41396674410890832</v>
      </c>
      <c r="H147" s="41">
        <v>145</v>
      </c>
      <c r="I147" s="25">
        <f t="shared" si="14"/>
        <v>1.4519816424277232</v>
      </c>
      <c r="J147" s="25">
        <f t="shared" si="15"/>
        <v>336.89334782881804</v>
      </c>
      <c r="K147" s="25">
        <f t="shared" si="16"/>
        <v>341.06413828796246</v>
      </c>
      <c r="L147" s="25">
        <f t="shared" si="17"/>
        <v>4.1707904591444276</v>
      </c>
      <c r="M147" s="25">
        <f t="shared" si="18"/>
        <v>1.8913236488972447</v>
      </c>
      <c r="N147" s="25">
        <f t="shared" si="19"/>
        <v>342.95546193685971</v>
      </c>
      <c r="O147" s="25">
        <f t="shared" si="20"/>
        <v>6.0621141080416727</v>
      </c>
    </row>
    <row r="148" spans="1:15" x14ac:dyDescent="0.3">
      <c r="A148" s="25"/>
      <c r="B148" s="25"/>
      <c r="C148" s="25"/>
      <c r="D148" s="25"/>
      <c r="E148" s="26"/>
      <c r="F148" s="33">
        <v>8.8630612689470256E-2</v>
      </c>
      <c r="G148" s="34">
        <v>0.93008784683681545</v>
      </c>
      <c r="H148" s="41">
        <v>146</v>
      </c>
      <c r="I148" s="25">
        <f t="shared" si="14"/>
        <v>0.44315306344735128</v>
      </c>
      <c r="J148" s="25">
        <f t="shared" si="15"/>
        <v>337.33650089226541</v>
      </c>
      <c r="K148" s="25">
        <f t="shared" si="16"/>
        <v>342.95546193685971</v>
      </c>
      <c r="L148" s="25">
        <f t="shared" si="17"/>
        <v>5.6189610445943003</v>
      </c>
      <c r="M148" s="25">
        <f t="shared" si="18"/>
        <v>2.7382228047954102</v>
      </c>
      <c r="N148" s="25">
        <f t="shared" si="19"/>
        <v>345.69368474165509</v>
      </c>
      <c r="O148" s="25">
        <f t="shared" si="20"/>
        <v>8.3571838493897097</v>
      </c>
    </row>
    <row r="149" spans="1:15" x14ac:dyDescent="0.3">
      <c r="A149" s="25"/>
      <c r="B149" s="25"/>
      <c r="C149" s="25"/>
      <c r="D149" s="25"/>
      <c r="E149" s="26"/>
      <c r="F149" s="33">
        <v>8.8822457443524794E-3</v>
      </c>
      <c r="G149" s="34">
        <v>0.57808174012809377</v>
      </c>
      <c r="H149" s="41">
        <v>147</v>
      </c>
      <c r="I149" s="25">
        <f t="shared" si="14"/>
        <v>4.4411228721762397E-2</v>
      </c>
      <c r="J149" s="25">
        <f t="shared" si="15"/>
        <v>337.38091212098715</v>
      </c>
      <c r="K149" s="25">
        <f t="shared" si="16"/>
        <v>345.69368474165509</v>
      </c>
      <c r="L149" s="25">
        <f t="shared" si="17"/>
        <v>8.3127726206679426</v>
      </c>
      <c r="M149" s="25">
        <f t="shared" si="18"/>
        <v>2.0984942611099071</v>
      </c>
      <c r="N149" s="25">
        <f t="shared" si="19"/>
        <v>347.79217900276501</v>
      </c>
      <c r="O149" s="25">
        <f t="shared" si="20"/>
        <v>10.41126688177785</v>
      </c>
    </row>
    <row r="150" spans="1:15" x14ac:dyDescent="0.3">
      <c r="A150" s="25"/>
      <c r="B150" s="25"/>
      <c r="C150" s="25"/>
      <c r="D150" s="25"/>
      <c r="E150" s="26"/>
      <c r="F150" s="33">
        <v>0.29753809250921304</v>
      </c>
      <c r="G150" s="34">
        <v>2.7300858790738958E-2</v>
      </c>
      <c r="H150" s="41">
        <v>148</v>
      </c>
      <c r="I150" s="25">
        <f t="shared" si="14"/>
        <v>1.4876904625460652</v>
      </c>
      <c r="J150" s="25">
        <f t="shared" si="15"/>
        <v>338.86860258353323</v>
      </c>
      <c r="K150" s="25">
        <f t="shared" si="16"/>
        <v>347.79217900276501</v>
      </c>
      <c r="L150" s="25">
        <f t="shared" si="17"/>
        <v>8.9235764192317788</v>
      </c>
      <c r="M150" s="25">
        <f t="shared" si="18"/>
        <v>1.0389839452632832</v>
      </c>
      <c r="N150" s="25">
        <f t="shared" si="19"/>
        <v>348.83116294802829</v>
      </c>
      <c r="O150" s="25">
        <f t="shared" si="20"/>
        <v>9.9625603644950615</v>
      </c>
    </row>
    <row r="151" spans="1:15" x14ac:dyDescent="0.3">
      <c r="A151" s="25"/>
      <c r="B151" s="25"/>
      <c r="C151" s="25"/>
      <c r="D151" s="25"/>
      <c r="E151" s="26"/>
      <c r="F151" s="33">
        <v>0.41589889227422461</v>
      </c>
      <c r="G151" s="34">
        <v>0.21349954829105899</v>
      </c>
      <c r="H151" s="41">
        <v>149</v>
      </c>
      <c r="I151" s="25">
        <f t="shared" si="14"/>
        <v>2.079494461371123</v>
      </c>
      <c r="J151" s="25">
        <f t="shared" si="15"/>
        <v>340.94809704490433</v>
      </c>
      <c r="K151" s="25">
        <f t="shared" si="16"/>
        <v>348.83116294802829</v>
      </c>
      <c r="L151" s="25">
        <f t="shared" si="17"/>
        <v>7.8830659031239634</v>
      </c>
      <c r="M151" s="25">
        <f t="shared" si="18"/>
        <v>1.6028313513949179</v>
      </c>
      <c r="N151" s="25">
        <f t="shared" si="19"/>
        <v>350.4339942994232</v>
      </c>
      <c r="O151" s="25">
        <f t="shared" si="20"/>
        <v>9.485897254518882</v>
      </c>
    </row>
    <row r="152" spans="1:15" x14ac:dyDescent="0.3">
      <c r="A152" s="25"/>
      <c r="B152" s="25"/>
      <c r="C152" s="25"/>
      <c r="D152" s="25"/>
      <c r="E152" s="26"/>
      <c r="F152" s="33">
        <v>0.84358872241089644</v>
      </c>
      <c r="G152" s="34">
        <v>0.79741589005501246</v>
      </c>
      <c r="H152" s="41">
        <v>150</v>
      </c>
      <c r="I152" s="25">
        <f t="shared" si="14"/>
        <v>4.2179436120544818</v>
      </c>
      <c r="J152" s="25">
        <f t="shared" si="15"/>
        <v>345.16604065695878</v>
      </c>
      <c r="K152" s="25">
        <f t="shared" si="16"/>
        <v>350.4339942994232</v>
      </c>
      <c r="L152" s="25">
        <f t="shared" si="17"/>
        <v>5.2679536424644198</v>
      </c>
      <c r="M152" s="25">
        <f t="shared" si="18"/>
        <v>2.4162132760330817</v>
      </c>
      <c r="N152" s="25">
        <f t="shared" si="19"/>
        <v>352.8502075754563</v>
      </c>
      <c r="O152" s="25">
        <f t="shared" si="20"/>
        <v>7.6841669184975014</v>
      </c>
    </row>
    <row r="153" spans="1:15" x14ac:dyDescent="0.3">
      <c r="A153" s="25"/>
      <c r="B153" s="25"/>
      <c r="C153" s="25"/>
      <c r="D153" s="25"/>
      <c r="E153" s="26"/>
      <c r="F153" s="33">
        <v>0.61956378199574114</v>
      </c>
      <c r="G153" s="34">
        <v>0.18127991133713917</v>
      </c>
      <c r="H153" s="41">
        <v>151</v>
      </c>
      <c r="I153" s="25">
        <f t="shared" si="14"/>
        <v>3.0978189099787059</v>
      </c>
      <c r="J153" s="25">
        <f t="shared" si="15"/>
        <v>348.26385956693747</v>
      </c>
      <c r="K153" s="25">
        <f t="shared" si="16"/>
        <v>352.8502075754563</v>
      </c>
      <c r="L153" s="25">
        <f t="shared" si="17"/>
        <v>4.5863480085188257</v>
      </c>
      <c r="M153" s="25">
        <f t="shared" si="18"/>
        <v>1.5447508925029871</v>
      </c>
      <c r="N153" s="25">
        <f t="shared" si="19"/>
        <v>354.39495846795927</v>
      </c>
      <c r="O153" s="25">
        <f t="shared" si="20"/>
        <v>6.1310989010218133</v>
      </c>
    </row>
    <row r="154" spans="1:15" x14ac:dyDescent="0.3">
      <c r="A154" s="25"/>
      <c r="B154" s="25"/>
      <c r="C154" s="25"/>
      <c r="D154" s="25"/>
      <c r="E154" s="26"/>
      <c r="F154" s="33">
        <v>0.76219486222053512</v>
      </c>
      <c r="G154" s="34">
        <v>0.10593832285994764</v>
      </c>
      <c r="H154" s="41">
        <v>152</v>
      </c>
      <c r="I154" s="25">
        <f t="shared" si="14"/>
        <v>3.8109743111026755</v>
      </c>
      <c r="J154" s="25">
        <f t="shared" si="15"/>
        <v>352.07483387804012</v>
      </c>
      <c r="K154" s="25">
        <f t="shared" si="16"/>
        <v>354.39495846795927</v>
      </c>
      <c r="L154" s="25">
        <f t="shared" si="17"/>
        <v>2.3201245899191463</v>
      </c>
      <c r="M154" s="25">
        <f t="shared" si="18"/>
        <v>1.375789121884158</v>
      </c>
      <c r="N154" s="25">
        <f t="shared" si="19"/>
        <v>355.77074758984344</v>
      </c>
      <c r="O154" s="25">
        <f t="shared" si="20"/>
        <v>3.6959137118033043</v>
      </c>
    </row>
    <row r="155" spans="1:15" x14ac:dyDescent="0.3">
      <c r="A155" s="25"/>
      <c r="B155" s="25"/>
      <c r="C155" s="25"/>
      <c r="D155" s="25"/>
      <c r="E155" s="26"/>
      <c r="F155" s="33">
        <v>0.8938747884488254</v>
      </c>
      <c r="G155" s="34">
        <v>0.35024163469095637</v>
      </c>
      <c r="H155" s="41">
        <v>153</v>
      </c>
      <c r="I155" s="25">
        <f t="shared" si="14"/>
        <v>4.4693739422441272</v>
      </c>
      <c r="J155" s="25">
        <f t="shared" si="15"/>
        <v>356.54420782028427</v>
      </c>
      <c r="K155" s="25">
        <f t="shared" si="16"/>
        <v>356.54420782028427</v>
      </c>
      <c r="L155" s="25">
        <f t="shared" si="17"/>
        <v>0</v>
      </c>
      <c r="M155" s="25">
        <f t="shared" si="18"/>
        <v>1.8076659074453312</v>
      </c>
      <c r="N155" s="25">
        <f t="shared" si="19"/>
        <v>358.35187372772958</v>
      </c>
      <c r="O155" s="25">
        <f t="shared" si="20"/>
        <v>1.8076659074453312</v>
      </c>
    </row>
    <row r="156" spans="1:15" x14ac:dyDescent="0.3">
      <c r="A156" s="25"/>
      <c r="B156" s="25"/>
      <c r="C156" s="25"/>
      <c r="D156" s="25"/>
      <c r="E156" s="26"/>
      <c r="F156" s="33">
        <v>0.57372264470134215</v>
      </c>
      <c r="G156" s="34">
        <v>0.73762911043521684</v>
      </c>
      <c r="H156" s="41">
        <v>154</v>
      </c>
      <c r="I156" s="25">
        <f t="shared" si="14"/>
        <v>2.8686132235067108</v>
      </c>
      <c r="J156" s="25">
        <f t="shared" si="15"/>
        <v>359.41282104379098</v>
      </c>
      <c r="K156" s="25">
        <f t="shared" si="16"/>
        <v>359.41282104379098</v>
      </c>
      <c r="L156" s="25">
        <f t="shared" si="17"/>
        <v>0</v>
      </c>
      <c r="M156" s="25">
        <f t="shared" si="18"/>
        <v>2.3180265758230152</v>
      </c>
      <c r="N156" s="25">
        <f t="shared" si="19"/>
        <v>361.730847619614</v>
      </c>
      <c r="O156" s="25">
        <f t="shared" si="20"/>
        <v>2.3180265758230152</v>
      </c>
    </row>
    <row r="157" spans="1:15" x14ac:dyDescent="0.3">
      <c r="A157" s="25"/>
      <c r="B157" s="25"/>
      <c r="C157" s="25"/>
      <c r="D157" s="25"/>
      <c r="E157" s="26"/>
      <c r="F157" s="33">
        <v>0.41126130606619948</v>
      </c>
      <c r="G157" s="34">
        <v>0.56241047265615463</v>
      </c>
      <c r="H157" s="41">
        <v>155</v>
      </c>
      <c r="I157" s="25">
        <f t="shared" si="14"/>
        <v>2.0563065303309975</v>
      </c>
      <c r="J157" s="25">
        <f t="shared" si="15"/>
        <v>361.46912757412196</v>
      </c>
      <c r="K157" s="25">
        <f t="shared" si="16"/>
        <v>361.730847619614</v>
      </c>
      <c r="L157" s="25">
        <f t="shared" si="17"/>
        <v>0.26172004549204075</v>
      </c>
      <c r="M157" s="25">
        <f t="shared" si="18"/>
        <v>2.0785417414637068</v>
      </c>
      <c r="N157" s="25">
        <f t="shared" si="19"/>
        <v>363.80938936107771</v>
      </c>
      <c r="O157" s="25">
        <f t="shared" si="20"/>
        <v>2.3402617869557476</v>
      </c>
    </row>
    <row r="158" spans="1:15" x14ac:dyDescent="0.3">
      <c r="A158" s="25"/>
      <c r="B158" s="25"/>
      <c r="C158" s="25"/>
      <c r="D158" s="25"/>
      <c r="E158" s="26"/>
      <c r="F158" s="33">
        <v>0.75902397634538277</v>
      </c>
      <c r="G158" s="34">
        <v>0.95218583780988064</v>
      </c>
      <c r="H158" s="41">
        <v>156</v>
      </c>
      <c r="I158" s="25">
        <f t="shared" si="14"/>
        <v>3.7951198817269138</v>
      </c>
      <c r="J158" s="25">
        <f t="shared" si="15"/>
        <v>365.26424745584887</v>
      </c>
      <c r="K158" s="25">
        <f t="shared" si="16"/>
        <v>365.26424745584887</v>
      </c>
      <c r="L158" s="25">
        <f t="shared" si="17"/>
        <v>0</v>
      </c>
      <c r="M158" s="25">
        <f t="shared" si="18"/>
        <v>2.833213681873791</v>
      </c>
      <c r="N158" s="25">
        <f t="shared" si="19"/>
        <v>368.09746113772269</v>
      </c>
      <c r="O158" s="25">
        <f t="shared" si="20"/>
        <v>2.833213681873791</v>
      </c>
    </row>
    <row r="159" spans="1:15" x14ac:dyDescent="0.3">
      <c r="A159" s="25"/>
      <c r="B159" s="25"/>
      <c r="C159" s="25"/>
      <c r="D159" s="25"/>
      <c r="E159" s="26"/>
      <c r="F159" s="33">
        <v>0.55629434567093983</v>
      </c>
      <c r="G159" s="34">
        <v>5.8012711636061809E-2</v>
      </c>
      <c r="H159" s="41">
        <v>157</v>
      </c>
      <c r="I159" s="25">
        <f t="shared" si="14"/>
        <v>2.781471728354699</v>
      </c>
      <c r="J159" s="25">
        <f t="shared" si="15"/>
        <v>368.04571918420356</v>
      </c>
      <c r="K159" s="25">
        <f t="shared" si="16"/>
        <v>368.09746113772269</v>
      </c>
      <c r="L159" s="25">
        <f t="shared" si="17"/>
        <v>5.1741953519126582E-2</v>
      </c>
      <c r="M159" s="25">
        <f t="shared" si="18"/>
        <v>1.2141613802241022</v>
      </c>
      <c r="N159" s="25">
        <f t="shared" si="19"/>
        <v>369.31162251794677</v>
      </c>
      <c r="O159" s="25">
        <f t="shared" si="20"/>
        <v>1.2659033337432288</v>
      </c>
    </row>
    <row r="160" spans="1:15" x14ac:dyDescent="0.3">
      <c r="A160" s="25"/>
      <c r="B160" s="25"/>
      <c r="C160" s="25"/>
      <c r="D160" s="25"/>
      <c r="E160" s="26"/>
      <c r="F160" s="33">
        <v>0.85260933476352063</v>
      </c>
      <c r="G160" s="34">
        <v>0.95418968217095879</v>
      </c>
      <c r="H160" s="41">
        <v>158</v>
      </c>
      <c r="I160" s="25">
        <f t="shared" si="14"/>
        <v>4.2630466738176036</v>
      </c>
      <c r="J160" s="25">
        <f t="shared" si="15"/>
        <v>372.30876585802116</v>
      </c>
      <c r="K160" s="25">
        <f t="shared" si="16"/>
        <v>372.30876585802116</v>
      </c>
      <c r="L160" s="25">
        <f t="shared" si="17"/>
        <v>0</v>
      </c>
      <c r="M160" s="25">
        <f t="shared" si="18"/>
        <v>2.8434550605179698</v>
      </c>
      <c r="N160" s="25">
        <f t="shared" si="19"/>
        <v>375.15222091853911</v>
      </c>
      <c r="O160" s="25">
        <f t="shared" si="20"/>
        <v>2.8434550605179698</v>
      </c>
    </row>
    <row r="161" spans="1:15" x14ac:dyDescent="0.3">
      <c r="A161" s="25"/>
      <c r="B161" s="25"/>
      <c r="C161" s="25"/>
      <c r="D161" s="25"/>
      <c r="E161" s="26"/>
      <c r="F161" s="33">
        <v>0.81627472916965493</v>
      </c>
      <c r="G161" s="34">
        <v>0.82205609785844647</v>
      </c>
      <c r="H161" s="41">
        <v>159</v>
      </c>
      <c r="I161" s="25">
        <f t="shared" si="14"/>
        <v>4.0813736458482746</v>
      </c>
      <c r="J161" s="25">
        <f t="shared" si="15"/>
        <v>376.39013950386942</v>
      </c>
      <c r="K161" s="25">
        <f t="shared" si="16"/>
        <v>376.39013950386942</v>
      </c>
      <c r="L161" s="25">
        <f t="shared" si="17"/>
        <v>0</v>
      </c>
      <c r="M161" s="25">
        <f t="shared" si="18"/>
        <v>2.461614571783437</v>
      </c>
      <c r="N161" s="25">
        <f t="shared" si="19"/>
        <v>378.85175407565288</v>
      </c>
      <c r="O161" s="25">
        <f t="shared" si="20"/>
        <v>2.461614571783437</v>
      </c>
    </row>
    <row r="162" spans="1:15" x14ac:dyDescent="0.3">
      <c r="A162" s="25"/>
      <c r="B162" s="25"/>
      <c r="C162" s="25"/>
      <c r="D162" s="25"/>
      <c r="E162" s="26"/>
      <c r="F162" s="33">
        <v>0.68693403943416809</v>
      </c>
      <c r="G162" s="34">
        <v>0.23278238790487471</v>
      </c>
      <c r="H162" s="41">
        <v>160</v>
      </c>
      <c r="I162" s="25">
        <f t="shared" si="14"/>
        <v>3.4346701971708402</v>
      </c>
      <c r="J162" s="25">
        <f t="shared" si="15"/>
        <v>379.82480970104024</v>
      </c>
      <c r="K162" s="25">
        <f t="shared" si="16"/>
        <v>379.82480970104024</v>
      </c>
      <c r="L162" s="25">
        <f t="shared" si="17"/>
        <v>0</v>
      </c>
      <c r="M162" s="25">
        <f t="shared" si="18"/>
        <v>1.6351427988829599</v>
      </c>
      <c r="N162" s="25">
        <f t="shared" si="19"/>
        <v>381.45995249992319</v>
      </c>
      <c r="O162" s="25">
        <f t="shared" si="20"/>
        <v>1.6351427988829599</v>
      </c>
    </row>
    <row r="163" spans="1:15" x14ac:dyDescent="0.3">
      <c r="A163" s="25"/>
      <c r="B163" s="25"/>
      <c r="C163" s="25"/>
      <c r="D163" s="25"/>
      <c r="E163" s="26"/>
      <c r="F163" s="33">
        <v>0.27935828572131749</v>
      </c>
      <c r="G163" s="34">
        <v>0.40024920992824475</v>
      </c>
      <c r="H163" s="41">
        <v>161</v>
      </c>
      <c r="I163" s="25">
        <f t="shared" si="14"/>
        <v>1.3967914286065874</v>
      </c>
      <c r="J163" s="25">
        <f t="shared" si="15"/>
        <v>381.22160112964684</v>
      </c>
      <c r="K163" s="25">
        <f t="shared" si="16"/>
        <v>381.45995249992319</v>
      </c>
      <c r="L163" s="25">
        <f t="shared" si="17"/>
        <v>0.23835137027634801</v>
      </c>
      <c r="M163" s="25">
        <f t="shared" si="18"/>
        <v>1.8736489466856252</v>
      </c>
      <c r="N163" s="25">
        <f t="shared" si="19"/>
        <v>383.33360144660884</v>
      </c>
      <c r="O163" s="25">
        <f t="shared" si="20"/>
        <v>2.1120003169619732</v>
      </c>
    </row>
    <row r="164" spans="1:15" x14ac:dyDescent="0.3">
      <c r="A164" s="25"/>
      <c r="B164" s="25"/>
      <c r="C164" s="25"/>
      <c r="D164" s="25"/>
      <c r="E164" s="26"/>
      <c r="F164" s="33">
        <v>0.27573653703421686</v>
      </c>
      <c r="G164" s="34">
        <v>0.37294992844883645</v>
      </c>
      <c r="H164" s="41">
        <v>162</v>
      </c>
      <c r="I164" s="25">
        <f t="shared" si="14"/>
        <v>1.3786826851710843</v>
      </c>
      <c r="J164" s="25">
        <f t="shared" si="15"/>
        <v>382.60028381481794</v>
      </c>
      <c r="K164" s="25">
        <f t="shared" si="16"/>
        <v>383.33360144660884</v>
      </c>
      <c r="L164" s="25">
        <f t="shared" si="17"/>
        <v>0.73331763179089648</v>
      </c>
      <c r="M164" s="25">
        <f t="shared" si="18"/>
        <v>1.8379747864307943</v>
      </c>
      <c r="N164" s="25">
        <f t="shared" si="19"/>
        <v>385.17157623303962</v>
      </c>
      <c r="O164" s="25">
        <f t="shared" si="20"/>
        <v>2.5712924182216907</v>
      </c>
    </row>
    <row r="165" spans="1:15" x14ac:dyDescent="0.3">
      <c r="A165" s="25"/>
      <c r="B165" s="25"/>
      <c r="C165" s="25"/>
      <c r="D165" s="25"/>
      <c r="E165" s="26"/>
      <c r="F165" s="33">
        <v>7.1990125432035423E-3</v>
      </c>
      <c r="G165" s="34">
        <v>0.86946242212762792</v>
      </c>
      <c r="H165" s="41">
        <v>163</v>
      </c>
      <c r="I165" s="25">
        <f t="shared" si="14"/>
        <v>3.5995062716017712E-2</v>
      </c>
      <c r="J165" s="25">
        <f t="shared" si="15"/>
        <v>382.63627887753398</v>
      </c>
      <c r="K165" s="25">
        <f t="shared" si="16"/>
        <v>385.17157623303962</v>
      </c>
      <c r="L165" s="25">
        <f t="shared" si="17"/>
        <v>2.5352973555056337</v>
      </c>
      <c r="M165" s="25">
        <f t="shared" si="18"/>
        <v>2.561926779487024</v>
      </c>
      <c r="N165" s="25">
        <f t="shared" si="19"/>
        <v>387.73350301252663</v>
      </c>
      <c r="O165" s="25">
        <f t="shared" si="20"/>
        <v>5.0972241349926577</v>
      </c>
    </row>
    <row r="166" spans="1:15" x14ac:dyDescent="0.3">
      <c r="A166" s="25"/>
      <c r="B166" s="25"/>
      <c r="C166" s="25"/>
      <c r="D166" s="25"/>
      <c r="E166" s="26"/>
      <c r="F166" s="33">
        <v>0.7569360760642504</v>
      </c>
      <c r="G166" s="34">
        <v>0.75750268231968831</v>
      </c>
      <c r="H166" s="41">
        <v>164</v>
      </c>
      <c r="I166" s="25">
        <f t="shared" si="14"/>
        <v>3.7846803803212521</v>
      </c>
      <c r="J166" s="25">
        <f t="shared" si="15"/>
        <v>386.42095925785526</v>
      </c>
      <c r="K166" s="25">
        <f t="shared" si="16"/>
        <v>387.73350301252663</v>
      </c>
      <c r="L166" s="25">
        <f t="shared" si="17"/>
        <v>1.312543754671367</v>
      </c>
      <c r="M166" s="25">
        <f t="shared" si="18"/>
        <v>2.3491459727359065</v>
      </c>
      <c r="N166" s="25">
        <f t="shared" si="19"/>
        <v>390.08264898526255</v>
      </c>
      <c r="O166" s="25">
        <f t="shared" si="20"/>
        <v>3.6616897274072735</v>
      </c>
    </row>
    <row r="167" spans="1:15" x14ac:dyDescent="0.3">
      <c r="A167" s="25"/>
      <c r="B167" s="25"/>
      <c r="C167" s="25"/>
      <c r="D167" s="25"/>
      <c r="E167" s="26"/>
      <c r="F167" s="33">
        <v>4.1116826976858034E-2</v>
      </c>
      <c r="G167" s="34">
        <v>3.9242849287550285E-2</v>
      </c>
      <c r="H167" s="41">
        <v>165</v>
      </c>
      <c r="I167" s="25">
        <f t="shared" si="14"/>
        <v>0.20558413488429017</v>
      </c>
      <c r="J167" s="25">
        <f t="shared" si="15"/>
        <v>386.62654339273956</v>
      </c>
      <c r="K167" s="25">
        <f t="shared" si="16"/>
        <v>390.08264898526255</v>
      </c>
      <c r="L167" s="25">
        <f t="shared" si="17"/>
        <v>3.456105592522988</v>
      </c>
      <c r="M167" s="25">
        <f t="shared" si="18"/>
        <v>1.120229605662737</v>
      </c>
      <c r="N167" s="25">
        <f t="shared" si="19"/>
        <v>391.20287859092531</v>
      </c>
      <c r="O167" s="25">
        <f t="shared" si="20"/>
        <v>4.576335198185725</v>
      </c>
    </row>
    <row r="168" spans="1:15" x14ac:dyDescent="0.3">
      <c r="A168" s="25"/>
      <c r="B168" s="25"/>
      <c r="C168" s="25"/>
      <c r="D168" s="25"/>
      <c r="E168" s="26"/>
      <c r="F168" s="33">
        <v>0.50167045746936456</v>
      </c>
      <c r="G168" s="34">
        <v>0.34563877591501657</v>
      </c>
      <c r="H168" s="41">
        <v>166</v>
      </c>
      <c r="I168" s="25">
        <f t="shared" si="14"/>
        <v>2.5083522873468227</v>
      </c>
      <c r="J168" s="25">
        <f t="shared" si="15"/>
        <v>389.1348956800864</v>
      </c>
      <c r="K168" s="25">
        <f t="shared" si="16"/>
        <v>391.20287859092531</v>
      </c>
      <c r="L168" s="25">
        <f t="shared" si="17"/>
        <v>2.0679829108389072</v>
      </c>
      <c r="M168" s="25">
        <f t="shared" si="18"/>
        <v>1.8014390369196431</v>
      </c>
      <c r="N168" s="25">
        <f t="shared" si="19"/>
        <v>393.00431762784496</v>
      </c>
      <c r="O168" s="25">
        <f t="shared" si="20"/>
        <v>3.8694219477585503</v>
      </c>
    </row>
    <row r="169" spans="1:15" x14ac:dyDescent="0.3">
      <c r="A169" s="25"/>
      <c r="B169" s="25"/>
      <c r="C169" s="25"/>
      <c r="D169" s="25"/>
      <c r="E169" s="26"/>
      <c r="F169" s="33">
        <v>0.55075159004285468</v>
      </c>
      <c r="G169" s="34">
        <v>0.35614929476889712</v>
      </c>
      <c r="H169" s="41">
        <v>167</v>
      </c>
      <c r="I169" s="25">
        <f t="shared" si="14"/>
        <v>2.7537579502142733</v>
      </c>
      <c r="J169" s="25">
        <f t="shared" si="15"/>
        <v>391.88865363030067</v>
      </c>
      <c r="K169" s="25">
        <f t="shared" si="16"/>
        <v>393.00431762784496</v>
      </c>
      <c r="L169" s="25">
        <f t="shared" si="17"/>
        <v>1.1156639975442886</v>
      </c>
      <c r="M169" s="25">
        <f t="shared" si="18"/>
        <v>1.8156146122602481</v>
      </c>
      <c r="N169" s="25">
        <f t="shared" si="19"/>
        <v>394.81993224010523</v>
      </c>
      <c r="O169" s="25">
        <f t="shared" si="20"/>
        <v>2.9312786098045365</v>
      </c>
    </row>
    <row r="170" spans="1:15" x14ac:dyDescent="0.3">
      <c r="A170" s="25"/>
      <c r="B170" s="25"/>
      <c r="C170" s="25"/>
      <c r="D170" s="25"/>
      <c r="E170" s="26"/>
      <c r="F170" s="33">
        <v>0.66649086910401822</v>
      </c>
      <c r="G170" s="34">
        <v>0.78983325920913428</v>
      </c>
      <c r="H170" s="41">
        <v>168</v>
      </c>
      <c r="I170" s="25">
        <f t="shared" si="14"/>
        <v>3.332454345520091</v>
      </c>
      <c r="J170" s="25">
        <f t="shared" si="15"/>
        <v>395.22110797582076</v>
      </c>
      <c r="K170" s="25">
        <f t="shared" si="16"/>
        <v>395.22110797582076</v>
      </c>
      <c r="L170" s="25">
        <f t="shared" si="17"/>
        <v>0</v>
      </c>
      <c r="M170" s="25">
        <f t="shared" si="18"/>
        <v>2.4029214125907079</v>
      </c>
      <c r="N170" s="25">
        <f t="shared" si="19"/>
        <v>397.62402938841149</v>
      </c>
      <c r="O170" s="25">
        <f t="shared" si="20"/>
        <v>2.4029214125907079</v>
      </c>
    </row>
    <row r="171" spans="1:15" x14ac:dyDescent="0.3">
      <c r="A171" s="25"/>
      <c r="B171" s="25"/>
      <c r="C171" s="25"/>
      <c r="D171" s="25"/>
      <c r="E171" s="26"/>
      <c r="F171" s="33">
        <v>0.70664708613145444</v>
      </c>
      <c r="G171" s="34">
        <v>0.32598583167830031</v>
      </c>
      <c r="H171" s="41">
        <v>169</v>
      </c>
      <c r="I171" s="25">
        <f t="shared" si="14"/>
        <v>3.533235430657272</v>
      </c>
      <c r="J171" s="25">
        <f t="shared" si="15"/>
        <v>398.75434340647803</v>
      </c>
      <c r="K171" s="25">
        <f t="shared" si="16"/>
        <v>398.75434340647803</v>
      </c>
      <c r="L171" s="25">
        <f t="shared" si="17"/>
        <v>0</v>
      </c>
      <c r="M171" s="25">
        <f t="shared" si="18"/>
        <v>1.7744875919220053</v>
      </c>
      <c r="N171" s="25">
        <f t="shared" si="19"/>
        <v>400.52883099840005</v>
      </c>
      <c r="O171" s="25">
        <f t="shared" si="20"/>
        <v>1.7744875919220053</v>
      </c>
    </row>
    <row r="172" spans="1:15" x14ac:dyDescent="0.3">
      <c r="A172" s="25"/>
      <c r="B172" s="25"/>
      <c r="C172" s="25"/>
      <c r="D172" s="25"/>
      <c r="E172" s="26"/>
      <c r="F172" s="33">
        <v>0.82436908921957319</v>
      </c>
      <c r="G172" s="34">
        <v>0.97248088489359119</v>
      </c>
      <c r="H172" s="41">
        <v>170</v>
      </c>
      <c r="I172" s="25">
        <f t="shared" si="14"/>
        <v>4.1218454460978657</v>
      </c>
      <c r="J172" s="25">
        <f t="shared" si="15"/>
        <v>402.87618885257592</v>
      </c>
      <c r="K172" s="25">
        <f t="shared" si="16"/>
        <v>402.87618885257592</v>
      </c>
      <c r="L172" s="25">
        <f t="shared" si="17"/>
        <v>0</v>
      </c>
      <c r="M172" s="25">
        <f t="shared" si="18"/>
        <v>2.9592871517954746</v>
      </c>
      <c r="N172" s="25">
        <f t="shared" si="19"/>
        <v>405.8354760043714</v>
      </c>
      <c r="O172" s="25">
        <f t="shared" si="20"/>
        <v>2.9592871517954746</v>
      </c>
    </row>
    <row r="173" spans="1:15" x14ac:dyDescent="0.3">
      <c r="A173" s="25"/>
      <c r="B173" s="25"/>
      <c r="C173" s="25"/>
      <c r="D173" s="25"/>
      <c r="E173" s="26"/>
      <c r="F173" s="33">
        <v>0.88842037006549823</v>
      </c>
      <c r="G173" s="34">
        <v>0.72953848945752697</v>
      </c>
      <c r="H173" s="41">
        <v>171</v>
      </c>
      <c r="I173" s="25">
        <f t="shared" si="14"/>
        <v>4.4421018503274912</v>
      </c>
      <c r="J173" s="25">
        <f t="shared" si="15"/>
        <v>407.31829070290343</v>
      </c>
      <c r="K173" s="25">
        <f t="shared" si="16"/>
        <v>407.31829070290343</v>
      </c>
      <c r="L173" s="25">
        <f t="shared" si="17"/>
        <v>0</v>
      </c>
      <c r="M173" s="25">
        <f t="shared" si="18"/>
        <v>2.3057089003515232</v>
      </c>
      <c r="N173" s="25">
        <f t="shared" si="19"/>
        <v>409.62399960325496</v>
      </c>
      <c r="O173" s="25">
        <f t="shared" si="20"/>
        <v>2.3057089003515232</v>
      </c>
    </row>
    <row r="174" spans="1:15" x14ac:dyDescent="0.3">
      <c r="A174" s="25"/>
      <c r="B174" s="25"/>
      <c r="C174" s="25"/>
      <c r="D174" s="25"/>
      <c r="E174" s="26"/>
      <c r="F174" s="33">
        <v>5.2433263062499069E-3</v>
      </c>
      <c r="G174" s="34">
        <v>0.14209793215236177</v>
      </c>
      <c r="H174" s="41">
        <v>172</v>
      </c>
      <c r="I174" s="25">
        <f t="shared" si="14"/>
        <v>2.6216631531249535E-2</v>
      </c>
      <c r="J174" s="25">
        <f t="shared" si="15"/>
        <v>407.3445073344347</v>
      </c>
      <c r="K174" s="25">
        <f t="shared" si="16"/>
        <v>409.62399960325496</v>
      </c>
      <c r="L174" s="25">
        <f t="shared" si="17"/>
        <v>2.2794922688202632</v>
      </c>
      <c r="M174" s="25">
        <f t="shared" si="18"/>
        <v>1.4645293945483266</v>
      </c>
      <c r="N174" s="25">
        <f t="shared" si="19"/>
        <v>411.08852899780328</v>
      </c>
      <c r="O174" s="25">
        <f t="shared" si="20"/>
        <v>3.7440216633685899</v>
      </c>
    </row>
    <row r="175" spans="1:15" x14ac:dyDescent="0.3">
      <c r="A175" s="25"/>
      <c r="B175" s="25"/>
      <c r="C175" s="25"/>
      <c r="D175" s="25"/>
      <c r="E175" s="26"/>
      <c r="F175" s="33">
        <v>0.74661950379959718</v>
      </c>
      <c r="G175" s="34">
        <v>0.24529948965184312</v>
      </c>
      <c r="H175" s="41">
        <v>173</v>
      </c>
      <c r="I175" s="25">
        <f t="shared" si="14"/>
        <v>3.7330975189979858</v>
      </c>
      <c r="J175" s="25">
        <f t="shared" si="15"/>
        <v>411.07760485343266</v>
      </c>
      <c r="K175" s="25">
        <f t="shared" si="16"/>
        <v>411.08852899780328</v>
      </c>
      <c r="L175" s="25">
        <f t="shared" si="17"/>
        <v>1.0924144370619615E-2</v>
      </c>
      <c r="M175" s="25">
        <f t="shared" si="18"/>
        <v>1.6553217727186622</v>
      </c>
      <c r="N175" s="25">
        <f t="shared" si="19"/>
        <v>412.74385077052193</v>
      </c>
      <c r="O175" s="25">
        <f t="shared" si="20"/>
        <v>1.6662459170892818</v>
      </c>
    </row>
    <row r="176" spans="1:15" x14ac:dyDescent="0.3">
      <c r="A176" s="25"/>
      <c r="B176" s="25"/>
      <c r="C176" s="25"/>
      <c r="D176" s="25"/>
      <c r="E176" s="26"/>
      <c r="F176" s="33">
        <v>0.98581754830381774</v>
      </c>
      <c r="G176" s="34">
        <v>0.91942707004052016</v>
      </c>
      <c r="H176" s="41">
        <v>174</v>
      </c>
      <c r="I176" s="25">
        <f t="shared" si="14"/>
        <v>4.9290877415190888</v>
      </c>
      <c r="J176" s="25">
        <f t="shared" si="15"/>
        <v>416.00669259495174</v>
      </c>
      <c r="K176" s="25">
        <f t="shared" si="16"/>
        <v>416.00669259495174</v>
      </c>
      <c r="L176" s="25">
        <f t="shared" si="17"/>
        <v>0</v>
      </c>
      <c r="M176" s="25">
        <f t="shared" si="18"/>
        <v>2.7006140734352093</v>
      </c>
      <c r="N176" s="25">
        <f t="shared" si="19"/>
        <v>418.70730666838693</v>
      </c>
      <c r="O176" s="25">
        <f t="shared" si="20"/>
        <v>2.7006140734352093</v>
      </c>
    </row>
    <row r="177" spans="1:15" x14ac:dyDescent="0.3">
      <c r="A177" s="25"/>
      <c r="B177" s="25"/>
      <c r="C177" s="25"/>
      <c r="D177" s="25"/>
      <c r="E177" s="26"/>
      <c r="F177" s="33">
        <v>0.82911875854928074</v>
      </c>
      <c r="G177" s="34">
        <v>0.23229413233343832</v>
      </c>
      <c r="H177" s="41">
        <v>175</v>
      </c>
      <c r="I177" s="25">
        <f t="shared" si="14"/>
        <v>4.1455937927464035</v>
      </c>
      <c r="J177" s="25">
        <f t="shared" si="15"/>
        <v>420.15228638769815</v>
      </c>
      <c r="K177" s="25">
        <f t="shared" si="16"/>
        <v>420.15228638769815</v>
      </c>
      <c r="L177" s="25">
        <f t="shared" si="17"/>
        <v>0</v>
      </c>
      <c r="M177" s="25">
        <f t="shared" si="18"/>
        <v>1.6343437234475988</v>
      </c>
      <c r="N177" s="25">
        <f t="shared" si="19"/>
        <v>421.78663011114577</v>
      </c>
      <c r="O177" s="25">
        <f t="shared" si="20"/>
        <v>1.6343437234475988</v>
      </c>
    </row>
    <row r="178" spans="1:15" x14ac:dyDescent="0.3">
      <c r="A178" s="25"/>
      <c r="B178" s="25"/>
      <c r="C178" s="25"/>
      <c r="D178" s="25"/>
      <c r="E178" s="26"/>
      <c r="F178" s="33">
        <v>0.26849646725218657</v>
      </c>
      <c r="G178" s="34">
        <v>0.72391352574679357</v>
      </c>
      <c r="H178" s="41">
        <v>176</v>
      </c>
      <c r="I178" s="25">
        <f t="shared" si="14"/>
        <v>1.3424823362609328</v>
      </c>
      <c r="J178" s="25">
        <f t="shared" si="15"/>
        <v>421.49476872395911</v>
      </c>
      <c r="K178" s="25">
        <f t="shared" si="16"/>
        <v>421.78663011114577</v>
      </c>
      <c r="L178" s="25">
        <f t="shared" si="17"/>
        <v>0.29186138718665688</v>
      </c>
      <c r="M178" s="25">
        <f t="shared" si="18"/>
        <v>2.2972535847245412</v>
      </c>
      <c r="N178" s="25">
        <f t="shared" si="19"/>
        <v>424.08388369587033</v>
      </c>
      <c r="O178" s="25">
        <f t="shared" si="20"/>
        <v>2.5891149719111981</v>
      </c>
    </row>
    <row r="179" spans="1:15" x14ac:dyDescent="0.3">
      <c r="A179" s="25"/>
      <c r="B179" s="25"/>
      <c r="C179" s="25"/>
      <c r="D179" s="25"/>
      <c r="E179" s="26"/>
      <c r="F179" s="33">
        <v>0.2451515885548764</v>
      </c>
      <c r="G179" s="34">
        <v>0.4964379238221055</v>
      </c>
      <c r="H179" s="41">
        <v>177</v>
      </c>
      <c r="I179" s="25">
        <f t="shared" si="14"/>
        <v>1.2257579427743819</v>
      </c>
      <c r="J179" s="25">
        <f t="shared" si="15"/>
        <v>422.72052666673352</v>
      </c>
      <c r="K179" s="25">
        <f t="shared" si="16"/>
        <v>424.08388369587033</v>
      </c>
      <c r="L179" s="25">
        <f t="shared" si="17"/>
        <v>1.3633570291368073</v>
      </c>
      <c r="M179" s="25">
        <f t="shared" si="18"/>
        <v>1.9955355402468014</v>
      </c>
      <c r="N179" s="25">
        <f t="shared" si="19"/>
        <v>426.07941923611713</v>
      </c>
      <c r="O179" s="25">
        <f t="shared" si="20"/>
        <v>3.3588925693836087</v>
      </c>
    </row>
    <row r="180" spans="1:15" x14ac:dyDescent="0.3">
      <c r="A180" s="25"/>
      <c r="B180" s="25"/>
      <c r="C180" s="25"/>
      <c r="D180" s="25"/>
      <c r="E180" s="26"/>
      <c r="F180" s="33">
        <v>0.37479478290672674</v>
      </c>
      <c r="G180" s="34">
        <v>0.62830727683823506</v>
      </c>
      <c r="H180" s="41">
        <v>178</v>
      </c>
      <c r="I180" s="25">
        <f t="shared" si="14"/>
        <v>1.8739739145336336</v>
      </c>
      <c r="J180" s="25">
        <f t="shared" si="15"/>
        <v>424.59450058126714</v>
      </c>
      <c r="K180" s="25">
        <f t="shared" si="16"/>
        <v>426.07941923611713</v>
      </c>
      <c r="L180" s="25">
        <f t="shared" si="17"/>
        <v>1.4849186548499915</v>
      </c>
      <c r="M180" s="25">
        <f t="shared" si="18"/>
        <v>2.1636867240693376</v>
      </c>
      <c r="N180" s="25">
        <f t="shared" si="19"/>
        <v>428.24310596018648</v>
      </c>
      <c r="O180" s="25">
        <f t="shared" si="20"/>
        <v>3.6486053789193291</v>
      </c>
    </row>
    <row r="181" spans="1:15" x14ac:dyDescent="0.3">
      <c r="A181" s="25"/>
      <c r="B181" s="25"/>
      <c r="C181" s="25"/>
      <c r="D181" s="25"/>
      <c r="E181" s="26"/>
      <c r="F181" s="33">
        <v>0.96366584853304149</v>
      </c>
      <c r="G181" s="34">
        <v>0.88817196131201448</v>
      </c>
      <c r="H181" s="41">
        <v>179</v>
      </c>
      <c r="I181" s="25">
        <f t="shared" si="14"/>
        <v>4.8183292426652073</v>
      </c>
      <c r="J181" s="25">
        <f t="shared" si="15"/>
        <v>429.41282982393233</v>
      </c>
      <c r="K181" s="25">
        <f t="shared" si="16"/>
        <v>429.41282982393233</v>
      </c>
      <c r="L181" s="25">
        <f t="shared" si="17"/>
        <v>0</v>
      </c>
      <c r="M181" s="25">
        <f t="shared" si="18"/>
        <v>2.6084318519345597</v>
      </c>
      <c r="N181" s="25">
        <f t="shared" si="19"/>
        <v>432.02126167586687</v>
      </c>
      <c r="O181" s="25">
        <f t="shared" si="20"/>
        <v>2.6084318519345597</v>
      </c>
    </row>
    <row r="182" spans="1:15" x14ac:dyDescent="0.3">
      <c r="A182" s="25"/>
      <c r="B182" s="25"/>
      <c r="C182" s="25"/>
      <c r="D182" s="25"/>
      <c r="E182" s="26"/>
      <c r="F182" s="33">
        <v>4.7524781491230961E-2</v>
      </c>
      <c r="G182" s="34">
        <v>0.2852790331459315</v>
      </c>
      <c r="H182" s="41">
        <v>180</v>
      </c>
      <c r="I182" s="25">
        <f t="shared" si="14"/>
        <v>0.2376239074561548</v>
      </c>
      <c r="J182" s="25">
        <f t="shared" si="15"/>
        <v>429.6504537313885</v>
      </c>
      <c r="K182" s="25">
        <f t="shared" si="16"/>
        <v>432.02126167586687</v>
      </c>
      <c r="L182" s="25">
        <f t="shared" si="17"/>
        <v>2.3708079444783721</v>
      </c>
      <c r="M182" s="25">
        <f t="shared" si="18"/>
        <v>1.7163851015359983</v>
      </c>
      <c r="N182" s="25">
        <f t="shared" si="19"/>
        <v>433.73764677740286</v>
      </c>
      <c r="O182" s="25">
        <f t="shared" si="20"/>
        <v>4.0871930460143702</v>
      </c>
    </row>
    <row r="183" spans="1:15" x14ac:dyDescent="0.3">
      <c r="A183" s="25"/>
      <c r="B183" s="25"/>
      <c r="C183" s="25"/>
      <c r="D183" s="25"/>
      <c r="E183" s="26"/>
      <c r="F183" s="33">
        <v>0.27327622727343759</v>
      </c>
      <c r="G183" s="34">
        <v>0.69708832221828798</v>
      </c>
      <c r="H183" s="41">
        <v>181</v>
      </c>
      <c r="I183" s="25">
        <f t="shared" si="14"/>
        <v>1.3663811363671878</v>
      </c>
      <c r="J183" s="25">
        <f t="shared" si="15"/>
        <v>431.01683486775568</v>
      </c>
      <c r="K183" s="25">
        <f t="shared" si="16"/>
        <v>433.73764677740286</v>
      </c>
      <c r="L183" s="25">
        <f t="shared" si="17"/>
        <v>2.7208119096471819</v>
      </c>
      <c r="M183" s="25">
        <f t="shared" si="18"/>
        <v>2.2580222312770952</v>
      </c>
      <c r="N183" s="25">
        <f t="shared" si="19"/>
        <v>435.99566900867995</v>
      </c>
      <c r="O183" s="25">
        <f t="shared" si="20"/>
        <v>4.9788341409242776</v>
      </c>
    </row>
    <row r="184" spans="1:15" x14ac:dyDescent="0.3">
      <c r="A184" s="25"/>
      <c r="B184" s="25"/>
      <c r="C184" s="25"/>
      <c r="D184" s="25"/>
      <c r="E184" s="26"/>
      <c r="F184" s="33">
        <v>1.5082106814741536E-2</v>
      </c>
      <c r="G184" s="34">
        <v>0.37710515734716221</v>
      </c>
      <c r="H184" s="41">
        <v>182</v>
      </c>
      <c r="I184" s="25">
        <f t="shared" si="14"/>
        <v>7.541053407370768E-2</v>
      </c>
      <c r="J184" s="25">
        <f t="shared" si="15"/>
        <v>431.09224540182936</v>
      </c>
      <c r="K184" s="25">
        <f t="shared" si="16"/>
        <v>435.99566900867995</v>
      </c>
      <c r="L184" s="25">
        <f t="shared" si="17"/>
        <v>4.9034236068505948</v>
      </c>
      <c r="M184" s="25">
        <f t="shared" si="18"/>
        <v>1.8434537024159809</v>
      </c>
      <c r="N184" s="25">
        <f t="shared" si="19"/>
        <v>437.83912271109591</v>
      </c>
      <c r="O184" s="25">
        <f t="shared" si="20"/>
        <v>6.7468773092665755</v>
      </c>
    </row>
    <row r="185" spans="1:15" x14ac:dyDescent="0.3">
      <c r="A185" s="25"/>
      <c r="B185" s="25"/>
      <c r="C185" s="25"/>
      <c r="D185" s="25"/>
      <c r="E185" s="26"/>
      <c r="F185" s="33">
        <v>0.28656867646197226</v>
      </c>
      <c r="G185" s="34">
        <v>0.41640120497321531</v>
      </c>
      <c r="H185" s="41">
        <v>183</v>
      </c>
      <c r="I185" s="25">
        <f t="shared" si="14"/>
        <v>1.4328433823098612</v>
      </c>
      <c r="J185" s="25">
        <f t="shared" si="15"/>
        <v>432.5250887841392</v>
      </c>
      <c r="K185" s="25">
        <f t="shared" si="16"/>
        <v>437.83912271109591</v>
      </c>
      <c r="L185" s="25">
        <f t="shared" si="17"/>
        <v>5.3140339269567107</v>
      </c>
      <c r="M185" s="25">
        <f t="shared" si="18"/>
        <v>1.8944456233090423</v>
      </c>
      <c r="N185" s="25">
        <f t="shared" si="19"/>
        <v>439.73356833440494</v>
      </c>
      <c r="O185" s="25">
        <f t="shared" si="20"/>
        <v>7.2084795502657535</v>
      </c>
    </row>
    <row r="186" spans="1:15" x14ac:dyDescent="0.3">
      <c r="A186" s="25"/>
      <c r="B186" s="25"/>
      <c r="C186" s="25"/>
      <c r="D186" s="25"/>
      <c r="E186" s="26"/>
      <c r="F186" s="33">
        <v>0.12246141400554644</v>
      </c>
      <c r="G186" s="34">
        <v>0.63882728284911872</v>
      </c>
      <c r="H186" s="41">
        <v>184</v>
      </c>
      <c r="I186" s="25">
        <f t="shared" si="14"/>
        <v>0.61230707002773221</v>
      </c>
      <c r="J186" s="25">
        <f t="shared" si="15"/>
        <v>433.13739585416693</v>
      </c>
      <c r="K186" s="25">
        <f t="shared" si="16"/>
        <v>439.73356833440494</v>
      </c>
      <c r="L186" s="25">
        <f t="shared" si="17"/>
        <v>6.5961724802380104</v>
      </c>
      <c r="M186" s="25">
        <f t="shared" si="18"/>
        <v>2.1776629634135842</v>
      </c>
      <c r="N186" s="25">
        <f t="shared" si="19"/>
        <v>441.91123129781852</v>
      </c>
      <c r="O186" s="25">
        <f t="shared" si="20"/>
        <v>8.7738354436515955</v>
      </c>
    </row>
    <row r="187" spans="1:15" x14ac:dyDescent="0.3">
      <c r="A187" s="25"/>
      <c r="B187" s="25"/>
      <c r="C187" s="25"/>
      <c r="D187" s="25"/>
      <c r="E187" s="26"/>
      <c r="F187" s="33">
        <v>0.31841409662323983</v>
      </c>
      <c r="G187" s="34">
        <v>0.37626862451866783</v>
      </c>
      <c r="H187" s="41">
        <v>185</v>
      </c>
      <c r="I187" s="25">
        <f t="shared" si="14"/>
        <v>1.5920704831161991</v>
      </c>
      <c r="J187" s="25">
        <f t="shared" si="15"/>
        <v>434.7294663372831</v>
      </c>
      <c r="K187" s="25">
        <f t="shared" si="16"/>
        <v>441.91123129781852</v>
      </c>
      <c r="L187" s="25">
        <f t="shared" si="17"/>
        <v>7.1817649605354177</v>
      </c>
      <c r="M187" s="25">
        <f t="shared" si="18"/>
        <v>1.8423522155303946</v>
      </c>
      <c r="N187" s="25">
        <f t="shared" si="19"/>
        <v>443.75358351334893</v>
      </c>
      <c r="O187" s="25">
        <f t="shared" si="20"/>
        <v>9.024117176065813</v>
      </c>
    </row>
    <row r="188" spans="1:15" x14ac:dyDescent="0.3">
      <c r="A188" s="25"/>
      <c r="B188" s="25"/>
      <c r="C188" s="25"/>
      <c r="D188" s="25"/>
      <c r="E188" s="26"/>
      <c r="F188" s="33">
        <v>3.9650932229128522E-2</v>
      </c>
      <c r="G188" s="34">
        <v>0.49824403789743654</v>
      </c>
      <c r="H188" s="41">
        <v>186</v>
      </c>
      <c r="I188" s="25">
        <f t="shared" si="14"/>
        <v>0.19825466114564261</v>
      </c>
      <c r="J188" s="25">
        <f t="shared" si="15"/>
        <v>434.92772099842875</v>
      </c>
      <c r="K188" s="25">
        <f t="shared" si="16"/>
        <v>443.75358351334893</v>
      </c>
      <c r="L188" s="25">
        <f t="shared" si="17"/>
        <v>8.8258625149201748</v>
      </c>
      <c r="M188" s="25">
        <f t="shared" si="18"/>
        <v>1.9977992207660753</v>
      </c>
      <c r="N188" s="25">
        <f t="shared" si="19"/>
        <v>445.751382734115</v>
      </c>
      <c r="O188" s="25">
        <f t="shared" si="20"/>
        <v>10.823661735686251</v>
      </c>
    </row>
    <row r="189" spans="1:15" x14ac:dyDescent="0.3">
      <c r="A189" s="25"/>
      <c r="B189" s="25"/>
      <c r="C189" s="25"/>
      <c r="D189" s="25"/>
      <c r="E189" s="26"/>
      <c r="F189" s="33">
        <v>3.5369162577370217E-2</v>
      </c>
      <c r="G189" s="34">
        <v>0.897408705062404</v>
      </c>
      <c r="H189" s="41">
        <v>187</v>
      </c>
      <c r="I189" s="25">
        <f t="shared" si="14"/>
        <v>0.17684581288685108</v>
      </c>
      <c r="J189" s="25">
        <f t="shared" si="15"/>
        <v>435.10456681131558</v>
      </c>
      <c r="K189" s="25">
        <f t="shared" si="16"/>
        <v>445.751382734115</v>
      </c>
      <c r="L189" s="25">
        <f t="shared" si="17"/>
        <v>10.646815922799419</v>
      </c>
      <c r="M189" s="25">
        <f t="shared" si="18"/>
        <v>2.6334618270778236</v>
      </c>
      <c r="N189" s="25">
        <f t="shared" si="19"/>
        <v>448.38484456119284</v>
      </c>
      <c r="O189" s="25">
        <f t="shared" si="20"/>
        <v>13.280277749877243</v>
      </c>
    </row>
    <row r="190" spans="1:15" x14ac:dyDescent="0.3">
      <c r="A190" s="25"/>
      <c r="B190" s="25"/>
      <c r="C190" s="25"/>
      <c r="D190" s="25"/>
      <c r="E190" s="26"/>
      <c r="F190" s="33">
        <v>0.39098633959551354</v>
      </c>
      <c r="G190" s="34">
        <v>0.52992345145561059</v>
      </c>
      <c r="H190" s="41">
        <v>188</v>
      </c>
      <c r="I190" s="25">
        <f t="shared" si="14"/>
        <v>1.9549316979775677</v>
      </c>
      <c r="J190" s="25">
        <f t="shared" si="15"/>
        <v>437.05949850929312</v>
      </c>
      <c r="K190" s="25">
        <f t="shared" si="16"/>
        <v>448.38484456119284</v>
      </c>
      <c r="L190" s="25">
        <f t="shared" si="17"/>
        <v>11.325346051899714</v>
      </c>
      <c r="M190" s="25">
        <f t="shared" si="18"/>
        <v>2.0375387202131257</v>
      </c>
      <c r="N190" s="25">
        <f t="shared" si="19"/>
        <v>450.42238328140598</v>
      </c>
      <c r="O190" s="25">
        <f t="shared" si="20"/>
        <v>13.362884772112841</v>
      </c>
    </row>
    <row r="191" spans="1:15" x14ac:dyDescent="0.3">
      <c r="A191" s="25"/>
      <c r="B191" s="25"/>
      <c r="C191" s="25"/>
      <c r="D191" s="25"/>
      <c r="E191" s="26"/>
      <c r="F191" s="33">
        <v>0.27968687374097234</v>
      </c>
      <c r="G191" s="34">
        <v>0.24819815772725984</v>
      </c>
      <c r="H191" s="41">
        <v>189</v>
      </c>
      <c r="I191" s="25">
        <f t="shared" si="14"/>
        <v>1.3984343687048617</v>
      </c>
      <c r="J191" s="25">
        <f t="shared" si="15"/>
        <v>438.45793287799796</v>
      </c>
      <c r="K191" s="25">
        <f t="shared" si="16"/>
        <v>450.42238328140598</v>
      </c>
      <c r="L191" s="25">
        <f t="shared" si="17"/>
        <v>11.964450403408023</v>
      </c>
      <c r="M191" s="25">
        <f t="shared" si="18"/>
        <v>1.6599145971600546</v>
      </c>
      <c r="N191" s="25">
        <f t="shared" si="19"/>
        <v>452.08229787856607</v>
      </c>
      <c r="O191" s="25">
        <f t="shared" si="20"/>
        <v>13.624365000568078</v>
      </c>
    </row>
    <row r="192" spans="1:15" x14ac:dyDescent="0.3">
      <c r="A192" s="25"/>
      <c r="B192" s="25"/>
      <c r="C192" s="25"/>
      <c r="D192" s="25"/>
      <c r="E192" s="26"/>
      <c r="F192" s="33">
        <v>0.85041664790815508</v>
      </c>
      <c r="G192" s="34">
        <v>0.69504838946292202</v>
      </c>
      <c r="H192" s="41">
        <v>190</v>
      </c>
      <c r="I192" s="25">
        <f t="shared" si="14"/>
        <v>4.2520832395407755</v>
      </c>
      <c r="J192" s="25">
        <f t="shared" si="15"/>
        <v>442.71001611753871</v>
      </c>
      <c r="K192" s="25">
        <f t="shared" si="16"/>
        <v>452.08229787856607</v>
      </c>
      <c r="L192" s="25">
        <f t="shared" si="17"/>
        <v>9.3722817610273523</v>
      </c>
      <c r="M192" s="25">
        <f t="shared" si="18"/>
        <v>2.255105803709883</v>
      </c>
      <c r="N192" s="25">
        <f t="shared" si="19"/>
        <v>454.33740368227598</v>
      </c>
      <c r="O192" s="25">
        <f t="shared" si="20"/>
        <v>11.627387564737235</v>
      </c>
    </row>
    <row r="193" spans="1:15" x14ac:dyDescent="0.3">
      <c r="A193" s="25"/>
      <c r="B193" s="25"/>
      <c r="C193" s="25"/>
      <c r="D193" s="25"/>
      <c r="E193" s="26"/>
      <c r="F193" s="33">
        <v>0.25221116696044388</v>
      </c>
      <c r="G193" s="34">
        <v>0.92926955069473882</v>
      </c>
      <c r="H193" s="41">
        <v>191</v>
      </c>
      <c r="I193" s="25">
        <f t="shared" si="14"/>
        <v>1.2610558348022194</v>
      </c>
      <c r="J193" s="25">
        <f t="shared" si="15"/>
        <v>443.97107195234094</v>
      </c>
      <c r="K193" s="25">
        <f t="shared" si="16"/>
        <v>454.33740368227598</v>
      </c>
      <c r="L193" s="25">
        <f t="shared" si="17"/>
        <v>10.366331729935041</v>
      </c>
      <c r="M193" s="25">
        <f t="shared" si="18"/>
        <v>2.7351862436009649</v>
      </c>
      <c r="N193" s="25">
        <f t="shared" si="19"/>
        <v>457.07258992587697</v>
      </c>
      <c r="O193" s="25">
        <f t="shared" si="20"/>
        <v>13.101517973536005</v>
      </c>
    </row>
    <row r="194" spans="1:15" x14ac:dyDescent="0.3">
      <c r="A194" s="25"/>
      <c r="B194" s="25"/>
      <c r="C194" s="25"/>
      <c r="D194" s="25"/>
      <c r="E194" s="26"/>
      <c r="F194" s="33">
        <v>0.96041184115754974</v>
      </c>
      <c r="G194" s="34">
        <v>0.70352838119301475</v>
      </c>
      <c r="H194" s="41">
        <v>192</v>
      </c>
      <c r="I194" s="25">
        <f t="shared" si="14"/>
        <v>4.8020592057877485</v>
      </c>
      <c r="J194" s="25">
        <f t="shared" si="15"/>
        <v>448.77313115812871</v>
      </c>
      <c r="K194" s="25">
        <f t="shared" si="16"/>
        <v>457.07258992587697</v>
      </c>
      <c r="L194" s="25">
        <f t="shared" si="17"/>
        <v>8.2994587677482627</v>
      </c>
      <c r="M194" s="25">
        <f t="shared" si="18"/>
        <v>2.267287888296416</v>
      </c>
      <c r="N194" s="25">
        <f t="shared" si="19"/>
        <v>459.33987781417341</v>
      </c>
      <c r="O194" s="25">
        <f t="shared" si="20"/>
        <v>10.566746656044678</v>
      </c>
    </row>
    <row r="195" spans="1:15" x14ac:dyDescent="0.3">
      <c r="A195" s="25"/>
      <c r="B195" s="25"/>
      <c r="C195" s="25"/>
      <c r="D195" s="25"/>
      <c r="E195" s="26"/>
      <c r="F195" s="33">
        <v>0.58538002300554193</v>
      </c>
      <c r="G195" s="34">
        <v>0.76304981063275001</v>
      </c>
      <c r="H195" s="41">
        <v>193</v>
      </c>
      <c r="I195" s="25">
        <f t="shared" si="14"/>
        <v>2.9269001150277099</v>
      </c>
      <c r="J195" s="25">
        <f t="shared" si="15"/>
        <v>451.70003127315641</v>
      </c>
      <c r="K195" s="25">
        <f t="shared" si="16"/>
        <v>459.33987781417341</v>
      </c>
      <c r="L195" s="25">
        <f t="shared" si="17"/>
        <v>7.6398465410169933</v>
      </c>
      <c r="M195" s="25">
        <f t="shared" si="18"/>
        <v>2.3580736671281635</v>
      </c>
      <c r="N195" s="25">
        <f t="shared" si="19"/>
        <v>461.69795148130157</v>
      </c>
      <c r="O195" s="25">
        <f t="shared" si="20"/>
        <v>9.9979202081451568</v>
      </c>
    </row>
    <row r="196" spans="1:15" x14ac:dyDescent="0.3">
      <c r="A196" s="25"/>
      <c r="B196" s="25"/>
      <c r="C196" s="25"/>
      <c r="D196" s="25"/>
      <c r="E196" s="26"/>
      <c r="F196" s="33">
        <v>7.1358221828551116E-2</v>
      </c>
      <c r="G196" s="34">
        <v>0.49943374226837489</v>
      </c>
      <c r="H196" s="41">
        <v>194</v>
      </c>
      <c r="I196" s="25">
        <f t="shared" ref="I196:I259" si="21">F196 * ($D$4 - $C$4) + $C$4</f>
        <v>0.35679110914275558</v>
      </c>
      <c r="J196" s="25">
        <f t="shared" si="15"/>
        <v>452.05682238229917</v>
      </c>
      <c r="K196" s="25">
        <f t="shared" si="16"/>
        <v>461.69795148130157</v>
      </c>
      <c r="L196" s="25">
        <f t="shared" si="17"/>
        <v>9.6411290990023986</v>
      </c>
      <c r="M196" s="25">
        <f t="shared" si="18"/>
        <v>1.9992903009412861</v>
      </c>
      <c r="N196" s="25">
        <f t="shared" si="19"/>
        <v>463.69724178224288</v>
      </c>
      <c r="O196" s="25">
        <f t="shared" si="20"/>
        <v>11.640419399943685</v>
      </c>
    </row>
    <row r="197" spans="1:15" x14ac:dyDescent="0.3">
      <c r="A197" s="25"/>
      <c r="B197" s="25"/>
      <c r="C197" s="25"/>
      <c r="D197" s="25"/>
      <c r="E197" s="26"/>
      <c r="F197" s="33">
        <v>0.64987147031020165</v>
      </c>
      <c r="G197" s="34">
        <v>0.23542508301358678</v>
      </c>
      <c r="H197" s="41">
        <v>195</v>
      </c>
      <c r="I197" s="25">
        <f t="shared" si="21"/>
        <v>3.2493573515510081</v>
      </c>
      <c r="J197" s="25">
        <f t="shared" ref="J197:J260" si="22">J196+I197</f>
        <v>455.30617973385017</v>
      </c>
      <c r="K197" s="25">
        <f t="shared" ref="K197:K260" si="23">MAX(J197,N196)</f>
        <v>463.69724178224288</v>
      </c>
      <c r="L197" s="25">
        <f t="shared" ref="L197:L260" si="24">K197-J197</f>
        <v>8.3910620483927119</v>
      </c>
      <c r="M197" s="25">
        <f t="shared" ref="M197:M260" si="25">_xlfn.NORM.INV(G197, $C$6, $D$6)</f>
        <v>1.639451767653783</v>
      </c>
      <c r="N197" s="25">
        <f t="shared" ref="N197:N260" si="26">K197+M197</f>
        <v>465.33669354989667</v>
      </c>
      <c r="O197" s="25">
        <f t="shared" ref="O197:O260" si="27">L197+M197</f>
        <v>10.030513816046495</v>
      </c>
    </row>
    <row r="198" spans="1:15" x14ac:dyDescent="0.3">
      <c r="A198" s="25"/>
      <c r="B198" s="25"/>
      <c r="C198" s="25"/>
      <c r="D198" s="25"/>
      <c r="E198" s="26"/>
      <c r="F198" s="33">
        <v>0.7036959427522641</v>
      </c>
      <c r="G198" s="34">
        <v>0.83264250167807174</v>
      </c>
      <c r="H198" s="41">
        <v>196</v>
      </c>
      <c r="I198" s="25">
        <f t="shared" si="21"/>
        <v>3.5184797137613204</v>
      </c>
      <c r="J198" s="25">
        <f t="shared" si="22"/>
        <v>458.82465944761151</v>
      </c>
      <c r="K198" s="25">
        <f t="shared" si="23"/>
        <v>465.33669354989667</v>
      </c>
      <c r="L198" s="25">
        <f t="shared" si="24"/>
        <v>6.5120341022851562</v>
      </c>
      <c r="M198" s="25">
        <f t="shared" si="25"/>
        <v>2.4823301394110429</v>
      </c>
      <c r="N198" s="25">
        <f t="shared" si="26"/>
        <v>467.8190236893077</v>
      </c>
      <c r="O198" s="25">
        <f t="shared" si="27"/>
        <v>8.9943642416962</v>
      </c>
    </row>
    <row r="199" spans="1:15" x14ac:dyDescent="0.3">
      <c r="A199" s="25"/>
      <c r="B199" s="25"/>
      <c r="C199" s="25"/>
      <c r="D199" s="25"/>
      <c r="E199" s="26"/>
      <c r="F199" s="33">
        <v>0.22868095247243858</v>
      </c>
      <c r="G199" s="34">
        <v>6.1977021450151937E-2</v>
      </c>
      <c r="H199" s="41">
        <v>197</v>
      </c>
      <c r="I199" s="25">
        <f t="shared" si="21"/>
        <v>1.1434047623621928</v>
      </c>
      <c r="J199" s="25">
        <f t="shared" si="22"/>
        <v>459.9680642099737</v>
      </c>
      <c r="K199" s="25">
        <f t="shared" si="23"/>
        <v>467.8190236893077</v>
      </c>
      <c r="L199" s="25">
        <f t="shared" si="24"/>
        <v>7.8509594793339943</v>
      </c>
      <c r="M199" s="25">
        <f t="shared" si="25"/>
        <v>1.2308065490641842</v>
      </c>
      <c r="N199" s="25">
        <f t="shared" si="26"/>
        <v>469.0498302383719</v>
      </c>
      <c r="O199" s="25">
        <f t="shared" si="27"/>
        <v>9.081766028398178</v>
      </c>
    </row>
    <row r="200" spans="1:15" x14ac:dyDescent="0.3">
      <c r="A200" s="25"/>
      <c r="B200" s="25"/>
      <c r="C200" s="25"/>
      <c r="D200" s="25"/>
      <c r="E200" s="26"/>
      <c r="F200" s="33">
        <v>5.5450429045031613E-2</v>
      </c>
      <c r="G200" s="34">
        <v>0.42663643843238652</v>
      </c>
      <c r="H200" s="41">
        <v>198</v>
      </c>
      <c r="I200" s="25">
        <f t="shared" si="21"/>
        <v>0.27725214522515806</v>
      </c>
      <c r="J200" s="25">
        <f t="shared" si="22"/>
        <v>460.24531635519884</v>
      </c>
      <c r="K200" s="25">
        <f t="shared" si="23"/>
        <v>469.0498302383719</v>
      </c>
      <c r="L200" s="25">
        <f t="shared" si="24"/>
        <v>8.8045138831730583</v>
      </c>
      <c r="M200" s="25">
        <f t="shared" si="25"/>
        <v>1.9075279474959268</v>
      </c>
      <c r="N200" s="25">
        <f t="shared" si="26"/>
        <v>470.9573581858678</v>
      </c>
      <c r="O200" s="25">
        <f t="shared" si="27"/>
        <v>10.712041830668985</v>
      </c>
    </row>
    <row r="201" spans="1:15" x14ac:dyDescent="0.3">
      <c r="A201" s="25"/>
      <c r="B201" s="25"/>
      <c r="C201" s="25"/>
      <c r="D201" s="25"/>
      <c r="E201" s="26"/>
      <c r="F201" s="33">
        <v>0.20858852040538911</v>
      </c>
      <c r="G201" s="34">
        <v>0.9336499168606196</v>
      </c>
      <c r="H201" s="41">
        <v>199</v>
      </c>
      <c r="I201" s="25">
        <f t="shared" si="21"/>
        <v>1.0429426020269457</v>
      </c>
      <c r="J201" s="25">
        <f t="shared" si="22"/>
        <v>461.28825895722576</v>
      </c>
      <c r="K201" s="25">
        <f t="shared" si="23"/>
        <v>470.9573581858678</v>
      </c>
      <c r="L201" s="25">
        <f t="shared" si="24"/>
        <v>9.6690992286420396</v>
      </c>
      <c r="M201" s="25">
        <f t="shared" si="25"/>
        <v>2.7517693865602126</v>
      </c>
      <c r="N201" s="25">
        <f t="shared" si="26"/>
        <v>473.70912757242803</v>
      </c>
      <c r="O201" s="25">
        <f t="shared" si="27"/>
        <v>12.420868615202252</v>
      </c>
    </row>
    <row r="202" spans="1:15" x14ac:dyDescent="0.3">
      <c r="A202" s="25"/>
      <c r="B202" s="25"/>
      <c r="C202" s="25"/>
      <c r="D202" s="25"/>
      <c r="E202" s="26"/>
      <c r="F202" s="33">
        <v>0.49799436218703885</v>
      </c>
      <c r="G202" s="34">
        <v>0.49212284071910284</v>
      </c>
      <c r="H202" s="41">
        <v>200</v>
      </c>
      <c r="I202" s="25">
        <f t="shared" si="21"/>
        <v>2.4899718109351943</v>
      </c>
      <c r="J202" s="25">
        <f t="shared" si="22"/>
        <v>463.77823076816094</v>
      </c>
      <c r="K202" s="25">
        <f t="shared" si="23"/>
        <v>473.70912757242803</v>
      </c>
      <c r="L202" s="25">
        <f t="shared" si="24"/>
        <v>9.9308968042670926</v>
      </c>
      <c r="M202" s="25">
        <f t="shared" si="25"/>
        <v>1.9901268033226667</v>
      </c>
      <c r="N202" s="25">
        <f t="shared" si="26"/>
        <v>475.69925437575068</v>
      </c>
      <c r="O202" s="25">
        <f t="shared" si="27"/>
        <v>11.92102360758976</v>
      </c>
    </row>
    <row r="203" spans="1:15" x14ac:dyDescent="0.3">
      <c r="A203" s="25"/>
      <c r="B203" s="25"/>
      <c r="C203" s="25"/>
      <c r="D203" s="25"/>
      <c r="E203" s="26"/>
      <c r="F203" s="33">
        <v>0.83515779550517144</v>
      </c>
      <c r="G203" s="34">
        <v>5.8962684417167677E-2</v>
      </c>
      <c r="H203" s="41">
        <v>201</v>
      </c>
      <c r="I203" s="25">
        <f t="shared" si="21"/>
        <v>4.1757889775258574</v>
      </c>
      <c r="J203" s="25">
        <f t="shared" si="22"/>
        <v>467.95401974568682</v>
      </c>
      <c r="K203" s="25">
        <f t="shared" si="23"/>
        <v>475.69925437575068</v>
      </c>
      <c r="L203" s="25">
        <f t="shared" si="24"/>
        <v>7.7452346300638624</v>
      </c>
      <c r="M203" s="25">
        <f t="shared" si="25"/>
        <v>1.2182294338745105</v>
      </c>
      <c r="N203" s="25">
        <f t="shared" si="26"/>
        <v>476.9174838096252</v>
      </c>
      <c r="O203" s="25">
        <f t="shared" si="27"/>
        <v>8.9634640639383729</v>
      </c>
    </row>
    <row r="204" spans="1:15" x14ac:dyDescent="0.3">
      <c r="A204" s="25"/>
      <c r="B204" s="25"/>
      <c r="C204" s="25"/>
      <c r="D204" s="25"/>
      <c r="E204" s="26"/>
      <c r="F204" s="33">
        <v>0.79636856047704008</v>
      </c>
      <c r="G204" s="34">
        <v>0.55283020129674776</v>
      </c>
      <c r="H204" s="41">
        <v>202</v>
      </c>
      <c r="I204" s="25">
        <f t="shared" si="21"/>
        <v>3.9818428023852004</v>
      </c>
      <c r="J204" s="25">
        <f t="shared" si="22"/>
        <v>471.93586254807201</v>
      </c>
      <c r="K204" s="25">
        <f t="shared" si="23"/>
        <v>476.9174838096252</v>
      </c>
      <c r="L204" s="25">
        <f t="shared" si="24"/>
        <v>4.9816212615531867</v>
      </c>
      <c r="M204" s="25">
        <f t="shared" si="25"/>
        <v>2.066407559280913</v>
      </c>
      <c r="N204" s="25">
        <f t="shared" si="26"/>
        <v>478.98389136890609</v>
      </c>
      <c r="O204" s="25">
        <f t="shared" si="27"/>
        <v>7.0480288208340998</v>
      </c>
    </row>
    <row r="205" spans="1:15" x14ac:dyDescent="0.3">
      <c r="A205" s="25"/>
      <c r="B205" s="25"/>
      <c r="C205" s="25"/>
      <c r="D205" s="25"/>
      <c r="E205" s="26"/>
      <c r="F205" s="33">
        <v>3.255151123788369E-2</v>
      </c>
      <c r="G205" s="34">
        <v>0.89003075902719242</v>
      </c>
      <c r="H205" s="41">
        <v>203</v>
      </c>
      <c r="I205" s="25">
        <f t="shared" si="21"/>
        <v>0.16275755618941845</v>
      </c>
      <c r="J205" s="25">
        <f t="shared" si="22"/>
        <v>472.09862010426144</v>
      </c>
      <c r="K205" s="25">
        <f t="shared" si="23"/>
        <v>478.98389136890609</v>
      </c>
      <c r="L205" s="25">
        <f t="shared" si="24"/>
        <v>6.8852712646446435</v>
      </c>
      <c r="M205" s="25">
        <f t="shared" si="25"/>
        <v>2.6133458586746032</v>
      </c>
      <c r="N205" s="25">
        <f t="shared" si="26"/>
        <v>481.59723722758071</v>
      </c>
      <c r="O205" s="25">
        <f t="shared" si="27"/>
        <v>9.4986171233192458</v>
      </c>
    </row>
    <row r="206" spans="1:15" x14ac:dyDescent="0.3">
      <c r="A206" s="25"/>
      <c r="B206" s="25"/>
      <c r="C206" s="25"/>
      <c r="D206" s="25"/>
      <c r="E206" s="26"/>
      <c r="F206" s="33">
        <v>0.85708485178986205</v>
      </c>
      <c r="G206" s="34">
        <v>0.43238973932013602</v>
      </c>
      <c r="H206" s="41">
        <v>204</v>
      </c>
      <c r="I206" s="25">
        <f t="shared" si="21"/>
        <v>4.2854242589493099</v>
      </c>
      <c r="J206" s="25">
        <f t="shared" si="22"/>
        <v>476.38404436321076</v>
      </c>
      <c r="K206" s="25">
        <f t="shared" si="23"/>
        <v>481.59723722758071</v>
      </c>
      <c r="L206" s="25">
        <f t="shared" si="24"/>
        <v>5.2131928643699439</v>
      </c>
      <c r="M206" s="25">
        <f t="shared" si="25"/>
        <v>1.9148533490530211</v>
      </c>
      <c r="N206" s="25">
        <f t="shared" si="26"/>
        <v>483.51209057663374</v>
      </c>
      <c r="O206" s="25">
        <f t="shared" si="27"/>
        <v>7.128046213422965</v>
      </c>
    </row>
    <row r="207" spans="1:15" x14ac:dyDescent="0.3">
      <c r="A207" s="25"/>
      <c r="B207" s="25"/>
      <c r="C207" s="25"/>
      <c r="D207" s="25"/>
      <c r="E207" s="26"/>
      <c r="F207" s="33">
        <v>0.72390162215478271</v>
      </c>
      <c r="G207" s="34">
        <v>0.58371457648696567</v>
      </c>
      <c r="H207" s="41">
        <v>205</v>
      </c>
      <c r="I207" s="25">
        <f t="shared" si="21"/>
        <v>3.6195081107739133</v>
      </c>
      <c r="J207" s="25">
        <f t="shared" si="22"/>
        <v>480.00355247398466</v>
      </c>
      <c r="K207" s="25">
        <f t="shared" si="23"/>
        <v>483.51209057663374</v>
      </c>
      <c r="L207" s="25">
        <f t="shared" si="24"/>
        <v>3.5085381026490836</v>
      </c>
      <c r="M207" s="25">
        <f t="shared" si="25"/>
        <v>2.105702761742628</v>
      </c>
      <c r="N207" s="25">
        <f t="shared" si="26"/>
        <v>485.61779333837637</v>
      </c>
      <c r="O207" s="25">
        <f t="shared" si="27"/>
        <v>5.6142408643917117</v>
      </c>
    </row>
    <row r="208" spans="1:15" x14ac:dyDescent="0.3">
      <c r="A208" s="25"/>
      <c r="B208" s="25"/>
      <c r="C208" s="25"/>
      <c r="D208" s="25"/>
      <c r="E208" s="26"/>
      <c r="F208" s="33">
        <v>0.12463363986120057</v>
      </c>
      <c r="G208" s="34">
        <v>0.30005206815133501</v>
      </c>
      <c r="H208" s="41">
        <v>206</v>
      </c>
      <c r="I208" s="25">
        <f t="shared" si="21"/>
        <v>0.62316819930600287</v>
      </c>
      <c r="J208" s="25">
        <f t="shared" si="22"/>
        <v>480.62672067329066</v>
      </c>
      <c r="K208" s="25">
        <f t="shared" si="23"/>
        <v>485.61779333837637</v>
      </c>
      <c r="L208" s="25">
        <f t="shared" si="24"/>
        <v>4.99107266508571</v>
      </c>
      <c r="M208" s="25">
        <f t="shared" si="25"/>
        <v>1.7378746174066442</v>
      </c>
      <c r="N208" s="25">
        <f t="shared" si="26"/>
        <v>487.35566795578302</v>
      </c>
      <c r="O208" s="25">
        <f t="shared" si="27"/>
        <v>6.7289472824923546</v>
      </c>
    </row>
    <row r="209" spans="1:15" x14ac:dyDescent="0.3">
      <c r="A209" s="25"/>
      <c r="B209" s="25"/>
      <c r="C209" s="25"/>
      <c r="D209" s="25"/>
      <c r="E209" s="26"/>
      <c r="F209" s="33">
        <v>0.99879858397084265</v>
      </c>
      <c r="G209" s="34">
        <v>0.47178282985362319</v>
      </c>
      <c r="H209" s="41">
        <v>207</v>
      </c>
      <c r="I209" s="25">
        <f t="shared" si="21"/>
        <v>4.9939929198542128</v>
      </c>
      <c r="J209" s="25">
        <f t="shared" si="22"/>
        <v>485.6207135931449</v>
      </c>
      <c r="K209" s="25">
        <f t="shared" si="23"/>
        <v>487.35566795578302</v>
      </c>
      <c r="L209" s="25">
        <f t="shared" si="24"/>
        <v>1.7349543626381205</v>
      </c>
      <c r="M209" s="25">
        <f t="shared" si="25"/>
        <v>1.9646054831113526</v>
      </c>
      <c r="N209" s="25">
        <f t="shared" si="26"/>
        <v>489.32027343889439</v>
      </c>
      <c r="O209" s="25">
        <f t="shared" si="27"/>
        <v>3.6995598457494729</v>
      </c>
    </row>
    <row r="210" spans="1:15" x14ac:dyDescent="0.3">
      <c r="A210" s="25"/>
      <c r="B210" s="25"/>
      <c r="C210" s="25"/>
      <c r="D210" s="25"/>
      <c r="E210" s="26"/>
      <c r="F210" s="33">
        <v>2.8565476877992713E-2</v>
      </c>
      <c r="G210" s="34">
        <v>0.1142615690425991</v>
      </c>
      <c r="H210" s="41">
        <v>208</v>
      </c>
      <c r="I210" s="25">
        <f t="shared" si="21"/>
        <v>0.14282738438996356</v>
      </c>
      <c r="J210" s="25">
        <f t="shared" si="22"/>
        <v>485.76354097753489</v>
      </c>
      <c r="K210" s="25">
        <f t="shared" si="23"/>
        <v>489.32027343889439</v>
      </c>
      <c r="L210" s="25">
        <f t="shared" si="24"/>
        <v>3.5567324613595019</v>
      </c>
      <c r="M210" s="25">
        <f t="shared" si="25"/>
        <v>1.3979140417357683</v>
      </c>
      <c r="N210" s="25">
        <f t="shared" si="26"/>
        <v>490.71818748063015</v>
      </c>
      <c r="O210" s="25">
        <f t="shared" si="27"/>
        <v>4.9546465030952707</v>
      </c>
    </row>
    <row r="211" spans="1:15" x14ac:dyDescent="0.3">
      <c r="A211" s="25"/>
      <c r="B211" s="25"/>
      <c r="C211" s="25"/>
      <c r="D211" s="25"/>
      <c r="E211" s="26"/>
      <c r="F211" s="33">
        <v>0.13232602523730619</v>
      </c>
      <c r="G211" s="34">
        <v>0.72390794999538377</v>
      </c>
      <c r="H211" s="41">
        <v>209</v>
      </c>
      <c r="I211" s="25">
        <f t="shared" si="21"/>
        <v>0.66163012618653094</v>
      </c>
      <c r="J211" s="25">
        <f t="shared" si="22"/>
        <v>486.42517110372142</v>
      </c>
      <c r="K211" s="25">
        <f t="shared" si="23"/>
        <v>490.71818748063015</v>
      </c>
      <c r="L211" s="25">
        <f t="shared" si="24"/>
        <v>4.2930163769087244</v>
      </c>
      <c r="M211" s="25">
        <f t="shared" si="25"/>
        <v>2.2972452458115367</v>
      </c>
      <c r="N211" s="25">
        <f t="shared" si="26"/>
        <v>493.0154327264417</v>
      </c>
      <c r="O211" s="25">
        <f t="shared" si="27"/>
        <v>6.5902616227202611</v>
      </c>
    </row>
    <row r="212" spans="1:15" x14ac:dyDescent="0.3">
      <c r="A212" s="25"/>
      <c r="B212" s="25"/>
      <c r="C212" s="25"/>
      <c r="D212" s="25"/>
      <c r="E212" s="26"/>
      <c r="F212" s="33">
        <v>0.26114723502319526</v>
      </c>
      <c r="G212" s="34">
        <v>0.60479323154823361</v>
      </c>
      <c r="H212" s="41">
        <v>210</v>
      </c>
      <c r="I212" s="25">
        <f t="shared" si="21"/>
        <v>1.3057361751159764</v>
      </c>
      <c r="J212" s="25">
        <f t="shared" si="22"/>
        <v>487.73090727883738</v>
      </c>
      <c r="K212" s="25">
        <f t="shared" si="23"/>
        <v>493.0154327264417</v>
      </c>
      <c r="L212" s="25">
        <f t="shared" si="24"/>
        <v>5.2845254476043237</v>
      </c>
      <c r="M212" s="25">
        <f t="shared" si="25"/>
        <v>2.1328868256018882</v>
      </c>
      <c r="N212" s="25">
        <f t="shared" si="26"/>
        <v>495.14831955204357</v>
      </c>
      <c r="O212" s="25">
        <f t="shared" si="27"/>
        <v>7.417412273206212</v>
      </c>
    </row>
    <row r="213" spans="1:15" x14ac:dyDescent="0.3">
      <c r="A213" s="25"/>
      <c r="B213" s="25"/>
      <c r="C213" s="25"/>
      <c r="D213" s="25"/>
      <c r="E213" s="26"/>
      <c r="F213" s="33">
        <v>0.68976199324465115</v>
      </c>
      <c r="G213" s="34">
        <v>0.68102841513355294</v>
      </c>
      <c r="H213" s="41">
        <v>211</v>
      </c>
      <c r="I213" s="25">
        <f t="shared" si="21"/>
        <v>3.4488099662232559</v>
      </c>
      <c r="J213" s="25">
        <f t="shared" si="22"/>
        <v>491.17971724506066</v>
      </c>
      <c r="K213" s="25">
        <f t="shared" si="23"/>
        <v>495.14831955204357</v>
      </c>
      <c r="L213" s="25">
        <f t="shared" si="24"/>
        <v>3.9686023069829162</v>
      </c>
      <c r="M213" s="25">
        <f t="shared" si="25"/>
        <v>2.2352882659960525</v>
      </c>
      <c r="N213" s="25">
        <f t="shared" si="26"/>
        <v>497.38360781803965</v>
      </c>
      <c r="O213" s="25">
        <f t="shared" si="27"/>
        <v>6.2038905729789686</v>
      </c>
    </row>
    <row r="214" spans="1:15" x14ac:dyDescent="0.3">
      <c r="A214" s="25"/>
      <c r="B214" s="25"/>
      <c r="C214" s="25"/>
      <c r="D214" s="25"/>
      <c r="E214" s="26"/>
      <c r="F214" s="33">
        <v>0.20095641289110566</v>
      </c>
      <c r="G214" s="34">
        <v>0.41307349800906401</v>
      </c>
      <c r="H214" s="41">
        <v>212</v>
      </c>
      <c r="I214" s="25">
        <f t="shared" si="21"/>
        <v>1.0047820644555283</v>
      </c>
      <c r="J214" s="25">
        <f t="shared" si="22"/>
        <v>492.18449930951618</v>
      </c>
      <c r="K214" s="25">
        <f t="shared" si="23"/>
        <v>497.38360781803965</v>
      </c>
      <c r="L214" s="25">
        <f t="shared" si="24"/>
        <v>5.1991085085234658</v>
      </c>
      <c r="M214" s="25">
        <f t="shared" si="25"/>
        <v>1.890177085202553</v>
      </c>
      <c r="N214" s="25">
        <f t="shared" si="26"/>
        <v>499.27378490324219</v>
      </c>
      <c r="O214" s="25">
        <f t="shared" si="27"/>
        <v>7.0892855937260189</v>
      </c>
    </row>
    <row r="215" spans="1:15" x14ac:dyDescent="0.3">
      <c r="A215" s="25"/>
      <c r="B215" s="25"/>
      <c r="C215" s="25"/>
      <c r="D215" s="25"/>
      <c r="E215" s="26"/>
      <c r="F215" s="33">
        <v>0.15824415169686989</v>
      </c>
      <c r="G215" s="34">
        <v>0.94339659162744471</v>
      </c>
      <c r="H215" s="41">
        <v>213</v>
      </c>
      <c r="I215" s="25">
        <f t="shared" si="21"/>
        <v>0.79122075848434947</v>
      </c>
      <c r="J215" s="25">
        <f t="shared" si="22"/>
        <v>492.97572006800056</v>
      </c>
      <c r="K215" s="25">
        <f t="shared" si="23"/>
        <v>499.27378490324219</v>
      </c>
      <c r="L215" s="25">
        <f t="shared" si="24"/>
        <v>6.2980648352416324</v>
      </c>
      <c r="M215" s="25">
        <f t="shared" si="25"/>
        <v>2.7919712234956426</v>
      </c>
      <c r="N215" s="25">
        <f t="shared" si="26"/>
        <v>502.06575612673782</v>
      </c>
      <c r="O215" s="25">
        <f t="shared" si="27"/>
        <v>9.0900360587372759</v>
      </c>
    </row>
    <row r="216" spans="1:15" x14ac:dyDescent="0.3">
      <c r="A216" s="25"/>
      <c r="B216" s="25"/>
      <c r="C216" s="25"/>
      <c r="D216" s="25"/>
      <c r="E216" s="26"/>
      <c r="F216" s="33">
        <v>0.57508439466543626</v>
      </c>
      <c r="G216" s="34">
        <v>0.65354908914393073</v>
      </c>
      <c r="H216" s="41">
        <v>214</v>
      </c>
      <c r="I216" s="25">
        <f t="shared" si="21"/>
        <v>2.8754219733271813</v>
      </c>
      <c r="J216" s="25">
        <f t="shared" si="22"/>
        <v>495.85114204132776</v>
      </c>
      <c r="K216" s="25">
        <f t="shared" si="23"/>
        <v>502.06575612673782</v>
      </c>
      <c r="L216" s="25">
        <f t="shared" si="24"/>
        <v>6.2146140854100622</v>
      </c>
      <c r="M216" s="25">
        <f t="shared" si="25"/>
        <v>2.1974600729253542</v>
      </c>
      <c r="N216" s="25">
        <f t="shared" si="26"/>
        <v>504.26321619966319</v>
      </c>
      <c r="O216" s="25">
        <f t="shared" si="27"/>
        <v>8.4120741583354164</v>
      </c>
    </row>
    <row r="217" spans="1:15" x14ac:dyDescent="0.3">
      <c r="A217" s="25"/>
      <c r="B217" s="25"/>
      <c r="C217" s="25"/>
      <c r="D217" s="25"/>
      <c r="E217" s="26"/>
      <c r="F217" s="33">
        <v>0.21365931750373324</v>
      </c>
      <c r="G217" s="34">
        <v>0.55060406619398083</v>
      </c>
      <c r="H217" s="41">
        <v>215</v>
      </c>
      <c r="I217" s="25">
        <f t="shared" si="21"/>
        <v>1.0682965875186663</v>
      </c>
      <c r="J217" s="25">
        <f t="shared" si="22"/>
        <v>496.91943862884642</v>
      </c>
      <c r="K217" s="25">
        <f t="shared" si="23"/>
        <v>504.26321619966319</v>
      </c>
      <c r="L217" s="25">
        <f t="shared" si="24"/>
        <v>7.3437775708167692</v>
      </c>
      <c r="M217" s="25">
        <f t="shared" si="25"/>
        <v>2.0635938327428276</v>
      </c>
      <c r="N217" s="25">
        <f t="shared" si="26"/>
        <v>506.326810032406</v>
      </c>
      <c r="O217" s="25">
        <f t="shared" si="27"/>
        <v>9.4073714035595977</v>
      </c>
    </row>
    <row r="218" spans="1:15" x14ac:dyDescent="0.3">
      <c r="A218" s="25"/>
      <c r="B218" s="25"/>
      <c r="C218" s="25"/>
      <c r="D218" s="25"/>
      <c r="E218" s="26"/>
      <c r="F218" s="33">
        <v>0.13359523408315876</v>
      </c>
      <c r="G218" s="34">
        <v>0.43221468977897237</v>
      </c>
      <c r="H218" s="41">
        <v>216</v>
      </c>
      <c r="I218" s="25">
        <f t="shared" si="21"/>
        <v>0.66797617041579382</v>
      </c>
      <c r="J218" s="25">
        <f t="shared" si="22"/>
        <v>497.58741479926221</v>
      </c>
      <c r="K218" s="25">
        <f t="shared" si="23"/>
        <v>506.326810032406</v>
      </c>
      <c r="L218" s="25">
        <f t="shared" si="24"/>
        <v>8.7393952331437958</v>
      </c>
      <c r="M218" s="25">
        <f t="shared" si="25"/>
        <v>1.9146307442035666</v>
      </c>
      <c r="N218" s="25">
        <f t="shared" si="26"/>
        <v>508.24144077660958</v>
      </c>
      <c r="O218" s="25">
        <f t="shared" si="27"/>
        <v>10.654025977347363</v>
      </c>
    </row>
    <row r="219" spans="1:15" x14ac:dyDescent="0.3">
      <c r="A219" s="25"/>
      <c r="B219" s="25"/>
      <c r="C219" s="25"/>
      <c r="D219" s="25"/>
      <c r="E219" s="26"/>
      <c r="F219" s="33">
        <v>0.77592778550709485</v>
      </c>
      <c r="G219" s="34">
        <v>9.5671482010340481E-2</v>
      </c>
      <c r="H219" s="41">
        <v>217</v>
      </c>
      <c r="I219" s="25">
        <f t="shared" si="21"/>
        <v>3.8796389275354741</v>
      </c>
      <c r="J219" s="25">
        <f t="shared" si="22"/>
        <v>501.4670537267977</v>
      </c>
      <c r="K219" s="25">
        <f t="shared" si="23"/>
        <v>508.24144077660958</v>
      </c>
      <c r="L219" s="25">
        <f t="shared" si="24"/>
        <v>6.7743870498118781</v>
      </c>
      <c r="M219" s="25">
        <f t="shared" si="25"/>
        <v>1.3466917118132073</v>
      </c>
      <c r="N219" s="25">
        <f t="shared" si="26"/>
        <v>509.58813248842279</v>
      </c>
      <c r="O219" s="25">
        <f t="shared" si="27"/>
        <v>8.1210787616250855</v>
      </c>
    </row>
    <row r="220" spans="1:15" x14ac:dyDescent="0.3">
      <c r="A220" s="25"/>
      <c r="B220" s="25"/>
      <c r="C220" s="25"/>
      <c r="D220" s="25"/>
      <c r="E220" s="26"/>
      <c r="F220" s="33">
        <v>0.12751244387149896</v>
      </c>
      <c r="G220" s="34">
        <v>0.41468693149974323</v>
      </c>
      <c r="H220" s="41">
        <v>218</v>
      </c>
      <c r="I220" s="25">
        <f t="shared" si="21"/>
        <v>0.6375622193574948</v>
      </c>
      <c r="J220" s="25">
        <f t="shared" si="22"/>
        <v>502.10461594615521</v>
      </c>
      <c r="K220" s="25">
        <f t="shared" si="23"/>
        <v>509.58813248842279</v>
      </c>
      <c r="L220" s="25">
        <f t="shared" si="24"/>
        <v>7.48351654226758</v>
      </c>
      <c r="M220" s="25">
        <f t="shared" si="25"/>
        <v>1.8922476595686675</v>
      </c>
      <c r="N220" s="25">
        <f t="shared" si="26"/>
        <v>511.48038014799147</v>
      </c>
      <c r="O220" s="25">
        <f t="shared" si="27"/>
        <v>9.3757642018362475</v>
      </c>
    </row>
    <row r="221" spans="1:15" x14ac:dyDescent="0.3">
      <c r="A221" s="25"/>
      <c r="B221" s="25"/>
      <c r="C221" s="25"/>
      <c r="D221" s="25"/>
      <c r="E221" s="26"/>
      <c r="F221" s="33">
        <v>0.79502260575829842</v>
      </c>
      <c r="G221" s="34">
        <v>0.2675740140369014</v>
      </c>
      <c r="H221" s="41">
        <v>219</v>
      </c>
      <c r="I221" s="25">
        <f t="shared" si="21"/>
        <v>3.9751130287914922</v>
      </c>
      <c r="J221" s="25">
        <f t="shared" si="22"/>
        <v>506.0797289749467</v>
      </c>
      <c r="K221" s="25">
        <f t="shared" si="23"/>
        <v>511.48038014799147</v>
      </c>
      <c r="L221" s="25">
        <f t="shared" si="24"/>
        <v>5.4006511730447642</v>
      </c>
      <c r="M221" s="25">
        <f t="shared" si="25"/>
        <v>1.6899166389081683</v>
      </c>
      <c r="N221" s="25">
        <f t="shared" si="26"/>
        <v>513.1702967868996</v>
      </c>
      <c r="O221" s="25">
        <f t="shared" si="27"/>
        <v>7.0905678119529325</v>
      </c>
    </row>
    <row r="222" spans="1:15" x14ac:dyDescent="0.3">
      <c r="A222" s="25"/>
      <c r="B222" s="25"/>
      <c r="C222" s="25"/>
      <c r="D222" s="25"/>
      <c r="E222" s="26"/>
      <c r="F222" s="33">
        <v>0.45968718334027325</v>
      </c>
      <c r="G222" s="34">
        <v>0.87272893404596219</v>
      </c>
      <c r="H222" s="41">
        <v>220</v>
      </c>
      <c r="I222" s="25">
        <f t="shared" si="21"/>
        <v>2.2984359167013664</v>
      </c>
      <c r="J222" s="25">
        <f t="shared" si="22"/>
        <v>508.37816489164805</v>
      </c>
      <c r="K222" s="25">
        <f t="shared" si="23"/>
        <v>513.1702967868996</v>
      </c>
      <c r="L222" s="25">
        <f t="shared" si="24"/>
        <v>4.7921318952515435</v>
      </c>
      <c r="M222" s="25">
        <f t="shared" si="25"/>
        <v>2.5696930728148661</v>
      </c>
      <c r="N222" s="25">
        <f t="shared" si="26"/>
        <v>515.73998985971446</v>
      </c>
      <c r="O222" s="25">
        <f t="shared" si="27"/>
        <v>7.3618249680664096</v>
      </c>
    </row>
    <row r="223" spans="1:15" x14ac:dyDescent="0.3">
      <c r="A223" s="25"/>
      <c r="B223" s="25"/>
      <c r="C223" s="25"/>
      <c r="D223" s="25"/>
      <c r="E223" s="26"/>
      <c r="F223" s="33">
        <v>0.35725625561316865</v>
      </c>
      <c r="G223" s="34">
        <v>0.36531460479957978</v>
      </c>
      <c r="H223" s="41">
        <v>221</v>
      </c>
      <c r="I223" s="25">
        <f t="shared" si="21"/>
        <v>1.7862812780658432</v>
      </c>
      <c r="J223" s="25">
        <f t="shared" si="22"/>
        <v>510.16444616971393</v>
      </c>
      <c r="K223" s="25">
        <f t="shared" si="23"/>
        <v>515.73998985971446</v>
      </c>
      <c r="L223" s="25">
        <f t="shared" si="24"/>
        <v>5.5755436900005293</v>
      </c>
      <c r="M223" s="25">
        <f t="shared" si="25"/>
        <v>1.827855668660179</v>
      </c>
      <c r="N223" s="25">
        <f t="shared" si="26"/>
        <v>517.56784552837462</v>
      </c>
      <c r="O223" s="25">
        <f t="shared" si="27"/>
        <v>7.4033993586607085</v>
      </c>
    </row>
    <row r="224" spans="1:15" x14ac:dyDescent="0.3">
      <c r="A224" s="25"/>
      <c r="B224" s="25"/>
      <c r="C224" s="25"/>
      <c r="D224" s="25"/>
      <c r="E224" s="26"/>
      <c r="F224" s="33">
        <v>0.82774938295046341</v>
      </c>
      <c r="G224" s="34">
        <v>0.45485480013800472</v>
      </c>
      <c r="H224" s="41">
        <v>222</v>
      </c>
      <c r="I224" s="25">
        <f t="shared" si="21"/>
        <v>4.1387469147523168</v>
      </c>
      <c r="J224" s="25">
        <f t="shared" si="22"/>
        <v>514.30319308446622</v>
      </c>
      <c r="K224" s="25">
        <f t="shared" si="23"/>
        <v>517.56784552837462</v>
      </c>
      <c r="L224" s="25">
        <f t="shared" si="24"/>
        <v>3.2646524439084033</v>
      </c>
      <c r="M224" s="25">
        <f t="shared" si="25"/>
        <v>1.9432975784695394</v>
      </c>
      <c r="N224" s="25">
        <f t="shared" si="26"/>
        <v>519.5111431068442</v>
      </c>
      <c r="O224" s="25">
        <f t="shared" si="27"/>
        <v>5.2079500223779425</v>
      </c>
    </row>
    <row r="225" spans="1:15" x14ac:dyDescent="0.3">
      <c r="A225" s="25"/>
      <c r="B225" s="25"/>
      <c r="C225" s="25"/>
      <c r="D225" s="25"/>
      <c r="E225" s="26"/>
      <c r="F225" s="33">
        <v>0.94477926808962864</v>
      </c>
      <c r="G225" s="34">
        <v>0.41110154061408</v>
      </c>
      <c r="H225" s="41">
        <v>223</v>
      </c>
      <c r="I225" s="25">
        <f t="shared" si="21"/>
        <v>4.7238963404481433</v>
      </c>
      <c r="J225" s="25">
        <f t="shared" si="22"/>
        <v>519.02708942491438</v>
      </c>
      <c r="K225" s="25">
        <f t="shared" si="23"/>
        <v>519.5111431068442</v>
      </c>
      <c r="L225" s="25">
        <f t="shared" si="24"/>
        <v>0.48405368192982223</v>
      </c>
      <c r="M225" s="25">
        <f t="shared" si="25"/>
        <v>1.8876438409594825</v>
      </c>
      <c r="N225" s="25">
        <f t="shared" si="26"/>
        <v>521.39878694780373</v>
      </c>
      <c r="O225" s="25">
        <f t="shared" si="27"/>
        <v>2.3716975228893045</v>
      </c>
    </row>
    <row r="226" spans="1:15" x14ac:dyDescent="0.3">
      <c r="A226" s="25"/>
      <c r="B226" s="25"/>
      <c r="C226" s="25"/>
      <c r="D226" s="25"/>
      <c r="E226" s="26"/>
      <c r="F226" s="33">
        <v>0.64111735451766394</v>
      </c>
      <c r="G226" s="34">
        <v>0.22906055099333111</v>
      </c>
      <c r="H226" s="41">
        <v>224</v>
      </c>
      <c r="I226" s="25">
        <f t="shared" si="21"/>
        <v>3.2055867725883198</v>
      </c>
      <c r="J226" s="25">
        <f t="shared" si="22"/>
        <v>522.23267619750266</v>
      </c>
      <c r="K226" s="25">
        <f t="shared" si="23"/>
        <v>522.23267619750266</v>
      </c>
      <c r="L226" s="25">
        <f t="shared" si="24"/>
        <v>0</v>
      </c>
      <c r="M226" s="25">
        <f t="shared" si="25"/>
        <v>1.6290278650038883</v>
      </c>
      <c r="N226" s="25">
        <f t="shared" si="26"/>
        <v>523.86170406250653</v>
      </c>
      <c r="O226" s="25">
        <f t="shared" si="27"/>
        <v>1.6290278650038883</v>
      </c>
    </row>
    <row r="227" spans="1:15" x14ac:dyDescent="0.3">
      <c r="A227" s="25"/>
      <c r="B227" s="25"/>
      <c r="C227" s="25"/>
      <c r="D227" s="25"/>
      <c r="E227" s="26"/>
      <c r="F227" s="33">
        <v>0.68757660171622714</v>
      </c>
      <c r="G227" s="34">
        <v>0.35506703574503018</v>
      </c>
      <c r="H227" s="41">
        <v>225</v>
      </c>
      <c r="I227" s="25">
        <f t="shared" si="21"/>
        <v>3.4378830085811356</v>
      </c>
      <c r="J227" s="25">
        <f t="shared" si="22"/>
        <v>525.67055920608379</v>
      </c>
      <c r="K227" s="25">
        <f t="shared" si="23"/>
        <v>525.67055920608379</v>
      </c>
      <c r="L227" s="25">
        <f t="shared" si="24"/>
        <v>0</v>
      </c>
      <c r="M227" s="25">
        <f t="shared" si="25"/>
        <v>1.814161983452222</v>
      </c>
      <c r="N227" s="25">
        <f t="shared" si="26"/>
        <v>527.484721189536</v>
      </c>
      <c r="O227" s="25">
        <f t="shared" si="27"/>
        <v>1.814161983452222</v>
      </c>
    </row>
    <row r="228" spans="1:15" x14ac:dyDescent="0.3">
      <c r="A228" s="25"/>
      <c r="B228" s="25"/>
      <c r="C228" s="25"/>
      <c r="D228" s="25"/>
      <c r="E228" s="26"/>
      <c r="F228" s="33">
        <v>0.72710532938632044</v>
      </c>
      <c r="G228" s="34">
        <v>0.58452135147300144</v>
      </c>
      <c r="H228" s="41">
        <v>226</v>
      </c>
      <c r="I228" s="25">
        <f t="shared" si="21"/>
        <v>3.6355266469316021</v>
      </c>
      <c r="J228" s="25">
        <f t="shared" si="22"/>
        <v>529.30608585301536</v>
      </c>
      <c r="K228" s="25">
        <f t="shared" si="23"/>
        <v>529.30608585301536</v>
      </c>
      <c r="L228" s="25">
        <f t="shared" si="24"/>
        <v>0</v>
      </c>
      <c r="M228" s="25">
        <f t="shared" si="25"/>
        <v>2.106736980551418</v>
      </c>
      <c r="N228" s="25">
        <f t="shared" si="26"/>
        <v>531.41282283356679</v>
      </c>
      <c r="O228" s="25">
        <f t="shared" si="27"/>
        <v>2.106736980551418</v>
      </c>
    </row>
    <row r="229" spans="1:15" x14ac:dyDescent="0.3">
      <c r="A229" s="25"/>
      <c r="B229" s="25"/>
      <c r="C229" s="25"/>
      <c r="D229" s="25"/>
      <c r="E229" s="26"/>
      <c r="F229" s="33">
        <v>0.45193662824052372</v>
      </c>
      <c r="G229" s="34">
        <v>8.4407256085652804E-2</v>
      </c>
      <c r="H229" s="41">
        <v>227</v>
      </c>
      <c r="I229" s="25">
        <f t="shared" si="21"/>
        <v>2.2596831412026184</v>
      </c>
      <c r="J229" s="25">
        <f t="shared" si="22"/>
        <v>531.56576899421793</v>
      </c>
      <c r="K229" s="25">
        <f t="shared" si="23"/>
        <v>531.56576899421793</v>
      </c>
      <c r="L229" s="25">
        <f t="shared" si="24"/>
        <v>0</v>
      </c>
      <c r="M229" s="25">
        <f t="shared" si="25"/>
        <v>1.3119884992795412</v>
      </c>
      <c r="N229" s="25">
        <f t="shared" si="26"/>
        <v>532.87775749349748</v>
      </c>
      <c r="O229" s="25">
        <f t="shared" si="27"/>
        <v>1.3119884992795412</v>
      </c>
    </row>
    <row r="230" spans="1:15" x14ac:dyDescent="0.3">
      <c r="A230" s="25"/>
      <c r="B230" s="25"/>
      <c r="C230" s="25"/>
      <c r="D230" s="25"/>
      <c r="E230" s="26"/>
      <c r="F230" s="33">
        <v>0.79568913264829455</v>
      </c>
      <c r="G230" s="34">
        <v>0.27317500271442874</v>
      </c>
      <c r="H230" s="41">
        <v>228</v>
      </c>
      <c r="I230" s="25">
        <f t="shared" si="21"/>
        <v>3.9784456632414726</v>
      </c>
      <c r="J230" s="25">
        <f t="shared" si="22"/>
        <v>535.54421465745941</v>
      </c>
      <c r="K230" s="25">
        <f t="shared" si="23"/>
        <v>535.54421465745941</v>
      </c>
      <c r="L230" s="25">
        <f t="shared" si="24"/>
        <v>0</v>
      </c>
      <c r="M230" s="25">
        <f t="shared" si="25"/>
        <v>1.6983807247273854</v>
      </c>
      <c r="N230" s="25">
        <f t="shared" si="26"/>
        <v>537.24259538218678</v>
      </c>
      <c r="O230" s="25">
        <f t="shared" si="27"/>
        <v>1.6983807247273854</v>
      </c>
    </row>
    <row r="231" spans="1:15" x14ac:dyDescent="0.3">
      <c r="A231" s="25"/>
      <c r="B231" s="25"/>
      <c r="C231" s="25"/>
      <c r="D231" s="25"/>
      <c r="E231" s="26"/>
      <c r="F231" s="33">
        <v>0.64337356168663018</v>
      </c>
      <c r="G231" s="34">
        <v>0.60253153928729863</v>
      </c>
      <c r="H231" s="41">
        <v>229</v>
      </c>
      <c r="I231" s="25">
        <f t="shared" si="21"/>
        <v>3.2168678084331508</v>
      </c>
      <c r="J231" s="25">
        <f t="shared" si="22"/>
        <v>538.76108246589251</v>
      </c>
      <c r="K231" s="25">
        <f t="shared" si="23"/>
        <v>538.76108246589251</v>
      </c>
      <c r="L231" s="25">
        <f t="shared" si="24"/>
        <v>0</v>
      </c>
      <c r="M231" s="25">
        <f t="shared" si="25"/>
        <v>2.1299525861541211</v>
      </c>
      <c r="N231" s="25">
        <f t="shared" si="26"/>
        <v>540.89103505204662</v>
      </c>
      <c r="O231" s="25">
        <f t="shared" si="27"/>
        <v>2.1299525861541211</v>
      </c>
    </row>
    <row r="232" spans="1:15" x14ac:dyDescent="0.3">
      <c r="A232" s="25"/>
      <c r="B232" s="25"/>
      <c r="C232" s="25"/>
      <c r="D232" s="25"/>
      <c r="E232" s="26"/>
      <c r="F232" s="33">
        <v>0.1407754842916179</v>
      </c>
      <c r="G232" s="34">
        <v>0.83632945073012666</v>
      </c>
      <c r="H232" s="41">
        <v>230</v>
      </c>
      <c r="I232" s="25">
        <f t="shared" si="21"/>
        <v>0.70387742145808951</v>
      </c>
      <c r="J232" s="25">
        <f t="shared" si="22"/>
        <v>539.46495988735057</v>
      </c>
      <c r="K232" s="25">
        <f t="shared" si="23"/>
        <v>540.89103505204662</v>
      </c>
      <c r="L232" s="25">
        <f t="shared" si="24"/>
        <v>1.4260751646960443</v>
      </c>
      <c r="M232" s="25">
        <f t="shared" si="25"/>
        <v>2.4897417893262603</v>
      </c>
      <c r="N232" s="25">
        <f t="shared" si="26"/>
        <v>543.38077684137284</v>
      </c>
      <c r="O232" s="25">
        <f t="shared" si="27"/>
        <v>3.9158169540223047</v>
      </c>
    </row>
    <row r="233" spans="1:15" x14ac:dyDescent="0.3">
      <c r="A233" s="25"/>
      <c r="B233" s="25"/>
      <c r="C233" s="25"/>
      <c r="D233" s="25"/>
      <c r="E233" s="26"/>
      <c r="F233" s="33">
        <v>0.69863824106084649</v>
      </c>
      <c r="G233" s="34">
        <v>0.50608483547166461</v>
      </c>
      <c r="H233" s="41">
        <v>231</v>
      </c>
      <c r="I233" s="25">
        <f t="shared" si="21"/>
        <v>3.4931912053042327</v>
      </c>
      <c r="J233" s="25">
        <f t="shared" si="22"/>
        <v>542.95815109265482</v>
      </c>
      <c r="K233" s="25">
        <f t="shared" si="23"/>
        <v>543.38077684137284</v>
      </c>
      <c r="L233" s="25">
        <f t="shared" si="24"/>
        <v>0.42262574871801917</v>
      </c>
      <c r="M233" s="25">
        <f t="shared" si="25"/>
        <v>2.0076265060328913</v>
      </c>
      <c r="N233" s="25">
        <f t="shared" si="26"/>
        <v>545.38840334740576</v>
      </c>
      <c r="O233" s="25">
        <f t="shared" si="27"/>
        <v>2.4302522547509104</v>
      </c>
    </row>
    <row r="234" spans="1:15" x14ac:dyDescent="0.3">
      <c r="A234" s="25"/>
      <c r="B234" s="25"/>
      <c r="C234" s="25"/>
      <c r="D234" s="25"/>
      <c r="E234" s="26"/>
      <c r="F234" s="33">
        <v>0.26466869517309244</v>
      </c>
      <c r="G234" s="34">
        <v>0.37443084503858293</v>
      </c>
      <c r="H234" s="41">
        <v>232</v>
      </c>
      <c r="I234" s="25">
        <f t="shared" si="21"/>
        <v>1.3233434758654621</v>
      </c>
      <c r="J234" s="25">
        <f t="shared" si="22"/>
        <v>544.28149456852032</v>
      </c>
      <c r="K234" s="25">
        <f t="shared" si="23"/>
        <v>545.38840334740576</v>
      </c>
      <c r="L234" s="25">
        <f t="shared" si="24"/>
        <v>1.1069087788854404</v>
      </c>
      <c r="M234" s="25">
        <f t="shared" si="25"/>
        <v>1.839929660759801</v>
      </c>
      <c r="N234" s="25">
        <f t="shared" si="26"/>
        <v>547.22833300816558</v>
      </c>
      <c r="O234" s="25">
        <f t="shared" si="27"/>
        <v>2.9468384396452416</v>
      </c>
    </row>
    <row r="235" spans="1:15" x14ac:dyDescent="0.3">
      <c r="A235" s="25"/>
      <c r="B235" s="25"/>
      <c r="C235" s="25"/>
      <c r="D235" s="25"/>
      <c r="E235" s="26"/>
      <c r="F235" s="33">
        <v>0.61524260764108918</v>
      </c>
      <c r="G235" s="34">
        <v>0.79122071243010805</v>
      </c>
      <c r="H235" s="41">
        <v>233</v>
      </c>
      <c r="I235" s="25">
        <f t="shared" si="21"/>
        <v>3.076213038205446</v>
      </c>
      <c r="J235" s="25">
        <f t="shared" si="22"/>
        <v>547.35770760672574</v>
      </c>
      <c r="K235" s="25">
        <f t="shared" si="23"/>
        <v>547.35770760672574</v>
      </c>
      <c r="L235" s="25">
        <f t="shared" si="24"/>
        <v>0</v>
      </c>
      <c r="M235" s="25">
        <f t="shared" si="25"/>
        <v>2.4053320673231466</v>
      </c>
      <c r="N235" s="25">
        <f t="shared" si="26"/>
        <v>549.76303967404885</v>
      </c>
      <c r="O235" s="25">
        <f t="shared" si="27"/>
        <v>2.4053320673231466</v>
      </c>
    </row>
    <row r="236" spans="1:15" x14ac:dyDescent="0.3">
      <c r="A236" s="25"/>
      <c r="B236" s="25"/>
      <c r="C236" s="25"/>
      <c r="D236" s="25"/>
      <c r="E236" s="26"/>
      <c r="F236" s="33">
        <v>0.31567111797048986</v>
      </c>
      <c r="G236" s="34">
        <v>0.49658172649278809</v>
      </c>
      <c r="H236" s="41">
        <v>234</v>
      </c>
      <c r="I236" s="25">
        <f t="shared" si="21"/>
        <v>1.5783555898524493</v>
      </c>
      <c r="J236" s="25">
        <f t="shared" si="22"/>
        <v>548.93606319657817</v>
      </c>
      <c r="K236" s="25">
        <f t="shared" si="23"/>
        <v>549.76303967404885</v>
      </c>
      <c r="L236" s="25">
        <f t="shared" si="24"/>
        <v>0.82697647747068004</v>
      </c>
      <c r="M236" s="25">
        <f t="shared" si="25"/>
        <v>1.9957157770654088</v>
      </c>
      <c r="N236" s="25">
        <f t="shared" si="26"/>
        <v>551.75875545111421</v>
      </c>
      <c r="O236" s="25">
        <f t="shared" si="27"/>
        <v>2.8226922545360891</v>
      </c>
    </row>
    <row r="237" spans="1:15" x14ac:dyDescent="0.3">
      <c r="A237" s="25"/>
      <c r="B237" s="25"/>
      <c r="C237" s="25"/>
      <c r="D237" s="25"/>
      <c r="E237" s="26"/>
      <c r="F237" s="33">
        <v>0.53492698779737147</v>
      </c>
      <c r="G237" s="34">
        <v>0.22918466131590887</v>
      </c>
      <c r="H237" s="41">
        <v>235</v>
      </c>
      <c r="I237" s="25">
        <f t="shared" si="21"/>
        <v>2.6746349389868573</v>
      </c>
      <c r="J237" s="25">
        <f t="shared" si="22"/>
        <v>551.61069813556503</v>
      </c>
      <c r="K237" s="25">
        <f t="shared" si="23"/>
        <v>551.75875545111421</v>
      </c>
      <c r="L237" s="25">
        <f t="shared" si="24"/>
        <v>0.14805731554918111</v>
      </c>
      <c r="M237" s="25">
        <f t="shared" si="25"/>
        <v>1.6292326684955474</v>
      </c>
      <c r="N237" s="25">
        <f t="shared" si="26"/>
        <v>553.38798811960976</v>
      </c>
      <c r="O237" s="25">
        <f t="shared" si="27"/>
        <v>1.7772899840447285</v>
      </c>
    </row>
    <row r="238" spans="1:15" x14ac:dyDescent="0.3">
      <c r="A238" s="25"/>
      <c r="B238" s="25"/>
      <c r="C238" s="25"/>
      <c r="D238" s="25"/>
      <c r="E238" s="26"/>
      <c r="F238" s="33">
        <v>0.72856066114750428</v>
      </c>
      <c r="G238" s="34">
        <v>0.16304797899587675</v>
      </c>
      <c r="H238" s="41">
        <v>236</v>
      </c>
      <c r="I238" s="25">
        <f t="shared" si="21"/>
        <v>3.6428033057375213</v>
      </c>
      <c r="J238" s="25">
        <f t="shared" si="22"/>
        <v>555.25350144130255</v>
      </c>
      <c r="K238" s="25">
        <f t="shared" si="23"/>
        <v>555.25350144130255</v>
      </c>
      <c r="L238" s="25">
        <f t="shared" si="24"/>
        <v>0</v>
      </c>
      <c r="M238" s="25">
        <f t="shared" si="25"/>
        <v>1.5089960517369281</v>
      </c>
      <c r="N238" s="25">
        <f t="shared" si="26"/>
        <v>556.76249749303952</v>
      </c>
      <c r="O238" s="25">
        <f t="shared" si="27"/>
        <v>1.5089960517369281</v>
      </c>
    </row>
    <row r="239" spans="1:15" x14ac:dyDescent="0.3">
      <c r="A239" s="25"/>
      <c r="B239" s="25"/>
      <c r="C239" s="25"/>
      <c r="D239" s="25"/>
      <c r="E239" s="26"/>
      <c r="F239" s="33">
        <v>0.43965622376905245</v>
      </c>
      <c r="G239" s="34">
        <v>0.84295554919704208</v>
      </c>
      <c r="H239" s="41">
        <v>237</v>
      </c>
      <c r="I239" s="25">
        <f t="shared" si="21"/>
        <v>2.1982811188452622</v>
      </c>
      <c r="J239" s="25">
        <f t="shared" si="22"/>
        <v>557.45178256014776</v>
      </c>
      <c r="K239" s="25">
        <f t="shared" si="23"/>
        <v>557.45178256014776</v>
      </c>
      <c r="L239" s="25">
        <f t="shared" si="24"/>
        <v>0</v>
      </c>
      <c r="M239" s="25">
        <f t="shared" si="25"/>
        <v>2.5033396615537065</v>
      </c>
      <c r="N239" s="25">
        <f t="shared" si="26"/>
        <v>559.95512222170146</v>
      </c>
      <c r="O239" s="25">
        <f t="shared" si="27"/>
        <v>2.5033396615537065</v>
      </c>
    </row>
    <row r="240" spans="1:15" x14ac:dyDescent="0.3">
      <c r="A240" s="25"/>
      <c r="B240" s="25"/>
      <c r="C240" s="25"/>
      <c r="D240" s="25"/>
      <c r="E240" s="26"/>
      <c r="F240" s="33">
        <v>0.634691153248368</v>
      </c>
      <c r="G240" s="34">
        <v>0.11862954191515995</v>
      </c>
      <c r="H240" s="41">
        <v>238</v>
      </c>
      <c r="I240" s="25">
        <f t="shared" si="21"/>
        <v>3.1734557662418399</v>
      </c>
      <c r="J240" s="25">
        <f t="shared" si="22"/>
        <v>560.62523832638965</v>
      </c>
      <c r="K240" s="25">
        <f t="shared" si="23"/>
        <v>560.62523832638965</v>
      </c>
      <c r="L240" s="25">
        <f t="shared" si="24"/>
        <v>0</v>
      </c>
      <c r="M240" s="25">
        <f t="shared" si="25"/>
        <v>1.4090672635503116</v>
      </c>
      <c r="N240" s="25">
        <f t="shared" si="26"/>
        <v>562.03430558994</v>
      </c>
      <c r="O240" s="25">
        <f t="shared" si="27"/>
        <v>1.4090672635503116</v>
      </c>
    </row>
    <row r="241" spans="1:15" x14ac:dyDescent="0.3">
      <c r="A241" s="25"/>
      <c r="B241" s="25"/>
      <c r="C241" s="25"/>
      <c r="D241" s="25"/>
      <c r="E241" s="26"/>
      <c r="F241" s="33">
        <v>0.42739818770649307</v>
      </c>
      <c r="G241" s="34">
        <v>0.66435441108571236</v>
      </c>
      <c r="H241" s="41">
        <v>239</v>
      </c>
      <c r="I241" s="25">
        <f t="shared" si="21"/>
        <v>2.1369909385324655</v>
      </c>
      <c r="J241" s="25">
        <f t="shared" si="22"/>
        <v>562.7622292649221</v>
      </c>
      <c r="K241" s="25">
        <f t="shared" si="23"/>
        <v>562.7622292649221</v>
      </c>
      <c r="L241" s="25">
        <f t="shared" si="24"/>
        <v>0</v>
      </c>
      <c r="M241" s="25">
        <f t="shared" si="25"/>
        <v>2.2121883038074945</v>
      </c>
      <c r="N241" s="25">
        <f t="shared" si="26"/>
        <v>564.97441756872956</v>
      </c>
      <c r="O241" s="25">
        <f t="shared" si="27"/>
        <v>2.2121883038074945</v>
      </c>
    </row>
    <row r="242" spans="1:15" x14ac:dyDescent="0.3">
      <c r="A242" s="25"/>
      <c r="B242" s="25"/>
      <c r="C242" s="25"/>
      <c r="D242" s="25"/>
      <c r="E242" s="26"/>
      <c r="F242" s="33">
        <v>0.87388502442733063</v>
      </c>
      <c r="G242" s="34">
        <v>0.98530920191687743</v>
      </c>
      <c r="H242" s="41">
        <v>240</v>
      </c>
      <c r="I242" s="25">
        <f t="shared" si="21"/>
        <v>4.3694251221366533</v>
      </c>
      <c r="J242" s="25">
        <f t="shared" si="22"/>
        <v>567.1316543870588</v>
      </c>
      <c r="K242" s="25">
        <f t="shared" si="23"/>
        <v>567.1316543870588</v>
      </c>
      <c r="L242" s="25">
        <f t="shared" si="24"/>
        <v>0</v>
      </c>
      <c r="M242" s="25">
        <f t="shared" si="25"/>
        <v>3.0891642006118705</v>
      </c>
      <c r="N242" s="25">
        <f t="shared" si="26"/>
        <v>570.22081858767069</v>
      </c>
      <c r="O242" s="25">
        <f t="shared" si="27"/>
        <v>3.0891642006118705</v>
      </c>
    </row>
    <row r="243" spans="1:15" x14ac:dyDescent="0.3">
      <c r="A243" s="25"/>
      <c r="B243" s="25"/>
      <c r="C243" s="25"/>
      <c r="D243" s="25"/>
      <c r="E243" s="26"/>
      <c r="F243" s="33">
        <v>0.26717077313862703</v>
      </c>
      <c r="G243" s="34">
        <v>0.11376348832624905</v>
      </c>
      <c r="H243" s="41">
        <v>241</v>
      </c>
      <c r="I243" s="25">
        <f t="shared" si="21"/>
        <v>1.3358538656931351</v>
      </c>
      <c r="J243" s="25">
        <f t="shared" si="22"/>
        <v>568.46750825275194</v>
      </c>
      <c r="K243" s="25">
        <f t="shared" si="23"/>
        <v>570.22081858767069</v>
      </c>
      <c r="L243" s="25">
        <f t="shared" si="24"/>
        <v>1.7533103349187513</v>
      </c>
      <c r="M243" s="25">
        <f t="shared" si="25"/>
        <v>1.3966231045715105</v>
      </c>
      <c r="N243" s="25">
        <f t="shared" si="26"/>
        <v>571.61744169224221</v>
      </c>
      <c r="O243" s="25">
        <f t="shared" si="27"/>
        <v>3.1499334394902618</v>
      </c>
    </row>
    <row r="244" spans="1:15" x14ac:dyDescent="0.3">
      <c r="A244" s="25"/>
      <c r="B244" s="25"/>
      <c r="C244" s="25"/>
      <c r="D244" s="25"/>
      <c r="E244" s="26"/>
      <c r="F244" s="33">
        <v>0.29577562450914241</v>
      </c>
      <c r="G244" s="34">
        <v>0.88148784093742594</v>
      </c>
      <c r="H244" s="41">
        <v>242</v>
      </c>
      <c r="I244" s="25">
        <f t="shared" si="21"/>
        <v>1.4788781225457122</v>
      </c>
      <c r="J244" s="25">
        <f t="shared" si="22"/>
        <v>569.94638637529761</v>
      </c>
      <c r="K244" s="25">
        <f t="shared" si="23"/>
        <v>571.61744169224221</v>
      </c>
      <c r="L244" s="25">
        <f t="shared" si="24"/>
        <v>1.671055316944603</v>
      </c>
      <c r="M244" s="25">
        <f t="shared" si="25"/>
        <v>2.5912286256102983</v>
      </c>
      <c r="N244" s="25">
        <f t="shared" si="26"/>
        <v>574.20867031785247</v>
      </c>
      <c r="O244" s="25">
        <f t="shared" si="27"/>
        <v>4.2622839425549017</v>
      </c>
    </row>
    <row r="245" spans="1:15" x14ac:dyDescent="0.3">
      <c r="A245" s="25"/>
      <c r="B245" s="25"/>
      <c r="C245" s="25"/>
      <c r="D245" s="25"/>
      <c r="E245" s="26"/>
      <c r="F245" s="33">
        <v>0.5184718498492692</v>
      </c>
      <c r="G245" s="34">
        <v>0.71012132163343344</v>
      </c>
      <c r="H245" s="41">
        <v>243</v>
      </c>
      <c r="I245" s="25">
        <f t="shared" si="21"/>
        <v>2.5923592492463459</v>
      </c>
      <c r="J245" s="25">
        <f t="shared" si="22"/>
        <v>572.53874562454394</v>
      </c>
      <c r="K245" s="25">
        <f t="shared" si="23"/>
        <v>574.20867031785247</v>
      </c>
      <c r="L245" s="25">
        <f t="shared" si="24"/>
        <v>1.6699246933085305</v>
      </c>
      <c r="M245" s="25">
        <f t="shared" si="25"/>
        <v>2.2768695904150027</v>
      </c>
      <c r="N245" s="25">
        <f t="shared" si="26"/>
        <v>576.48553990826747</v>
      </c>
      <c r="O245" s="25">
        <f t="shared" si="27"/>
        <v>3.9467942837235332</v>
      </c>
    </row>
    <row r="246" spans="1:15" x14ac:dyDescent="0.3">
      <c r="A246" s="25"/>
      <c r="B246" s="25"/>
      <c r="C246" s="25"/>
      <c r="D246" s="25"/>
      <c r="E246" s="26"/>
      <c r="F246" s="33">
        <v>0.8480499105112399</v>
      </c>
      <c r="G246" s="34">
        <v>0.11351663395090728</v>
      </c>
      <c r="H246" s="41">
        <v>244</v>
      </c>
      <c r="I246" s="25">
        <f t="shared" si="21"/>
        <v>4.2402495525561994</v>
      </c>
      <c r="J246" s="25">
        <f t="shared" si="22"/>
        <v>576.77899517710011</v>
      </c>
      <c r="K246" s="25">
        <f t="shared" si="23"/>
        <v>576.77899517710011</v>
      </c>
      <c r="L246" s="25">
        <f t="shared" si="24"/>
        <v>0</v>
      </c>
      <c r="M246" s="25">
        <f t="shared" si="25"/>
        <v>1.3959818084241609</v>
      </c>
      <c r="N246" s="25">
        <f t="shared" si="26"/>
        <v>578.17497698552427</v>
      </c>
      <c r="O246" s="25">
        <f t="shared" si="27"/>
        <v>1.3959818084241609</v>
      </c>
    </row>
    <row r="247" spans="1:15" x14ac:dyDescent="0.3">
      <c r="A247" s="25"/>
      <c r="B247" s="25"/>
      <c r="C247" s="25"/>
      <c r="D247" s="25"/>
      <c r="E247" s="26"/>
      <c r="F247" s="33">
        <v>0.46241607585205735</v>
      </c>
      <c r="G247" s="34">
        <v>0.7635924076666869</v>
      </c>
      <c r="H247" s="41">
        <v>245</v>
      </c>
      <c r="I247" s="25">
        <f t="shared" si="21"/>
        <v>2.3120803792602866</v>
      </c>
      <c r="J247" s="25">
        <f t="shared" si="22"/>
        <v>579.09107555636035</v>
      </c>
      <c r="K247" s="25">
        <f t="shared" si="23"/>
        <v>579.09107555636035</v>
      </c>
      <c r="L247" s="25">
        <f t="shared" si="24"/>
        <v>0</v>
      </c>
      <c r="M247" s="25">
        <f t="shared" si="25"/>
        <v>2.3589530514309289</v>
      </c>
      <c r="N247" s="25">
        <f t="shared" si="26"/>
        <v>581.4500286077913</v>
      </c>
      <c r="O247" s="25">
        <f t="shared" si="27"/>
        <v>2.3589530514309289</v>
      </c>
    </row>
    <row r="248" spans="1:15" x14ac:dyDescent="0.3">
      <c r="A248" s="25"/>
      <c r="B248" s="25"/>
      <c r="C248" s="25"/>
      <c r="D248" s="25"/>
      <c r="E248" s="26"/>
      <c r="F248" s="33">
        <v>0.68748327296905742</v>
      </c>
      <c r="G248" s="34">
        <v>7.4476621581047286E-2</v>
      </c>
      <c r="H248" s="41">
        <v>246</v>
      </c>
      <c r="I248" s="25">
        <f t="shared" si="21"/>
        <v>3.4374163648452871</v>
      </c>
      <c r="J248" s="25">
        <f t="shared" si="22"/>
        <v>582.52849192120561</v>
      </c>
      <c r="K248" s="25">
        <f t="shared" si="23"/>
        <v>582.52849192120561</v>
      </c>
      <c r="L248" s="25">
        <f t="shared" si="24"/>
        <v>0</v>
      </c>
      <c r="M248" s="25">
        <f t="shared" si="25"/>
        <v>1.2783806534153266</v>
      </c>
      <c r="N248" s="25">
        <f t="shared" si="26"/>
        <v>583.80687257462091</v>
      </c>
      <c r="O248" s="25">
        <f t="shared" si="27"/>
        <v>1.2783806534153266</v>
      </c>
    </row>
    <row r="249" spans="1:15" x14ac:dyDescent="0.3">
      <c r="A249" s="25"/>
      <c r="B249" s="25"/>
      <c r="C249" s="25"/>
      <c r="D249" s="25"/>
      <c r="E249" s="26"/>
      <c r="F249" s="33">
        <v>0.84216793992679762</v>
      </c>
      <c r="G249" s="34">
        <v>0.34820138883254736</v>
      </c>
      <c r="H249" s="41">
        <v>247</v>
      </c>
      <c r="I249" s="25">
        <f t="shared" si="21"/>
        <v>4.2108396996339881</v>
      </c>
      <c r="J249" s="25">
        <f t="shared" si="22"/>
        <v>586.73933162083961</v>
      </c>
      <c r="K249" s="25">
        <f t="shared" si="23"/>
        <v>586.73933162083961</v>
      </c>
      <c r="L249" s="25">
        <f t="shared" si="24"/>
        <v>0</v>
      </c>
      <c r="M249" s="25">
        <f t="shared" si="25"/>
        <v>1.8049095456003961</v>
      </c>
      <c r="N249" s="25">
        <f t="shared" si="26"/>
        <v>588.54424116643997</v>
      </c>
      <c r="O249" s="25">
        <f t="shared" si="27"/>
        <v>1.8049095456003961</v>
      </c>
    </row>
    <row r="250" spans="1:15" x14ac:dyDescent="0.3">
      <c r="A250" s="25"/>
      <c r="B250" s="25"/>
      <c r="C250" s="25"/>
      <c r="D250" s="25"/>
      <c r="E250" s="26"/>
      <c r="F250" s="33">
        <v>0.17905673231051533</v>
      </c>
      <c r="G250" s="34">
        <v>0.52620285934582789</v>
      </c>
      <c r="H250" s="41">
        <v>248</v>
      </c>
      <c r="I250" s="25">
        <f t="shared" si="21"/>
        <v>0.89528366155257666</v>
      </c>
      <c r="J250" s="25">
        <f t="shared" si="22"/>
        <v>587.63461528239213</v>
      </c>
      <c r="K250" s="25">
        <f t="shared" si="23"/>
        <v>588.54424116643997</v>
      </c>
      <c r="L250" s="25">
        <f t="shared" si="24"/>
        <v>0.90962588404784128</v>
      </c>
      <c r="M250" s="25">
        <f t="shared" si="25"/>
        <v>2.0328640618744336</v>
      </c>
      <c r="N250" s="25">
        <f t="shared" si="26"/>
        <v>590.57710522831439</v>
      </c>
      <c r="O250" s="25">
        <f t="shared" si="27"/>
        <v>2.9424899459222749</v>
      </c>
    </row>
    <row r="251" spans="1:15" x14ac:dyDescent="0.3">
      <c r="A251" s="25"/>
      <c r="B251" s="25"/>
      <c r="C251" s="25"/>
      <c r="D251" s="25"/>
      <c r="E251" s="26"/>
      <c r="F251" s="33">
        <v>0.24108884000833297</v>
      </c>
      <c r="G251" s="34">
        <v>2.3787632447601847E-2</v>
      </c>
      <c r="H251" s="41">
        <v>249</v>
      </c>
      <c r="I251" s="25">
        <f t="shared" si="21"/>
        <v>1.205444200041665</v>
      </c>
      <c r="J251" s="25">
        <f t="shared" si="22"/>
        <v>588.84005948243384</v>
      </c>
      <c r="K251" s="25">
        <f t="shared" si="23"/>
        <v>590.57710522831439</v>
      </c>
      <c r="L251" s="25">
        <f t="shared" si="24"/>
        <v>1.7370457458805504</v>
      </c>
      <c r="M251" s="25">
        <f t="shared" si="25"/>
        <v>1.0094286142757827</v>
      </c>
      <c r="N251" s="25">
        <f t="shared" si="26"/>
        <v>591.58653384259014</v>
      </c>
      <c r="O251" s="25">
        <f t="shared" si="27"/>
        <v>2.7464743601563333</v>
      </c>
    </row>
    <row r="252" spans="1:15" x14ac:dyDescent="0.3">
      <c r="A252" s="25"/>
      <c r="B252" s="25"/>
      <c r="C252" s="25"/>
      <c r="D252" s="25"/>
      <c r="E252" s="26"/>
      <c r="F252" s="33">
        <v>9.1084664714644159E-2</v>
      </c>
      <c r="G252" s="34">
        <v>7.7144987084708627E-2</v>
      </c>
      <c r="H252" s="41">
        <v>250</v>
      </c>
      <c r="I252" s="25">
        <f t="shared" si="21"/>
        <v>0.4554233235732208</v>
      </c>
      <c r="J252" s="25">
        <f t="shared" si="22"/>
        <v>589.29548280600704</v>
      </c>
      <c r="K252" s="25">
        <f t="shared" si="23"/>
        <v>591.58653384259014</v>
      </c>
      <c r="L252" s="25">
        <f t="shared" si="24"/>
        <v>2.2910510365830987</v>
      </c>
      <c r="M252" s="25">
        <f t="shared" si="25"/>
        <v>1.2877295844478462</v>
      </c>
      <c r="N252" s="25">
        <f t="shared" si="26"/>
        <v>592.87426342703804</v>
      </c>
      <c r="O252" s="25">
        <f t="shared" si="27"/>
        <v>3.578780621030945</v>
      </c>
    </row>
    <row r="253" spans="1:15" x14ac:dyDescent="0.3">
      <c r="A253" s="25"/>
      <c r="B253" s="25"/>
      <c r="C253" s="25"/>
      <c r="D253" s="25"/>
      <c r="E253" s="26"/>
      <c r="F253" s="33">
        <v>0.19722714799989693</v>
      </c>
      <c r="G253" s="34">
        <v>0.80194042052729297</v>
      </c>
      <c r="H253" s="41">
        <v>251</v>
      </c>
      <c r="I253" s="25">
        <f t="shared" si="21"/>
        <v>0.98613573999948467</v>
      </c>
      <c r="J253" s="25">
        <f t="shared" si="22"/>
        <v>590.28161854600648</v>
      </c>
      <c r="K253" s="25">
        <f t="shared" si="23"/>
        <v>592.87426342703804</v>
      </c>
      <c r="L253" s="25">
        <f t="shared" si="24"/>
        <v>2.5926448810315605</v>
      </c>
      <c r="M253" s="25">
        <f t="shared" si="25"/>
        <v>2.4242862999156505</v>
      </c>
      <c r="N253" s="25">
        <f t="shared" si="26"/>
        <v>595.29854972695375</v>
      </c>
      <c r="O253" s="25">
        <f t="shared" si="27"/>
        <v>5.0169311809472106</v>
      </c>
    </row>
    <row r="254" spans="1:15" x14ac:dyDescent="0.3">
      <c r="A254" s="25"/>
      <c r="B254" s="25"/>
      <c r="C254" s="25"/>
      <c r="D254" s="25"/>
      <c r="E254" s="26"/>
      <c r="F254" s="33">
        <v>0.73747476636125942</v>
      </c>
      <c r="G254" s="34">
        <v>0.53008068548363907</v>
      </c>
      <c r="H254" s="41">
        <v>252</v>
      </c>
      <c r="I254" s="25">
        <f t="shared" si="21"/>
        <v>3.6873738318062972</v>
      </c>
      <c r="J254" s="25">
        <f t="shared" si="22"/>
        <v>593.96899237781281</v>
      </c>
      <c r="K254" s="25">
        <f t="shared" si="23"/>
        <v>595.29854972695375</v>
      </c>
      <c r="L254" s="25">
        <f t="shared" si="24"/>
        <v>1.3295573491409414</v>
      </c>
      <c r="M254" s="25">
        <f t="shared" si="25"/>
        <v>2.0377363429505322</v>
      </c>
      <c r="N254" s="25">
        <f t="shared" si="26"/>
        <v>597.3362860699043</v>
      </c>
      <c r="O254" s="25">
        <f t="shared" si="27"/>
        <v>3.3672936920914736</v>
      </c>
    </row>
    <row r="255" spans="1:15" x14ac:dyDescent="0.3">
      <c r="A255" s="25"/>
      <c r="B255" s="25"/>
      <c r="C255" s="25"/>
      <c r="D255" s="25"/>
      <c r="E255" s="26"/>
      <c r="F255" s="33">
        <v>0.93941828212084155</v>
      </c>
      <c r="G255" s="34">
        <v>0.61214813739159812</v>
      </c>
      <c r="H255" s="41">
        <v>253</v>
      </c>
      <c r="I255" s="25">
        <f t="shared" si="21"/>
        <v>4.6970914106042079</v>
      </c>
      <c r="J255" s="25">
        <f t="shared" si="22"/>
        <v>598.66608378841704</v>
      </c>
      <c r="K255" s="25">
        <f t="shared" si="23"/>
        <v>598.66608378841704</v>
      </c>
      <c r="L255" s="25">
        <f t="shared" si="24"/>
        <v>0</v>
      </c>
      <c r="M255" s="25">
        <f t="shared" si="25"/>
        <v>2.1424611145250392</v>
      </c>
      <c r="N255" s="25">
        <f t="shared" si="26"/>
        <v>600.80854490294212</v>
      </c>
      <c r="O255" s="25">
        <f t="shared" si="27"/>
        <v>2.1424611145250392</v>
      </c>
    </row>
    <row r="256" spans="1:15" x14ac:dyDescent="0.3">
      <c r="A256" s="25"/>
      <c r="B256" s="25"/>
      <c r="C256" s="25"/>
      <c r="D256" s="25"/>
      <c r="E256" s="26"/>
      <c r="F256" s="33">
        <v>0.95173093649398544</v>
      </c>
      <c r="G256" s="34">
        <v>0.21044820761896676</v>
      </c>
      <c r="H256" s="41">
        <v>254</v>
      </c>
      <c r="I256" s="25">
        <f t="shared" si="21"/>
        <v>4.7586546824699276</v>
      </c>
      <c r="J256" s="25">
        <f t="shared" si="22"/>
        <v>603.42473847088695</v>
      </c>
      <c r="K256" s="25">
        <f t="shared" si="23"/>
        <v>603.42473847088695</v>
      </c>
      <c r="L256" s="25">
        <f t="shared" si="24"/>
        <v>0</v>
      </c>
      <c r="M256" s="25">
        <f t="shared" si="25"/>
        <v>1.5975664843749628</v>
      </c>
      <c r="N256" s="25">
        <f t="shared" si="26"/>
        <v>605.02230495526192</v>
      </c>
      <c r="O256" s="25">
        <f t="shared" si="27"/>
        <v>1.5975664843749628</v>
      </c>
    </row>
    <row r="257" spans="1:15" x14ac:dyDescent="0.3">
      <c r="A257" s="25"/>
      <c r="B257" s="25"/>
      <c r="C257" s="25"/>
      <c r="D257" s="25"/>
      <c r="E257" s="26"/>
      <c r="F257" s="33">
        <v>0.15522899374685162</v>
      </c>
      <c r="G257" s="34">
        <v>0.36255848125183388</v>
      </c>
      <c r="H257" s="41">
        <v>255</v>
      </c>
      <c r="I257" s="25">
        <f t="shared" si="21"/>
        <v>0.77614496873425809</v>
      </c>
      <c r="J257" s="25">
        <f t="shared" si="22"/>
        <v>604.20088343962118</v>
      </c>
      <c r="K257" s="25">
        <f t="shared" si="23"/>
        <v>605.02230495526192</v>
      </c>
      <c r="L257" s="25">
        <f t="shared" si="24"/>
        <v>0.82142151564073629</v>
      </c>
      <c r="M257" s="25">
        <f t="shared" si="25"/>
        <v>1.8241857992574562</v>
      </c>
      <c r="N257" s="25">
        <f t="shared" si="26"/>
        <v>606.84649075451932</v>
      </c>
      <c r="O257" s="25">
        <f t="shared" si="27"/>
        <v>2.6456073148981925</v>
      </c>
    </row>
    <row r="258" spans="1:15" x14ac:dyDescent="0.3">
      <c r="A258" s="25"/>
      <c r="B258" s="25"/>
      <c r="C258" s="25"/>
      <c r="D258" s="25"/>
      <c r="E258" s="26"/>
      <c r="F258" s="33">
        <v>0.186002400882326</v>
      </c>
      <c r="G258" s="34">
        <v>0.91671673003947207</v>
      </c>
      <c r="H258" s="41">
        <v>256</v>
      </c>
      <c r="I258" s="25">
        <f t="shared" si="21"/>
        <v>0.93001200441163001</v>
      </c>
      <c r="J258" s="25">
        <f t="shared" si="22"/>
        <v>605.13089544403283</v>
      </c>
      <c r="K258" s="25">
        <f t="shared" si="23"/>
        <v>606.84649075451932</v>
      </c>
      <c r="L258" s="25">
        <f t="shared" si="24"/>
        <v>1.7155953104864921</v>
      </c>
      <c r="M258" s="25">
        <f t="shared" si="25"/>
        <v>2.6916603724102259</v>
      </c>
      <c r="N258" s="25">
        <f t="shared" si="26"/>
        <v>609.53815112692951</v>
      </c>
      <c r="O258" s="25">
        <f t="shared" si="27"/>
        <v>4.407255682896718</v>
      </c>
    </row>
    <row r="259" spans="1:15" x14ac:dyDescent="0.3">
      <c r="A259" s="25"/>
      <c r="B259" s="25"/>
      <c r="C259" s="25"/>
      <c r="D259" s="25"/>
      <c r="E259" s="26"/>
      <c r="F259" s="33">
        <v>0.83678288225894104</v>
      </c>
      <c r="G259" s="34">
        <v>0.76262206550901646</v>
      </c>
      <c r="H259" s="41">
        <v>257</v>
      </c>
      <c r="I259" s="25">
        <f t="shared" si="21"/>
        <v>4.1839144112947055</v>
      </c>
      <c r="J259" s="25">
        <f t="shared" si="22"/>
        <v>609.31480985532755</v>
      </c>
      <c r="K259" s="25">
        <f t="shared" si="23"/>
        <v>609.53815112692951</v>
      </c>
      <c r="L259" s="25">
        <f t="shared" si="24"/>
        <v>0.22334127160195294</v>
      </c>
      <c r="M259" s="25">
        <f t="shared" si="25"/>
        <v>2.357381202789651</v>
      </c>
      <c r="N259" s="25">
        <f t="shared" si="26"/>
        <v>611.89553232971912</v>
      </c>
      <c r="O259" s="25">
        <f t="shared" si="27"/>
        <v>2.580722474391604</v>
      </c>
    </row>
    <row r="260" spans="1:15" x14ac:dyDescent="0.3">
      <c r="A260" s="25"/>
      <c r="B260" s="25"/>
      <c r="C260" s="25"/>
      <c r="D260" s="25"/>
      <c r="E260" s="26"/>
      <c r="F260" s="33">
        <v>0.92904618699944053</v>
      </c>
      <c r="G260" s="34">
        <v>0.86617173037971829</v>
      </c>
      <c r="H260" s="41">
        <v>258</v>
      </c>
      <c r="I260" s="25">
        <f t="shared" ref="I260:I302" si="28">F260 * ($D$4 - $C$4) + $C$4</f>
        <v>4.645230934997203</v>
      </c>
      <c r="J260" s="25">
        <f t="shared" si="22"/>
        <v>613.9600407903248</v>
      </c>
      <c r="K260" s="25">
        <f t="shared" si="23"/>
        <v>613.9600407903248</v>
      </c>
      <c r="L260" s="25">
        <f t="shared" si="24"/>
        <v>0</v>
      </c>
      <c r="M260" s="25">
        <f t="shared" si="25"/>
        <v>2.5542377211192582</v>
      </c>
      <c r="N260" s="25">
        <f t="shared" si="26"/>
        <v>616.5142785114441</v>
      </c>
      <c r="O260" s="25">
        <f t="shared" si="27"/>
        <v>2.5542377211192582</v>
      </c>
    </row>
    <row r="261" spans="1:15" x14ac:dyDescent="0.3">
      <c r="A261" s="25"/>
      <c r="B261" s="25"/>
      <c r="C261" s="25"/>
      <c r="D261" s="25"/>
      <c r="E261" s="26"/>
      <c r="F261" s="33">
        <v>0.54147081165011823</v>
      </c>
      <c r="G261" s="34">
        <v>0.21177559498829013</v>
      </c>
      <c r="H261" s="41">
        <v>259</v>
      </c>
      <c r="I261" s="25">
        <f t="shared" si="28"/>
        <v>2.7073540582505911</v>
      </c>
      <c r="J261" s="25">
        <f t="shared" ref="J261:J302" si="29">J260+I261</f>
        <v>616.66739484857544</v>
      </c>
      <c r="K261" s="25">
        <f t="shared" ref="K261:K302" si="30">MAX(J261,N260)</f>
        <v>616.66739484857544</v>
      </c>
      <c r="L261" s="25">
        <f t="shared" ref="L261:L302" si="31">K261-J261</f>
        <v>0</v>
      </c>
      <c r="M261" s="25">
        <f t="shared" ref="M261:M302" si="32">_xlfn.NORM.INV(G261, $C$6, $D$6)</f>
        <v>1.5998622459124272</v>
      </c>
      <c r="N261" s="25">
        <f t="shared" ref="N261:N302" si="33">K261+M261</f>
        <v>618.26725709448783</v>
      </c>
      <c r="O261" s="25">
        <f t="shared" ref="O261:O302" si="34">L261+M261</f>
        <v>1.5998622459124272</v>
      </c>
    </row>
    <row r="262" spans="1:15" x14ac:dyDescent="0.3">
      <c r="A262" s="25"/>
      <c r="B262" s="25"/>
      <c r="C262" s="25"/>
      <c r="D262" s="25"/>
      <c r="E262" s="26"/>
      <c r="F262" s="33">
        <v>0.76418006566940611</v>
      </c>
      <c r="G262" s="34">
        <v>0.85496176314510908</v>
      </c>
      <c r="H262" s="41">
        <v>260</v>
      </c>
      <c r="I262" s="25">
        <f t="shared" si="28"/>
        <v>3.8209003283470304</v>
      </c>
      <c r="J262" s="25">
        <f t="shared" si="29"/>
        <v>620.48829517692252</v>
      </c>
      <c r="K262" s="25">
        <f t="shared" si="30"/>
        <v>620.48829517692252</v>
      </c>
      <c r="L262" s="25">
        <f t="shared" si="31"/>
        <v>0</v>
      </c>
      <c r="M262" s="25">
        <f t="shared" si="32"/>
        <v>2.5289769350561189</v>
      </c>
      <c r="N262" s="25">
        <f t="shared" si="33"/>
        <v>623.01727211197863</v>
      </c>
      <c r="O262" s="25">
        <f t="shared" si="34"/>
        <v>2.5289769350561189</v>
      </c>
    </row>
    <row r="263" spans="1:15" x14ac:dyDescent="0.3">
      <c r="A263" s="25"/>
      <c r="B263" s="25"/>
      <c r="C263" s="25"/>
      <c r="D263" s="25"/>
      <c r="E263" s="26"/>
      <c r="F263" s="33">
        <v>8.2486500551501529E-2</v>
      </c>
      <c r="G263" s="34">
        <v>0.66852656061377447</v>
      </c>
      <c r="H263" s="41">
        <v>261</v>
      </c>
      <c r="I263" s="25">
        <f t="shared" si="28"/>
        <v>0.41243250275750765</v>
      </c>
      <c r="J263" s="25">
        <f t="shared" si="29"/>
        <v>620.90072767968002</v>
      </c>
      <c r="K263" s="25">
        <f t="shared" si="30"/>
        <v>623.01727211197863</v>
      </c>
      <c r="L263" s="25">
        <f t="shared" si="31"/>
        <v>2.1165444322986104</v>
      </c>
      <c r="M263" s="25">
        <f t="shared" si="32"/>
        <v>2.2179240940626395</v>
      </c>
      <c r="N263" s="25">
        <f t="shared" si="33"/>
        <v>625.23519620604122</v>
      </c>
      <c r="O263" s="25">
        <f t="shared" si="34"/>
        <v>4.3344685263612499</v>
      </c>
    </row>
    <row r="264" spans="1:15" x14ac:dyDescent="0.3">
      <c r="A264" s="25"/>
      <c r="B264" s="25"/>
      <c r="C264" s="25"/>
      <c r="D264" s="25"/>
      <c r="E264" s="26"/>
      <c r="F264" s="33">
        <v>0.91717125570479574</v>
      </c>
      <c r="G264" s="34">
        <v>0.65502180680926736</v>
      </c>
      <c r="H264" s="41">
        <v>262</v>
      </c>
      <c r="I264" s="25">
        <f t="shared" si="28"/>
        <v>4.5858562785239787</v>
      </c>
      <c r="J264" s="25">
        <f t="shared" si="29"/>
        <v>625.48658395820405</v>
      </c>
      <c r="K264" s="25">
        <f t="shared" si="30"/>
        <v>625.48658395820405</v>
      </c>
      <c r="L264" s="25">
        <f t="shared" si="31"/>
        <v>0</v>
      </c>
      <c r="M264" s="25">
        <f t="shared" si="32"/>
        <v>2.1994571267167973</v>
      </c>
      <c r="N264" s="25">
        <f t="shared" si="33"/>
        <v>627.68604108492082</v>
      </c>
      <c r="O264" s="25">
        <f t="shared" si="34"/>
        <v>2.1994571267167973</v>
      </c>
    </row>
    <row r="265" spans="1:15" x14ac:dyDescent="0.3">
      <c r="A265" s="25"/>
      <c r="B265" s="25"/>
      <c r="C265" s="25"/>
      <c r="D265" s="25"/>
      <c r="E265" s="26"/>
      <c r="F265" s="33">
        <v>0.22802875193480787</v>
      </c>
      <c r="G265" s="34">
        <v>0.39415987489106363</v>
      </c>
      <c r="H265" s="41">
        <v>263</v>
      </c>
      <c r="I265" s="25">
        <f t="shared" si="28"/>
        <v>1.1401437596740394</v>
      </c>
      <c r="J265" s="25">
        <f t="shared" si="29"/>
        <v>626.62672771787811</v>
      </c>
      <c r="K265" s="25">
        <f t="shared" si="30"/>
        <v>627.68604108492082</v>
      </c>
      <c r="L265" s="25">
        <f t="shared" si="31"/>
        <v>1.0593133670427051</v>
      </c>
      <c r="M265" s="25">
        <f t="shared" si="32"/>
        <v>1.8657534268846274</v>
      </c>
      <c r="N265" s="25">
        <f t="shared" si="33"/>
        <v>629.5517945118055</v>
      </c>
      <c r="O265" s="25">
        <f t="shared" si="34"/>
        <v>2.9250667939273325</v>
      </c>
    </row>
    <row r="266" spans="1:15" x14ac:dyDescent="0.3">
      <c r="A266" s="25"/>
      <c r="B266" s="25"/>
      <c r="C266" s="25"/>
      <c r="D266" s="25"/>
      <c r="E266" s="26"/>
      <c r="F266" s="33">
        <v>0.49966223072892435</v>
      </c>
      <c r="G266" s="34">
        <v>0.17993815562325211</v>
      </c>
      <c r="H266" s="41">
        <v>264</v>
      </c>
      <c r="I266" s="25">
        <f t="shared" si="28"/>
        <v>2.4983111536446216</v>
      </c>
      <c r="J266" s="25">
        <f t="shared" si="29"/>
        <v>629.12503887152275</v>
      </c>
      <c r="K266" s="25">
        <f t="shared" si="30"/>
        <v>629.5517945118055</v>
      </c>
      <c r="L266" s="25">
        <f t="shared" si="31"/>
        <v>0.42675564028274948</v>
      </c>
      <c r="M266" s="25">
        <f t="shared" si="32"/>
        <v>1.5421995996660374</v>
      </c>
      <c r="N266" s="25">
        <f t="shared" si="33"/>
        <v>631.09399411147149</v>
      </c>
      <c r="O266" s="25">
        <f t="shared" si="34"/>
        <v>1.9689552399487869</v>
      </c>
    </row>
    <row r="267" spans="1:15" x14ac:dyDescent="0.3">
      <c r="A267" s="25"/>
      <c r="B267" s="25"/>
      <c r="C267" s="25"/>
      <c r="D267" s="25"/>
      <c r="E267" s="26"/>
      <c r="F267" s="33">
        <v>2.5502767437598495E-3</v>
      </c>
      <c r="G267" s="34">
        <v>0.8958943782001263</v>
      </c>
      <c r="H267" s="41">
        <v>265</v>
      </c>
      <c r="I267" s="25">
        <f t="shared" si="28"/>
        <v>1.2751383718799247E-2</v>
      </c>
      <c r="J267" s="25">
        <f t="shared" si="29"/>
        <v>629.1377902552415</v>
      </c>
      <c r="K267" s="25">
        <f t="shared" si="30"/>
        <v>631.09399411147149</v>
      </c>
      <c r="L267" s="25">
        <f t="shared" si="31"/>
        <v>1.9562038562299904</v>
      </c>
      <c r="M267" s="25">
        <f t="shared" si="32"/>
        <v>2.6292496452978447</v>
      </c>
      <c r="N267" s="25">
        <f t="shared" si="33"/>
        <v>633.72324375676931</v>
      </c>
      <c r="O267" s="25">
        <f t="shared" si="34"/>
        <v>4.5854535015278355</v>
      </c>
    </row>
    <row r="268" spans="1:15" x14ac:dyDescent="0.3">
      <c r="A268" s="25"/>
      <c r="B268" s="25"/>
      <c r="C268" s="25"/>
      <c r="D268" s="25"/>
      <c r="E268" s="26"/>
      <c r="F268" s="33">
        <v>0.55601979034519</v>
      </c>
      <c r="G268" s="34">
        <v>0.46380711148679155</v>
      </c>
      <c r="H268" s="41">
        <v>266</v>
      </c>
      <c r="I268" s="25">
        <f t="shared" si="28"/>
        <v>2.7800989517259502</v>
      </c>
      <c r="J268" s="25">
        <f t="shared" si="29"/>
        <v>631.9178892069674</v>
      </c>
      <c r="K268" s="25">
        <f t="shared" si="30"/>
        <v>633.72324375676931</v>
      </c>
      <c r="L268" s="25">
        <f t="shared" si="31"/>
        <v>1.8053545498019048</v>
      </c>
      <c r="M268" s="25">
        <f t="shared" si="32"/>
        <v>1.9545765372165673</v>
      </c>
      <c r="N268" s="25">
        <f t="shared" si="33"/>
        <v>635.67782029398586</v>
      </c>
      <c r="O268" s="25">
        <f t="shared" si="34"/>
        <v>3.7599310870184723</v>
      </c>
    </row>
    <row r="269" spans="1:15" x14ac:dyDescent="0.3">
      <c r="A269" s="25"/>
      <c r="B269" s="25"/>
      <c r="C269" s="25"/>
      <c r="D269" s="25"/>
      <c r="E269" s="26"/>
      <c r="F269" s="33">
        <v>0.73818034291101187</v>
      </c>
      <c r="G269" s="34">
        <v>0.17091992414949331</v>
      </c>
      <c r="H269" s="41">
        <v>267</v>
      </c>
      <c r="I269" s="25">
        <f t="shared" si="28"/>
        <v>3.6909017145550593</v>
      </c>
      <c r="J269" s="25">
        <f t="shared" si="29"/>
        <v>635.60879092152243</v>
      </c>
      <c r="K269" s="25">
        <f t="shared" si="30"/>
        <v>635.67782029398586</v>
      </c>
      <c r="L269" s="25">
        <f t="shared" si="31"/>
        <v>6.9029372463432992E-2</v>
      </c>
      <c r="M269" s="25">
        <f t="shared" si="32"/>
        <v>1.5247318795420801</v>
      </c>
      <c r="N269" s="25">
        <f t="shared" si="33"/>
        <v>637.20255217352792</v>
      </c>
      <c r="O269" s="25">
        <f t="shared" si="34"/>
        <v>1.5937612520055131</v>
      </c>
    </row>
    <row r="270" spans="1:15" x14ac:dyDescent="0.3">
      <c r="A270" s="25"/>
      <c r="B270" s="25"/>
      <c r="C270" s="25"/>
      <c r="D270" s="25"/>
      <c r="E270" s="26"/>
      <c r="F270" s="33">
        <v>0.55289563378060902</v>
      </c>
      <c r="G270" s="34">
        <v>0.88188033986121583</v>
      </c>
      <c r="H270" s="41">
        <v>268</v>
      </c>
      <c r="I270" s="25">
        <f t="shared" si="28"/>
        <v>2.7644781689030449</v>
      </c>
      <c r="J270" s="25">
        <f t="shared" si="29"/>
        <v>638.37326909042542</v>
      </c>
      <c r="K270" s="25">
        <f t="shared" si="30"/>
        <v>638.37326909042542</v>
      </c>
      <c r="L270" s="25">
        <f t="shared" si="31"/>
        <v>0</v>
      </c>
      <c r="M270" s="25">
        <f t="shared" si="32"/>
        <v>2.5922195119443519</v>
      </c>
      <c r="N270" s="25">
        <f t="shared" si="33"/>
        <v>640.96548860236976</v>
      </c>
      <c r="O270" s="25">
        <f t="shared" si="34"/>
        <v>2.5922195119443519</v>
      </c>
    </row>
    <row r="271" spans="1:15" x14ac:dyDescent="0.3">
      <c r="A271" s="25"/>
      <c r="B271" s="25"/>
      <c r="C271" s="25"/>
      <c r="D271" s="25"/>
      <c r="E271" s="26"/>
      <c r="F271" s="33">
        <v>0.67094935963817504</v>
      </c>
      <c r="G271" s="34">
        <v>0.51623836039375337</v>
      </c>
      <c r="H271" s="41">
        <v>269</v>
      </c>
      <c r="I271" s="25">
        <f t="shared" si="28"/>
        <v>3.3547467981908752</v>
      </c>
      <c r="J271" s="25">
        <f t="shared" si="29"/>
        <v>641.72801588861626</v>
      </c>
      <c r="K271" s="25">
        <f t="shared" si="30"/>
        <v>641.72801588861626</v>
      </c>
      <c r="L271" s="25">
        <f t="shared" si="31"/>
        <v>0</v>
      </c>
      <c r="M271" s="25">
        <f t="shared" si="32"/>
        <v>2.0203573896346327</v>
      </c>
      <c r="N271" s="25">
        <f t="shared" si="33"/>
        <v>643.74837327825094</v>
      </c>
      <c r="O271" s="25">
        <f t="shared" si="34"/>
        <v>2.0203573896346327</v>
      </c>
    </row>
    <row r="272" spans="1:15" x14ac:dyDescent="0.3">
      <c r="A272" s="25"/>
      <c r="B272" s="25"/>
      <c r="C272" s="25"/>
      <c r="D272" s="25"/>
      <c r="E272" s="26"/>
      <c r="F272" s="33">
        <v>0.74093247017776143</v>
      </c>
      <c r="G272" s="34">
        <v>0.69196502126601978</v>
      </c>
      <c r="H272" s="41">
        <v>270</v>
      </c>
      <c r="I272" s="25">
        <f t="shared" si="28"/>
        <v>3.7046623508888072</v>
      </c>
      <c r="J272" s="25">
        <f t="shared" si="29"/>
        <v>645.43267823950509</v>
      </c>
      <c r="K272" s="25">
        <f t="shared" si="30"/>
        <v>645.43267823950509</v>
      </c>
      <c r="L272" s="25">
        <f t="shared" si="31"/>
        <v>0</v>
      </c>
      <c r="M272" s="25">
        <f t="shared" si="32"/>
        <v>2.2507139862355392</v>
      </c>
      <c r="N272" s="25">
        <f t="shared" si="33"/>
        <v>647.68339222574059</v>
      </c>
      <c r="O272" s="25">
        <f t="shared" si="34"/>
        <v>2.2507139862355392</v>
      </c>
    </row>
    <row r="273" spans="1:15" x14ac:dyDescent="0.3">
      <c r="A273" s="25"/>
      <c r="B273" s="25"/>
      <c r="C273" s="25"/>
      <c r="D273" s="25"/>
      <c r="E273" s="26"/>
      <c r="F273" s="33">
        <v>0.4779777668675913</v>
      </c>
      <c r="G273" s="34">
        <v>0.14816249835375561</v>
      </c>
      <c r="H273" s="41">
        <v>271</v>
      </c>
      <c r="I273" s="25">
        <f t="shared" si="28"/>
        <v>2.3898888343379565</v>
      </c>
      <c r="J273" s="25">
        <f t="shared" si="29"/>
        <v>647.82256707384306</v>
      </c>
      <c r="K273" s="25">
        <f t="shared" si="30"/>
        <v>647.82256707384306</v>
      </c>
      <c r="L273" s="25">
        <f t="shared" si="31"/>
        <v>0</v>
      </c>
      <c r="M273" s="25">
        <f t="shared" si="32"/>
        <v>1.4778266314343353</v>
      </c>
      <c r="N273" s="25">
        <f t="shared" si="33"/>
        <v>649.30039370527743</v>
      </c>
      <c r="O273" s="25">
        <f t="shared" si="34"/>
        <v>1.4778266314343353</v>
      </c>
    </row>
    <row r="274" spans="1:15" x14ac:dyDescent="0.3">
      <c r="A274" s="25"/>
      <c r="B274" s="25"/>
      <c r="C274" s="25"/>
      <c r="D274" s="25"/>
      <c r="E274" s="26"/>
      <c r="F274" s="33">
        <v>0.59924331642537165</v>
      </c>
      <c r="G274" s="34">
        <v>0.9023515874187884</v>
      </c>
      <c r="H274" s="41">
        <v>272</v>
      </c>
      <c r="I274" s="25">
        <f t="shared" si="28"/>
        <v>2.9962165821268583</v>
      </c>
      <c r="J274" s="25">
        <f t="shared" si="29"/>
        <v>650.81878365596992</v>
      </c>
      <c r="K274" s="25">
        <f t="shared" si="30"/>
        <v>650.81878365596992</v>
      </c>
      <c r="L274" s="25">
        <f t="shared" si="31"/>
        <v>0</v>
      </c>
      <c r="M274" s="25">
        <f t="shared" si="32"/>
        <v>2.6475339239491698</v>
      </c>
      <c r="N274" s="25">
        <f t="shared" si="33"/>
        <v>653.46631757991906</v>
      </c>
      <c r="O274" s="25">
        <f t="shared" si="34"/>
        <v>2.6475339239491698</v>
      </c>
    </row>
    <row r="275" spans="1:15" x14ac:dyDescent="0.3">
      <c r="A275" s="25"/>
      <c r="B275" s="25"/>
      <c r="C275" s="25"/>
      <c r="D275" s="25"/>
      <c r="E275" s="26"/>
      <c r="F275" s="33">
        <v>0.66462155156320735</v>
      </c>
      <c r="G275" s="34">
        <v>0.36643790092635442</v>
      </c>
      <c r="H275" s="41">
        <v>273</v>
      </c>
      <c r="I275" s="25">
        <f t="shared" si="28"/>
        <v>3.3231077578160368</v>
      </c>
      <c r="J275" s="25">
        <f t="shared" si="29"/>
        <v>654.14189141378597</v>
      </c>
      <c r="K275" s="25">
        <f t="shared" si="30"/>
        <v>654.14189141378597</v>
      </c>
      <c r="L275" s="25">
        <f t="shared" si="31"/>
        <v>0</v>
      </c>
      <c r="M275" s="25">
        <f t="shared" si="32"/>
        <v>1.8293487073524499</v>
      </c>
      <c r="N275" s="25">
        <f t="shared" si="33"/>
        <v>655.97124012113841</v>
      </c>
      <c r="O275" s="25">
        <f t="shared" si="34"/>
        <v>1.8293487073524499</v>
      </c>
    </row>
    <row r="276" spans="1:15" x14ac:dyDescent="0.3">
      <c r="A276" s="25"/>
      <c r="B276" s="25"/>
      <c r="C276" s="25"/>
      <c r="D276" s="25"/>
      <c r="E276" s="26"/>
      <c r="F276" s="33">
        <v>0.59615232480032676</v>
      </c>
      <c r="G276" s="34">
        <v>0.98549910039628874</v>
      </c>
      <c r="H276" s="41">
        <v>274</v>
      </c>
      <c r="I276" s="25">
        <f t="shared" si="28"/>
        <v>2.9807616240016337</v>
      </c>
      <c r="J276" s="25">
        <f t="shared" si="29"/>
        <v>657.12265303778759</v>
      </c>
      <c r="K276" s="25">
        <f t="shared" si="30"/>
        <v>657.12265303778759</v>
      </c>
      <c r="L276" s="25">
        <f t="shared" si="31"/>
        <v>0</v>
      </c>
      <c r="M276" s="25">
        <f t="shared" si="32"/>
        <v>3.0917310354894072</v>
      </c>
      <c r="N276" s="25">
        <f t="shared" si="33"/>
        <v>660.21438407327696</v>
      </c>
      <c r="O276" s="25">
        <f t="shared" si="34"/>
        <v>3.0917310354894072</v>
      </c>
    </row>
    <row r="277" spans="1:15" x14ac:dyDescent="0.3">
      <c r="A277" s="25"/>
      <c r="B277" s="25"/>
      <c r="C277" s="25"/>
      <c r="D277" s="25"/>
      <c r="E277" s="26"/>
      <c r="F277" s="33">
        <v>0.56591400012600923</v>
      </c>
      <c r="G277" s="34">
        <v>0.91884283208205331</v>
      </c>
      <c r="H277" s="41">
        <v>275</v>
      </c>
      <c r="I277" s="25">
        <f t="shared" si="28"/>
        <v>2.8295700006300462</v>
      </c>
      <c r="J277" s="25">
        <f t="shared" si="29"/>
        <v>659.95222303841763</v>
      </c>
      <c r="K277" s="25">
        <f t="shared" si="30"/>
        <v>660.21438407327696</v>
      </c>
      <c r="L277" s="25">
        <f t="shared" si="31"/>
        <v>0.26216103485933218</v>
      </c>
      <c r="M277" s="25">
        <f t="shared" si="32"/>
        <v>2.6986650375250072</v>
      </c>
      <c r="N277" s="25">
        <f t="shared" si="33"/>
        <v>662.91304911080192</v>
      </c>
      <c r="O277" s="25">
        <f t="shared" si="34"/>
        <v>2.9608260723843394</v>
      </c>
    </row>
    <row r="278" spans="1:15" x14ac:dyDescent="0.3">
      <c r="A278" s="25"/>
      <c r="B278" s="25"/>
      <c r="C278" s="25"/>
      <c r="D278" s="25"/>
      <c r="E278" s="26"/>
      <c r="F278" s="33">
        <v>0.69456761848050308</v>
      </c>
      <c r="G278" s="34">
        <v>0.25203650538238009</v>
      </c>
      <c r="H278" s="41">
        <v>276</v>
      </c>
      <c r="I278" s="25">
        <f t="shared" si="28"/>
        <v>3.4728380924025153</v>
      </c>
      <c r="J278" s="25">
        <f t="shared" si="29"/>
        <v>663.42506113082015</v>
      </c>
      <c r="K278" s="25">
        <f t="shared" si="30"/>
        <v>663.42506113082015</v>
      </c>
      <c r="L278" s="25">
        <f t="shared" si="31"/>
        <v>0</v>
      </c>
      <c r="M278" s="25">
        <f t="shared" si="32"/>
        <v>1.6659525450342301</v>
      </c>
      <c r="N278" s="25">
        <f t="shared" si="33"/>
        <v>665.09101367585436</v>
      </c>
      <c r="O278" s="25">
        <f t="shared" si="34"/>
        <v>1.6659525450342301</v>
      </c>
    </row>
    <row r="279" spans="1:15" x14ac:dyDescent="0.3">
      <c r="A279" s="25"/>
      <c r="B279" s="25"/>
      <c r="C279" s="25"/>
      <c r="D279" s="25"/>
      <c r="E279" s="26"/>
      <c r="F279" s="33">
        <v>0.34784161411284731</v>
      </c>
      <c r="G279" s="34">
        <v>0.37693897176895341</v>
      </c>
      <c r="H279" s="41">
        <v>277</v>
      </c>
      <c r="I279" s="25">
        <f t="shared" si="28"/>
        <v>1.7392080705642365</v>
      </c>
      <c r="J279" s="25">
        <f t="shared" si="29"/>
        <v>665.1642692013844</v>
      </c>
      <c r="K279" s="25">
        <f t="shared" si="30"/>
        <v>665.1642692013844</v>
      </c>
      <c r="L279" s="25">
        <f t="shared" si="31"/>
        <v>0</v>
      </c>
      <c r="M279" s="25">
        <f t="shared" si="32"/>
        <v>1.8432349417095684</v>
      </c>
      <c r="N279" s="25">
        <f t="shared" si="33"/>
        <v>667.00750414309402</v>
      </c>
      <c r="O279" s="25">
        <f t="shared" si="34"/>
        <v>1.8432349417095684</v>
      </c>
    </row>
    <row r="280" spans="1:15" x14ac:dyDescent="0.3">
      <c r="A280" s="25"/>
      <c r="B280" s="25"/>
      <c r="C280" s="25"/>
      <c r="D280" s="25"/>
      <c r="E280" s="26"/>
      <c r="F280" s="33">
        <v>0.95329046966659103</v>
      </c>
      <c r="G280" s="34">
        <v>8.2916424932637511E-2</v>
      </c>
      <c r="H280" s="41">
        <v>278</v>
      </c>
      <c r="I280" s="25">
        <f t="shared" si="28"/>
        <v>4.7664523483329555</v>
      </c>
      <c r="J280" s="25">
        <f t="shared" si="29"/>
        <v>669.9307215497173</v>
      </c>
      <c r="K280" s="25">
        <f t="shared" si="30"/>
        <v>669.9307215497173</v>
      </c>
      <c r="L280" s="25">
        <f t="shared" si="31"/>
        <v>0</v>
      </c>
      <c r="M280" s="25">
        <f t="shared" si="32"/>
        <v>1.3071407057341982</v>
      </c>
      <c r="N280" s="25">
        <f t="shared" si="33"/>
        <v>671.23786225545155</v>
      </c>
      <c r="O280" s="25">
        <f t="shared" si="34"/>
        <v>1.3071407057341982</v>
      </c>
    </row>
    <row r="281" spans="1:15" x14ac:dyDescent="0.3">
      <c r="A281" s="25"/>
      <c r="B281" s="25"/>
      <c r="C281" s="25"/>
      <c r="D281" s="25"/>
      <c r="E281" s="26"/>
      <c r="F281" s="33">
        <v>0.7215700000955988</v>
      </c>
      <c r="G281" s="34">
        <v>0.76556621599501962</v>
      </c>
      <c r="H281" s="41">
        <v>279</v>
      </c>
      <c r="I281" s="25">
        <f t="shared" si="28"/>
        <v>3.6078500004779941</v>
      </c>
      <c r="J281" s="25">
        <f t="shared" si="29"/>
        <v>673.53857155019534</v>
      </c>
      <c r="K281" s="25">
        <f t="shared" si="30"/>
        <v>673.53857155019534</v>
      </c>
      <c r="L281" s="25">
        <f t="shared" si="31"/>
        <v>0</v>
      </c>
      <c r="M281" s="25">
        <f t="shared" si="32"/>
        <v>2.3621614118985814</v>
      </c>
      <c r="N281" s="25">
        <f t="shared" si="33"/>
        <v>675.90073296209391</v>
      </c>
      <c r="O281" s="25">
        <f t="shared" si="34"/>
        <v>2.3621614118985814</v>
      </c>
    </row>
    <row r="282" spans="1:15" x14ac:dyDescent="0.3">
      <c r="A282" s="25"/>
      <c r="B282" s="25"/>
      <c r="C282" s="25"/>
      <c r="D282" s="25"/>
      <c r="E282" s="26"/>
      <c r="F282" s="33">
        <v>0.68872101296912736</v>
      </c>
      <c r="G282" s="34">
        <v>0.49776670219170249</v>
      </c>
      <c r="H282" s="41">
        <v>280</v>
      </c>
      <c r="I282" s="25">
        <f t="shared" si="28"/>
        <v>3.4436050648456367</v>
      </c>
      <c r="J282" s="25">
        <f t="shared" si="29"/>
        <v>676.982176615041</v>
      </c>
      <c r="K282" s="25">
        <f t="shared" si="30"/>
        <v>676.982176615041</v>
      </c>
      <c r="L282" s="25">
        <f t="shared" si="31"/>
        <v>0</v>
      </c>
      <c r="M282" s="25">
        <f t="shared" si="32"/>
        <v>1.9972009616645008</v>
      </c>
      <c r="N282" s="25">
        <f t="shared" si="33"/>
        <v>678.97937757670547</v>
      </c>
      <c r="O282" s="25">
        <f t="shared" si="34"/>
        <v>1.9972009616645008</v>
      </c>
    </row>
    <row r="283" spans="1:15" x14ac:dyDescent="0.3">
      <c r="A283" s="25"/>
      <c r="B283" s="25"/>
      <c r="C283" s="25"/>
      <c r="D283" s="25"/>
      <c r="E283" s="26"/>
      <c r="F283" s="33">
        <v>0.75854071612733354</v>
      </c>
      <c r="G283" s="34">
        <v>9.3395500112164576E-2</v>
      </c>
      <c r="H283" s="41">
        <v>281</v>
      </c>
      <c r="I283" s="25">
        <f t="shared" si="28"/>
        <v>3.7927035806366676</v>
      </c>
      <c r="J283" s="25">
        <f t="shared" si="29"/>
        <v>680.77488019567761</v>
      </c>
      <c r="K283" s="25">
        <f t="shared" si="30"/>
        <v>680.77488019567761</v>
      </c>
      <c r="L283" s="25">
        <f t="shared" si="31"/>
        <v>0</v>
      </c>
      <c r="M283" s="25">
        <f t="shared" si="32"/>
        <v>1.3399340745575556</v>
      </c>
      <c r="N283" s="25">
        <f t="shared" si="33"/>
        <v>682.11481427023512</v>
      </c>
      <c r="O283" s="25">
        <f t="shared" si="34"/>
        <v>1.3399340745575556</v>
      </c>
    </row>
    <row r="284" spans="1:15" x14ac:dyDescent="0.3">
      <c r="A284" s="25"/>
      <c r="B284" s="25"/>
      <c r="C284" s="25"/>
      <c r="D284" s="25"/>
      <c r="E284" s="26"/>
      <c r="F284" s="33">
        <v>0.14951183205561114</v>
      </c>
      <c r="G284" s="34">
        <v>0.12192205060757799</v>
      </c>
      <c r="H284" s="41">
        <v>282</v>
      </c>
      <c r="I284" s="25">
        <f t="shared" si="28"/>
        <v>0.74755916027805569</v>
      </c>
      <c r="J284" s="25">
        <f t="shared" si="29"/>
        <v>681.52243935595561</v>
      </c>
      <c r="K284" s="25">
        <f t="shared" si="30"/>
        <v>682.11481427023512</v>
      </c>
      <c r="L284" s="25">
        <f t="shared" si="31"/>
        <v>0.59237491427950317</v>
      </c>
      <c r="M284" s="25">
        <f t="shared" si="32"/>
        <v>1.4172839143367471</v>
      </c>
      <c r="N284" s="25">
        <f t="shared" si="33"/>
        <v>683.53209818457185</v>
      </c>
      <c r="O284" s="25">
        <f t="shared" si="34"/>
        <v>2.0096588286162502</v>
      </c>
    </row>
    <row r="285" spans="1:15" x14ac:dyDescent="0.3">
      <c r="A285" s="25"/>
      <c r="B285" s="25"/>
      <c r="C285" s="25"/>
      <c r="D285" s="25"/>
      <c r="E285" s="26"/>
      <c r="F285" s="33">
        <v>0.23349087863065221</v>
      </c>
      <c r="G285" s="34">
        <v>2.798600360750747E-2</v>
      </c>
      <c r="H285" s="41">
        <v>283</v>
      </c>
      <c r="I285" s="25">
        <f t="shared" si="28"/>
        <v>1.167454393153261</v>
      </c>
      <c r="J285" s="25">
        <f t="shared" si="29"/>
        <v>682.68989374910882</v>
      </c>
      <c r="K285" s="25">
        <f t="shared" si="30"/>
        <v>683.53209818457185</v>
      </c>
      <c r="L285" s="25">
        <f t="shared" si="31"/>
        <v>0.84220443546303159</v>
      </c>
      <c r="M285" s="25">
        <f t="shared" si="32"/>
        <v>1.0443732329009379</v>
      </c>
      <c r="N285" s="25">
        <f t="shared" si="33"/>
        <v>684.57647141747282</v>
      </c>
      <c r="O285" s="25">
        <f t="shared" si="34"/>
        <v>1.8865776683639695</v>
      </c>
    </row>
    <row r="286" spans="1:15" x14ac:dyDescent="0.3">
      <c r="A286" s="25"/>
      <c r="B286" s="25"/>
      <c r="C286" s="25"/>
      <c r="D286" s="25"/>
      <c r="E286" s="26"/>
      <c r="F286" s="33">
        <v>0.88334776389888592</v>
      </c>
      <c r="G286" s="34">
        <v>0.92329622202245176</v>
      </c>
      <c r="H286" s="41">
        <v>284</v>
      </c>
      <c r="I286" s="25">
        <f t="shared" si="28"/>
        <v>4.4167388194944293</v>
      </c>
      <c r="J286" s="25">
        <f t="shared" si="29"/>
        <v>687.10663256860323</v>
      </c>
      <c r="K286" s="25">
        <f t="shared" si="30"/>
        <v>687.10663256860323</v>
      </c>
      <c r="L286" s="25">
        <f t="shared" si="31"/>
        <v>0</v>
      </c>
      <c r="M286" s="25">
        <f t="shared" si="32"/>
        <v>2.7137990758005124</v>
      </c>
      <c r="N286" s="25">
        <f t="shared" si="33"/>
        <v>689.8204316444037</v>
      </c>
      <c r="O286" s="25">
        <f t="shared" si="34"/>
        <v>2.7137990758005124</v>
      </c>
    </row>
    <row r="287" spans="1:15" x14ac:dyDescent="0.3">
      <c r="A287" s="25"/>
      <c r="B287" s="25"/>
      <c r="C287" s="25"/>
      <c r="D287" s="25"/>
      <c r="E287" s="26"/>
      <c r="F287" s="33">
        <v>0.85045298867987817</v>
      </c>
      <c r="G287" s="34">
        <v>0.41248562225900309</v>
      </c>
      <c r="H287" s="41">
        <v>285</v>
      </c>
      <c r="I287" s="25">
        <f t="shared" si="28"/>
        <v>4.2522649433993909</v>
      </c>
      <c r="J287" s="25">
        <f t="shared" si="29"/>
        <v>691.35889751200261</v>
      </c>
      <c r="K287" s="25">
        <f t="shared" si="30"/>
        <v>691.35889751200261</v>
      </c>
      <c r="L287" s="25">
        <f t="shared" si="31"/>
        <v>0</v>
      </c>
      <c r="M287" s="25">
        <f t="shared" si="32"/>
        <v>1.8894221776448457</v>
      </c>
      <c r="N287" s="25">
        <f t="shared" si="33"/>
        <v>693.24831968964747</v>
      </c>
      <c r="O287" s="25">
        <f t="shared" si="34"/>
        <v>1.8894221776448457</v>
      </c>
    </row>
    <row r="288" spans="1:15" x14ac:dyDescent="0.3">
      <c r="A288" s="25"/>
      <c r="B288" s="25"/>
      <c r="C288" s="25"/>
      <c r="D288" s="25"/>
      <c r="E288" s="26"/>
      <c r="F288" s="33">
        <v>2.609725729982304E-2</v>
      </c>
      <c r="G288" s="34">
        <v>0.3489862750083762</v>
      </c>
      <c r="H288" s="41">
        <v>286</v>
      </c>
      <c r="I288" s="25">
        <f t="shared" si="28"/>
        <v>0.1304862864991152</v>
      </c>
      <c r="J288" s="25">
        <f t="shared" si="29"/>
        <v>691.48938379850176</v>
      </c>
      <c r="K288" s="25">
        <f t="shared" si="30"/>
        <v>693.24831968964747</v>
      </c>
      <c r="L288" s="25">
        <f t="shared" si="31"/>
        <v>1.7589358911457111</v>
      </c>
      <c r="M288" s="25">
        <f t="shared" si="32"/>
        <v>1.8059706200897907</v>
      </c>
      <c r="N288" s="25">
        <f t="shared" si="33"/>
        <v>695.05429030973721</v>
      </c>
      <c r="O288" s="25">
        <f t="shared" si="34"/>
        <v>3.5649065112355016</v>
      </c>
    </row>
    <row r="289" spans="1:15" x14ac:dyDescent="0.3">
      <c r="A289" s="25"/>
      <c r="B289" s="25"/>
      <c r="C289" s="25"/>
      <c r="D289" s="25"/>
      <c r="E289" s="26"/>
      <c r="F289" s="33">
        <v>0.88527440049017581</v>
      </c>
      <c r="G289" s="34">
        <v>0.99192183506271148</v>
      </c>
      <c r="H289" s="41">
        <v>287</v>
      </c>
      <c r="I289" s="25">
        <f t="shared" si="28"/>
        <v>4.4263720024508793</v>
      </c>
      <c r="J289" s="25">
        <f t="shared" si="29"/>
        <v>695.91575580095264</v>
      </c>
      <c r="K289" s="25">
        <f t="shared" si="30"/>
        <v>695.91575580095264</v>
      </c>
      <c r="L289" s="25">
        <f t="shared" si="31"/>
        <v>0</v>
      </c>
      <c r="M289" s="25">
        <f t="shared" si="32"/>
        <v>3.2026823891348171</v>
      </c>
      <c r="N289" s="25">
        <f t="shared" si="33"/>
        <v>699.11843819008743</v>
      </c>
      <c r="O289" s="25">
        <f t="shared" si="34"/>
        <v>3.2026823891348171</v>
      </c>
    </row>
    <row r="290" spans="1:15" x14ac:dyDescent="0.3">
      <c r="A290" s="25"/>
      <c r="B290" s="25"/>
      <c r="C290" s="25"/>
      <c r="D290" s="25"/>
      <c r="E290" s="26"/>
      <c r="F290" s="33">
        <v>0.56998318496608491</v>
      </c>
      <c r="G290" s="34">
        <v>0.4121986221218219</v>
      </c>
      <c r="H290" s="41">
        <v>288</v>
      </c>
      <c r="I290" s="25">
        <f t="shared" si="28"/>
        <v>2.8499159248304244</v>
      </c>
      <c r="J290" s="25">
        <f t="shared" si="29"/>
        <v>698.76567172578302</v>
      </c>
      <c r="K290" s="25">
        <f t="shared" si="30"/>
        <v>699.11843819008743</v>
      </c>
      <c r="L290" s="25">
        <f t="shared" si="31"/>
        <v>0.35276646430440906</v>
      </c>
      <c r="M290" s="25">
        <f t="shared" si="32"/>
        <v>1.8890535413262877</v>
      </c>
      <c r="N290" s="25">
        <f t="shared" si="33"/>
        <v>701.00749173141367</v>
      </c>
      <c r="O290" s="25">
        <f t="shared" si="34"/>
        <v>2.2418200056306965</v>
      </c>
    </row>
    <row r="291" spans="1:15" x14ac:dyDescent="0.3">
      <c r="A291" s="25"/>
      <c r="B291" s="25"/>
      <c r="C291" s="25"/>
      <c r="D291" s="25"/>
      <c r="E291" s="26"/>
      <c r="F291" s="33">
        <v>0.94781128527712621</v>
      </c>
      <c r="G291" s="34">
        <v>0.55993526414720296</v>
      </c>
      <c r="H291" s="41">
        <v>289</v>
      </c>
      <c r="I291" s="25">
        <f t="shared" si="28"/>
        <v>4.7390564263856314</v>
      </c>
      <c r="J291" s="25">
        <f t="shared" si="29"/>
        <v>703.5047281521687</v>
      </c>
      <c r="K291" s="25">
        <f t="shared" si="30"/>
        <v>703.5047281521687</v>
      </c>
      <c r="L291" s="25">
        <f t="shared" si="31"/>
        <v>0</v>
      </c>
      <c r="M291" s="25">
        <f t="shared" si="32"/>
        <v>2.0754025445217117</v>
      </c>
      <c r="N291" s="25">
        <f t="shared" si="33"/>
        <v>705.58013069669039</v>
      </c>
      <c r="O291" s="25">
        <f t="shared" si="34"/>
        <v>2.0754025445217117</v>
      </c>
    </row>
    <row r="292" spans="1:15" x14ac:dyDescent="0.3">
      <c r="A292" s="25"/>
      <c r="B292" s="25"/>
      <c r="C292" s="25"/>
      <c r="D292" s="25"/>
      <c r="E292" s="26"/>
      <c r="F292" s="33">
        <v>9.8239328085057642E-2</v>
      </c>
      <c r="G292" s="34">
        <v>0.90139225276531587</v>
      </c>
      <c r="H292" s="41">
        <v>290</v>
      </c>
      <c r="I292" s="25">
        <f t="shared" si="28"/>
        <v>0.49119664042528821</v>
      </c>
      <c r="J292" s="25">
        <f t="shared" si="29"/>
        <v>703.995924792594</v>
      </c>
      <c r="K292" s="25">
        <f t="shared" si="30"/>
        <v>705.58013069669039</v>
      </c>
      <c r="L292" s="25">
        <f t="shared" si="31"/>
        <v>1.5842059040963932</v>
      </c>
      <c r="M292" s="25">
        <f t="shared" si="32"/>
        <v>2.6447626961574371</v>
      </c>
      <c r="N292" s="25">
        <f t="shared" si="33"/>
        <v>708.22489339284778</v>
      </c>
      <c r="O292" s="25">
        <f t="shared" si="34"/>
        <v>4.2289686002538307</v>
      </c>
    </row>
    <row r="293" spans="1:15" x14ac:dyDescent="0.3">
      <c r="A293" s="25"/>
      <c r="B293" s="25"/>
      <c r="C293" s="25"/>
      <c r="D293" s="25"/>
      <c r="E293" s="26"/>
      <c r="F293" s="33">
        <v>8.4193752380292364E-2</v>
      </c>
      <c r="G293" s="34">
        <v>0.25413440437466595</v>
      </c>
      <c r="H293" s="41">
        <v>291</v>
      </c>
      <c r="I293" s="25">
        <f t="shared" si="28"/>
        <v>0.42096876190146182</v>
      </c>
      <c r="J293" s="25">
        <f t="shared" si="29"/>
        <v>704.41689355449546</v>
      </c>
      <c r="K293" s="25">
        <f t="shared" si="30"/>
        <v>708.22489339284778</v>
      </c>
      <c r="L293" s="25">
        <f t="shared" si="31"/>
        <v>3.8079998383523161</v>
      </c>
      <c r="M293" s="25">
        <f t="shared" si="32"/>
        <v>1.66923213505792</v>
      </c>
      <c r="N293" s="25">
        <f t="shared" si="33"/>
        <v>709.89412552790566</v>
      </c>
      <c r="O293" s="25">
        <f t="shared" si="34"/>
        <v>5.4772319734102357</v>
      </c>
    </row>
    <row r="294" spans="1:15" x14ac:dyDescent="0.3">
      <c r="A294" s="25"/>
      <c r="B294" s="25"/>
      <c r="C294" s="25"/>
      <c r="D294" s="25"/>
      <c r="E294" s="26"/>
      <c r="F294" s="33">
        <v>0.6187529568217891</v>
      </c>
      <c r="G294" s="34">
        <v>0.1090136134522236</v>
      </c>
      <c r="H294" s="41">
        <v>292</v>
      </c>
      <c r="I294" s="25">
        <f t="shared" si="28"/>
        <v>3.0937647841089455</v>
      </c>
      <c r="J294" s="25">
        <f t="shared" si="29"/>
        <v>707.51065833860446</v>
      </c>
      <c r="K294" s="25">
        <f t="shared" si="30"/>
        <v>709.89412552790566</v>
      </c>
      <c r="L294" s="25">
        <f t="shared" si="31"/>
        <v>2.3834671893012001</v>
      </c>
      <c r="M294" s="25">
        <f t="shared" si="32"/>
        <v>1.3841045813304149</v>
      </c>
      <c r="N294" s="25">
        <f t="shared" si="33"/>
        <v>711.27823010923612</v>
      </c>
      <c r="O294" s="25">
        <f t="shared" si="34"/>
        <v>3.7675717706316147</v>
      </c>
    </row>
    <row r="295" spans="1:15" x14ac:dyDescent="0.3">
      <c r="A295" s="25"/>
      <c r="B295" s="25"/>
      <c r="C295" s="25"/>
      <c r="D295" s="25"/>
      <c r="E295" s="26"/>
      <c r="F295" s="33">
        <v>8.4879329936031978E-2</v>
      </c>
      <c r="G295" s="34">
        <v>0.70471172993034481</v>
      </c>
      <c r="H295" s="41">
        <v>293</v>
      </c>
      <c r="I295" s="25">
        <f t="shared" si="28"/>
        <v>0.42439664968015989</v>
      </c>
      <c r="J295" s="25">
        <f t="shared" si="29"/>
        <v>707.93505498828461</v>
      </c>
      <c r="K295" s="25">
        <f t="shared" si="30"/>
        <v>711.27823010923612</v>
      </c>
      <c r="L295" s="25">
        <f t="shared" si="31"/>
        <v>3.3431751209515141</v>
      </c>
      <c r="M295" s="25">
        <f t="shared" si="32"/>
        <v>2.2690003682413273</v>
      </c>
      <c r="N295" s="25">
        <f t="shared" si="33"/>
        <v>713.54723047747746</v>
      </c>
      <c r="O295" s="25">
        <f t="shared" si="34"/>
        <v>5.6121754891928415</v>
      </c>
    </row>
    <row r="296" spans="1:15" x14ac:dyDescent="0.3">
      <c r="A296" s="25"/>
      <c r="B296" s="25"/>
      <c r="C296" s="25"/>
      <c r="D296" s="25"/>
      <c r="E296" s="26"/>
      <c r="F296" s="33">
        <v>0.83945852196452686</v>
      </c>
      <c r="G296" s="34">
        <v>0.25886414377097444</v>
      </c>
      <c r="H296" s="41">
        <v>294</v>
      </c>
      <c r="I296" s="25">
        <f t="shared" si="28"/>
        <v>4.1972926098226342</v>
      </c>
      <c r="J296" s="25">
        <f t="shared" si="29"/>
        <v>712.13234759810723</v>
      </c>
      <c r="K296" s="25">
        <f t="shared" si="30"/>
        <v>713.54723047747746</v>
      </c>
      <c r="L296" s="25">
        <f t="shared" si="31"/>
        <v>1.4148828793702251</v>
      </c>
      <c r="M296" s="25">
        <f t="shared" si="32"/>
        <v>1.6765744275618286</v>
      </c>
      <c r="N296" s="25">
        <f t="shared" si="33"/>
        <v>715.22380490503929</v>
      </c>
      <c r="O296" s="25">
        <f t="shared" si="34"/>
        <v>3.0914573069320537</v>
      </c>
    </row>
    <row r="297" spans="1:15" x14ac:dyDescent="0.3">
      <c r="A297" s="25"/>
      <c r="B297" s="25"/>
      <c r="C297" s="25"/>
      <c r="D297" s="25"/>
      <c r="E297" s="26"/>
      <c r="F297" s="33">
        <v>0.39216786005916937</v>
      </c>
      <c r="G297" s="34">
        <v>0.63479546312685098</v>
      </c>
      <c r="H297" s="41">
        <v>295</v>
      </c>
      <c r="I297" s="25">
        <f t="shared" si="28"/>
        <v>1.9608393002958469</v>
      </c>
      <c r="J297" s="25">
        <f t="shared" si="29"/>
        <v>714.09318689840313</v>
      </c>
      <c r="K297" s="25">
        <f t="shared" si="30"/>
        <v>715.22380490503929</v>
      </c>
      <c r="L297" s="25">
        <f t="shared" si="31"/>
        <v>1.1306180066361549</v>
      </c>
      <c r="M297" s="25">
        <f t="shared" si="32"/>
        <v>2.1722907114588557</v>
      </c>
      <c r="N297" s="25">
        <f t="shared" si="33"/>
        <v>717.39609561649809</v>
      </c>
      <c r="O297" s="25">
        <f t="shared" si="34"/>
        <v>3.3029087180950105</v>
      </c>
    </row>
    <row r="298" spans="1:15" x14ac:dyDescent="0.3">
      <c r="A298" s="25"/>
      <c r="B298" s="25"/>
      <c r="C298" s="25"/>
      <c r="D298" s="25"/>
      <c r="E298" s="26"/>
      <c r="F298" s="33">
        <v>0.96157189447012636</v>
      </c>
      <c r="G298" s="34">
        <v>0.7916461174439976</v>
      </c>
      <c r="H298" s="41">
        <v>296</v>
      </c>
      <c r="I298" s="25">
        <f t="shared" si="28"/>
        <v>4.807859472350632</v>
      </c>
      <c r="J298" s="25">
        <f t="shared" si="29"/>
        <v>718.90104637075376</v>
      </c>
      <c r="K298" s="25">
        <f t="shared" si="30"/>
        <v>718.90104637075376</v>
      </c>
      <c r="L298" s="25">
        <f t="shared" si="31"/>
        <v>0</v>
      </c>
      <c r="M298" s="25">
        <f t="shared" si="32"/>
        <v>2.4060730833340034</v>
      </c>
      <c r="N298" s="25">
        <f t="shared" si="33"/>
        <v>721.3071194540878</v>
      </c>
      <c r="O298" s="25">
        <f t="shared" si="34"/>
        <v>2.4060730833340034</v>
      </c>
    </row>
    <row r="299" spans="1:15" x14ac:dyDescent="0.3">
      <c r="A299" s="25"/>
      <c r="B299" s="25"/>
      <c r="C299" s="25"/>
      <c r="D299" s="25"/>
      <c r="E299" s="26"/>
      <c r="F299" s="33">
        <v>0.51338765780461482</v>
      </c>
      <c r="G299" s="34">
        <v>5.8982084014893688E-2</v>
      </c>
      <c r="H299" s="41">
        <v>297</v>
      </c>
      <c r="I299" s="25">
        <f t="shared" si="28"/>
        <v>2.5669382890230743</v>
      </c>
      <c r="J299" s="25">
        <f t="shared" si="29"/>
        <v>721.46798465977679</v>
      </c>
      <c r="K299" s="25">
        <f t="shared" si="30"/>
        <v>721.46798465977679</v>
      </c>
      <c r="L299" s="25">
        <f t="shared" si="31"/>
        <v>0</v>
      </c>
      <c r="M299" s="25">
        <f t="shared" si="32"/>
        <v>1.2183119707418884</v>
      </c>
      <c r="N299" s="25">
        <f t="shared" si="33"/>
        <v>722.68629663051865</v>
      </c>
      <c r="O299" s="25">
        <f t="shared" si="34"/>
        <v>1.2183119707418884</v>
      </c>
    </row>
    <row r="300" spans="1:15" x14ac:dyDescent="0.3">
      <c r="A300" s="25"/>
      <c r="B300" s="25"/>
      <c r="C300" s="25"/>
      <c r="D300" s="25"/>
      <c r="E300" s="26"/>
      <c r="F300" s="33">
        <v>0.29631074141325375</v>
      </c>
      <c r="G300" s="34">
        <v>0.58324695847831909</v>
      </c>
      <c r="H300" s="41">
        <v>298</v>
      </c>
      <c r="I300" s="25">
        <f t="shared" si="28"/>
        <v>1.4815537070662688</v>
      </c>
      <c r="J300" s="25">
        <f t="shared" si="29"/>
        <v>722.94953836684306</v>
      </c>
      <c r="K300" s="25">
        <f t="shared" si="30"/>
        <v>722.94953836684306</v>
      </c>
      <c r="L300" s="25">
        <f t="shared" si="31"/>
        <v>0</v>
      </c>
      <c r="M300" s="25">
        <f t="shared" si="32"/>
        <v>2.1051035213768086</v>
      </c>
      <c r="N300" s="25">
        <f t="shared" si="33"/>
        <v>725.05464188821986</v>
      </c>
      <c r="O300" s="25">
        <f t="shared" si="34"/>
        <v>2.1051035213768086</v>
      </c>
    </row>
    <row r="301" spans="1:15" x14ac:dyDescent="0.3">
      <c r="A301" s="25"/>
      <c r="B301" s="25"/>
      <c r="C301" s="25"/>
      <c r="D301" s="25"/>
      <c r="E301" s="26"/>
      <c r="F301" s="33">
        <v>0.19021320953697141</v>
      </c>
      <c r="G301" s="34">
        <v>0.38973406142690148</v>
      </c>
      <c r="H301" s="41">
        <v>299</v>
      </c>
      <c r="I301" s="25">
        <f t="shared" si="28"/>
        <v>0.95106604768485703</v>
      </c>
      <c r="J301" s="25">
        <f t="shared" si="29"/>
        <v>723.90060441452795</v>
      </c>
      <c r="K301" s="25">
        <f t="shared" si="30"/>
        <v>725.05464188821986</v>
      </c>
      <c r="L301" s="25">
        <f t="shared" si="31"/>
        <v>1.1540374736919148</v>
      </c>
      <c r="M301" s="25">
        <f t="shared" si="32"/>
        <v>1.8599938856251468</v>
      </c>
      <c r="N301" s="25">
        <f t="shared" si="33"/>
        <v>726.91463577384502</v>
      </c>
      <c r="O301" s="25">
        <f t="shared" si="34"/>
        <v>3.0140313593170616</v>
      </c>
    </row>
    <row r="302" spans="1:15" x14ac:dyDescent="0.3">
      <c r="A302" s="25"/>
      <c r="B302" s="25"/>
      <c r="C302" s="25"/>
      <c r="D302" s="25"/>
      <c r="E302" s="26"/>
      <c r="F302" s="33">
        <v>0.56721777535437867</v>
      </c>
      <c r="G302" s="34">
        <v>0.69508933156292685</v>
      </c>
      <c r="H302" s="41">
        <v>300</v>
      </c>
      <c r="I302" s="25">
        <f t="shared" si="28"/>
        <v>2.8360888767718935</v>
      </c>
      <c r="J302" s="25">
        <f t="shared" si="29"/>
        <v>726.73669329129984</v>
      </c>
      <c r="K302" s="25">
        <f t="shared" si="30"/>
        <v>726.91463577384502</v>
      </c>
      <c r="L302" s="25">
        <f t="shared" si="31"/>
        <v>0.17794248254517697</v>
      </c>
      <c r="M302" s="25">
        <f t="shared" si="32"/>
        <v>2.2551642517403558</v>
      </c>
      <c r="N302" s="25">
        <f t="shared" si="33"/>
        <v>729.16980002558535</v>
      </c>
      <c r="O302" s="25">
        <f t="shared" si="34"/>
        <v>2.4331067342855328</v>
      </c>
    </row>
  </sheetData>
  <mergeCells count="3">
    <mergeCell ref="A1:E1"/>
    <mergeCell ref="C2:D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Julia's Food Booth</vt:lpstr>
      <vt:lpstr>Julia's Sensitivity Report</vt:lpstr>
      <vt:lpstr>Mossaic Tiles</vt:lpstr>
      <vt:lpstr>Mossaic Sensitivity Report</vt:lpstr>
      <vt:lpstr>Waiting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2024-11-13T02:58:16Z</dcterms:modified>
</cp:coreProperties>
</file>