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0799f6818b612f0/Fore/Trimester 2/MDSE/"/>
    </mc:Choice>
  </mc:AlternateContent>
  <xr:revisionPtr revIDLastSave="333" documentId="11_F25DC773A252ABDACC104884515C48E05BDE58E9" xr6:coauthVersionLast="47" xr6:coauthVersionMax="47" xr10:uidLastSave="{660B7DF4-CF8E-419A-BCF4-E3B678E127EC}"/>
  <bookViews>
    <workbookView xWindow="-108" yWindow="-108" windowWidth="23256" windowHeight="13896" activeTab="2" xr2:uid="{00000000-000D-0000-FFFF-FFFF00000000}"/>
  </bookViews>
  <sheets>
    <sheet name="Miller's Tax" sheetId="1" r:id="rId1"/>
    <sheet name="Bill Pritchett's Shop" sheetId="2" r:id="rId2"/>
    <sheet name="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3" l="1"/>
  <c r="I9" i="3"/>
  <c r="I5" i="3"/>
  <c r="G5" i="3"/>
  <c r="E18" i="2"/>
  <c r="E17" i="2"/>
  <c r="E14" i="2"/>
  <c r="E11" i="2"/>
  <c r="E15" i="2"/>
  <c r="B15" i="2"/>
  <c r="B11" i="2"/>
  <c r="B14" i="2" s="1"/>
  <c r="B13" i="1"/>
  <c r="B20" i="1"/>
  <c r="B19" i="1"/>
  <c r="B14" i="1"/>
  <c r="B16" i="2" l="1"/>
  <c r="B17" i="2" s="1"/>
  <c r="B18" i="2" s="1"/>
  <c r="B17" i="1"/>
  <c r="B18" i="1" l="1"/>
  <c r="B21" i="1" s="1"/>
  <c r="B24" i="1" l="1"/>
  <c r="B25" i="1"/>
  <c r="B26" i="1"/>
  <c r="B27" i="1" l="1"/>
  <c r="E16" i="2"/>
</calcChain>
</file>

<file path=xl/sharedStrings.xml><?xml version="1.0" encoding="utf-8"?>
<sst xmlns="http://schemas.openxmlformats.org/spreadsheetml/2006/main" count="73" uniqueCount="51">
  <si>
    <t>Retirement Saving</t>
  </si>
  <si>
    <t>Max Retirement Saving</t>
  </si>
  <si>
    <t>Personal Exemption</t>
  </si>
  <si>
    <t>Married Couple Tax Exemption</t>
  </si>
  <si>
    <t>People</t>
  </si>
  <si>
    <t>Total Personal Exemption</t>
  </si>
  <si>
    <t xml:space="preserve">Total Retirment Saving </t>
  </si>
  <si>
    <t>Total Taxable Income</t>
  </si>
  <si>
    <t>Sue's Estimated Income</t>
  </si>
  <si>
    <t>Rob's Estimated Income</t>
  </si>
  <si>
    <t>Total Income</t>
  </si>
  <si>
    <t>Tax for Bracket 1</t>
  </si>
  <si>
    <t>Tax for Bracket 2</t>
  </si>
  <si>
    <t>Tax for Bracket 3</t>
  </si>
  <si>
    <t>Tax Bracket 1</t>
  </si>
  <si>
    <t>Tax Bracket 2</t>
  </si>
  <si>
    <t>Tax Bracket 3</t>
  </si>
  <si>
    <t>Will apply restrain in future
 so that sum of Sue's income
 and Rob's income doesnot exceeds
 ₹1,39,350.00</t>
  </si>
  <si>
    <t>Total tax</t>
  </si>
  <si>
    <t>Miller's Tax Computation</t>
  </si>
  <si>
    <t>Bill Pritchett's Shop</t>
  </si>
  <si>
    <t>Known Parametres</t>
  </si>
  <si>
    <t>Fill Manually</t>
  </si>
  <si>
    <t>Calculate essentail Value for Tax Calculation</t>
  </si>
  <si>
    <t>Caculating Tax</t>
  </si>
  <si>
    <t>Known Parameters</t>
  </si>
  <si>
    <t>Selling Price Per Unit</t>
  </si>
  <si>
    <t>Fixed Cost</t>
  </si>
  <si>
    <t>Variable Cost</t>
  </si>
  <si>
    <t>Break Even Point</t>
  </si>
  <si>
    <t>Variables</t>
  </si>
  <si>
    <t>Nr. Of units</t>
  </si>
  <si>
    <t>Results</t>
  </si>
  <si>
    <t>Total Revenue</t>
  </si>
  <si>
    <t>Total Variable Cost</t>
  </si>
  <si>
    <t>Total Cost</t>
  </si>
  <si>
    <t>Profit</t>
  </si>
  <si>
    <t>&lt;=Should be zero For break Even</t>
  </si>
  <si>
    <t>Bismarck's Manufacturing</t>
  </si>
  <si>
    <t>1st Vendor</t>
  </si>
  <si>
    <t>2nd Vendor</t>
  </si>
  <si>
    <t>Revenue Genrated</t>
  </si>
  <si>
    <t xml:space="preserve">Expected volume </t>
  </si>
  <si>
    <t>Q) Calculate Break Even Point</t>
  </si>
  <si>
    <t>Q)Figure out which Vendor is better for given expected volume</t>
  </si>
  <si>
    <t>Ans</t>
  </si>
  <si>
    <t>BEP</t>
  </si>
  <si>
    <t>Fixed Cost/Profit per Unit</t>
  </si>
  <si>
    <t>BEP Formula</t>
  </si>
  <si>
    <t>Formula for Profit</t>
  </si>
  <si>
    <t>(Revenue Genrated -Variable cost) * 
Expected Volume - 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</si>
</sst>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9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right"/>
    </xf>
    <xf numFmtId="9" fontId="0" fillId="0" borderId="6" xfId="0" applyNumberFormat="1" applyBorder="1"/>
    <xf numFmtId="0" fontId="0" fillId="0" borderId="7" xfId="0" applyBorder="1" applyAlignment="1">
      <alignment horizontal="right"/>
    </xf>
    <xf numFmtId="164" fontId="0" fillId="0" borderId="8" xfId="0" applyNumberFormat="1" applyBorder="1"/>
    <xf numFmtId="9" fontId="0" fillId="0" borderId="9" xfId="0" applyNumberFormat="1" applyBorder="1"/>
    <xf numFmtId="164" fontId="0" fillId="0" borderId="4" xfId="0" applyNumberFormat="1" applyBorder="1"/>
    <xf numFmtId="164" fontId="0" fillId="0" borderId="9" xfId="0" applyNumberFormat="1" applyBorder="1"/>
    <xf numFmtId="0" fontId="0" fillId="0" borderId="6" xfId="0" applyBorder="1"/>
    <xf numFmtId="164" fontId="0" fillId="0" borderId="6" xfId="0" applyNumberFormat="1" applyBorder="1"/>
    <xf numFmtId="0" fontId="0" fillId="0" borderId="9" xfId="0" applyBorder="1"/>
    <xf numFmtId="0" fontId="1" fillId="0" borderId="0" xfId="0" applyFont="1"/>
    <xf numFmtId="9" fontId="0" fillId="0" borderId="3" xfId="0" applyNumberFormat="1" applyBorder="1"/>
    <xf numFmtId="0" fontId="0" fillId="0" borderId="1" xfId="0" applyBorder="1"/>
    <xf numFmtId="164" fontId="0" fillId="2" borderId="4" xfId="0" applyNumberFormat="1" applyFill="1" applyBorder="1"/>
    <xf numFmtId="164" fontId="0" fillId="2" borderId="9" xfId="0" applyNumberFormat="1" applyFill="1" applyBorder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2" borderId="11" xfId="0" applyFill="1" applyBorder="1"/>
    <xf numFmtId="0" fontId="0" fillId="0" borderId="10" xfId="0" applyBorder="1" applyAlignment="1">
      <alignment horizontal="right"/>
    </xf>
    <xf numFmtId="0" fontId="0" fillId="3" borderId="9" xfId="0" applyFill="1" applyBorder="1"/>
    <xf numFmtId="0" fontId="0" fillId="3" borderId="0" xfId="0" applyFill="1"/>
    <xf numFmtId="0" fontId="0" fillId="3" borderId="11" xfId="0" applyFill="1" applyBorder="1"/>
    <xf numFmtId="0" fontId="1" fillId="0" borderId="2" xfId="0" applyFont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5" xfId="0" applyFont="1" applyBorder="1" applyAlignment="1">
      <alignment horizontal="right"/>
    </xf>
    <xf numFmtId="0" fontId="1" fillId="0" borderId="5" xfId="0" applyFont="1" applyBorder="1"/>
    <xf numFmtId="0" fontId="0" fillId="0" borderId="8" xfId="0" applyBorder="1"/>
    <xf numFmtId="0" fontId="1" fillId="0" borderId="3" xfId="0" applyFont="1" applyBorder="1"/>
    <xf numFmtId="164" fontId="0" fillId="2" borderId="0" xfId="0" applyNumberFormat="1" applyFill="1"/>
    <xf numFmtId="9" fontId="0" fillId="0" borderId="2" xfId="0" applyNumberFormat="1" applyBorder="1" applyAlignment="1">
      <alignment horizontal="center" wrapText="1"/>
    </xf>
    <xf numFmtId="9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9" fontId="0" fillId="0" borderId="9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7"/>
  <sheetViews>
    <sheetView zoomScale="190" zoomScaleNormal="190" workbookViewId="0">
      <selection activeCell="B27" sqref="B27"/>
    </sheetView>
  </sheetViews>
  <sheetFormatPr defaultRowHeight="14.4" x14ac:dyDescent="0.3"/>
  <cols>
    <col min="1" max="1" width="26.5546875" bestFit="1" customWidth="1"/>
    <col min="2" max="3" width="12.33203125" bestFit="1" customWidth="1"/>
  </cols>
  <sheetData>
    <row r="1" spans="1:7" x14ac:dyDescent="0.3">
      <c r="A1" s="17" t="s">
        <v>19</v>
      </c>
    </row>
    <row r="2" spans="1:7" x14ac:dyDescent="0.3">
      <c r="A2" s="17"/>
    </row>
    <row r="3" spans="1:7" ht="15" thickBot="1" x14ac:dyDescent="0.35">
      <c r="A3" t="s">
        <v>21</v>
      </c>
    </row>
    <row r="4" spans="1:7" x14ac:dyDescent="0.3">
      <c r="A4" s="4" t="s">
        <v>0</v>
      </c>
      <c r="B4" s="18">
        <v>0.05</v>
      </c>
      <c r="C4" s="5"/>
      <c r="D4" s="6"/>
    </row>
    <row r="5" spans="1:7" ht="15" thickBot="1" x14ac:dyDescent="0.35">
      <c r="A5" s="7" t="s">
        <v>1</v>
      </c>
      <c r="B5" s="2">
        <v>6000</v>
      </c>
      <c r="D5" s="14"/>
    </row>
    <row r="6" spans="1:7" ht="15" thickBot="1" x14ac:dyDescent="0.35">
      <c r="A6" s="3" t="s">
        <v>2</v>
      </c>
      <c r="B6" s="2">
        <v>3700</v>
      </c>
      <c r="C6">
        <v>2</v>
      </c>
      <c r="D6" s="19" t="s">
        <v>4</v>
      </c>
    </row>
    <row r="7" spans="1:7" x14ac:dyDescent="0.3">
      <c r="A7" s="7" t="s">
        <v>3</v>
      </c>
      <c r="B7" s="2">
        <v>11600</v>
      </c>
      <c r="D7" s="14"/>
    </row>
    <row r="8" spans="1:7" x14ac:dyDescent="0.3">
      <c r="A8" s="7" t="s">
        <v>14</v>
      </c>
      <c r="B8" s="2">
        <v>0</v>
      </c>
      <c r="C8" s="2">
        <v>17000</v>
      </c>
      <c r="D8" s="8">
        <v>0.1</v>
      </c>
    </row>
    <row r="9" spans="1:7" x14ac:dyDescent="0.3">
      <c r="A9" s="7" t="s">
        <v>15</v>
      </c>
      <c r="B9" s="2">
        <v>17001</v>
      </c>
      <c r="C9" s="2">
        <v>69000</v>
      </c>
      <c r="D9" s="8">
        <v>0.15</v>
      </c>
    </row>
    <row r="10" spans="1:7" ht="15" thickBot="1" x14ac:dyDescent="0.35">
      <c r="A10" s="9" t="s">
        <v>16</v>
      </c>
      <c r="B10" s="10">
        <v>69001</v>
      </c>
      <c r="C10" s="10">
        <v>139350</v>
      </c>
      <c r="D10" s="11">
        <v>0.25</v>
      </c>
    </row>
    <row r="11" spans="1:7" x14ac:dyDescent="0.3">
      <c r="A11" s="3"/>
      <c r="B11" s="2"/>
      <c r="C11" s="2"/>
      <c r="D11" s="1"/>
    </row>
    <row r="12" spans="1:7" ht="15" thickBot="1" x14ac:dyDescent="0.35">
      <c r="A12" s="22" t="s">
        <v>30</v>
      </c>
      <c r="B12" s="22" t="s">
        <v>22</v>
      </c>
      <c r="C12" s="2"/>
      <c r="D12" s="1"/>
    </row>
    <row r="13" spans="1:7" x14ac:dyDescent="0.3">
      <c r="A13" s="4" t="s">
        <v>8</v>
      </c>
      <c r="B13" s="20">
        <f ca="1">RANDBETWEEN(0,139350)</f>
        <v>73126</v>
      </c>
      <c r="C13" s="2"/>
      <c r="D13" s="39" t="s">
        <v>17</v>
      </c>
      <c r="E13" s="40"/>
      <c r="F13" s="40"/>
      <c r="G13" s="41"/>
    </row>
    <row r="14" spans="1:7" ht="15" thickBot="1" x14ac:dyDescent="0.35">
      <c r="A14" s="9" t="s">
        <v>9</v>
      </c>
      <c r="B14" s="21">
        <f ca="1">RANDBETWEEN(0,139350)</f>
        <v>29077</v>
      </c>
      <c r="D14" s="42"/>
      <c r="E14" s="43"/>
      <c r="F14" s="43"/>
      <c r="G14" s="44"/>
    </row>
    <row r="15" spans="1:7" x14ac:dyDescent="0.3">
      <c r="A15" s="3"/>
      <c r="B15" s="2"/>
      <c r="D15" s="42"/>
      <c r="E15" s="43"/>
      <c r="F15" s="43"/>
      <c r="G15" s="44"/>
    </row>
    <row r="16" spans="1:7" ht="15" thickBot="1" x14ac:dyDescent="0.35">
      <c r="A16" s="48" t="s">
        <v>23</v>
      </c>
      <c r="B16" s="48"/>
      <c r="D16" s="42"/>
      <c r="E16" s="43"/>
      <c r="F16" s="43"/>
      <c r="G16" s="44"/>
    </row>
    <row r="17" spans="1:7" x14ac:dyDescent="0.3">
      <c r="A17" s="4" t="s">
        <v>10</v>
      </c>
      <c r="B17" s="12">
        <f ca="1">SUM(B13:B14)</f>
        <v>102203</v>
      </c>
      <c r="D17" s="42"/>
      <c r="E17" s="43"/>
      <c r="F17" s="43"/>
      <c r="G17" s="44"/>
    </row>
    <row r="18" spans="1:7" ht="15" thickBot="1" x14ac:dyDescent="0.35">
      <c r="A18" s="7" t="s">
        <v>6</v>
      </c>
      <c r="B18" s="14">
        <f ca="1">MIN(B5,B17*B4)</f>
        <v>5110.1500000000005</v>
      </c>
      <c r="D18" s="45"/>
      <c r="E18" s="46"/>
      <c r="F18" s="46"/>
      <c r="G18" s="47"/>
    </row>
    <row r="19" spans="1:7" x14ac:dyDescent="0.3">
      <c r="A19" s="7" t="s">
        <v>5</v>
      </c>
      <c r="B19" s="15">
        <f>B6*C6</f>
        <v>7400</v>
      </c>
    </row>
    <row r="20" spans="1:7" x14ac:dyDescent="0.3">
      <c r="A20" s="7" t="s">
        <v>3</v>
      </c>
      <c r="B20" s="15">
        <f>B7</f>
        <v>11600</v>
      </c>
    </row>
    <row r="21" spans="1:7" ht="15" thickBot="1" x14ac:dyDescent="0.35">
      <c r="A21" s="9" t="s">
        <v>7</v>
      </c>
      <c r="B21" s="13">
        <f ca="1">MAX(B17-SUM(B18:B20),0)</f>
        <v>78092.850000000006</v>
      </c>
    </row>
    <row r="22" spans="1:7" x14ac:dyDescent="0.3">
      <c r="A22" s="3"/>
      <c r="B22" s="2"/>
    </row>
    <row r="23" spans="1:7" ht="15" thickBot="1" x14ac:dyDescent="0.35">
      <c r="A23" s="22" t="s">
        <v>24</v>
      </c>
    </row>
    <row r="24" spans="1:7" x14ac:dyDescent="0.3">
      <c r="A24" s="4" t="s">
        <v>11</v>
      </c>
      <c r="B24" s="6">
        <f ca="1">ROUND(IF(B21&gt;C8,C8*D8,B21*D8),0)</f>
        <v>1700</v>
      </c>
    </row>
    <row r="25" spans="1:7" x14ac:dyDescent="0.3">
      <c r="A25" s="7" t="s">
        <v>12</v>
      </c>
      <c r="B25" s="14">
        <f ca="1">ROUND(IF($B$21&gt;C8,D9*(MIN(C9,$B$21)-C8),0),0)</f>
        <v>7800</v>
      </c>
    </row>
    <row r="26" spans="1:7" ht="15" thickBot="1" x14ac:dyDescent="0.35">
      <c r="A26" s="9" t="s">
        <v>13</v>
      </c>
      <c r="B26" s="16">
        <f ca="1">ROUND(IF($B$21&gt;C9,D10*(MIN(C10,$B$21)-C9),0),0)</f>
        <v>2273</v>
      </c>
    </row>
    <row r="27" spans="1:7" x14ac:dyDescent="0.3">
      <c r="A27" s="3" t="s">
        <v>18</v>
      </c>
      <c r="B27" s="29">
        <f ca="1">SUM(B24:B26)</f>
        <v>11773</v>
      </c>
    </row>
  </sheetData>
  <mergeCells count="2">
    <mergeCell ref="D13:G18"/>
    <mergeCell ref="A16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81AB-E294-4FF1-8382-A651CBB6BBB0}">
  <dimension ref="A1:G18"/>
  <sheetViews>
    <sheetView zoomScale="175" zoomScaleNormal="175" workbookViewId="0">
      <selection activeCell="G5" sqref="G5"/>
    </sheetView>
  </sheetViews>
  <sheetFormatPr defaultRowHeight="14.4" x14ac:dyDescent="0.3"/>
  <cols>
    <col min="1" max="1" width="18" style="3" bestFit="1" customWidth="1"/>
    <col min="2" max="2" width="11.109375" bestFit="1" customWidth="1"/>
    <col min="4" max="4" width="18" bestFit="1" customWidth="1"/>
  </cols>
  <sheetData>
    <row r="1" spans="1:7" x14ac:dyDescent="0.3">
      <c r="A1" s="49" t="s">
        <v>20</v>
      </c>
      <c r="B1" s="49"/>
      <c r="C1" s="49"/>
      <c r="D1" s="49"/>
      <c r="E1" s="49"/>
      <c r="F1" s="49"/>
      <c r="G1" s="49"/>
    </row>
    <row r="3" spans="1:7" x14ac:dyDescent="0.3">
      <c r="B3" s="49" t="s">
        <v>29</v>
      </c>
      <c r="C3" s="49"/>
      <c r="D3" s="49"/>
    </row>
    <row r="5" spans="1:7" ht="15" thickBot="1" x14ac:dyDescent="0.35">
      <c r="A5" s="22" t="s">
        <v>25</v>
      </c>
      <c r="D5" s="22" t="s">
        <v>25</v>
      </c>
    </row>
    <row r="6" spans="1:7" x14ac:dyDescent="0.3">
      <c r="A6" s="4" t="s">
        <v>26</v>
      </c>
      <c r="B6" s="6">
        <v>10</v>
      </c>
      <c r="D6" s="4" t="s">
        <v>26</v>
      </c>
      <c r="E6" s="6">
        <v>10</v>
      </c>
    </row>
    <row r="7" spans="1:7" x14ac:dyDescent="0.3">
      <c r="A7" s="7" t="s">
        <v>27</v>
      </c>
      <c r="B7" s="14">
        <v>1000</v>
      </c>
      <c r="D7" s="7" t="s">
        <v>27</v>
      </c>
      <c r="E7" s="14">
        <v>1000</v>
      </c>
    </row>
    <row r="8" spans="1:7" ht="15" thickBot="1" x14ac:dyDescent="0.35">
      <c r="A8" s="9" t="s">
        <v>28</v>
      </c>
      <c r="B8" s="16">
        <v>5</v>
      </c>
      <c r="D8" s="9" t="s">
        <v>28</v>
      </c>
      <c r="E8" s="16">
        <v>5</v>
      </c>
    </row>
    <row r="9" spans="1:7" x14ac:dyDescent="0.3">
      <c r="D9" s="3"/>
    </row>
    <row r="10" spans="1:7" ht="15" thickBot="1" x14ac:dyDescent="0.35">
      <c r="A10" s="22" t="s">
        <v>30</v>
      </c>
      <c r="B10" s="17" t="s">
        <v>22</v>
      </c>
      <c r="D10" s="22" t="s">
        <v>30</v>
      </c>
      <c r="E10" s="17" t="s">
        <v>22</v>
      </c>
    </row>
    <row r="11" spans="1:7" ht="15" thickBot="1" x14ac:dyDescent="0.35">
      <c r="A11" s="27" t="s">
        <v>31</v>
      </c>
      <c r="B11" s="26">
        <f ca="1">RANDBETWEEN(1,1000)</f>
        <v>984</v>
      </c>
      <c r="D11" s="27" t="s">
        <v>31</v>
      </c>
      <c r="E11" s="30">
        <f>(E15)/(E6-E8)</f>
        <v>200</v>
      </c>
    </row>
    <row r="12" spans="1:7" x14ac:dyDescent="0.3">
      <c r="D12" s="3"/>
    </row>
    <row r="13" spans="1:7" ht="15" thickBot="1" x14ac:dyDescent="0.35">
      <c r="A13" s="22" t="s">
        <v>32</v>
      </c>
      <c r="D13" s="22" t="s">
        <v>32</v>
      </c>
    </row>
    <row r="14" spans="1:7" x14ac:dyDescent="0.3">
      <c r="A14" s="4" t="s">
        <v>33</v>
      </c>
      <c r="B14" s="6">
        <f ca="1">B11*B6</f>
        <v>9840</v>
      </c>
      <c r="D14" s="4" t="s">
        <v>33</v>
      </c>
      <c r="E14" s="6">
        <f>E6*E11</f>
        <v>2000</v>
      </c>
    </row>
    <row r="15" spans="1:7" x14ac:dyDescent="0.3">
      <c r="A15" s="7" t="s">
        <v>27</v>
      </c>
      <c r="B15" s="14">
        <f>B7</f>
        <v>1000</v>
      </c>
      <c r="D15" s="7" t="s">
        <v>27</v>
      </c>
      <c r="E15" s="14">
        <f>E7</f>
        <v>1000</v>
      </c>
    </row>
    <row r="16" spans="1:7" x14ac:dyDescent="0.3">
      <c r="A16" s="7" t="s">
        <v>34</v>
      </c>
      <c r="B16" s="14">
        <f ca="1">B11*B8</f>
        <v>4920</v>
      </c>
      <c r="D16" s="7" t="s">
        <v>34</v>
      </c>
      <c r="E16" s="14">
        <f>E11*E8</f>
        <v>1000</v>
      </c>
    </row>
    <row r="17" spans="1:6" x14ac:dyDescent="0.3">
      <c r="A17" s="7" t="s">
        <v>35</v>
      </c>
      <c r="B17" s="14">
        <f ca="1">SUM(B15:B16)</f>
        <v>5920</v>
      </c>
      <c r="D17" s="7" t="s">
        <v>35</v>
      </c>
      <c r="E17" s="14">
        <f>SUM(E15:E16)</f>
        <v>2000</v>
      </c>
    </row>
    <row r="18" spans="1:6" ht="15" thickBot="1" x14ac:dyDescent="0.35">
      <c r="A18" s="9" t="s">
        <v>36</v>
      </c>
      <c r="B18" s="28">
        <f ca="1">B14-B17</f>
        <v>3920</v>
      </c>
      <c r="D18" s="9" t="s">
        <v>36</v>
      </c>
      <c r="E18" s="16">
        <f>E14-E17</f>
        <v>0</v>
      </c>
      <c r="F18" t="s">
        <v>37</v>
      </c>
    </row>
  </sheetData>
  <mergeCells count="2">
    <mergeCell ref="A1:G1"/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0D123-51E2-43A8-A6E7-1500935833E9}">
  <dimension ref="A1:I12"/>
  <sheetViews>
    <sheetView tabSelected="1" zoomScale="175" zoomScaleNormal="175" workbookViewId="0">
      <selection activeCell="F14" sqref="F14"/>
    </sheetView>
  </sheetViews>
  <sheetFormatPr defaultRowHeight="14.4" x14ac:dyDescent="0.3"/>
  <cols>
    <col min="1" max="1" width="16.21875" bestFit="1" customWidth="1"/>
    <col min="2" max="2" width="10.44140625" bestFit="1" customWidth="1"/>
    <col min="4" max="4" width="11" bestFit="1" customWidth="1"/>
    <col min="6" max="6" width="16" bestFit="1" customWidth="1"/>
    <col min="7" max="7" width="17.6640625" bestFit="1" customWidth="1"/>
    <col min="9" max="9" width="10.88671875" bestFit="1" customWidth="1"/>
  </cols>
  <sheetData>
    <row r="1" spans="1:9" x14ac:dyDescent="0.3">
      <c r="B1" s="49" t="s">
        <v>38</v>
      </c>
      <c r="C1" s="49"/>
      <c r="D1" s="49"/>
      <c r="E1" s="49"/>
      <c r="F1" s="49"/>
      <c r="G1" s="49"/>
    </row>
    <row r="2" spans="1:9" ht="15" thickBot="1" x14ac:dyDescent="0.35"/>
    <row r="3" spans="1:9" x14ac:dyDescent="0.3">
      <c r="A3" s="23"/>
      <c r="B3" s="32" t="s">
        <v>39</v>
      </c>
      <c r="C3" s="37"/>
      <c r="D3" s="37" t="s">
        <v>40</v>
      </c>
      <c r="E3" s="5"/>
      <c r="F3" s="31" t="s">
        <v>45</v>
      </c>
      <c r="G3" s="32" t="s">
        <v>39</v>
      </c>
      <c r="H3" s="5"/>
      <c r="I3" s="33" t="s">
        <v>40</v>
      </c>
    </row>
    <row r="4" spans="1:9" x14ac:dyDescent="0.3">
      <c r="A4" s="24" t="s">
        <v>27</v>
      </c>
      <c r="B4" s="2">
        <v>65000</v>
      </c>
      <c r="C4" s="2"/>
      <c r="D4" s="2">
        <v>34000</v>
      </c>
      <c r="F4" s="34" t="s">
        <v>48</v>
      </c>
      <c r="G4" s="50" t="s">
        <v>47</v>
      </c>
      <c r="H4" s="50"/>
      <c r="I4" s="51"/>
    </row>
    <row r="5" spans="1:9" x14ac:dyDescent="0.3">
      <c r="A5" s="24" t="s">
        <v>28</v>
      </c>
      <c r="B5" s="2">
        <v>10</v>
      </c>
      <c r="C5" s="2"/>
      <c r="D5" s="2">
        <v>14</v>
      </c>
      <c r="F5" s="34" t="s">
        <v>46</v>
      </c>
      <c r="G5">
        <f>(B4)/(B6-B5)</f>
        <v>8125</v>
      </c>
      <c r="I5" s="14">
        <f>(D4)/(D6-D5)</f>
        <v>8500</v>
      </c>
    </row>
    <row r="6" spans="1:9" x14ac:dyDescent="0.3">
      <c r="A6" s="24" t="s">
        <v>41</v>
      </c>
      <c r="B6" s="2">
        <v>18</v>
      </c>
      <c r="C6" s="2"/>
      <c r="D6" s="2">
        <v>18</v>
      </c>
      <c r="F6" s="24"/>
      <c r="I6" s="14"/>
    </row>
    <row r="7" spans="1:9" x14ac:dyDescent="0.3">
      <c r="A7" s="24"/>
      <c r="F7" s="35" t="s">
        <v>49</v>
      </c>
      <c r="G7" s="52" t="s">
        <v>50</v>
      </c>
      <c r="H7" s="53"/>
      <c r="I7" s="54"/>
    </row>
    <row r="8" spans="1:9" x14ac:dyDescent="0.3">
      <c r="A8" s="24" t="s">
        <v>42</v>
      </c>
      <c r="B8">
        <v>18000</v>
      </c>
      <c r="F8" s="24"/>
      <c r="G8" s="53"/>
      <c r="H8" s="53"/>
      <c r="I8" s="54"/>
    </row>
    <row r="9" spans="1:9" x14ac:dyDescent="0.3">
      <c r="A9" s="24"/>
      <c r="F9" s="35" t="s">
        <v>36</v>
      </c>
      <c r="G9" s="38">
        <f>B6*$B$8-B4-B5*$B$8</f>
        <v>79000</v>
      </c>
      <c r="I9" s="15">
        <f>D6*$B$8-D4-D5*$B$8</f>
        <v>38000</v>
      </c>
    </row>
    <row r="10" spans="1:9" x14ac:dyDescent="0.3">
      <c r="A10" s="24"/>
      <c r="F10" s="24"/>
      <c r="I10" s="14"/>
    </row>
    <row r="11" spans="1:9" x14ac:dyDescent="0.3">
      <c r="A11" s="24" t="s">
        <v>43</v>
      </c>
      <c r="F11" s="24"/>
      <c r="I11" s="14"/>
    </row>
    <row r="12" spans="1:9" ht="15" thickBot="1" x14ac:dyDescent="0.35">
      <c r="A12" s="25" t="s">
        <v>44</v>
      </c>
      <c r="B12" s="36"/>
      <c r="C12" s="36"/>
      <c r="D12" s="36"/>
      <c r="E12" s="36"/>
      <c r="F12" s="25"/>
      <c r="G12" s="36"/>
      <c r="H12" s="36"/>
      <c r="I12" s="16"/>
    </row>
  </sheetData>
  <mergeCells count="3">
    <mergeCell ref="G4:I4"/>
    <mergeCell ref="G7:I8"/>
    <mergeCell ref="B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Miller's Tax</vt:lpstr>
      <vt:lpstr>Bill Pritchett's Shop</vt:lpstr>
      <vt:lpstr>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Abhijeet -</dc:creator>
  <cp:lastModifiedBy>Abhijeet -</cp:lastModifiedBy>
  <dcterms:created xsi:type="dcterms:W3CDTF">2015-06-05T18:17:20Z</dcterms:created>
  <dcterms:modified xsi:type="dcterms:W3CDTF">2024-12-22T13:56:19Z</dcterms:modified>
</cp:coreProperties>
</file>