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1145" documentId="11_F25DC773A252ABDACC104884515C48E05BDE58E9" xr6:coauthVersionLast="47" xr6:coauthVersionMax="47" xr10:uidLastSave="{18773F93-7310-4D10-99FE-94A7C5C609C0}"/>
  <bookViews>
    <workbookView xWindow="-108" yWindow="-108" windowWidth="23256" windowHeight="13896" activeTab="1" xr2:uid="{00000000-000D-0000-FFFF-FFFF00000000}"/>
  </bookViews>
  <sheets>
    <sheet name="Budget Allocation" sheetId="1" r:id="rId1"/>
    <sheet name="Pizza product design" sheetId="2" r:id="rId2"/>
    <sheet name="Furniture prodcut design" sheetId="4" r:id="rId3"/>
  </sheets>
  <definedNames>
    <definedName name="solver_adj" localSheetId="0" hidden="1">'Budget Allocation'!$G$2:$G$5</definedName>
    <definedName name="solver_adj" localSheetId="2" hidden="1">'Furniture prodcut design'!$J$4:$J$10,'Furniture prodcut design'!$B$12:$H$12</definedName>
    <definedName name="solver_adj" localSheetId="1" hidden="1">'Pizza product design'!$B$12:$J$12,'Pizza product design'!$L$3:$L$10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2</definedName>
    <definedName name="solver_drv" localSheetId="1" hidden="1">1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'Budget Allocation'!$C$6:$F$6</definedName>
    <definedName name="solver_lhs1" localSheetId="2" hidden="1">'Furniture prodcut design'!$B$12:$H$12</definedName>
    <definedName name="solver_lhs1" localSheetId="1" hidden="1">'Pizza product design'!$B$12:$J$12</definedName>
    <definedName name="solver_lhs2" localSheetId="0" hidden="1">'Budget Allocation'!$G$2:$G$5</definedName>
    <definedName name="solver_lhs2" localSheetId="2" hidden="1">'Furniture prodcut design'!$B$19:$B$21</definedName>
    <definedName name="solver_lhs2" localSheetId="1" hidden="1">'Pizza product design'!$B$19:$B$22</definedName>
    <definedName name="solver_lhs3" localSheetId="2" hidden="1">'Furniture prodcut design'!$J$4:$J$10</definedName>
    <definedName name="solver_lhs3" localSheetId="1" hidden="1">'Pizza product design'!$L$3:$L$10</definedName>
    <definedName name="solver_lhs4" localSheetId="2" hidden="1">'Furniture prodcut design'!$L$4:$L$10</definedName>
    <definedName name="solver_lhs4" localSheetId="1" hidden="1">'Pizza product design'!$Q$3:$Q$10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2</definedName>
    <definedName name="solver_num" localSheetId="2" hidden="1">4</definedName>
    <definedName name="solver_num" localSheetId="1" hidden="1">4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'Budget Allocation'!$B$10</definedName>
    <definedName name="solver_opt" localSheetId="2" hidden="1">'Furniture prodcut design'!$J$14</definedName>
    <definedName name="solver_opt" localSheetId="1" hidden="1">'Pizza product design'!$L$12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2</definedName>
    <definedName name="solver_rbv" localSheetId="1" hidden="1">1</definedName>
    <definedName name="solver_rel1" localSheetId="0" hidden="1">3</definedName>
    <definedName name="solver_rel1" localSheetId="2" hidden="1">5</definedName>
    <definedName name="solver_rel1" localSheetId="1" hidden="1">5</definedName>
    <definedName name="solver_rel2" localSheetId="0" hidden="1">5</definedName>
    <definedName name="solver_rel2" localSheetId="2" hidden="1">2</definedName>
    <definedName name="solver_rel2" localSheetId="1" hidden="1">2</definedName>
    <definedName name="solver_rel3" localSheetId="2" hidden="1">5</definedName>
    <definedName name="solver_rel3" localSheetId="1" hidden="1">5</definedName>
    <definedName name="solver_rel4" localSheetId="2" hidden="1">1</definedName>
    <definedName name="solver_rel4" localSheetId="1" hidden="1">1</definedName>
    <definedName name="solver_rhs1" localSheetId="0" hidden="1">'Budget Allocation'!$C$8:$F$8</definedName>
    <definedName name="solver_rhs1" localSheetId="2" hidden="1">"binary"</definedName>
    <definedName name="solver_rhs1" localSheetId="1" hidden="1">"binary"</definedName>
    <definedName name="solver_rhs2" localSheetId="0" hidden="1">"binary"</definedName>
    <definedName name="solver_rhs2" localSheetId="2" hidden="1">'Furniture prodcut design'!$D$19:$D$21</definedName>
    <definedName name="solver_rhs2" localSheetId="1" hidden="1">'Pizza product design'!$D$19:$D$22</definedName>
    <definedName name="solver_rhs3" localSheetId="2" hidden="1">"binary"</definedName>
    <definedName name="solver_rhs3" localSheetId="1" hidden="1">"binary"</definedName>
    <definedName name="solver_rhs4" localSheetId="2" hidden="1">'Furniture prodcut design'!$N$4:$N$10</definedName>
    <definedName name="solver_rhs4" localSheetId="1" hidden="1">'Pizza product design'!$S$3:$S$10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2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4" i="4"/>
  <c r="K4" i="4"/>
  <c r="J14" i="4"/>
  <c r="B21" i="4"/>
  <c r="B20" i="4"/>
  <c r="B19" i="4"/>
  <c r="K5" i="4"/>
  <c r="K6" i="4"/>
  <c r="K7" i="4"/>
  <c r="K8" i="4"/>
  <c r="K9" i="4"/>
  <c r="K10" i="4"/>
  <c r="N10" i="4" s="1"/>
  <c r="P4" i="2"/>
  <c r="P5" i="2"/>
  <c r="P6" i="2"/>
  <c r="P7" i="2"/>
  <c r="P8" i="2"/>
  <c r="P9" i="2"/>
  <c r="P10" i="2"/>
  <c r="P3" i="2"/>
  <c r="Q3" i="2"/>
  <c r="S4" i="2"/>
  <c r="S5" i="2"/>
  <c r="S6" i="2"/>
  <c r="S7" i="2"/>
  <c r="S8" i="2"/>
  <c r="S9" i="2"/>
  <c r="S10" i="2"/>
  <c r="S3" i="2"/>
  <c r="O4" i="2"/>
  <c r="O5" i="2"/>
  <c r="O6" i="2"/>
  <c r="O7" i="2"/>
  <c r="O8" i="2"/>
  <c r="O9" i="2"/>
  <c r="O10" i="2"/>
  <c r="O3" i="2"/>
  <c r="N4" i="2"/>
  <c r="N5" i="2"/>
  <c r="N6" i="2"/>
  <c r="N7" i="2"/>
  <c r="N8" i="2"/>
  <c r="N9" i="2"/>
  <c r="Q9" i="2" s="1"/>
  <c r="N10" i="2"/>
  <c r="Q10" i="2" s="1"/>
  <c r="N3" i="2"/>
  <c r="B22" i="2"/>
  <c r="B21" i="2"/>
  <c r="L12" i="2"/>
  <c r="B20" i="2"/>
  <c r="B19" i="2"/>
  <c r="D8" i="1"/>
  <c r="E8" i="1"/>
  <c r="F8" i="1"/>
  <c r="C8" i="1"/>
  <c r="B10" i="1"/>
  <c r="N9" i="4" l="1"/>
  <c r="N8" i="4"/>
  <c r="N7" i="4"/>
  <c r="N6" i="4"/>
  <c r="N5" i="4"/>
  <c r="N4" i="4"/>
  <c r="Q8" i="2"/>
  <c r="Q7" i="2"/>
  <c r="Q6" i="2"/>
  <c r="Q5" i="2"/>
  <c r="Q4" i="2"/>
</calcChain>
</file>

<file path=xl/sharedStrings.xml><?xml version="1.0" encoding="utf-8"?>
<sst xmlns="http://schemas.openxmlformats.org/spreadsheetml/2006/main" count="99" uniqueCount="61">
  <si>
    <t>Project</t>
  </si>
  <si>
    <t>NPV (if fully funded)</t>
  </si>
  <si>
    <t>Year 1 Cap Rqmt</t>
  </si>
  <si>
    <t>Year 2 Cap Rqmt</t>
  </si>
  <si>
    <t>Year 3 Cap Rqmt</t>
  </si>
  <si>
    <t>Year 4 Cap Rqmt</t>
  </si>
  <si>
    <t>Plant Expansion</t>
  </si>
  <si>
    <t>Warehouse Expansion</t>
  </si>
  <si>
    <t>New Machinery</t>
  </si>
  <si>
    <t>New Product Research</t>
  </si>
  <si>
    <t>Total Capital Available</t>
  </si>
  <si>
    <t>Pick Project</t>
  </si>
  <si>
    <t>Obj F(x)</t>
  </si>
  <si>
    <t>Total Capital used</t>
  </si>
  <si>
    <t>sign of inequality</t>
  </si>
  <si>
    <t>&gt;=</t>
  </si>
  <si>
    <t>RHS</t>
  </si>
  <si>
    <t>Sign</t>
  </si>
  <si>
    <t>LHS</t>
  </si>
  <si>
    <t>Consumer</t>
  </si>
  <si>
    <t xml:space="preserve"> (Thin)</t>
  </si>
  <si>
    <t>Crust</t>
  </si>
  <si>
    <t xml:space="preserve"> (Mozzarella)</t>
  </si>
  <si>
    <t>Cheese</t>
  </si>
  <si>
    <t xml:space="preserve"> (Smooth)</t>
  </si>
  <si>
    <t>Sauce</t>
  </si>
  <si>
    <t xml:space="preserve"> (Medium)</t>
  </si>
  <si>
    <t>Sausage</t>
  </si>
  <si>
    <t>(Thick)</t>
  </si>
  <si>
    <t xml:space="preserve"> (Blend)</t>
  </si>
  <si>
    <t xml:space="preserve"> (Chunky)</t>
  </si>
  <si>
    <t xml:space="preserve"> (Mild)</t>
  </si>
  <si>
    <t xml:space="preserve"> (Hot)</t>
  </si>
  <si>
    <t>Constarints</t>
  </si>
  <si>
    <t>Ingridents</t>
  </si>
  <si>
    <t>Pick Either</t>
  </si>
  <si>
    <t>Thin or Thick</t>
  </si>
  <si>
    <t>=</t>
  </si>
  <si>
    <t>Mozz or Blend</t>
  </si>
  <si>
    <t>Sauce ?</t>
  </si>
  <si>
    <t>Med or Hot</t>
  </si>
  <si>
    <t>Antanio's</t>
  </si>
  <si>
    <t>King's</t>
  </si>
  <si>
    <t>Score</t>
  </si>
  <si>
    <t>Max</t>
  </si>
  <si>
    <t>&lt;=</t>
  </si>
  <si>
    <t>Boards</t>
  </si>
  <si>
    <t>Finish</t>
  </si>
  <si>
    <t>Number of File Drawer</t>
  </si>
  <si>
    <t>Pullout Writing Boards</t>
  </si>
  <si>
    <t xml:space="preserve"> Absent</t>
  </si>
  <si>
    <t xml:space="preserve"> Present</t>
  </si>
  <si>
    <t xml:space="preserve"> Simulated Wood</t>
  </si>
  <si>
    <t>Finish Solid Color</t>
  </si>
  <si>
    <t>Product Design Problem</t>
  </si>
  <si>
    <t xml:space="preserve">Current Satisfaction Score for </t>
  </si>
  <si>
    <t>each consumer is</t>
  </si>
  <si>
    <t>Features</t>
  </si>
  <si>
    <t>Constraints</t>
  </si>
  <si>
    <t xml:space="preserve">Satisfaction </t>
  </si>
  <si>
    <t>Nr. of File Drawer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</si>
</sst>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171" fontId="0" fillId="0" borderId="0" xfId="0" applyNumberFormat="1" applyAlignment="1">
      <alignment horizontal="center" vertical="center"/>
    </xf>
    <xf numFmtId="171" fontId="0" fillId="3" borderId="0" xfId="0" applyNumberFormat="1" applyFill="1" applyAlignment="1">
      <alignment vertical="center"/>
    </xf>
    <xf numFmtId="171" fontId="0" fillId="0" borderId="0" xfId="0" applyNumberForma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/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/>
    <xf numFmtId="0" fontId="0" fillId="0" borderId="11" xfId="0" applyBorder="1"/>
    <xf numFmtId="0" fontId="0" fillId="2" borderId="11" xfId="0" applyFill="1" applyBorder="1"/>
    <xf numFmtId="0" fontId="0" fillId="2" borderId="10" xfId="0" applyFill="1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Fill="1" applyBorder="1"/>
    <xf numFmtId="0" fontId="1" fillId="0" borderId="9" xfId="0" applyFont="1" applyBorder="1" applyAlignment="1">
      <alignment horizontal="center" vertical="center"/>
    </xf>
    <xf numFmtId="0" fontId="0" fillId="0" borderId="0" xfId="0" applyFill="1"/>
    <xf numFmtId="0" fontId="0" fillId="0" borderId="6" xfId="0" applyBorder="1"/>
    <xf numFmtId="0" fontId="1" fillId="0" borderId="1" xfId="0" applyFont="1" applyBorder="1"/>
    <xf numFmtId="0" fontId="0" fillId="0" borderId="5" xfId="0" applyBorder="1"/>
    <xf numFmtId="0" fontId="0" fillId="0" borderId="7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5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/>
    <xf numFmtId="0" fontId="1" fillId="0" borderId="15" xfId="0" applyFont="1" applyBorder="1"/>
    <xf numFmtId="0" fontId="0" fillId="0" borderId="16" xfId="0" applyBorder="1"/>
    <xf numFmtId="0" fontId="0" fillId="3" borderId="17" xfId="0" applyFill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7" xfId="0" applyFill="1" applyBorder="1" applyAlignment="1">
      <alignment horizontal="left"/>
    </xf>
    <xf numFmtId="0" fontId="0" fillId="0" borderId="15" xfId="0" applyBorder="1" applyAlignment="1">
      <alignment horizontal="right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6" xfId="0" applyFont="1" applyBorder="1"/>
    <xf numFmtId="0" fontId="0" fillId="0" borderId="18" xfId="0" applyBorder="1"/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9" xfId="0" applyFill="1" applyBorder="1"/>
    <xf numFmtId="0" fontId="1" fillId="0" borderId="20" xfId="0" applyFont="1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vertical="center"/>
    </xf>
    <xf numFmtId="0" fontId="0" fillId="0" borderId="21" xfId="0" applyBorder="1" applyAlignment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2" borderId="16" xfId="0" applyFill="1" applyBorder="1"/>
    <xf numFmtId="0" fontId="0" fillId="2" borderId="17" xfId="0" applyFill="1" applyBorder="1"/>
    <xf numFmtId="0" fontId="1" fillId="0" borderId="4" xfId="0" applyFont="1" applyBorder="1"/>
    <xf numFmtId="0" fontId="1" fillId="0" borderId="6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right"/>
    </xf>
    <xf numFmtId="0" fontId="1" fillId="0" borderId="23" xfId="0" applyFont="1" applyBorder="1" applyAlignment="1">
      <alignment horizontal="center"/>
    </xf>
  </cellXfs>
  <cellStyles count="1">
    <cellStyle name="Normal" xfId="0" builtinId="0"/>
  </cellStyles>
  <dxfs count="1">
    <dxf>
      <font>
        <color theme="4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zoomScale="115" zoomScaleNormal="115" workbookViewId="0">
      <selection activeCell="K17" sqref="K17"/>
    </sheetView>
  </sheetViews>
  <sheetFormatPr defaultRowHeight="14.4" x14ac:dyDescent="0.3"/>
  <cols>
    <col min="1" max="1" width="19.77734375" bestFit="1" customWidth="1"/>
    <col min="2" max="2" width="23.33203125" customWidth="1"/>
    <col min="3" max="3" width="15.88671875" customWidth="1"/>
    <col min="4" max="4" width="15.109375" customWidth="1"/>
    <col min="5" max="5" width="15.21875" customWidth="1"/>
    <col min="6" max="6" width="15.77734375" customWidth="1"/>
    <col min="7" max="7" width="10.88671875" bestFit="1" customWidth="1"/>
  </cols>
  <sheetData>
    <row r="1" spans="1:7" s="2" customForma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s="2" customFormat="1" ht="15.6" x14ac:dyDescent="0.3">
      <c r="A2" s="6" t="s">
        <v>6</v>
      </c>
      <c r="B2" s="11">
        <v>120000</v>
      </c>
      <c r="C2" s="11">
        <v>25000</v>
      </c>
      <c r="D2" s="11">
        <v>30000</v>
      </c>
      <c r="E2" s="11">
        <v>35000</v>
      </c>
      <c r="F2" s="11">
        <v>20000</v>
      </c>
      <c r="G2" s="8">
        <v>1</v>
      </c>
    </row>
    <row r="3" spans="1:7" s="2" customFormat="1" ht="15.6" x14ac:dyDescent="0.3">
      <c r="A3" s="6" t="s">
        <v>7</v>
      </c>
      <c r="B3" s="11">
        <v>50000</v>
      </c>
      <c r="C3" s="11">
        <v>15000</v>
      </c>
      <c r="D3" s="11">
        <v>20000</v>
      </c>
      <c r="E3" s="11">
        <v>15000</v>
      </c>
      <c r="F3" s="11">
        <v>10000</v>
      </c>
      <c r="G3" s="8">
        <v>0</v>
      </c>
    </row>
    <row r="4" spans="1:7" s="2" customFormat="1" ht="15.6" x14ac:dyDescent="0.3">
      <c r="A4" s="6" t="s">
        <v>8</v>
      </c>
      <c r="B4" s="11">
        <v>15000</v>
      </c>
      <c r="C4" s="11">
        <v>5000</v>
      </c>
      <c r="D4" s="11">
        <v>5000</v>
      </c>
      <c r="E4" s="11">
        <v>5000</v>
      </c>
      <c r="F4" s="11">
        <v>0</v>
      </c>
      <c r="G4" s="8">
        <v>1</v>
      </c>
    </row>
    <row r="5" spans="1:7" s="2" customFormat="1" ht="15.6" x14ac:dyDescent="0.3">
      <c r="A5" s="6" t="s">
        <v>9</v>
      </c>
      <c r="B5" s="11">
        <v>80000</v>
      </c>
      <c r="C5" s="11">
        <v>20000</v>
      </c>
      <c r="D5" s="11">
        <v>15000</v>
      </c>
      <c r="E5" s="11">
        <v>10000</v>
      </c>
      <c r="F5" s="11">
        <v>15000</v>
      </c>
      <c r="G5" s="8">
        <v>1</v>
      </c>
    </row>
    <row r="6" spans="1:7" s="2" customFormat="1" ht="15.6" x14ac:dyDescent="0.3">
      <c r="A6" s="7" t="s">
        <v>10</v>
      </c>
      <c r="B6" s="11" t="s">
        <v>18</v>
      </c>
      <c r="C6" s="11">
        <v>50000</v>
      </c>
      <c r="D6" s="11">
        <v>60000</v>
      </c>
      <c r="E6" s="11">
        <v>55000</v>
      </c>
      <c r="F6" s="11">
        <v>45000</v>
      </c>
      <c r="G6" s="9"/>
    </row>
    <row r="7" spans="1:7" s="2" customFormat="1" ht="15.6" x14ac:dyDescent="0.3">
      <c r="A7" s="7" t="s">
        <v>14</v>
      </c>
      <c r="B7" s="11" t="s">
        <v>17</v>
      </c>
      <c r="C7" s="11" t="s">
        <v>15</v>
      </c>
      <c r="D7" s="11" t="s">
        <v>15</v>
      </c>
      <c r="E7" s="11" t="s">
        <v>15</v>
      </c>
      <c r="F7" s="11" t="s">
        <v>15</v>
      </c>
      <c r="G7" s="9"/>
    </row>
    <row r="8" spans="1:7" s="2" customFormat="1" ht="15.6" x14ac:dyDescent="0.3">
      <c r="A8" s="7" t="s">
        <v>13</v>
      </c>
      <c r="B8" s="11" t="s">
        <v>16</v>
      </c>
      <c r="C8" s="11">
        <f>SUMPRODUCT(C2:C5,$G$2:$G$5)</f>
        <v>50000</v>
      </c>
      <c r="D8" s="11">
        <f t="shared" ref="D8:F8" si="0">SUMPRODUCT(D2:D5,$G$2:$G$5)</f>
        <v>50000</v>
      </c>
      <c r="E8" s="11">
        <f t="shared" si="0"/>
        <v>50000</v>
      </c>
      <c r="F8" s="11">
        <f t="shared" si="0"/>
        <v>35000</v>
      </c>
      <c r="G8" s="9"/>
    </row>
    <row r="9" spans="1:7" s="2" customFormat="1" ht="15.6" x14ac:dyDescent="0.3">
      <c r="A9" s="7"/>
      <c r="B9" s="11"/>
      <c r="C9" s="11"/>
      <c r="D9" s="11"/>
      <c r="E9" s="11"/>
      <c r="F9" s="11"/>
      <c r="G9" s="9"/>
    </row>
    <row r="10" spans="1:7" s="2" customFormat="1" x14ac:dyDescent="0.3">
      <c r="A10" s="10" t="s">
        <v>12</v>
      </c>
      <c r="B10" s="12">
        <f>SUMPRODUCT(B2:B5,G2:G5)</f>
        <v>215000</v>
      </c>
      <c r="C10" s="13"/>
      <c r="D10" s="13"/>
      <c r="E10" s="13"/>
      <c r="F10" s="13"/>
    </row>
    <row r="11" spans="1:7" s="2" customFormat="1" x14ac:dyDescent="0.3">
      <c r="A11" s="3"/>
      <c r="B11" s="4"/>
    </row>
    <row r="12" spans="1:7" s="2" customFormat="1" x14ac:dyDescent="0.3">
      <c r="A12" s="3"/>
      <c r="B12" s="4"/>
    </row>
    <row r="13" spans="1:7" s="2" customFormat="1" x14ac:dyDescent="0.3">
      <c r="A13" s="3"/>
      <c r="B13" s="4"/>
    </row>
  </sheetData>
  <pageMargins left="0.7" right="0.7" top="0.75" bottom="0.75" header="0.3" footer="0.3"/>
  <ignoredErrors>
    <ignoredError sqref="C8:F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7185-F1A0-4459-8128-0D6028AFDD3A}">
  <dimension ref="A1:S23"/>
  <sheetViews>
    <sheetView tabSelected="1" zoomScale="115" zoomScaleNormal="115" workbookViewId="0">
      <selection activeCell="I22" sqref="I22"/>
    </sheetView>
  </sheetViews>
  <sheetFormatPr defaultRowHeight="14.4" x14ac:dyDescent="0.3"/>
  <cols>
    <col min="1" max="1" width="12.5546875" bestFit="1" customWidth="1"/>
    <col min="2" max="2" width="11.6640625" customWidth="1"/>
    <col min="3" max="3" width="9.109375" customWidth="1"/>
    <col min="4" max="4" width="11.77734375" bestFit="1" customWidth="1"/>
    <col min="12" max="12" width="9.5546875" customWidth="1"/>
  </cols>
  <sheetData>
    <row r="1" spans="1:19" s="16" customFormat="1" x14ac:dyDescent="0.3">
      <c r="A1" s="28"/>
      <c r="B1" s="32" t="s">
        <v>21</v>
      </c>
      <c r="C1" s="18"/>
      <c r="D1" s="32" t="s">
        <v>23</v>
      </c>
      <c r="E1" s="18"/>
      <c r="F1" s="32" t="s">
        <v>25</v>
      </c>
      <c r="G1" s="17"/>
      <c r="H1" s="32" t="s">
        <v>27</v>
      </c>
      <c r="I1" s="17"/>
      <c r="J1" s="18"/>
      <c r="L1" s="33" t="s">
        <v>19</v>
      </c>
      <c r="N1" s="15" t="s">
        <v>43</v>
      </c>
      <c r="O1" s="15"/>
      <c r="P1" s="15"/>
      <c r="Q1" s="37"/>
    </row>
    <row r="2" spans="1:19" ht="15" thickBot="1" x14ac:dyDescent="0.35">
      <c r="A2" s="29" t="s">
        <v>19</v>
      </c>
      <c r="B2" s="25" t="s">
        <v>20</v>
      </c>
      <c r="C2" s="27" t="s">
        <v>28</v>
      </c>
      <c r="D2" s="25" t="s">
        <v>22</v>
      </c>
      <c r="E2" s="27" t="s">
        <v>29</v>
      </c>
      <c r="F2" s="25" t="s">
        <v>24</v>
      </c>
      <c r="G2" s="26" t="s">
        <v>30</v>
      </c>
      <c r="H2" s="25" t="s">
        <v>31</v>
      </c>
      <c r="I2" s="26" t="s">
        <v>26</v>
      </c>
      <c r="J2" s="27" t="s">
        <v>32</v>
      </c>
      <c r="L2" s="34"/>
      <c r="N2" s="16" t="s">
        <v>41</v>
      </c>
      <c r="O2" s="16" t="s">
        <v>42</v>
      </c>
      <c r="P2" s="16" t="s">
        <v>44</v>
      </c>
      <c r="Q2" s="16" t="s">
        <v>18</v>
      </c>
      <c r="R2" s="39" t="s">
        <v>17</v>
      </c>
      <c r="S2" s="39" t="s">
        <v>16</v>
      </c>
    </row>
    <row r="3" spans="1:19" x14ac:dyDescent="0.3">
      <c r="A3" s="30">
        <v>1</v>
      </c>
      <c r="B3" s="19">
        <v>11</v>
      </c>
      <c r="C3" s="21">
        <v>2</v>
      </c>
      <c r="D3" s="19">
        <v>6</v>
      </c>
      <c r="E3" s="21">
        <v>7</v>
      </c>
      <c r="F3" s="19">
        <v>3</v>
      </c>
      <c r="G3" s="20">
        <v>17</v>
      </c>
      <c r="H3" s="19">
        <v>26</v>
      </c>
      <c r="I3" s="20">
        <v>27</v>
      </c>
      <c r="J3" s="21">
        <v>8</v>
      </c>
      <c r="L3" s="35">
        <v>1</v>
      </c>
      <c r="N3">
        <f>SUMPRODUCT($B$14:$J$14,B3:J3)</f>
        <v>52</v>
      </c>
      <c r="O3">
        <f>SUMPRODUCT($B$15:$J$15,B3:J3)</f>
        <v>47</v>
      </c>
      <c r="P3">
        <f>MAX(N3:O3)+1</f>
        <v>53</v>
      </c>
      <c r="Q3">
        <f>L3*P3</f>
        <v>53</v>
      </c>
      <c r="R3" t="s">
        <v>45</v>
      </c>
      <c r="S3">
        <f>SUMPRODUCT($B$12:$J$12,B3:J3)</f>
        <v>53</v>
      </c>
    </row>
    <row r="4" spans="1:19" x14ac:dyDescent="0.3">
      <c r="A4" s="30">
        <v>2</v>
      </c>
      <c r="B4" s="19">
        <v>7</v>
      </c>
      <c r="C4" s="21">
        <v>7</v>
      </c>
      <c r="D4" s="19">
        <v>15</v>
      </c>
      <c r="E4" s="21">
        <v>17</v>
      </c>
      <c r="F4" s="19">
        <v>16</v>
      </c>
      <c r="G4" s="20">
        <v>26</v>
      </c>
      <c r="H4" s="19">
        <v>14</v>
      </c>
      <c r="I4" s="20">
        <v>10</v>
      </c>
      <c r="J4" s="21">
        <v>4</v>
      </c>
      <c r="L4" s="35">
        <v>1</v>
      </c>
      <c r="N4">
        <f>SUMPRODUCT($B$14:$J$14,B4:J4)</f>
        <v>58</v>
      </c>
      <c r="O4">
        <f>SUMPRODUCT($B$15:$J$15,B4:J4)</f>
        <v>54</v>
      </c>
      <c r="P4">
        <f t="shared" ref="P4:P10" si="0">MAX(N4:O4)+1</f>
        <v>59</v>
      </c>
      <c r="Q4">
        <f t="shared" ref="Q4:Q10" si="1">L4*P4</f>
        <v>59</v>
      </c>
      <c r="R4" t="s">
        <v>45</v>
      </c>
      <c r="S4">
        <f t="shared" ref="S4:S10" si="2">SUMPRODUCT($B$12:$J$12,B4:J4)</f>
        <v>60</v>
      </c>
    </row>
    <row r="5" spans="1:19" x14ac:dyDescent="0.3">
      <c r="A5" s="30">
        <v>3</v>
      </c>
      <c r="B5" s="19">
        <v>7</v>
      </c>
      <c r="C5" s="21">
        <v>5</v>
      </c>
      <c r="D5" s="19">
        <v>8</v>
      </c>
      <c r="E5" s="21">
        <v>14</v>
      </c>
      <c r="F5" s="19">
        <v>17</v>
      </c>
      <c r="G5" s="20">
        <v>14</v>
      </c>
      <c r="H5" s="19">
        <v>29</v>
      </c>
      <c r="I5" s="20">
        <v>16</v>
      </c>
      <c r="J5" s="21">
        <v>19</v>
      </c>
      <c r="L5" s="35">
        <v>0</v>
      </c>
      <c r="N5">
        <f>SUMPRODUCT($B$14:$J$14,B5:J5)</f>
        <v>43</v>
      </c>
      <c r="O5">
        <f>SUMPRODUCT($B$15:$J$15,B5:J5)</f>
        <v>67</v>
      </c>
      <c r="P5">
        <f t="shared" si="0"/>
        <v>68</v>
      </c>
      <c r="Q5">
        <f t="shared" si="1"/>
        <v>0</v>
      </c>
      <c r="R5" t="s">
        <v>45</v>
      </c>
      <c r="S5">
        <f t="shared" si="2"/>
        <v>49</v>
      </c>
    </row>
    <row r="6" spans="1:19" x14ac:dyDescent="0.3">
      <c r="A6" s="30">
        <v>4</v>
      </c>
      <c r="B6" s="19">
        <v>2</v>
      </c>
      <c r="C6" s="21">
        <v>20</v>
      </c>
      <c r="D6" s="19">
        <v>17</v>
      </c>
      <c r="E6" s="21">
        <v>6</v>
      </c>
      <c r="F6" s="19">
        <v>11</v>
      </c>
      <c r="G6" s="20">
        <v>30</v>
      </c>
      <c r="H6" s="19">
        <v>20</v>
      </c>
      <c r="I6" s="20">
        <v>15</v>
      </c>
      <c r="J6" s="21">
        <v>9</v>
      </c>
      <c r="L6" s="35">
        <v>0</v>
      </c>
      <c r="N6">
        <f>SUMPRODUCT($B$14:$J$14,B6:J6)</f>
        <v>82</v>
      </c>
      <c r="O6">
        <f>SUMPRODUCT($B$15:$J$15,B6:J6)</f>
        <v>39</v>
      </c>
      <c r="P6">
        <f t="shared" si="0"/>
        <v>83</v>
      </c>
      <c r="Q6">
        <f t="shared" si="1"/>
        <v>0</v>
      </c>
      <c r="R6" t="s">
        <v>45</v>
      </c>
      <c r="S6">
        <f t="shared" si="2"/>
        <v>71</v>
      </c>
    </row>
    <row r="7" spans="1:19" x14ac:dyDescent="0.3">
      <c r="A7" s="30">
        <v>5</v>
      </c>
      <c r="B7" s="19">
        <v>2</v>
      </c>
      <c r="C7" s="21">
        <v>8</v>
      </c>
      <c r="D7" s="19">
        <v>6</v>
      </c>
      <c r="E7" s="21">
        <v>11</v>
      </c>
      <c r="F7" s="19">
        <v>30</v>
      </c>
      <c r="G7" s="20">
        <v>20</v>
      </c>
      <c r="H7" s="19">
        <v>15</v>
      </c>
      <c r="I7" s="20">
        <v>12</v>
      </c>
      <c r="J7" s="21">
        <v>12</v>
      </c>
      <c r="L7" s="35">
        <v>0</v>
      </c>
      <c r="N7">
        <f>SUMPRODUCT($B$14:$J$14,B7:J7)</f>
        <v>46</v>
      </c>
      <c r="O7">
        <f>SUMPRODUCT($B$15:$J$15,B7:J7)</f>
        <v>58</v>
      </c>
      <c r="P7">
        <f t="shared" si="0"/>
        <v>59</v>
      </c>
      <c r="Q7">
        <f t="shared" si="1"/>
        <v>0</v>
      </c>
      <c r="R7" t="s">
        <v>45</v>
      </c>
      <c r="S7">
        <f t="shared" si="2"/>
        <v>51</v>
      </c>
    </row>
    <row r="8" spans="1:19" x14ac:dyDescent="0.3">
      <c r="A8" s="30">
        <v>6</v>
      </c>
      <c r="B8" s="19">
        <v>9</v>
      </c>
      <c r="C8" s="21">
        <v>19</v>
      </c>
      <c r="D8" s="19">
        <v>12</v>
      </c>
      <c r="E8" s="21">
        <v>16</v>
      </c>
      <c r="F8" s="19">
        <v>16</v>
      </c>
      <c r="G8" s="20">
        <v>25</v>
      </c>
      <c r="H8" s="19">
        <v>30</v>
      </c>
      <c r="I8" s="20">
        <v>23</v>
      </c>
      <c r="J8" s="21">
        <v>19</v>
      </c>
      <c r="L8" s="35">
        <v>1</v>
      </c>
      <c r="N8">
        <f>SUMPRODUCT($B$14:$J$14,B8:J8)</f>
        <v>79</v>
      </c>
      <c r="O8">
        <f>SUMPRODUCT($B$15:$J$15,B8:J8)</f>
        <v>71</v>
      </c>
      <c r="P8">
        <f t="shared" si="0"/>
        <v>80</v>
      </c>
      <c r="Q8">
        <f t="shared" si="1"/>
        <v>80</v>
      </c>
      <c r="R8" t="s">
        <v>45</v>
      </c>
      <c r="S8">
        <f t="shared" si="2"/>
        <v>83</v>
      </c>
    </row>
    <row r="9" spans="1:19" x14ac:dyDescent="0.3">
      <c r="A9" s="30">
        <v>7</v>
      </c>
      <c r="B9" s="19">
        <v>9</v>
      </c>
      <c r="C9" s="21">
        <v>19</v>
      </c>
      <c r="D9" s="19">
        <v>12</v>
      </c>
      <c r="E9" s="21">
        <v>16</v>
      </c>
      <c r="F9" s="19">
        <v>16</v>
      </c>
      <c r="G9" s="20">
        <v>25</v>
      </c>
      <c r="H9" s="19">
        <v>30</v>
      </c>
      <c r="I9" s="20">
        <v>23</v>
      </c>
      <c r="J9" s="21">
        <v>19</v>
      </c>
      <c r="L9" s="35">
        <v>1</v>
      </c>
      <c r="N9">
        <f>SUMPRODUCT($B$14:$J$14,B9:J9)</f>
        <v>79</v>
      </c>
      <c r="O9">
        <f>SUMPRODUCT($B$15:$J$15,B9:J9)</f>
        <v>71</v>
      </c>
      <c r="P9">
        <f t="shared" si="0"/>
        <v>80</v>
      </c>
      <c r="Q9">
        <f t="shared" si="1"/>
        <v>80</v>
      </c>
      <c r="R9" t="s">
        <v>45</v>
      </c>
      <c r="S9">
        <f t="shared" si="2"/>
        <v>83</v>
      </c>
    </row>
    <row r="10" spans="1:19" ht="15" thickBot="1" x14ac:dyDescent="0.35">
      <c r="A10" s="31">
        <v>8</v>
      </c>
      <c r="B10" s="22">
        <v>5</v>
      </c>
      <c r="C10" s="24">
        <v>9</v>
      </c>
      <c r="D10" s="22">
        <v>4</v>
      </c>
      <c r="E10" s="24">
        <v>14</v>
      </c>
      <c r="F10" s="22">
        <v>23</v>
      </c>
      <c r="G10" s="23">
        <v>16</v>
      </c>
      <c r="H10" s="22">
        <v>16</v>
      </c>
      <c r="I10" s="23">
        <v>30</v>
      </c>
      <c r="J10" s="24">
        <v>3</v>
      </c>
      <c r="L10" s="36">
        <v>1</v>
      </c>
      <c r="N10">
        <f>SUMPRODUCT($B$14:$J$14,B10:J10)</f>
        <v>59</v>
      </c>
      <c r="O10">
        <f>SUMPRODUCT($B$15:$J$15,B10:J10)</f>
        <v>58</v>
      </c>
      <c r="P10">
        <f t="shared" si="0"/>
        <v>60</v>
      </c>
      <c r="Q10">
        <f t="shared" si="1"/>
        <v>60</v>
      </c>
      <c r="R10" t="s">
        <v>45</v>
      </c>
      <c r="S10">
        <f t="shared" si="2"/>
        <v>69</v>
      </c>
    </row>
    <row r="11" spans="1:19" ht="15" thickBot="1" x14ac:dyDescent="0.35"/>
    <row r="12" spans="1:19" ht="15" thickBot="1" x14ac:dyDescent="0.35">
      <c r="A12" s="55" t="s">
        <v>34</v>
      </c>
      <c r="B12" s="95">
        <v>0</v>
      </c>
      <c r="C12" s="95">
        <v>1</v>
      </c>
      <c r="D12" s="95">
        <v>0</v>
      </c>
      <c r="E12" s="95">
        <v>1</v>
      </c>
      <c r="F12" s="95">
        <v>0</v>
      </c>
      <c r="G12" s="95">
        <v>1</v>
      </c>
      <c r="H12" s="95">
        <v>0</v>
      </c>
      <c r="I12" s="95">
        <v>1</v>
      </c>
      <c r="J12" s="96">
        <v>0</v>
      </c>
      <c r="K12" s="55" t="s">
        <v>12</v>
      </c>
      <c r="L12" s="57">
        <f>SUM(L3:L10)</f>
        <v>5</v>
      </c>
    </row>
    <row r="14" spans="1:19" x14ac:dyDescent="0.3">
      <c r="A14" s="16" t="s">
        <v>41</v>
      </c>
      <c r="C14">
        <v>1</v>
      </c>
      <c r="D14">
        <v>1</v>
      </c>
      <c r="G14">
        <v>1</v>
      </c>
      <c r="I14">
        <v>1</v>
      </c>
    </row>
    <row r="15" spans="1:19" x14ac:dyDescent="0.3">
      <c r="A15" s="16" t="s">
        <v>42</v>
      </c>
      <c r="B15">
        <v>1</v>
      </c>
      <c r="E15">
        <v>1</v>
      </c>
      <c r="F15">
        <v>1</v>
      </c>
      <c r="H15">
        <v>1</v>
      </c>
    </row>
    <row r="16" spans="1:19" ht="15" thickBot="1" x14ac:dyDescent="0.35"/>
    <row r="17" spans="1:4" ht="15" thickBot="1" x14ac:dyDescent="0.35">
      <c r="A17" s="99" t="s">
        <v>33</v>
      </c>
      <c r="B17" s="100"/>
      <c r="C17" s="100"/>
      <c r="D17" s="101"/>
    </row>
    <row r="18" spans="1:4" ht="15" thickBot="1" x14ac:dyDescent="0.35">
      <c r="A18" s="92" t="s">
        <v>35</v>
      </c>
      <c r="B18" s="102" t="s">
        <v>18</v>
      </c>
      <c r="C18" s="103" t="s">
        <v>17</v>
      </c>
      <c r="D18" s="94" t="s">
        <v>16</v>
      </c>
    </row>
    <row r="19" spans="1:4" ht="15" thickTop="1" x14ac:dyDescent="0.3">
      <c r="A19" s="97" t="s">
        <v>36</v>
      </c>
      <c r="B19" s="38">
        <f>SUM(B12:C12)</f>
        <v>1</v>
      </c>
      <c r="C19" s="58" t="s">
        <v>37</v>
      </c>
      <c r="D19" s="60">
        <v>1</v>
      </c>
    </row>
    <row r="20" spans="1:4" x14ac:dyDescent="0.3">
      <c r="A20" s="97" t="s">
        <v>38</v>
      </c>
      <c r="B20" s="38">
        <f>SUM(D12:E12)</f>
        <v>1</v>
      </c>
      <c r="C20" s="58" t="s">
        <v>37</v>
      </c>
      <c r="D20" s="60">
        <v>1</v>
      </c>
    </row>
    <row r="21" spans="1:4" x14ac:dyDescent="0.3">
      <c r="A21" s="97" t="s">
        <v>39</v>
      </c>
      <c r="B21" s="38">
        <f>SUM(F12:G12)</f>
        <v>1</v>
      </c>
      <c r="C21" s="58" t="s">
        <v>37</v>
      </c>
      <c r="D21" s="60">
        <v>1</v>
      </c>
    </row>
    <row r="22" spans="1:4" ht="15" thickBot="1" x14ac:dyDescent="0.35">
      <c r="A22" s="98" t="s">
        <v>40</v>
      </c>
      <c r="B22" s="45">
        <f>SUM(H12:J12)</f>
        <v>1</v>
      </c>
      <c r="C22" s="59" t="s">
        <v>37</v>
      </c>
      <c r="D22" s="61">
        <v>1</v>
      </c>
    </row>
    <row r="23" spans="1:4" x14ac:dyDescent="0.3">
      <c r="C23" s="14"/>
    </row>
  </sheetData>
  <mergeCells count="6">
    <mergeCell ref="N1:P1"/>
    <mergeCell ref="A17:D17"/>
    <mergeCell ref="B1:C1"/>
    <mergeCell ref="D1:E1"/>
    <mergeCell ref="F1:G1"/>
    <mergeCell ref="H1:J1"/>
  </mergeCells>
  <conditionalFormatting sqref="B12:J12 L3:L10">
    <cfRule type="cellIs" dxfId="0" priority="1" operator="equal">
      <formula>0</formula>
    </cfRule>
  </conditionalFormatting>
  <pageMargins left="0.7" right="0.7" top="0.75" bottom="0.75" header="0.3" footer="0.3"/>
  <ignoredErrors>
    <ignoredError sqref="N3:N10 O3:O10 S3:S10 B19:B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6AE87-F901-4336-B712-97C1D31A5A8F}">
  <dimension ref="A1:N21"/>
  <sheetViews>
    <sheetView zoomScale="115" zoomScaleNormal="115" workbookViewId="0">
      <selection activeCell="H22" sqref="H22"/>
    </sheetView>
  </sheetViews>
  <sheetFormatPr defaultRowHeight="14.4" x14ac:dyDescent="0.3"/>
  <cols>
    <col min="1" max="1" width="14.6640625" customWidth="1"/>
    <col min="2" max="2" width="13.6640625" customWidth="1"/>
    <col min="3" max="3" width="14.109375" customWidth="1"/>
    <col min="4" max="4" width="11.44140625" customWidth="1"/>
    <col min="5" max="5" width="16.33203125" customWidth="1"/>
    <col min="6" max="6" width="14" customWidth="1"/>
    <col min="7" max="7" width="15.5546875" bestFit="1" customWidth="1"/>
    <col min="8" max="8" width="15.33203125" bestFit="1" customWidth="1"/>
    <col min="10" max="10" width="9.5546875" bestFit="1" customWidth="1"/>
    <col min="11" max="11" width="11.21875" bestFit="1" customWidth="1"/>
  </cols>
  <sheetData>
    <row r="1" spans="1:14" ht="15" thickBot="1" x14ac:dyDescent="0.35">
      <c r="A1" s="78" t="s">
        <v>54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s="16" customFormat="1" x14ac:dyDescent="0.3">
      <c r="A2" s="40" t="s">
        <v>19</v>
      </c>
      <c r="B2" s="32" t="s">
        <v>48</v>
      </c>
      <c r="C2" s="17"/>
      <c r="D2" s="18"/>
      <c r="E2" s="32" t="s">
        <v>49</v>
      </c>
      <c r="F2" s="18"/>
      <c r="G2" s="32" t="s">
        <v>47</v>
      </c>
      <c r="H2" s="18"/>
      <c r="J2" s="43" t="s">
        <v>19</v>
      </c>
      <c r="K2" s="46" t="s">
        <v>59</v>
      </c>
      <c r="L2" s="43" t="s">
        <v>18</v>
      </c>
      <c r="M2" s="46" t="s">
        <v>17</v>
      </c>
      <c r="N2" s="47" t="s">
        <v>16</v>
      </c>
    </row>
    <row r="3" spans="1:14" ht="15" thickBot="1" x14ac:dyDescent="0.35">
      <c r="A3" s="83"/>
      <c r="B3" s="84">
        <v>0</v>
      </c>
      <c r="C3" s="85">
        <v>1</v>
      </c>
      <c r="D3" s="86">
        <v>2</v>
      </c>
      <c r="E3" s="84" t="s">
        <v>51</v>
      </c>
      <c r="F3" s="86" t="s">
        <v>50</v>
      </c>
      <c r="G3" s="84" t="s">
        <v>52</v>
      </c>
      <c r="H3" s="86" t="s">
        <v>53</v>
      </c>
      <c r="J3" s="87"/>
      <c r="K3" s="88" t="s">
        <v>43</v>
      </c>
      <c r="L3" s="89"/>
      <c r="M3" s="90"/>
      <c r="N3" s="91"/>
    </row>
    <row r="4" spans="1:14" ht="15" thickTop="1" x14ac:dyDescent="0.3">
      <c r="A4" s="76">
        <v>1</v>
      </c>
      <c r="B4" s="62">
        <v>5</v>
      </c>
      <c r="C4" s="63">
        <v>26</v>
      </c>
      <c r="D4" s="64">
        <v>20</v>
      </c>
      <c r="E4" s="62">
        <v>18</v>
      </c>
      <c r="F4" s="64">
        <v>11</v>
      </c>
      <c r="G4" s="62">
        <v>17</v>
      </c>
      <c r="H4" s="64">
        <v>10</v>
      </c>
      <c r="J4" s="70">
        <v>1</v>
      </c>
      <c r="K4" s="58">
        <f>SUMPRODUCT(B4:H4,$B$12:$H$12)</f>
        <v>54</v>
      </c>
      <c r="L4" s="68">
        <f>J4*($B$15+1)</f>
        <v>51</v>
      </c>
      <c r="M4" s="52" t="s">
        <v>45</v>
      </c>
      <c r="N4" s="60">
        <f t="shared" ref="N4:N12" si="0">K4</f>
        <v>54</v>
      </c>
    </row>
    <row r="5" spans="1:14" x14ac:dyDescent="0.3">
      <c r="A5" s="76">
        <v>2</v>
      </c>
      <c r="B5" s="62">
        <v>18</v>
      </c>
      <c r="C5" s="63">
        <v>11</v>
      </c>
      <c r="D5" s="64">
        <v>5</v>
      </c>
      <c r="E5" s="62">
        <v>12</v>
      </c>
      <c r="F5" s="64">
        <v>16</v>
      </c>
      <c r="G5" s="62">
        <v>15</v>
      </c>
      <c r="H5" s="64">
        <v>26</v>
      </c>
      <c r="J5" s="70">
        <v>0</v>
      </c>
      <c r="K5" s="58">
        <f t="shared" ref="K5:K10" si="1">SUMPRODUCT(B5:H5,$B$12:$H$12)</f>
        <v>42</v>
      </c>
      <c r="L5" s="68">
        <f t="shared" ref="L5:L10" si="2">J5*($B$15+1)</f>
        <v>0</v>
      </c>
      <c r="M5" s="52"/>
      <c r="N5" s="60">
        <f t="shared" si="0"/>
        <v>42</v>
      </c>
    </row>
    <row r="6" spans="1:14" x14ac:dyDescent="0.3">
      <c r="A6" s="76">
        <v>3</v>
      </c>
      <c r="B6" s="62">
        <v>4</v>
      </c>
      <c r="C6" s="63">
        <v>16</v>
      </c>
      <c r="D6" s="64">
        <v>22</v>
      </c>
      <c r="E6" s="62">
        <v>7</v>
      </c>
      <c r="F6" s="64">
        <v>13</v>
      </c>
      <c r="G6" s="62">
        <v>11</v>
      </c>
      <c r="H6" s="64">
        <v>19</v>
      </c>
      <c r="J6" s="70">
        <v>0</v>
      </c>
      <c r="K6" s="58">
        <f t="shared" si="1"/>
        <v>40</v>
      </c>
      <c r="L6" s="68">
        <f t="shared" si="2"/>
        <v>0</v>
      </c>
      <c r="M6" s="52"/>
      <c r="N6" s="60">
        <f t="shared" si="0"/>
        <v>40</v>
      </c>
    </row>
    <row r="7" spans="1:14" x14ac:dyDescent="0.3">
      <c r="A7" s="76">
        <v>4</v>
      </c>
      <c r="B7" s="62">
        <v>12</v>
      </c>
      <c r="C7" s="63">
        <v>8</v>
      </c>
      <c r="D7" s="64">
        <v>4</v>
      </c>
      <c r="E7" s="62">
        <v>18</v>
      </c>
      <c r="F7" s="64">
        <v>9</v>
      </c>
      <c r="G7" s="62">
        <v>22</v>
      </c>
      <c r="H7" s="64">
        <v>14</v>
      </c>
      <c r="J7" s="70">
        <v>0</v>
      </c>
      <c r="K7" s="58">
        <f t="shared" si="1"/>
        <v>39</v>
      </c>
      <c r="L7" s="68">
        <f t="shared" si="2"/>
        <v>0</v>
      </c>
      <c r="M7" s="52"/>
      <c r="N7" s="60">
        <f t="shared" si="0"/>
        <v>39</v>
      </c>
    </row>
    <row r="8" spans="1:14" x14ac:dyDescent="0.3">
      <c r="A8" s="76">
        <v>5</v>
      </c>
      <c r="B8" s="62">
        <v>19</v>
      </c>
      <c r="C8" s="63">
        <v>9</v>
      </c>
      <c r="D8" s="64">
        <v>3</v>
      </c>
      <c r="E8" s="62">
        <v>4</v>
      </c>
      <c r="F8" s="64">
        <v>14</v>
      </c>
      <c r="G8" s="62">
        <v>30</v>
      </c>
      <c r="H8" s="64">
        <v>19</v>
      </c>
      <c r="J8" s="70">
        <v>1</v>
      </c>
      <c r="K8" s="58">
        <f t="shared" si="1"/>
        <v>53</v>
      </c>
      <c r="L8" s="68">
        <f t="shared" si="2"/>
        <v>51</v>
      </c>
      <c r="M8" s="52"/>
      <c r="N8" s="60">
        <f t="shared" si="0"/>
        <v>53</v>
      </c>
    </row>
    <row r="9" spans="1:14" x14ac:dyDescent="0.3">
      <c r="A9" s="76">
        <v>6</v>
      </c>
      <c r="B9" s="62">
        <v>6</v>
      </c>
      <c r="C9" s="63">
        <v>15</v>
      </c>
      <c r="D9" s="64">
        <v>21</v>
      </c>
      <c r="E9" s="62">
        <v>8</v>
      </c>
      <c r="F9" s="64">
        <v>17</v>
      </c>
      <c r="G9" s="62">
        <v>20</v>
      </c>
      <c r="H9" s="64">
        <v>11</v>
      </c>
      <c r="J9" s="70">
        <v>1</v>
      </c>
      <c r="K9" s="58">
        <f t="shared" si="1"/>
        <v>52</v>
      </c>
      <c r="L9" s="68">
        <f t="shared" si="2"/>
        <v>51</v>
      </c>
      <c r="M9" s="52"/>
      <c r="N9" s="60">
        <f t="shared" si="0"/>
        <v>52</v>
      </c>
    </row>
    <row r="10" spans="1:14" ht="15" thickBot="1" x14ac:dyDescent="0.35">
      <c r="A10" s="77">
        <v>7</v>
      </c>
      <c r="B10" s="65">
        <v>9</v>
      </c>
      <c r="C10" s="66">
        <v>6</v>
      </c>
      <c r="D10" s="67">
        <v>3</v>
      </c>
      <c r="E10" s="65">
        <v>13</v>
      </c>
      <c r="F10" s="67">
        <v>5</v>
      </c>
      <c r="G10" s="65">
        <v>16</v>
      </c>
      <c r="H10" s="67">
        <v>28</v>
      </c>
      <c r="J10" s="71">
        <v>0</v>
      </c>
      <c r="K10" s="59">
        <f t="shared" si="1"/>
        <v>27</v>
      </c>
      <c r="L10" s="69">
        <f t="shared" si="2"/>
        <v>0</v>
      </c>
      <c r="M10" s="53"/>
      <c r="N10" s="61">
        <f t="shared" si="0"/>
        <v>27</v>
      </c>
    </row>
    <row r="11" spans="1:14" ht="15" thickBot="1" x14ac:dyDescent="0.35">
      <c r="A11" s="20"/>
      <c r="B11" s="20"/>
      <c r="C11" s="20"/>
      <c r="D11" s="20"/>
      <c r="E11" s="20"/>
      <c r="F11" s="20"/>
      <c r="G11" s="20"/>
      <c r="H11" s="20"/>
      <c r="J11" s="41"/>
      <c r="M11" s="3"/>
      <c r="N11" s="2"/>
    </row>
    <row r="12" spans="1:14" ht="15" thickBot="1" x14ac:dyDescent="0.35">
      <c r="A12" s="51" t="s">
        <v>57</v>
      </c>
      <c r="B12" s="74">
        <v>0</v>
      </c>
      <c r="C12" s="74">
        <v>1</v>
      </c>
      <c r="D12" s="74">
        <v>0</v>
      </c>
      <c r="E12" s="74">
        <v>0</v>
      </c>
      <c r="F12" s="74">
        <v>1</v>
      </c>
      <c r="G12" s="74">
        <v>1</v>
      </c>
      <c r="H12" s="75">
        <v>0</v>
      </c>
      <c r="J12" s="41"/>
      <c r="M12" s="3"/>
      <c r="N12" s="2"/>
    </row>
    <row r="13" spans="1:14" ht="15" thickBot="1" x14ac:dyDescent="0.35"/>
    <row r="14" spans="1:14" ht="15" customHeight="1" thickBot="1" x14ac:dyDescent="0.35">
      <c r="A14" s="80" t="s">
        <v>55</v>
      </c>
      <c r="B14" s="81"/>
      <c r="C14" s="54"/>
      <c r="H14" s="73" t="s">
        <v>12</v>
      </c>
      <c r="I14" s="56"/>
      <c r="J14" s="72">
        <f>SUM(J4:J10)</f>
        <v>3</v>
      </c>
    </row>
    <row r="15" spans="1:14" ht="15" thickBot="1" x14ac:dyDescent="0.35">
      <c r="A15" s="82" t="s">
        <v>56</v>
      </c>
      <c r="B15" s="79">
        <v>50</v>
      </c>
    </row>
    <row r="16" spans="1:14" ht="15" thickBot="1" x14ac:dyDescent="0.35"/>
    <row r="17" spans="1:4" ht="15" thickBot="1" x14ac:dyDescent="0.35">
      <c r="A17" s="92" t="s">
        <v>58</v>
      </c>
      <c r="B17" s="92" t="s">
        <v>18</v>
      </c>
      <c r="C17" s="93" t="s">
        <v>17</v>
      </c>
      <c r="D17" s="94" t="s">
        <v>16</v>
      </c>
    </row>
    <row r="18" spans="1:4" ht="15" thickTop="1" x14ac:dyDescent="0.3">
      <c r="A18" s="48" t="s">
        <v>60</v>
      </c>
      <c r="B18" s="54"/>
      <c r="C18" s="38"/>
      <c r="D18" s="44"/>
    </row>
    <row r="19" spans="1:4" x14ac:dyDescent="0.3">
      <c r="A19" s="48"/>
      <c r="B19" s="54">
        <f>SUM(B12:D12)</f>
        <v>1</v>
      </c>
      <c r="C19" s="58" t="s">
        <v>37</v>
      </c>
      <c r="D19" s="60">
        <v>1</v>
      </c>
    </row>
    <row r="20" spans="1:4" x14ac:dyDescent="0.3">
      <c r="A20" s="49" t="s">
        <v>46</v>
      </c>
      <c r="B20" s="54">
        <f>SUM(E12:F12)</f>
        <v>1</v>
      </c>
      <c r="C20" s="58" t="s">
        <v>37</v>
      </c>
      <c r="D20" s="60">
        <v>1</v>
      </c>
    </row>
    <row r="21" spans="1:4" ht="15" thickBot="1" x14ac:dyDescent="0.35">
      <c r="A21" s="50" t="s">
        <v>47</v>
      </c>
      <c r="B21" s="42">
        <f>SUM(G12:H12)</f>
        <v>1</v>
      </c>
      <c r="C21" s="59" t="s">
        <v>37</v>
      </c>
      <c r="D21" s="61">
        <v>1</v>
      </c>
    </row>
  </sheetData>
  <mergeCells count="7">
    <mergeCell ref="M4:M10"/>
    <mergeCell ref="A18:A19"/>
    <mergeCell ref="A1:N1"/>
    <mergeCell ref="G2:H2"/>
    <mergeCell ref="E2:F2"/>
    <mergeCell ref="B2:D2"/>
    <mergeCell ref="A14:B14"/>
  </mergeCells>
  <pageMargins left="0.7" right="0.7" top="0.75" bottom="0.75" header="0.3" footer="0.3"/>
  <ignoredErrors>
    <ignoredError sqref="K4:K10 B19:B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Allocation</vt:lpstr>
      <vt:lpstr>Pizza product design</vt:lpstr>
      <vt:lpstr>Furniture prodcut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2024-12-22T06:38:54Z</dcterms:modified>
</cp:coreProperties>
</file>