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0799f6818b612f0/Fore/Trimester 2/Management Decision/"/>
    </mc:Choice>
  </mc:AlternateContent>
  <xr:revisionPtr revIDLastSave="3729" documentId="11_F25DC773A252ABDACC104884515C48E05BDE58E9" xr6:coauthVersionLast="47" xr6:coauthVersionMax="47" xr10:uidLastSave="{C9DC43E1-B7C4-4329-9B53-3E9C4E328BCE}"/>
  <bookViews>
    <workbookView xWindow="-108" yWindow="-108" windowWidth="23256" windowHeight="13896" activeTab="4" xr2:uid="{00000000-000D-0000-FFFF-FFFF00000000}"/>
  </bookViews>
  <sheets>
    <sheet name="Flair Furniture" sheetId="1" r:id="rId1"/>
    <sheet name="Holiday Meal Turkey Ranch" sheetId="2" r:id="rId2"/>
    <sheet name="38" sheetId="4" r:id="rId3"/>
    <sheet name="43" sheetId="5" r:id="rId4"/>
    <sheet name="Mexicana Wire Winding Inc." sheetId="3" r:id="rId5"/>
    <sheet name="Golden LandScapes and Plan" sheetId="6" r:id="rId6"/>
  </sheets>
  <definedNames>
    <definedName name="solver_adj" localSheetId="2" hidden="1">'38'!$B$3:$E$3</definedName>
    <definedName name="solver_adj" localSheetId="3" hidden="1">'43'!$B$9:$D$9</definedName>
    <definedName name="solver_adj" localSheetId="0" hidden="1">'Flair Furniture'!$D$14:$E$14</definedName>
    <definedName name="solver_adj" localSheetId="5" hidden="1">'Golden LandScapes and Plan'!$B$3:$E$3</definedName>
    <definedName name="solver_adj" localSheetId="1" hidden="1">'Holiday Meal Turkey Ranch'!$I$3:$J$3</definedName>
    <definedName name="solver_adj" localSheetId="4" hidden="1">'Mexicana Wire Winding Inc.'!$B$3:$E$3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cvg" localSheetId="5" hidden="1">0.0001</definedName>
    <definedName name="solver_cvg" localSheetId="1" hidden="1">0.0001</definedName>
    <definedName name="solver_cvg" localSheetId="4" hidden="1">0.0001</definedName>
    <definedName name="solver_drv" localSheetId="2" hidden="1">1</definedName>
    <definedName name="solver_drv" localSheetId="3" hidden="1">1</definedName>
    <definedName name="solver_drv" localSheetId="0" hidden="1">2</definedName>
    <definedName name="solver_drv" localSheetId="5" hidden="1">1</definedName>
    <definedName name="solver_drv" localSheetId="1" hidden="1">2</definedName>
    <definedName name="solver_drv" localSheetId="4" hidden="1">1</definedName>
    <definedName name="solver_eng" localSheetId="2" hidden="1">2</definedName>
    <definedName name="solver_eng" localSheetId="3" hidden="1">1</definedName>
    <definedName name="solver_eng" localSheetId="0" hidden="1">2</definedName>
    <definedName name="solver_eng" localSheetId="5" hidden="1">1</definedName>
    <definedName name="solver_eng" localSheetId="1" hidden="1">2</definedName>
    <definedName name="solver_eng" localSheetId="4" hidden="1">2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est" localSheetId="5" hidden="1">1</definedName>
    <definedName name="solver_est" localSheetId="1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0" hidden="1">100</definedName>
    <definedName name="solver_itr" localSheetId="5" hidden="1">2147483647</definedName>
    <definedName name="solver_itr" localSheetId="1" hidden="1">2147483647</definedName>
    <definedName name="solver_itr" localSheetId="4" hidden="1">2147483647</definedName>
    <definedName name="solver_lhs1" localSheetId="2" hidden="1">'38'!$F$12:$F$15</definedName>
    <definedName name="solver_lhs1" localSheetId="3" hidden="1">'43'!$E$12:$E$14</definedName>
    <definedName name="solver_lhs1" localSheetId="0" hidden="1">'Flair Furniture'!$C$5:$C$7</definedName>
    <definedName name="solver_lhs1" localSheetId="5" hidden="1">'Golden LandScapes and Plan'!$F$10</definedName>
    <definedName name="solver_lhs1" localSheetId="1" hidden="1">'Holiday Meal Turkey Ranch'!$D$4:$D$8</definedName>
    <definedName name="solver_lhs1" localSheetId="4" hidden="1">'Mexicana Wire Winding Inc.'!$F$9:$F$12</definedName>
    <definedName name="solver_lhs2" localSheetId="2" hidden="1">'38'!$F$6:$F$9</definedName>
    <definedName name="solver_lhs2" localSheetId="0" hidden="1">'Flair Furniture'!$C$8:$C$10</definedName>
    <definedName name="solver_lhs2" localSheetId="5" hidden="1">'Golden LandScapes and Plan'!$F$3</definedName>
    <definedName name="solver_lhs2" localSheetId="4" hidden="1">'Mexicana Wire Winding Inc.'!$F$20:$F$23</definedName>
    <definedName name="solver_lhs3" localSheetId="5" hidden="1">'Golden LandScapes and Plan'!$F$8:$F$9</definedName>
    <definedName name="solver_lhs3" localSheetId="4" hidden="1">'Mexicana Wire Winding Inc.'!$F$6:$F$7</definedName>
    <definedName name="solver_mip" localSheetId="2" hidden="1">2147483647</definedName>
    <definedName name="solver_mip" localSheetId="3" hidden="1">2147483647</definedName>
    <definedName name="solver_mip" localSheetId="0" hidden="1">5000</definedName>
    <definedName name="solver_mip" localSheetId="5" hidden="1">2147483647</definedName>
    <definedName name="solver_mip" localSheetId="1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ni" localSheetId="5" hidden="1">30</definedName>
    <definedName name="solver_mni" localSheetId="1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rt" localSheetId="5" hidden="1">0.075</definedName>
    <definedName name="solver_mrt" localSheetId="1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msl" localSheetId="5" hidden="1">2</definedName>
    <definedName name="solver_msl" localSheetId="1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eg" localSheetId="5" hidden="1">1</definedName>
    <definedName name="solver_neg" localSheetId="1" hidden="1">1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od" localSheetId="0" hidden="1">5000</definedName>
    <definedName name="solver_nod" localSheetId="5" hidden="1">2147483647</definedName>
    <definedName name="solver_nod" localSheetId="1" hidden="1">2147483647</definedName>
    <definedName name="solver_nod" localSheetId="4" hidden="1">2147483647</definedName>
    <definedName name="solver_num" localSheetId="2" hidden="1">2</definedName>
    <definedName name="solver_num" localSheetId="3" hidden="1">1</definedName>
    <definedName name="solver_num" localSheetId="0" hidden="1">2</definedName>
    <definedName name="solver_num" localSheetId="5" hidden="1">3</definedName>
    <definedName name="solver_num" localSheetId="1" hidden="1">1</definedName>
    <definedName name="solver_num" localSheetId="4" hidden="1">3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nwt" localSheetId="5" hidden="1">1</definedName>
    <definedName name="solver_nwt" localSheetId="1" hidden="1">1</definedName>
    <definedName name="solver_nwt" localSheetId="4" hidden="1">1</definedName>
    <definedName name="solver_opt" localSheetId="2" hidden="1">'38'!$B$4</definedName>
    <definedName name="solver_opt" localSheetId="3" hidden="1">'43'!$B$10</definedName>
    <definedName name="solver_opt" localSheetId="0" hidden="1">'Flair Furniture'!$D$16</definedName>
    <definedName name="solver_opt" localSheetId="5" hidden="1">'Golden LandScapes and Plan'!$B$4</definedName>
    <definedName name="solver_opt" localSheetId="1" hidden="1">'Holiday Meal Turkey Ranch'!$I$5</definedName>
    <definedName name="solver_opt" localSheetId="4" hidden="1">'Mexicana Wire Winding Inc.'!$B$4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pre" localSheetId="5" hidden="1">0.000001</definedName>
    <definedName name="solver_pre" localSheetId="1" hidden="1">0.000001</definedName>
    <definedName name="solver_pre" localSheetId="4" hidden="1">0.000001</definedName>
    <definedName name="solver_rbv" localSheetId="2" hidden="1">1</definedName>
    <definedName name="solver_rbv" localSheetId="3" hidden="1">1</definedName>
    <definedName name="solver_rbv" localSheetId="0" hidden="1">2</definedName>
    <definedName name="solver_rbv" localSheetId="5" hidden="1">1</definedName>
    <definedName name="solver_rbv" localSheetId="1" hidden="1">2</definedName>
    <definedName name="solver_rbv" localSheetId="4" hidden="1">1</definedName>
    <definedName name="solver_rel1" localSheetId="2" hidden="1">3</definedName>
    <definedName name="solver_rel1" localSheetId="3" hidden="1">3</definedName>
    <definedName name="solver_rel1" localSheetId="0" hidden="1">1</definedName>
    <definedName name="solver_rel1" localSheetId="5" hidden="1">1</definedName>
    <definedName name="solver_rel1" localSheetId="1" hidden="1">3</definedName>
    <definedName name="solver_rel1" localSheetId="4" hidden="1">1</definedName>
    <definedName name="solver_rel2" localSheetId="2" hidden="1">1</definedName>
    <definedName name="solver_rel2" localSheetId="0" hidden="1">3</definedName>
    <definedName name="solver_rel2" localSheetId="5" hidden="1">2</definedName>
    <definedName name="solver_rel2" localSheetId="4" hidden="1">1</definedName>
    <definedName name="solver_rel3" localSheetId="5" hidden="1">3</definedName>
    <definedName name="solver_rel3" localSheetId="4" hidden="1">3</definedName>
    <definedName name="solver_rhs1" localSheetId="2" hidden="1">'38'!$H$12:$H$15</definedName>
    <definedName name="solver_rhs1" localSheetId="3" hidden="1">'43'!$G$12:$G$14</definedName>
    <definedName name="solver_rhs1" localSheetId="0" hidden="1">'Flair Furniture'!$E$5:$E$7</definedName>
    <definedName name="solver_rhs1" localSheetId="5" hidden="1">'Golden LandScapes and Plan'!$H$10</definedName>
    <definedName name="solver_rhs1" localSheetId="1" hidden="1">'Holiday Meal Turkey Ranch'!$F$4:$F$8</definedName>
    <definedName name="solver_rhs1" localSheetId="4" hidden="1">'Mexicana Wire Winding Inc.'!$H$9:$H$12</definedName>
    <definedName name="solver_rhs2" localSheetId="2" hidden="1">'38'!$H$6:$H$9</definedName>
    <definedName name="solver_rhs2" localSheetId="0" hidden="1">'Flair Furniture'!$E$8:$E$10</definedName>
    <definedName name="solver_rhs2" localSheetId="5" hidden="1">'Golden LandScapes and Plan'!$H$3</definedName>
    <definedName name="solver_rhs2" localSheetId="4" hidden="1">'Mexicana Wire Winding Inc.'!$H$20:$H$23</definedName>
    <definedName name="solver_rhs3" localSheetId="5" hidden="1">'Golden LandScapes and Plan'!$H$8:$H$9</definedName>
    <definedName name="solver_rhs3" localSheetId="4" hidden="1">'Mexicana Wire Winding Inc.'!$H$6:$H$7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lx" localSheetId="5" hidden="1">2</definedName>
    <definedName name="solver_rlx" localSheetId="1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rsd" localSheetId="5" hidden="1">0</definedName>
    <definedName name="solver_rsd" localSheetId="1" hidden="1">0</definedName>
    <definedName name="solver_rsd" localSheetId="4" hidden="1">0</definedName>
    <definedName name="solver_scl" localSheetId="2" hidden="1">1</definedName>
    <definedName name="solver_scl" localSheetId="3" hidden="1">1</definedName>
    <definedName name="solver_scl" localSheetId="0" hidden="1">2</definedName>
    <definedName name="solver_scl" localSheetId="5" hidden="1">1</definedName>
    <definedName name="solver_scl" localSheetId="1" hidden="1">2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ho" localSheetId="5" hidden="1">2</definedName>
    <definedName name="solver_sho" localSheetId="1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ssz" localSheetId="5" hidden="1">100</definedName>
    <definedName name="solver_ssz" localSheetId="1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0" hidden="1">100</definedName>
    <definedName name="solver_tim" localSheetId="5" hidden="1">2147483647</definedName>
    <definedName name="solver_tim" localSheetId="1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ol" localSheetId="5" hidden="1">0.01</definedName>
    <definedName name="solver_tol" localSheetId="1" hidden="1">0.01</definedName>
    <definedName name="solver_tol" localSheetId="4" hidden="1">0.01</definedName>
    <definedName name="solver_typ" localSheetId="2" hidden="1">1</definedName>
    <definedName name="solver_typ" localSheetId="3" hidden="1">2</definedName>
    <definedName name="solver_typ" localSheetId="0" hidden="1">1</definedName>
    <definedName name="solver_typ" localSheetId="5" hidden="1">2</definedName>
    <definedName name="solver_typ" localSheetId="1" hidden="1">2</definedName>
    <definedName name="solver_typ" localSheetId="4" hidden="1">1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al" localSheetId="5" hidden="1">0</definedName>
    <definedName name="solver_val" localSheetId="1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0" hidden="1">3</definedName>
    <definedName name="solver_ver" localSheetId="5" hidden="1">3</definedName>
    <definedName name="solver_ver" localSheetId="1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6" l="1"/>
  <c r="F10" i="6"/>
  <c r="F8" i="6"/>
  <c r="F3" i="6"/>
  <c r="B4" i="6"/>
  <c r="F20" i="3"/>
  <c r="F21" i="3"/>
  <c r="F22" i="3"/>
  <c r="F23" i="3"/>
  <c r="C18" i="3"/>
  <c r="B4" i="3" s="1"/>
  <c r="D18" i="3"/>
  <c r="E18" i="3"/>
  <c r="B18" i="3"/>
  <c r="F7" i="3"/>
  <c r="F9" i="3"/>
  <c r="F10" i="3"/>
  <c r="F11" i="3"/>
  <c r="F12" i="3"/>
  <c r="F6" i="3"/>
  <c r="B10" i="5"/>
  <c r="E13" i="5"/>
  <c r="E14" i="5"/>
  <c r="E12" i="5"/>
  <c r="B4" i="4" l="1"/>
  <c r="F6" i="4"/>
  <c r="F8" i="4"/>
  <c r="F9" i="4"/>
  <c r="F12" i="4"/>
  <c r="F13" i="4"/>
  <c r="F14" i="4"/>
  <c r="F15" i="4"/>
  <c r="F7" i="4"/>
  <c r="D5" i="2" a="1"/>
  <c r="D5" i="2" s="1"/>
  <c r="D6" i="2" a="1"/>
  <c r="D6" i="2" s="1"/>
  <c r="D7" i="2" a="1"/>
  <c r="D7" i="2" s="1"/>
  <c r="D8" i="2" a="1"/>
  <c r="D8" i="2" s="1"/>
  <c r="D4" i="2" a="1"/>
  <c r="D4" i="2"/>
  <c r="I5" i="2" a="1"/>
  <c r="I5" i="2" s="1"/>
  <c r="C9" i="1" l="1" a="1"/>
  <c r="C9" i="1" s="1"/>
  <c r="C10" i="1" a="1"/>
  <c r="C10" i="1" s="1"/>
  <c r="D16" i="1" l="1"/>
  <c r="C6" i="1" a="1"/>
  <c r="C6" i="1" s="1"/>
  <c r="C7" i="1" a="1"/>
  <c r="C7" i="1" s="1"/>
  <c r="C8" i="1" a="1"/>
  <c r="C8" i="1" s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<sst xmlns="http://schemas.openxmlformats.org/spreadsheetml/2006/main" count="158" uniqueCount="86">
  <si>
    <t>Flair Furniture</t>
  </si>
  <si>
    <t>&lt;=</t>
  </si>
  <si>
    <t>Carpentry Time</t>
  </si>
  <si>
    <t>&gt;=</t>
  </si>
  <si>
    <t>Obj Func</t>
  </si>
  <si>
    <t>Variables</t>
  </si>
  <si>
    <t>Table (T)</t>
  </si>
  <si>
    <t>Painting Time</t>
  </si>
  <si>
    <t>Max Chairs Allowed</t>
  </si>
  <si>
    <t>Min Table Required</t>
  </si>
  <si>
    <t>Non Negative Constant</t>
  </si>
  <si>
    <t>Maximize Profit</t>
  </si>
  <si>
    <t>Cost (C')</t>
  </si>
  <si>
    <t>Cost (C)</t>
  </si>
  <si>
    <t>Holiday Meal Turkey Ranch</t>
  </si>
  <si>
    <t>Protein</t>
  </si>
  <si>
    <t>Vitamin</t>
  </si>
  <si>
    <t>Iron</t>
  </si>
  <si>
    <t>Brand A</t>
  </si>
  <si>
    <t>Brand B</t>
  </si>
  <si>
    <t>Inequality</t>
  </si>
  <si>
    <t>LHS</t>
  </si>
  <si>
    <t>RHS</t>
  </si>
  <si>
    <t>Description</t>
  </si>
  <si>
    <t>Unit A</t>
  </si>
  <si>
    <t>Unit B</t>
  </si>
  <si>
    <t>A</t>
  </si>
  <si>
    <t>B</t>
  </si>
  <si>
    <t>Obj Fun</t>
  </si>
  <si>
    <t>Objective function is maximizing
Profit</t>
  </si>
  <si>
    <t xml:space="preserve">Objective Function 
in minimizing Cost
</t>
  </si>
  <si>
    <t>Values</t>
  </si>
  <si>
    <t>Mexicana Wire Winding Inc.</t>
  </si>
  <si>
    <t>Drilling</t>
  </si>
  <si>
    <t>Milling</t>
  </si>
  <si>
    <t>Lathe</t>
  </si>
  <si>
    <t>Unit Profit</t>
  </si>
  <si>
    <t>Minimum required</t>
  </si>
  <si>
    <t>V231</t>
  </si>
  <si>
    <t>V242</t>
  </si>
  <si>
    <t>V784</t>
  </si>
  <si>
    <t>V906</t>
  </si>
  <si>
    <t>Objective Function</t>
  </si>
  <si>
    <t>Inspection time</t>
  </si>
  <si>
    <t>Aluminium Valve</t>
  </si>
  <si>
    <t>Television News Stocks</t>
  </si>
  <si>
    <t>Short Term Growth</t>
  </si>
  <si>
    <t>Intermediate Growth</t>
  </si>
  <si>
    <t>Dividend Rate</t>
  </si>
  <si>
    <t>BBC</t>
  </si>
  <si>
    <t>CBC</t>
  </si>
  <si>
    <t>ABC</t>
  </si>
  <si>
    <t>Maximizing Profit</t>
  </si>
  <si>
    <t>Non negative constant mentioned in solver itself</t>
  </si>
  <si>
    <t>Minimizing Investment</t>
  </si>
  <si>
    <t>Decision Variables</t>
  </si>
  <si>
    <t>Description/Decision Variables</t>
  </si>
  <si>
    <t>W0075C</t>
  </si>
  <si>
    <t>W0033C</t>
  </si>
  <si>
    <t>W0007X</t>
  </si>
  <si>
    <t>W0005X</t>
  </si>
  <si>
    <t>Minimum Required</t>
  </si>
  <si>
    <t>Maximum Required</t>
  </si>
  <si>
    <t>Material</t>
  </si>
  <si>
    <t>Labour</t>
  </si>
  <si>
    <t>Overhead</t>
  </si>
  <si>
    <t>Selling Price</t>
  </si>
  <si>
    <t>Profit</t>
  </si>
  <si>
    <t>Objective function</t>
  </si>
  <si>
    <t>Profit maximization</t>
  </si>
  <si>
    <t>Drawing</t>
  </si>
  <si>
    <t>Extrusion</t>
  </si>
  <si>
    <t>Winding</t>
  </si>
  <si>
    <t>Packaging</t>
  </si>
  <si>
    <t>Non Negative Constraint allready in Solver</t>
  </si>
  <si>
    <t>Golden LandScapes and Plan</t>
  </si>
  <si>
    <t>Decision Variable</t>
  </si>
  <si>
    <t>C-30</t>
  </si>
  <si>
    <t>C-92</t>
  </si>
  <si>
    <t>D-21</t>
  </si>
  <si>
    <t>E-11</t>
  </si>
  <si>
    <t>Price</t>
  </si>
  <si>
    <t>Requirment</t>
  </si>
  <si>
    <t>=</t>
  </si>
  <si>
    <t>Non Negative Constraints in Solver</t>
  </si>
  <si>
    <t>Minimizing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</si>
</sst>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164" fontId="0" fillId="0" borderId="0" xfId="0" applyNumberFormat="1" applyBorder="1"/>
    <xf numFmtId="0" fontId="0" fillId="0" borderId="0" xfId="0" applyBorder="1"/>
    <xf numFmtId="0" fontId="1" fillId="0" borderId="12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6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15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2" fillId="0" borderId="0" xfId="0" applyFont="1" applyAlignment="1">
      <alignment horizontal="center"/>
    </xf>
    <xf numFmtId="164" fontId="0" fillId="0" borderId="4" xfId="0" applyNumberFormat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13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8" xfId="0" applyNumberFormat="1" applyBorder="1"/>
    <xf numFmtId="0" fontId="0" fillId="0" borderId="7" xfId="0" applyBorder="1"/>
    <xf numFmtId="0" fontId="0" fillId="0" borderId="13" xfId="0" applyFont="1" applyBorder="1"/>
    <xf numFmtId="0" fontId="0" fillId="2" borderId="4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0" fillId="0" borderId="2" xfId="0" applyNumberFormat="1" applyBorder="1"/>
    <xf numFmtId="0" fontId="0" fillId="0" borderId="14" xfId="0" applyBorder="1"/>
    <xf numFmtId="164" fontId="0" fillId="2" borderId="4" xfId="0" applyNumberFormat="1" applyFill="1" applyBorder="1"/>
    <xf numFmtId="164" fontId="0" fillId="0" borderId="14" xfId="0" applyNumberFormat="1" applyBorder="1"/>
    <xf numFmtId="9" fontId="0" fillId="0" borderId="4" xfId="0" applyNumberFormat="1" applyBorder="1"/>
    <xf numFmtId="164" fontId="0" fillId="0" borderId="5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2" borderId="4" xfId="0" applyFill="1" applyBorder="1"/>
    <xf numFmtId="164" fontId="0" fillId="0" borderId="13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/>
    <xf numFmtId="0" fontId="0" fillId="0" borderId="7" xfId="0" applyBorder="1" applyAlignment="1">
      <alignment horizontal="center"/>
    </xf>
    <xf numFmtId="9" fontId="0" fillId="0" borderId="2" xfId="0" applyNumberFormat="1" applyBorder="1" applyAlignment="1">
      <alignment horizontal="left"/>
    </xf>
    <xf numFmtId="9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="145" zoomScaleNormal="145" workbookViewId="0">
      <selection activeCell="H11" sqref="H11"/>
    </sheetView>
  </sheetViews>
  <sheetFormatPr defaultRowHeight="14.4" x14ac:dyDescent="0.3"/>
  <cols>
    <col min="1" max="1" width="13.109375" bestFit="1" customWidth="1"/>
    <col min="2" max="2" width="13.109375" customWidth="1"/>
    <col min="3" max="3" width="10.33203125" customWidth="1"/>
    <col min="5" max="5" width="10.33203125" customWidth="1"/>
    <col min="6" max="6" width="13.21875" customWidth="1"/>
    <col min="7" max="7" width="12.33203125" customWidth="1"/>
  </cols>
  <sheetData>
    <row r="1" spans="1:12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5" thickBot="1" x14ac:dyDescent="0.35">
      <c r="A2" s="25" t="s">
        <v>0</v>
      </c>
      <c r="B2" s="25"/>
      <c r="C2" s="25"/>
      <c r="D2" s="25"/>
      <c r="E2" s="25"/>
      <c r="F2" s="25"/>
      <c r="G2" s="25"/>
    </row>
    <row r="3" spans="1:12" ht="15" thickBot="1" x14ac:dyDescent="0.35">
      <c r="A3" s="12" t="s">
        <v>6</v>
      </c>
      <c r="B3" s="13" t="s">
        <v>13</v>
      </c>
      <c r="C3" s="13" t="s">
        <v>21</v>
      </c>
      <c r="D3" s="13" t="s">
        <v>20</v>
      </c>
      <c r="E3" s="13" t="s">
        <v>22</v>
      </c>
      <c r="F3" s="19" t="s">
        <v>23</v>
      </c>
      <c r="G3" s="20"/>
    </row>
    <row r="4" spans="1:12" x14ac:dyDescent="0.3">
      <c r="A4" s="2">
        <v>7</v>
      </c>
      <c r="B4">
        <v>5</v>
      </c>
      <c r="F4" s="39" t="s">
        <v>11</v>
      </c>
      <c r="G4" s="42"/>
    </row>
    <row r="5" spans="1:12" x14ac:dyDescent="0.3">
      <c r="A5" s="5">
        <v>3</v>
      </c>
      <c r="B5" s="8">
        <v>4</v>
      </c>
      <c r="C5" s="9" cm="1">
        <f t="array" ref="C5">SUMPRODUCT(A5:B5*$D$14:$E$14)</f>
        <v>2400</v>
      </c>
      <c r="D5" t="s">
        <v>1</v>
      </c>
      <c r="E5" s="9">
        <v>2400</v>
      </c>
      <c r="F5" s="21" t="s">
        <v>2</v>
      </c>
      <c r="G5" s="22"/>
    </row>
    <row r="6" spans="1:12" x14ac:dyDescent="0.3">
      <c r="A6" s="5">
        <v>2</v>
      </c>
      <c r="B6" s="8">
        <v>1</v>
      </c>
      <c r="C6" s="9" cm="1">
        <f t="array" ref="C6">SUMPRODUCT(A6:B6*$D$14:$E$14)</f>
        <v>1000</v>
      </c>
      <c r="D6" t="s">
        <v>1</v>
      </c>
      <c r="E6" s="9">
        <v>1000</v>
      </c>
      <c r="F6" s="21" t="s">
        <v>7</v>
      </c>
      <c r="G6" s="22"/>
    </row>
    <row r="7" spans="1:12" x14ac:dyDescent="0.3">
      <c r="A7" s="5">
        <v>0</v>
      </c>
      <c r="B7" s="8">
        <v>1</v>
      </c>
      <c r="C7" s="9" cm="1">
        <f t="array" ref="C7">SUMPRODUCT(A7:B7*$D$14:$E$14)</f>
        <v>360</v>
      </c>
      <c r="D7" t="s">
        <v>1</v>
      </c>
      <c r="E7" s="9">
        <v>450</v>
      </c>
      <c r="F7" s="21" t="s">
        <v>8</v>
      </c>
      <c r="G7" s="22"/>
    </row>
    <row r="8" spans="1:12" x14ac:dyDescent="0.3">
      <c r="A8" s="5">
        <v>1</v>
      </c>
      <c r="B8" s="8">
        <v>0</v>
      </c>
      <c r="C8" s="9" cm="1">
        <f t="array" ref="C8">SUMPRODUCT(A8:B8*$D$14:$E$14)</f>
        <v>320</v>
      </c>
      <c r="D8" t="s">
        <v>3</v>
      </c>
      <c r="E8" s="9">
        <v>100</v>
      </c>
      <c r="F8" s="21" t="s">
        <v>9</v>
      </c>
      <c r="G8" s="22"/>
    </row>
    <row r="9" spans="1:12" x14ac:dyDescent="0.3">
      <c r="A9" s="5">
        <v>1</v>
      </c>
      <c r="B9" s="8">
        <v>0</v>
      </c>
      <c r="C9" s="9" cm="1">
        <f t="array" ref="C9">SUMPRODUCT(A9:B9*$D$14:$E$14)</f>
        <v>320</v>
      </c>
      <c r="D9" t="s">
        <v>3</v>
      </c>
      <c r="E9" s="9">
        <v>0</v>
      </c>
      <c r="F9" s="21" t="s">
        <v>10</v>
      </c>
      <c r="G9" s="22"/>
    </row>
    <row r="10" spans="1:12" ht="15" thickBot="1" x14ac:dyDescent="0.35">
      <c r="A10" s="6">
        <v>0</v>
      </c>
      <c r="B10" s="7">
        <v>1</v>
      </c>
      <c r="C10" s="4" cm="1">
        <f t="array" ref="C10">SUMPRODUCT(A10:B10*$D$14:$E$14)</f>
        <v>360</v>
      </c>
      <c r="D10" s="3" t="s">
        <v>3</v>
      </c>
      <c r="E10" s="4">
        <v>0</v>
      </c>
      <c r="F10" s="23" t="s">
        <v>10</v>
      </c>
      <c r="G10" s="24"/>
    </row>
    <row r="11" spans="1:12" ht="15" thickBot="1" x14ac:dyDescent="0.35">
      <c r="C11" s="16"/>
      <c r="D11" s="14"/>
      <c r="E11" s="15"/>
    </row>
    <row r="12" spans="1:12" x14ac:dyDescent="0.3">
      <c r="C12" s="37" t="s">
        <v>5</v>
      </c>
      <c r="D12" t="s">
        <v>6</v>
      </c>
      <c r="E12" s="10" t="s">
        <v>12</v>
      </c>
    </row>
    <row r="13" spans="1:12" x14ac:dyDescent="0.3">
      <c r="C13" s="37"/>
      <c r="E13" s="10"/>
    </row>
    <row r="14" spans="1:12" x14ac:dyDescent="0.3">
      <c r="C14" s="37" t="s">
        <v>31</v>
      </c>
      <c r="D14">
        <v>320</v>
      </c>
      <c r="E14" s="10">
        <v>360</v>
      </c>
    </row>
    <row r="15" spans="1:12" x14ac:dyDescent="0.3">
      <c r="C15" s="37"/>
      <c r="E15" s="10"/>
    </row>
    <row r="16" spans="1:12" x14ac:dyDescent="0.3">
      <c r="C16" s="37" t="s">
        <v>4</v>
      </c>
      <c r="D16" s="47">
        <f>A4*D14+B4*E14</f>
        <v>4040</v>
      </c>
      <c r="E16" s="10"/>
    </row>
    <row r="17" spans="3:5" x14ac:dyDescent="0.3">
      <c r="C17" s="17"/>
      <c r="E17" s="10"/>
    </row>
    <row r="18" spans="3:5" ht="15" thickBot="1" x14ac:dyDescent="0.35">
      <c r="C18" s="18"/>
      <c r="D18" s="3"/>
      <c r="E18" s="11"/>
    </row>
    <row r="19" spans="3:5" x14ac:dyDescent="0.3">
      <c r="C19" s="41" t="s">
        <v>29</v>
      </c>
      <c r="D19" s="39"/>
      <c r="E19" s="42"/>
    </row>
    <row r="20" spans="3:5" x14ac:dyDescent="0.3">
      <c r="C20" s="43"/>
      <c r="D20" s="44"/>
      <c r="E20" s="22"/>
    </row>
    <row r="21" spans="3:5" ht="15" thickBot="1" x14ac:dyDescent="0.35">
      <c r="C21" s="45"/>
      <c r="D21" s="23"/>
      <c r="E21" s="24"/>
    </row>
  </sheetData>
  <mergeCells count="10">
    <mergeCell ref="A1:L1"/>
    <mergeCell ref="C19:E21"/>
    <mergeCell ref="A2:G2"/>
    <mergeCell ref="F9:G9"/>
    <mergeCell ref="F10:G10"/>
    <mergeCell ref="F4:G4"/>
    <mergeCell ref="F5:G5"/>
    <mergeCell ref="F6:G6"/>
    <mergeCell ref="F7:G7"/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BC1B-BB3F-4BF8-A83E-3E3D41AD84A4}">
  <dimension ref="A1:N12"/>
  <sheetViews>
    <sheetView zoomScale="160" zoomScaleNormal="160" workbookViewId="0">
      <selection activeCell="I5" sqref="I5"/>
    </sheetView>
  </sheetViews>
  <sheetFormatPr defaultRowHeight="14.4" x14ac:dyDescent="0.3"/>
  <cols>
    <col min="1" max="1" width="14.21875" bestFit="1" customWidth="1"/>
  </cols>
  <sheetData>
    <row r="1" spans="1:14" ht="15" thickBot="1" x14ac:dyDescent="0.3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15" thickBot="1" x14ac:dyDescent="0.35">
      <c r="A2" s="33" t="s">
        <v>23</v>
      </c>
      <c r="B2" s="13" t="s">
        <v>18</v>
      </c>
      <c r="C2" s="13" t="s">
        <v>19</v>
      </c>
      <c r="D2" s="13" t="s">
        <v>21</v>
      </c>
      <c r="E2" s="13" t="s">
        <v>20</v>
      </c>
      <c r="F2" s="32" t="s">
        <v>22</v>
      </c>
      <c r="H2" s="16" t="s">
        <v>5</v>
      </c>
      <c r="I2" s="13" t="s">
        <v>24</v>
      </c>
      <c r="J2" s="32" t="s">
        <v>25</v>
      </c>
    </row>
    <row r="3" spans="1:14" x14ac:dyDescent="0.3">
      <c r="A3" s="34" t="s">
        <v>11</v>
      </c>
      <c r="B3" s="28">
        <v>0.1</v>
      </c>
      <c r="C3" s="28">
        <v>0.15</v>
      </c>
      <c r="D3" s="29"/>
      <c r="E3" s="29"/>
      <c r="F3" s="10"/>
      <c r="H3" s="37" t="s">
        <v>31</v>
      </c>
      <c r="I3" s="29">
        <v>4.2</v>
      </c>
      <c r="J3" s="10">
        <v>2.4</v>
      </c>
    </row>
    <row r="4" spans="1:14" x14ac:dyDescent="0.3">
      <c r="A4" s="34" t="s">
        <v>15</v>
      </c>
      <c r="B4" s="29">
        <v>5</v>
      </c>
      <c r="C4" s="29">
        <v>10</v>
      </c>
      <c r="D4" s="29" cm="1">
        <f t="array" ref="D4">SUMPRODUCT(B4:C4*$I$3:$J$3)</f>
        <v>45</v>
      </c>
      <c r="E4" s="29" t="s">
        <v>3</v>
      </c>
      <c r="F4" s="10">
        <v>45</v>
      </c>
      <c r="H4" s="37"/>
      <c r="I4" s="29"/>
      <c r="J4" s="10"/>
    </row>
    <row r="5" spans="1:14" x14ac:dyDescent="0.3">
      <c r="A5" s="34" t="s">
        <v>16</v>
      </c>
      <c r="B5" s="29">
        <v>4</v>
      </c>
      <c r="C5" s="29">
        <v>3</v>
      </c>
      <c r="D5" s="29" cm="1">
        <f t="array" ref="D5">SUMPRODUCT(B5:C5*$I$3:$J$3)</f>
        <v>24</v>
      </c>
      <c r="E5" s="29" t="s">
        <v>3</v>
      </c>
      <c r="F5" s="10">
        <v>24</v>
      </c>
      <c r="H5" s="37" t="s">
        <v>28</v>
      </c>
      <c r="I5" s="46" cm="1">
        <f t="array" ref="I5">SUMPRODUCT(B3:C3*I3:J3)</f>
        <v>0.78</v>
      </c>
      <c r="J5" s="10"/>
    </row>
    <row r="6" spans="1:14" x14ac:dyDescent="0.3">
      <c r="A6" s="34" t="s">
        <v>17</v>
      </c>
      <c r="B6" s="29">
        <v>0.5</v>
      </c>
      <c r="C6" s="29">
        <v>0</v>
      </c>
      <c r="D6" s="29" cm="1">
        <f t="array" ref="D6">SUMPRODUCT(B6:C6*$I$3:$J$3)</f>
        <v>2.1</v>
      </c>
      <c r="E6" s="29" t="s">
        <v>3</v>
      </c>
      <c r="F6" s="10">
        <v>1.5</v>
      </c>
      <c r="H6" s="37"/>
      <c r="I6" s="29"/>
      <c r="J6" s="10"/>
    </row>
    <row r="7" spans="1:14" x14ac:dyDescent="0.3">
      <c r="A7" s="34" t="s">
        <v>26</v>
      </c>
      <c r="B7" s="29">
        <v>1</v>
      </c>
      <c r="C7" s="29">
        <v>0</v>
      </c>
      <c r="D7" s="29" cm="1">
        <f t="array" ref="D7">SUMPRODUCT(B7:C7*$I$3:$J$3)</f>
        <v>4.2</v>
      </c>
      <c r="E7" s="29" t="s">
        <v>3</v>
      </c>
      <c r="F7" s="10">
        <v>0</v>
      </c>
      <c r="H7" s="37"/>
      <c r="I7" s="29"/>
      <c r="J7" s="10"/>
    </row>
    <row r="8" spans="1:14" ht="15" thickBot="1" x14ac:dyDescent="0.35">
      <c r="A8" s="35" t="s">
        <v>27</v>
      </c>
      <c r="B8" s="3">
        <v>0</v>
      </c>
      <c r="C8" s="3">
        <v>1</v>
      </c>
      <c r="D8" s="3" cm="1">
        <f t="array" ref="D8">SUMPRODUCT(B8:C8*$I$3:$J$3)</f>
        <v>2.4</v>
      </c>
      <c r="E8" s="3" t="s">
        <v>3</v>
      </c>
      <c r="F8" s="11">
        <v>0</v>
      </c>
      <c r="H8" s="38"/>
      <c r="I8" s="3"/>
      <c r="J8" s="11"/>
    </row>
    <row r="9" spans="1:14" x14ac:dyDescent="0.3">
      <c r="H9" s="40" t="s">
        <v>30</v>
      </c>
      <c r="I9" s="39"/>
      <c r="J9" s="39"/>
    </row>
    <row r="10" spans="1:14" x14ac:dyDescent="0.3">
      <c r="H10" s="21"/>
      <c r="I10" s="21"/>
      <c r="J10" s="21"/>
    </row>
    <row r="11" spans="1:14" x14ac:dyDescent="0.3">
      <c r="H11" s="21"/>
      <c r="I11" s="21"/>
      <c r="J11" s="21"/>
    </row>
    <row r="12" spans="1:14" x14ac:dyDescent="0.3">
      <c r="H12" s="21"/>
      <c r="I12" s="21"/>
      <c r="J12" s="21"/>
    </row>
  </sheetData>
  <mergeCells count="2">
    <mergeCell ref="A1:N1"/>
    <mergeCell ref="H9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3FA-2C25-4860-BF9B-733BD759CFAC}">
  <dimension ref="A1:J17"/>
  <sheetViews>
    <sheetView zoomScale="175" zoomScaleNormal="175" workbookViewId="0">
      <selection activeCell="C11" sqref="C11"/>
    </sheetView>
  </sheetViews>
  <sheetFormatPr defaultRowHeight="14.4" x14ac:dyDescent="0.3"/>
  <cols>
    <col min="1" max="1" width="36.5546875" bestFit="1" customWidth="1"/>
  </cols>
  <sheetData>
    <row r="1" spans="1:10" ht="15" thickBot="1" x14ac:dyDescent="0.35">
      <c r="A1" s="48" t="s">
        <v>44</v>
      </c>
      <c r="B1" s="48"/>
      <c r="C1" s="48"/>
      <c r="D1" s="48"/>
      <c r="E1" s="48"/>
      <c r="F1" s="48"/>
      <c r="G1" s="48"/>
      <c r="H1" s="48"/>
    </row>
    <row r="2" spans="1:10" ht="15" thickBot="1" x14ac:dyDescent="0.35">
      <c r="A2" s="16" t="s">
        <v>23</v>
      </c>
      <c r="B2" s="13" t="s">
        <v>38</v>
      </c>
      <c r="C2" s="13" t="s">
        <v>39</v>
      </c>
      <c r="D2" s="13" t="s">
        <v>40</v>
      </c>
      <c r="E2" s="13" t="s">
        <v>41</v>
      </c>
      <c r="F2" s="12" t="s">
        <v>21</v>
      </c>
      <c r="G2" s="13" t="s">
        <v>20</v>
      </c>
      <c r="H2" s="32" t="s">
        <v>22</v>
      </c>
      <c r="I2" s="1"/>
      <c r="J2" s="1"/>
    </row>
    <row r="3" spans="1:10" x14ac:dyDescent="0.3">
      <c r="A3" s="36" t="s">
        <v>5</v>
      </c>
      <c r="B3" s="61">
        <v>332.5</v>
      </c>
      <c r="C3" s="61">
        <v>250</v>
      </c>
      <c r="D3" s="61">
        <v>600</v>
      </c>
      <c r="E3" s="61">
        <v>450</v>
      </c>
      <c r="F3" s="30"/>
      <c r="G3" s="26"/>
      <c r="H3" s="27"/>
      <c r="I3" s="1"/>
      <c r="J3" s="1"/>
    </row>
    <row r="4" spans="1:10" ht="15" thickBot="1" x14ac:dyDescent="0.35">
      <c r="A4" s="38" t="s">
        <v>42</v>
      </c>
      <c r="B4" s="62">
        <f>SUMPRODUCT(B3:E3,B17:E17)</f>
        <v>19720</v>
      </c>
      <c r="C4" s="63" t="s">
        <v>52</v>
      </c>
      <c r="D4" s="63"/>
      <c r="E4" s="64"/>
      <c r="F4" s="31"/>
      <c r="G4" s="52"/>
      <c r="H4" s="53"/>
      <c r="I4" s="1"/>
      <c r="J4" s="1"/>
    </row>
    <row r="5" spans="1:10" ht="15" thickBot="1" x14ac:dyDescent="0.35">
      <c r="A5" s="37"/>
      <c r="B5" s="29"/>
      <c r="C5" s="29"/>
      <c r="D5" s="29"/>
      <c r="E5" s="29"/>
      <c r="F5" s="2"/>
      <c r="G5" s="29"/>
      <c r="H5" s="10"/>
    </row>
    <row r="6" spans="1:10" x14ac:dyDescent="0.3">
      <c r="A6" s="36" t="s">
        <v>43</v>
      </c>
      <c r="B6" s="54">
        <v>0.25</v>
      </c>
      <c r="C6" s="54">
        <v>0.25</v>
      </c>
      <c r="D6" s="54">
        <v>0.25</v>
      </c>
      <c r="E6" s="54">
        <v>0.25</v>
      </c>
      <c r="F6" s="55">
        <f t="shared" ref="F6" si="0">SUMPRODUCT($B$3:$E$3,B6:E6)</f>
        <v>408.125</v>
      </c>
      <c r="G6" s="56" t="s">
        <v>1</v>
      </c>
      <c r="H6" s="57">
        <v>525</v>
      </c>
    </row>
    <row r="7" spans="1:10" x14ac:dyDescent="0.3">
      <c r="A7" s="37" t="s">
        <v>33</v>
      </c>
      <c r="B7" s="29">
        <v>0.4</v>
      </c>
      <c r="C7" s="29">
        <v>0.3</v>
      </c>
      <c r="D7" s="29">
        <v>0.45</v>
      </c>
      <c r="E7" s="29">
        <v>0.35</v>
      </c>
      <c r="F7" s="2">
        <f>SUMPRODUCT($B$3:$E$3,B7:E7)</f>
        <v>635.5</v>
      </c>
      <c r="G7" s="29" t="s">
        <v>1</v>
      </c>
      <c r="H7" s="50">
        <v>700</v>
      </c>
    </row>
    <row r="8" spans="1:10" x14ac:dyDescent="0.3">
      <c r="A8" s="37" t="s">
        <v>34</v>
      </c>
      <c r="B8" s="29">
        <v>0.6</v>
      </c>
      <c r="C8" s="29">
        <v>0.65</v>
      </c>
      <c r="D8" s="29">
        <v>0.52</v>
      </c>
      <c r="E8" s="29">
        <v>0.48</v>
      </c>
      <c r="F8" s="2">
        <f t="shared" ref="F8:F16" si="1">SUMPRODUCT($B$3:$E$3,B8:E8)</f>
        <v>890</v>
      </c>
      <c r="G8" s="29" t="s">
        <v>1</v>
      </c>
      <c r="H8" s="50">
        <v>890</v>
      </c>
    </row>
    <row r="9" spans="1:10" ht="15" thickBot="1" x14ac:dyDescent="0.35">
      <c r="A9" s="38" t="s">
        <v>35</v>
      </c>
      <c r="B9" s="3">
        <v>1.2</v>
      </c>
      <c r="C9" s="3">
        <v>0.6</v>
      </c>
      <c r="D9" s="3">
        <v>0.5</v>
      </c>
      <c r="E9" s="3">
        <v>0.7</v>
      </c>
      <c r="F9" s="51">
        <f t="shared" si="1"/>
        <v>1164</v>
      </c>
      <c r="G9" s="3" t="s">
        <v>1</v>
      </c>
      <c r="H9" s="58">
        <v>1200</v>
      </c>
    </row>
    <row r="10" spans="1:10" x14ac:dyDescent="0.3">
      <c r="A10" s="37"/>
      <c r="B10" s="29"/>
      <c r="C10" s="29"/>
      <c r="D10" s="29"/>
      <c r="E10" s="29"/>
      <c r="F10" s="2"/>
      <c r="G10" s="29"/>
      <c r="H10" s="50"/>
    </row>
    <row r="11" spans="1:10" ht="15" thickBot="1" x14ac:dyDescent="0.35">
      <c r="A11" s="17"/>
      <c r="B11" s="29"/>
      <c r="C11" s="29"/>
      <c r="D11" s="29"/>
      <c r="E11" s="29"/>
      <c r="F11" s="2"/>
      <c r="G11" s="29"/>
      <c r="H11" s="50"/>
    </row>
    <row r="12" spans="1:10" x14ac:dyDescent="0.3">
      <c r="A12" s="36" t="s">
        <v>37</v>
      </c>
      <c r="B12" s="56">
        <v>1</v>
      </c>
      <c r="C12" s="56">
        <v>0</v>
      </c>
      <c r="D12" s="56">
        <v>0</v>
      </c>
      <c r="E12" s="56">
        <v>0</v>
      </c>
      <c r="F12" s="55">
        <f t="shared" si="1"/>
        <v>332.5</v>
      </c>
      <c r="G12" s="56" t="s">
        <v>3</v>
      </c>
      <c r="H12" s="57">
        <v>200</v>
      </c>
    </row>
    <row r="13" spans="1:10" x14ac:dyDescent="0.3">
      <c r="A13" s="37" t="s">
        <v>37</v>
      </c>
      <c r="B13" s="29">
        <v>0</v>
      </c>
      <c r="C13" s="29">
        <v>1</v>
      </c>
      <c r="D13" s="29">
        <v>0</v>
      </c>
      <c r="E13" s="29">
        <v>0</v>
      </c>
      <c r="F13" s="2">
        <f t="shared" si="1"/>
        <v>250</v>
      </c>
      <c r="G13" s="29" t="s">
        <v>3</v>
      </c>
      <c r="H13" s="50">
        <v>250</v>
      </c>
    </row>
    <row r="14" spans="1:10" x14ac:dyDescent="0.3">
      <c r="A14" s="37" t="s">
        <v>37</v>
      </c>
      <c r="B14" s="29">
        <v>0</v>
      </c>
      <c r="C14" s="29">
        <v>0</v>
      </c>
      <c r="D14" s="29">
        <v>1</v>
      </c>
      <c r="E14" s="29">
        <v>0</v>
      </c>
      <c r="F14" s="2">
        <f t="shared" si="1"/>
        <v>600</v>
      </c>
      <c r="G14" s="29" t="s">
        <v>3</v>
      </c>
      <c r="H14" s="50">
        <v>600</v>
      </c>
    </row>
    <row r="15" spans="1:10" ht="15" thickBot="1" x14ac:dyDescent="0.35">
      <c r="A15" s="38" t="s">
        <v>37</v>
      </c>
      <c r="B15" s="3">
        <v>0</v>
      </c>
      <c r="C15" s="3">
        <v>0</v>
      </c>
      <c r="D15" s="3">
        <v>0</v>
      </c>
      <c r="E15" s="3">
        <v>1</v>
      </c>
      <c r="F15" s="51">
        <f t="shared" si="1"/>
        <v>450</v>
      </c>
      <c r="G15" s="3" t="s">
        <v>3</v>
      </c>
      <c r="H15" s="58">
        <v>450</v>
      </c>
    </row>
    <row r="16" spans="1:10" ht="15" thickBot="1" x14ac:dyDescent="0.35">
      <c r="A16" s="37"/>
      <c r="B16" s="29"/>
      <c r="C16" s="29"/>
      <c r="D16" s="29"/>
      <c r="E16" s="29"/>
      <c r="F16" s="2"/>
      <c r="G16" s="29"/>
      <c r="H16" s="10"/>
    </row>
    <row r="17" spans="1:8" ht="15" thickBot="1" x14ac:dyDescent="0.35">
      <c r="A17" s="16" t="s">
        <v>36</v>
      </c>
      <c r="B17" s="59">
        <v>16</v>
      </c>
      <c r="C17" s="59">
        <v>12</v>
      </c>
      <c r="D17" s="59">
        <v>13</v>
      </c>
      <c r="E17" s="59">
        <v>8</v>
      </c>
      <c r="F17" s="60"/>
      <c r="G17" s="14"/>
      <c r="H17" s="15"/>
    </row>
  </sheetData>
  <mergeCells count="2">
    <mergeCell ref="A1:H1"/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6CC8-6870-467C-A32C-4AD459D41560}">
  <dimension ref="A7:K16"/>
  <sheetViews>
    <sheetView topLeftCell="A7" zoomScale="205" zoomScaleNormal="205" workbookViewId="0">
      <selection activeCell="D19" sqref="D19"/>
    </sheetView>
  </sheetViews>
  <sheetFormatPr defaultRowHeight="14.4" x14ac:dyDescent="0.3"/>
  <cols>
    <col min="1" max="1" width="18.6640625" bestFit="1" customWidth="1"/>
    <col min="2" max="2" width="9.77734375" customWidth="1"/>
    <col min="7" max="7" width="9.44140625" bestFit="1" customWidth="1"/>
  </cols>
  <sheetData>
    <row r="7" spans="1:11" ht="15" thickBot="1" x14ac:dyDescent="0.35">
      <c r="A7" s="25" t="s">
        <v>45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ht="15" thickBot="1" x14ac:dyDescent="0.35">
      <c r="A8" s="16" t="s">
        <v>23</v>
      </c>
      <c r="B8" s="13" t="s">
        <v>49</v>
      </c>
      <c r="C8" s="13" t="s">
        <v>50</v>
      </c>
      <c r="D8" s="13" t="s">
        <v>51</v>
      </c>
      <c r="E8" s="13" t="s">
        <v>21</v>
      </c>
      <c r="F8" s="13" t="s">
        <v>20</v>
      </c>
      <c r="G8" s="32" t="s">
        <v>22</v>
      </c>
    </row>
    <row r="9" spans="1:11" x14ac:dyDescent="0.3">
      <c r="A9" s="36" t="s">
        <v>5</v>
      </c>
      <c r="B9" s="56">
        <v>2555.2481687099739</v>
      </c>
      <c r="C9" s="56">
        <v>1139.5036625800515</v>
      </c>
      <c r="D9" s="56">
        <v>0</v>
      </c>
      <c r="E9" s="56"/>
      <c r="F9" s="56"/>
      <c r="G9" s="66"/>
    </row>
    <row r="10" spans="1:11" ht="15" thickBot="1" x14ac:dyDescent="0.35">
      <c r="A10" s="38" t="s">
        <v>42</v>
      </c>
      <c r="B10" s="67">
        <f>SUM(B9:D9)</f>
        <v>3694.7518312900256</v>
      </c>
      <c r="C10" s="23" t="s">
        <v>54</v>
      </c>
      <c r="D10" s="23"/>
      <c r="E10" s="23"/>
      <c r="F10" s="23"/>
      <c r="G10" s="24"/>
    </row>
    <row r="11" spans="1:11" ht="15" thickBot="1" x14ac:dyDescent="0.35">
      <c r="A11" s="37"/>
      <c r="B11" s="29"/>
      <c r="C11" s="29"/>
      <c r="D11" s="29"/>
      <c r="E11" s="29"/>
      <c r="F11" s="29"/>
      <c r="G11" s="10"/>
    </row>
    <row r="12" spans="1:11" x14ac:dyDescent="0.3">
      <c r="A12" s="36" t="s">
        <v>46</v>
      </c>
      <c r="B12" s="56">
        <v>0.39</v>
      </c>
      <c r="C12" s="56">
        <v>0.26</v>
      </c>
      <c r="D12" s="56">
        <v>0.42</v>
      </c>
      <c r="E12" s="56">
        <f>SUMPRODUCT(B12:D12,$B$9:$D$9)</f>
        <v>1292.8177380677032</v>
      </c>
      <c r="F12" s="56" t="s">
        <v>3</v>
      </c>
      <c r="G12" s="68">
        <v>1000</v>
      </c>
    </row>
    <row r="13" spans="1:11" x14ac:dyDescent="0.3">
      <c r="A13" s="37" t="s">
        <v>47</v>
      </c>
      <c r="B13" s="29">
        <v>1.59</v>
      </c>
      <c r="C13" s="29">
        <v>1.7</v>
      </c>
      <c r="D13" s="29">
        <v>1.45</v>
      </c>
      <c r="E13" s="29">
        <f t="shared" ref="E13:E14" si="0">SUMPRODUCT(B13:D13,$B$9:$D$9)</f>
        <v>6000.0008146349464</v>
      </c>
      <c r="F13" s="29" t="s">
        <v>3</v>
      </c>
      <c r="G13" s="65">
        <v>6000</v>
      </c>
    </row>
    <row r="14" spans="1:11" ht="15" thickBot="1" x14ac:dyDescent="0.35">
      <c r="A14" s="38" t="s">
        <v>48</v>
      </c>
      <c r="B14" s="69">
        <v>0.08</v>
      </c>
      <c r="C14" s="69">
        <v>0.04</v>
      </c>
      <c r="D14" s="69">
        <v>0.06</v>
      </c>
      <c r="E14" s="3">
        <f t="shared" si="0"/>
        <v>249.99999999999997</v>
      </c>
      <c r="F14" s="3" t="s">
        <v>3</v>
      </c>
      <c r="G14" s="70">
        <v>250</v>
      </c>
    </row>
    <row r="15" spans="1:11" ht="15" thickBot="1" x14ac:dyDescent="0.35">
      <c r="A15" s="18"/>
      <c r="B15" s="3"/>
      <c r="C15" s="3"/>
      <c r="D15" s="3"/>
      <c r="E15" s="3"/>
      <c r="F15" s="3"/>
      <c r="G15" s="11"/>
    </row>
    <row r="16" spans="1:11" ht="15" thickBot="1" x14ac:dyDescent="0.35">
      <c r="A16" s="45" t="s">
        <v>53</v>
      </c>
      <c r="B16" s="23"/>
      <c r="C16" s="23"/>
      <c r="D16" s="23"/>
      <c r="E16" s="23"/>
      <c r="F16" s="23"/>
      <c r="G16" s="24"/>
    </row>
  </sheetData>
  <mergeCells count="3">
    <mergeCell ref="A7:K7"/>
    <mergeCell ref="A16:G16"/>
    <mergeCell ref="C10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B96A-0441-47EE-A718-52C5ABD88748}">
  <dimension ref="A1:L25"/>
  <sheetViews>
    <sheetView tabSelected="1" zoomScale="130" zoomScaleNormal="130" workbookViewId="0">
      <selection activeCell="J12" sqref="J12"/>
    </sheetView>
  </sheetViews>
  <sheetFormatPr defaultRowHeight="14.4" x14ac:dyDescent="0.3"/>
  <cols>
    <col min="1" max="1" width="26.44140625" style="1" bestFit="1" customWidth="1"/>
  </cols>
  <sheetData>
    <row r="1" spans="1:12" ht="15" thickBot="1" x14ac:dyDescent="0.35">
      <c r="A1" s="25" t="s">
        <v>32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5" thickBot="1" x14ac:dyDescent="0.35">
      <c r="A2" s="16" t="s">
        <v>56</v>
      </c>
      <c r="B2" s="13" t="s">
        <v>57</v>
      </c>
      <c r="C2" s="13" t="s">
        <v>58</v>
      </c>
      <c r="D2" s="13" t="s">
        <v>60</v>
      </c>
      <c r="E2" s="13" t="s">
        <v>59</v>
      </c>
      <c r="F2" s="13" t="s">
        <v>21</v>
      </c>
      <c r="G2" s="13" t="s">
        <v>20</v>
      </c>
      <c r="H2" s="32" t="s">
        <v>22</v>
      </c>
    </row>
    <row r="3" spans="1:12" x14ac:dyDescent="0.3">
      <c r="A3" s="36" t="s">
        <v>55</v>
      </c>
      <c r="B3" s="56">
        <v>1400</v>
      </c>
      <c r="C3" s="56">
        <v>200</v>
      </c>
      <c r="D3" s="56">
        <v>300</v>
      </c>
      <c r="E3" s="56">
        <v>1116</v>
      </c>
      <c r="F3" s="56"/>
      <c r="G3" s="56"/>
      <c r="H3" s="66"/>
    </row>
    <row r="4" spans="1:12" ht="15" thickBot="1" x14ac:dyDescent="0.35">
      <c r="A4" s="38" t="s">
        <v>68</v>
      </c>
      <c r="B4" s="75">
        <f>SUMPRODUCT(B18:E18,B3:E3)</f>
        <v>99500</v>
      </c>
      <c r="C4" s="23" t="s">
        <v>69</v>
      </c>
      <c r="D4" s="23"/>
      <c r="E4" s="23"/>
      <c r="F4" s="23"/>
      <c r="G4" s="3"/>
      <c r="H4" s="11"/>
    </row>
    <row r="5" spans="1:12" ht="15" thickBot="1" x14ac:dyDescent="0.35">
      <c r="A5" s="37"/>
      <c r="B5" s="29"/>
      <c r="C5" s="29"/>
      <c r="D5" s="29"/>
      <c r="E5" s="29"/>
      <c r="F5" s="29"/>
      <c r="G5" s="29"/>
      <c r="H5" s="10"/>
    </row>
    <row r="6" spans="1:12" x14ac:dyDescent="0.3">
      <c r="A6" s="36" t="s">
        <v>61</v>
      </c>
      <c r="B6" s="56"/>
      <c r="C6" s="56"/>
      <c r="D6" s="56"/>
      <c r="E6" s="56">
        <v>1</v>
      </c>
      <c r="F6" s="56">
        <f>SUMPRODUCT($B$3:$E$3,B6:E6)</f>
        <v>1116</v>
      </c>
      <c r="G6" s="56" t="s">
        <v>3</v>
      </c>
      <c r="H6" s="66">
        <v>600</v>
      </c>
    </row>
    <row r="7" spans="1:12" ht="15" thickBot="1" x14ac:dyDescent="0.35">
      <c r="A7" s="38" t="s">
        <v>61</v>
      </c>
      <c r="B7" s="3">
        <v>1</v>
      </c>
      <c r="C7" s="3"/>
      <c r="D7" s="3"/>
      <c r="E7" s="3"/>
      <c r="F7" s="3">
        <f t="shared" ref="F7:F23" si="0">SUMPRODUCT($B$3:$E$3,B7:E7)</f>
        <v>1400</v>
      </c>
      <c r="G7" s="3" t="s">
        <v>3</v>
      </c>
      <c r="H7" s="11">
        <v>150</v>
      </c>
    </row>
    <row r="8" spans="1:12" ht="15" thickBot="1" x14ac:dyDescent="0.35">
      <c r="A8" s="37"/>
      <c r="B8" s="29"/>
      <c r="C8" s="29"/>
      <c r="D8" s="29"/>
      <c r="E8" s="29"/>
      <c r="F8" s="29"/>
      <c r="G8" s="29"/>
      <c r="H8" s="10"/>
    </row>
    <row r="9" spans="1:12" x14ac:dyDescent="0.3">
      <c r="A9" s="36" t="s">
        <v>62</v>
      </c>
      <c r="B9" s="56">
        <v>1</v>
      </c>
      <c r="C9" s="56"/>
      <c r="D9" s="56"/>
      <c r="E9" s="56"/>
      <c r="F9" s="56">
        <f t="shared" si="0"/>
        <v>1400</v>
      </c>
      <c r="G9" s="56" t="s">
        <v>1</v>
      </c>
      <c r="H9" s="66">
        <v>1400</v>
      </c>
    </row>
    <row r="10" spans="1:12" x14ac:dyDescent="0.3">
      <c r="A10" s="37" t="s">
        <v>62</v>
      </c>
      <c r="B10" s="29"/>
      <c r="C10" s="29">
        <v>1</v>
      </c>
      <c r="D10" s="29"/>
      <c r="E10" s="29"/>
      <c r="F10" s="29">
        <f t="shared" si="0"/>
        <v>200</v>
      </c>
      <c r="G10" s="29" t="s">
        <v>1</v>
      </c>
      <c r="H10" s="10">
        <v>250</v>
      </c>
    </row>
    <row r="11" spans="1:12" x14ac:dyDescent="0.3">
      <c r="A11" s="37" t="s">
        <v>62</v>
      </c>
      <c r="B11" s="29"/>
      <c r="C11" s="29"/>
      <c r="D11" s="29">
        <v>1</v>
      </c>
      <c r="E11" s="29"/>
      <c r="F11" s="29">
        <f t="shared" si="0"/>
        <v>300</v>
      </c>
      <c r="G11" s="29" t="s">
        <v>1</v>
      </c>
      <c r="H11" s="10">
        <v>1510</v>
      </c>
    </row>
    <row r="12" spans="1:12" ht="15" thickBot="1" x14ac:dyDescent="0.35">
      <c r="A12" s="38" t="s">
        <v>62</v>
      </c>
      <c r="B12" s="3"/>
      <c r="C12" s="3"/>
      <c r="D12" s="3"/>
      <c r="E12" s="3">
        <v>1</v>
      </c>
      <c r="F12" s="3">
        <f t="shared" si="0"/>
        <v>1116</v>
      </c>
      <c r="G12" s="3" t="s">
        <v>1</v>
      </c>
      <c r="H12" s="11">
        <v>1116</v>
      </c>
    </row>
    <row r="13" spans="1:12" ht="15" thickBot="1" x14ac:dyDescent="0.35">
      <c r="A13" s="37"/>
      <c r="B13" s="29"/>
      <c r="C13" s="29"/>
      <c r="D13" s="29"/>
      <c r="E13" s="29"/>
      <c r="F13" s="29"/>
      <c r="G13" s="29"/>
      <c r="H13" s="10"/>
    </row>
    <row r="14" spans="1:12" x14ac:dyDescent="0.3">
      <c r="A14" s="36" t="s">
        <v>63</v>
      </c>
      <c r="B14" s="76">
        <v>33</v>
      </c>
      <c r="C14" s="76">
        <v>25</v>
      </c>
      <c r="D14" s="76">
        <v>35</v>
      </c>
      <c r="E14" s="76">
        <v>75</v>
      </c>
      <c r="F14" s="56"/>
      <c r="G14" s="56"/>
      <c r="H14" s="66"/>
    </row>
    <row r="15" spans="1:12" x14ac:dyDescent="0.3">
      <c r="A15" s="37" t="s">
        <v>64</v>
      </c>
      <c r="B15" s="28">
        <v>9.9</v>
      </c>
      <c r="C15" s="28">
        <v>7.5</v>
      </c>
      <c r="D15" s="28">
        <v>10.5</v>
      </c>
      <c r="E15" s="28">
        <v>11.25</v>
      </c>
      <c r="F15" s="29"/>
      <c r="G15" s="29"/>
      <c r="H15" s="10"/>
    </row>
    <row r="16" spans="1:12" x14ac:dyDescent="0.3">
      <c r="A16" s="37" t="s">
        <v>65</v>
      </c>
      <c r="B16" s="28">
        <v>23.1</v>
      </c>
      <c r="C16" s="28">
        <v>17.5</v>
      </c>
      <c r="D16" s="28">
        <v>24.5</v>
      </c>
      <c r="E16" s="28">
        <v>63.75</v>
      </c>
      <c r="F16" s="29"/>
      <c r="G16" s="29"/>
      <c r="H16" s="10"/>
    </row>
    <row r="17" spans="1:8" x14ac:dyDescent="0.3">
      <c r="A17" s="37" t="s">
        <v>66</v>
      </c>
      <c r="B17" s="28">
        <v>100</v>
      </c>
      <c r="C17" s="28">
        <v>80</v>
      </c>
      <c r="D17" s="28">
        <v>130</v>
      </c>
      <c r="E17" s="28">
        <v>175</v>
      </c>
      <c r="F17" s="29"/>
      <c r="G17" s="29"/>
      <c r="H17" s="10"/>
    </row>
    <row r="18" spans="1:8" ht="15" thickBot="1" x14ac:dyDescent="0.35">
      <c r="A18" s="38" t="s">
        <v>67</v>
      </c>
      <c r="B18" s="49">
        <f>B17-SUM(B14:B16)</f>
        <v>34</v>
      </c>
      <c r="C18" s="49">
        <f t="shared" ref="C18:E18" si="1">C17-SUM(C14:C16)</f>
        <v>30</v>
      </c>
      <c r="D18" s="49">
        <f t="shared" si="1"/>
        <v>60</v>
      </c>
      <c r="E18" s="49">
        <f t="shared" si="1"/>
        <v>25</v>
      </c>
      <c r="F18" s="3"/>
      <c r="G18" s="3"/>
      <c r="H18" s="11"/>
    </row>
    <row r="19" spans="1:8" ht="15" thickBot="1" x14ac:dyDescent="0.35">
      <c r="A19" s="37"/>
      <c r="B19" s="29"/>
      <c r="C19" s="29"/>
      <c r="D19" s="29"/>
      <c r="E19" s="29"/>
      <c r="F19" s="29"/>
      <c r="G19" s="29"/>
      <c r="H19" s="10"/>
    </row>
    <row r="20" spans="1:8" x14ac:dyDescent="0.3">
      <c r="A20" s="36" t="s">
        <v>70</v>
      </c>
      <c r="B20" s="77">
        <v>1</v>
      </c>
      <c r="C20" s="77">
        <v>2</v>
      </c>
      <c r="D20" s="77">
        <v>0</v>
      </c>
      <c r="E20" s="77">
        <v>1</v>
      </c>
      <c r="F20" s="56">
        <f t="shared" si="0"/>
        <v>2916</v>
      </c>
      <c r="G20" s="56" t="s">
        <v>1</v>
      </c>
      <c r="H20" s="78">
        <v>4000</v>
      </c>
    </row>
    <row r="21" spans="1:8" x14ac:dyDescent="0.3">
      <c r="A21" s="37" t="s">
        <v>71</v>
      </c>
      <c r="B21" s="71">
        <v>1</v>
      </c>
      <c r="C21" s="71">
        <v>1</v>
      </c>
      <c r="D21" s="71">
        <v>4</v>
      </c>
      <c r="E21" s="71">
        <v>1</v>
      </c>
      <c r="F21" s="29">
        <f t="shared" si="0"/>
        <v>3916</v>
      </c>
      <c r="G21" s="29" t="s">
        <v>1</v>
      </c>
      <c r="H21" s="72">
        <v>4200</v>
      </c>
    </row>
    <row r="22" spans="1:8" x14ac:dyDescent="0.3">
      <c r="A22" s="37" t="s">
        <v>72</v>
      </c>
      <c r="B22" s="71">
        <v>1</v>
      </c>
      <c r="C22" s="71">
        <v>3</v>
      </c>
      <c r="D22" s="71">
        <v>0</v>
      </c>
      <c r="E22" s="71">
        <v>0</v>
      </c>
      <c r="F22" s="29">
        <f t="shared" si="0"/>
        <v>2000</v>
      </c>
      <c r="G22" s="29" t="s">
        <v>1</v>
      </c>
      <c r="H22" s="72">
        <v>2000</v>
      </c>
    </row>
    <row r="23" spans="1:8" ht="15" thickBot="1" x14ac:dyDescent="0.35">
      <c r="A23" s="38" t="s">
        <v>73</v>
      </c>
      <c r="B23" s="73">
        <v>1</v>
      </c>
      <c r="C23" s="73">
        <v>0</v>
      </c>
      <c r="D23" s="73">
        <v>3</v>
      </c>
      <c r="E23" s="73">
        <v>0</v>
      </c>
      <c r="F23" s="3">
        <f t="shared" si="0"/>
        <v>2300</v>
      </c>
      <c r="G23" s="3" t="s">
        <v>1</v>
      </c>
      <c r="H23" s="74">
        <v>2300</v>
      </c>
    </row>
    <row r="24" spans="1:8" ht="15" thickBot="1" x14ac:dyDescent="0.35">
      <c r="A24" s="30"/>
      <c r="B24" s="56"/>
      <c r="C24" s="56"/>
      <c r="D24" s="56"/>
      <c r="E24" s="56"/>
      <c r="F24" s="56"/>
      <c r="G24" s="56"/>
      <c r="H24" s="66"/>
    </row>
    <row r="25" spans="1:8" ht="15" thickBot="1" x14ac:dyDescent="0.35">
      <c r="A25" s="12"/>
      <c r="B25" s="79" t="s">
        <v>74</v>
      </c>
      <c r="C25" s="79"/>
      <c r="D25" s="79"/>
      <c r="E25" s="79"/>
      <c r="F25" s="79"/>
      <c r="G25" s="79"/>
      <c r="H25" s="80"/>
    </row>
  </sheetData>
  <mergeCells count="3">
    <mergeCell ref="A1:L1"/>
    <mergeCell ref="C4:F4"/>
    <mergeCell ref="B25:H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A5FA-61C2-42A6-A2D3-FA69CEBBE09A}">
  <dimension ref="A1:I17"/>
  <sheetViews>
    <sheetView zoomScale="160" zoomScaleNormal="160" workbookViewId="0">
      <selection activeCell="I9" sqref="I9"/>
    </sheetView>
  </sheetViews>
  <sheetFormatPr defaultRowHeight="14.4" x14ac:dyDescent="0.3"/>
  <cols>
    <col min="1" max="1" width="16.88671875" bestFit="1" customWidth="1"/>
  </cols>
  <sheetData>
    <row r="1" spans="1:9" ht="15" thickBot="1" x14ac:dyDescent="0.35">
      <c r="A1" s="25" t="s">
        <v>75</v>
      </c>
      <c r="B1" s="25"/>
      <c r="C1" s="25"/>
      <c r="D1" s="25"/>
      <c r="E1" s="25"/>
      <c r="F1" s="25"/>
      <c r="G1" s="25"/>
      <c r="H1" s="25"/>
      <c r="I1" s="81"/>
    </row>
    <row r="2" spans="1:9" ht="15" thickBot="1" x14ac:dyDescent="0.35">
      <c r="A2" s="16" t="s">
        <v>76</v>
      </c>
      <c r="B2" s="13" t="s">
        <v>77</v>
      </c>
      <c r="C2" s="13" t="s">
        <v>78</v>
      </c>
      <c r="D2" s="13" t="s">
        <v>79</v>
      </c>
      <c r="E2" s="13" t="s">
        <v>80</v>
      </c>
      <c r="F2" s="13" t="s">
        <v>21</v>
      </c>
      <c r="G2" s="13" t="s">
        <v>20</v>
      </c>
      <c r="H2" s="32" t="s">
        <v>22</v>
      </c>
    </row>
    <row r="3" spans="1:9" x14ac:dyDescent="0.3">
      <c r="A3" s="37" t="s">
        <v>31</v>
      </c>
      <c r="B3" s="29">
        <v>0.15000000000000036</v>
      </c>
      <c r="C3" s="29">
        <v>0.3</v>
      </c>
      <c r="D3" s="29">
        <v>0</v>
      </c>
      <c r="E3" s="29">
        <v>49.550000999999995</v>
      </c>
      <c r="F3" s="29">
        <f>SUM(B3:E3)</f>
        <v>50.000000999999997</v>
      </c>
      <c r="G3" s="29" t="s">
        <v>83</v>
      </c>
      <c r="H3" s="50">
        <v>50</v>
      </c>
    </row>
    <row r="4" spans="1:9" x14ac:dyDescent="0.3">
      <c r="A4" s="37" t="s">
        <v>42</v>
      </c>
      <c r="B4" s="46">
        <f>SUMPRODUCT(B3:E3,B7:E7)</f>
        <v>2.0270000399999999</v>
      </c>
      <c r="C4" s="29"/>
      <c r="D4" s="44" t="s">
        <v>85</v>
      </c>
      <c r="E4" s="44"/>
      <c r="F4" s="44"/>
      <c r="G4" s="29"/>
      <c r="H4" s="50"/>
    </row>
    <row r="5" spans="1:9" x14ac:dyDescent="0.3">
      <c r="A5" s="37"/>
      <c r="B5" s="29"/>
      <c r="C5" s="29"/>
      <c r="D5" s="29"/>
      <c r="E5" s="29"/>
      <c r="F5" s="29"/>
      <c r="G5" s="29"/>
      <c r="H5" s="50"/>
    </row>
    <row r="6" spans="1:9" x14ac:dyDescent="0.3">
      <c r="A6" s="37" t="s">
        <v>23</v>
      </c>
      <c r="B6" s="29"/>
      <c r="C6" s="29"/>
      <c r="D6" s="29"/>
      <c r="E6" s="29"/>
      <c r="F6" s="29"/>
      <c r="G6" s="29"/>
      <c r="H6" s="50"/>
    </row>
    <row r="7" spans="1:9" x14ac:dyDescent="0.3">
      <c r="A7" s="37" t="s">
        <v>81</v>
      </c>
      <c r="B7" s="29">
        <v>0.12</v>
      </c>
      <c r="C7" s="29">
        <v>0.09</v>
      </c>
      <c r="D7" s="29">
        <v>0.11</v>
      </c>
      <c r="E7" s="29">
        <v>0.04</v>
      </c>
      <c r="F7" s="29"/>
      <c r="G7" s="29"/>
      <c r="H7" s="50"/>
    </row>
    <row r="8" spans="1:9" x14ac:dyDescent="0.3">
      <c r="A8" s="37" t="s">
        <v>82</v>
      </c>
      <c r="B8" s="29"/>
      <c r="C8" s="29"/>
      <c r="D8" s="29"/>
      <c r="E8" s="29">
        <v>1</v>
      </c>
      <c r="F8" s="29">
        <f>SUMPRODUCT(B8:E8,$B$3:$E$3)</f>
        <v>49.550000999999995</v>
      </c>
      <c r="G8" s="29" t="s">
        <v>3</v>
      </c>
      <c r="H8" s="83">
        <v>0.15</v>
      </c>
    </row>
    <row r="9" spans="1:9" x14ac:dyDescent="0.3">
      <c r="A9" s="37" t="s">
        <v>82</v>
      </c>
      <c r="B9" s="29">
        <v>1</v>
      </c>
      <c r="C9" s="29">
        <v>1</v>
      </c>
      <c r="D9" s="29"/>
      <c r="E9" s="29"/>
      <c r="F9" s="29">
        <f t="shared" ref="F9:F10" si="0">SUMPRODUCT(B9:E9,$B$3:$E$3)</f>
        <v>0.45000000000000034</v>
      </c>
      <c r="G9" s="29" t="s">
        <v>3</v>
      </c>
      <c r="H9" s="83">
        <v>0.45</v>
      </c>
    </row>
    <row r="10" spans="1:9" ht="15" thickBot="1" x14ac:dyDescent="0.35">
      <c r="A10" s="38" t="s">
        <v>82</v>
      </c>
      <c r="B10" s="3"/>
      <c r="C10" s="3">
        <v>1</v>
      </c>
      <c r="D10" s="3">
        <v>1</v>
      </c>
      <c r="E10" s="3"/>
      <c r="F10" s="3">
        <f t="shared" si="0"/>
        <v>0.3</v>
      </c>
      <c r="G10" s="3" t="s">
        <v>1</v>
      </c>
      <c r="H10" s="84">
        <v>0.3</v>
      </c>
    </row>
    <row r="11" spans="1:9" ht="15" thickBot="1" x14ac:dyDescent="0.35">
      <c r="A11" s="30"/>
      <c r="B11" s="56"/>
      <c r="C11" s="56"/>
      <c r="D11" s="56"/>
      <c r="E11" s="56"/>
      <c r="F11" s="56"/>
      <c r="G11" s="56"/>
      <c r="H11" s="66"/>
    </row>
    <row r="12" spans="1:9" ht="15" thickBot="1" x14ac:dyDescent="0.35">
      <c r="A12" s="31"/>
      <c r="B12" s="82" t="s">
        <v>84</v>
      </c>
      <c r="C12" s="79"/>
      <c r="D12" s="79"/>
      <c r="E12" s="80"/>
      <c r="F12" s="3"/>
      <c r="G12" s="3"/>
      <c r="H12" s="1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</sheetData>
  <mergeCells count="3">
    <mergeCell ref="A1:H1"/>
    <mergeCell ref="B12:E12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Flair Furniture</vt:lpstr>
      <vt:lpstr>Holiday Meal Turkey Ranch</vt:lpstr>
      <vt:lpstr>38</vt:lpstr>
      <vt:lpstr>43</vt:lpstr>
      <vt:lpstr>Mexicana Wire Winding Inc.</vt:lpstr>
      <vt:lpstr>Golden LandScapes and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-</dc:creator>
  <cp:lastModifiedBy>Abhijeet -</cp:lastModifiedBy>
  <dcterms:created xsi:type="dcterms:W3CDTF">2015-06-05T18:17:20Z</dcterms:created>
  <dcterms:modified xsi:type="dcterms:W3CDTF">2024-10-20T17:24:58Z</dcterms:modified>
</cp:coreProperties>
</file>