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6293" documentId="11_F25DC773A252ABDACC104884515C48E05BDE58E9" xr6:coauthVersionLast="47" xr6:coauthVersionMax="47" xr10:uidLastSave="{41729763-CC09-4B1D-93F2-FBB3ED5D1EF4}"/>
  <bookViews>
    <workbookView xWindow="-108" yWindow="-108" windowWidth="23256" windowHeight="13896" xr2:uid="{00000000-000D-0000-FFFF-FFFF00000000}"/>
  </bookViews>
  <sheets>
    <sheet name="Marc Hernandez's Construction" sheetId="1" r:id="rId1"/>
    <sheet name="Fix-It Shop (Assignment)" sheetId="2" r:id="rId2"/>
    <sheet name="Waukesha Wisconsin" sheetId="3" r:id="rId3"/>
    <sheet name="Waukesha Wisconsin Dummy Arc" sheetId="4" r:id="rId4"/>
    <sheet name="Ray Design Inc " sheetId="5" r:id="rId5"/>
    <sheet name="MAX MIN Model" sheetId="7" r:id="rId6"/>
  </sheets>
  <definedNames>
    <definedName name="solver_adj" localSheetId="1" hidden="1">'Fix-It Shop (Assignment)'!$H$5:$J$7</definedName>
    <definedName name="solver_adj" localSheetId="0" hidden="1">'Marc Hernandez''s Construction'!$H$26:$J$30</definedName>
    <definedName name="solver_adj" localSheetId="5" hidden="1">'MAX MIN Model'!$H$28:$J$30,'MAX MIN Model'!$H$33</definedName>
    <definedName name="solver_adj" localSheetId="4" hidden="1">'Ray Design Inc '!$J$5:$O$10</definedName>
    <definedName name="solver_adj" localSheetId="2" hidden="1">'Waukesha Wisconsin'!$L$5:$Q$10</definedName>
    <definedName name="solver_adj" localSheetId="3" hidden="1">'Waukesha Wisconsin Dummy Arc'!$L$5:$Q$10</definedName>
    <definedName name="solver_cvg" localSheetId="1" hidden="1">0.0001</definedName>
    <definedName name="solver_cvg" localSheetId="0" hidden="1">0.0001</definedName>
    <definedName name="solver_cvg" localSheetId="5" hidden="1">0.0001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0" hidden="1">1</definedName>
    <definedName name="solver_drv" localSheetId="5" hidden="1">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eng" localSheetId="1" hidden="1">2</definedName>
    <definedName name="solver_eng" localSheetId="0" hidden="1">2</definedName>
    <definedName name="solver_eng" localSheetId="5" hidden="1">2</definedName>
    <definedName name="solver_eng" localSheetId="4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0" hidden="1">1</definedName>
    <definedName name="solver_est" localSheetId="5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5" hidden="1">2147483647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lhs1" localSheetId="1" hidden="1">'Fix-It Shop (Assignment)'!$A$16:$A$18</definedName>
    <definedName name="solver_lhs1" localSheetId="0" hidden="1">'Marc Hernandez''s Construction'!$A$39:$A$41</definedName>
    <definedName name="solver_lhs1" localSheetId="5" hidden="1">'MAX MIN Model'!$B$37:$B$39</definedName>
    <definedName name="solver_lhs1" localSheetId="4" hidden="1">'Ray Design Inc '!$B$16:$B$21</definedName>
    <definedName name="solver_lhs1" localSheetId="2" hidden="1">'Waukesha Wisconsin'!$B$5:$H$11</definedName>
    <definedName name="solver_lhs1" localSheetId="3" hidden="1">'Waukesha Wisconsin Dummy Arc'!$B$5:$H$11</definedName>
    <definedName name="solver_lhs2" localSheetId="1" hidden="1">'Fix-It Shop (Assignment)'!$G$16:$G$18</definedName>
    <definedName name="solver_lhs2" localSheetId="0" hidden="1">'Marc Hernandez''s Construction'!$G$39:$G$41</definedName>
    <definedName name="solver_lhs2" localSheetId="5" hidden="1">'MAX MIN Model'!$B$42:$B$44</definedName>
    <definedName name="solver_lhs2" localSheetId="4" hidden="1">'Ray Design Inc '!$J$5:$O$10</definedName>
    <definedName name="solver_lhs2" localSheetId="2" hidden="1">'Waukesha Wisconsin'!$L$20</definedName>
    <definedName name="solver_lhs2" localSheetId="3" hidden="1">'Waukesha Wisconsin Dummy Arc'!$L$19:$L$24</definedName>
    <definedName name="solver_lhs3" localSheetId="5" hidden="1">'MAX MIN Model'!$G$42</definedName>
    <definedName name="solver_lhs3" localSheetId="2" hidden="1">'Waukesha Wisconsin'!$L$21:$L$24</definedName>
    <definedName name="solver_lhs4" localSheetId="5" hidden="1">'MAX MIN Model'!$H$28:$J$30</definedName>
    <definedName name="solver_lhs4" localSheetId="2" hidden="1">'Waukesha Wisconsin'!$L$25</definedName>
    <definedName name="solver_lhs5" localSheetId="5" hidden="1">'MAX MIN Model'!$H$28:$J$30</definedName>
    <definedName name="solver_mip" localSheetId="1" hidden="1">2147483647</definedName>
    <definedName name="solver_mip" localSheetId="0" hidden="1">2147483647</definedName>
    <definedName name="solver_mip" localSheetId="5" hidden="1">2147483647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5" hidden="1">30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5" hidden="1">0.075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5" hidden="1">2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5" hidden="1">1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5" hidden="1">2147483647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um" localSheetId="1" hidden="1">2</definedName>
    <definedName name="solver_num" localSheetId="0" hidden="1">2</definedName>
    <definedName name="solver_num" localSheetId="5" hidden="1">4</definedName>
    <definedName name="solver_num" localSheetId="4" hidden="1">2</definedName>
    <definedName name="solver_num" localSheetId="2" hidden="1">4</definedName>
    <definedName name="solver_num" localSheetId="3" hidden="1">2</definedName>
    <definedName name="solver_nwt" localSheetId="1" hidden="1">1</definedName>
    <definedName name="solver_nwt" localSheetId="0" hidden="1">1</definedName>
    <definedName name="solver_nwt" localSheetId="5" hidden="1">1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opt" localSheetId="1" hidden="1">'Fix-It Shop (Assignment)'!$H$10</definedName>
    <definedName name="solver_opt" localSheetId="0" hidden="1">'Marc Hernandez''s Construction'!$H$33</definedName>
    <definedName name="solver_opt" localSheetId="5" hidden="1">'MAX MIN Model'!$H$33</definedName>
    <definedName name="solver_opt" localSheetId="4" hidden="1">'Ray Design Inc '!$J$14</definedName>
    <definedName name="solver_opt" localSheetId="2" hidden="1">'Waukesha Wisconsin'!$K$14</definedName>
    <definedName name="solver_opt" localSheetId="3" hidden="1">'Waukesha Wisconsin Dummy Arc'!$L$14</definedName>
    <definedName name="solver_pre" localSheetId="1" hidden="1">0.000001</definedName>
    <definedName name="solver_pre" localSheetId="0" hidden="1">0.000001</definedName>
    <definedName name="solver_pre" localSheetId="5" hidden="1">0.000001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0" hidden="1">1</definedName>
    <definedName name="solver_rbv" localSheetId="5" hidden="1">1</definedName>
    <definedName name="solver_rbv" localSheetId="4" hidden="1">1</definedName>
    <definedName name="solver_rbv" localSheetId="2" hidden="1">1</definedName>
    <definedName name="solver_rbv" localSheetId="3" hidden="1">1</definedName>
    <definedName name="solver_rel1" localSheetId="1" hidden="1">2</definedName>
    <definedName name="solver_rel1" localSheetId="0" hidden="1">1</definedName>
    <definedName name="solver_rel1" localSheetId="5" hidden="1">2</definedName>
    <definedName name="solver_rel1" localSheetId="4" hidden="1">2</definedName>
    <definedName name="solver_rel1" localSheetId="2" hidden="1">3</definedName>
    <definedName name="solver_rel1" localSheetId="3" hidden="1">3</definedName>
    <definedName name="solver_rel2" localSheetId="1" hidden="1">2</definedName>
    <definedName name="solver_rel2" localSheetId="0" hidden="1">2</definedName>
    <definedName name="solver_rel2" localSheetId="5" hidden="1">2</definedName>
    <definedName name="solver_rel2" localSheetId="4" hidden="1">5</definedName>
    <definedName name="solver_rel2" localSheetId="2" hidden="1">1</definedName>
    <definedName name="solver_rel2" localSheetId="3" hidden="1">2</definedName>
    <definedName name="solver_rel3" localSheetId="5" hidden="1">1</definedName>
    <definedName name="solver_rel3" localSheetId="2" hidden="1">2</definedName>
    <definedName name="solver_rel4" localSheetId="5" hidden="1">1</definedName>
    <definedName name="solver_rel4" localSheetId="2" hidden="1">3</definedName>
    <definedName name="solver_rel5" localSheetId="5" hidden="1">4</definedName>
    <definedName name="solver_rhs1" localSheetId="1" hidden="1">'Fix-It Shop (Assignment)'!$C$16:$C$18</definedName>
    <definedName name="solver_rhs1" localSheetId="0" hidden="1">'Marc Hernandez''s Construction'!$C$39:$C$41</definedName>
    <definedName name="solver_rhs1" localSheetId="5" hidden="1">'MAX MIN Model'!$D$37:$D$39</definedName>
    <definedName name="solver_rhs1" localSheetId="4" hidden="1">'Ray Design Inc '!$D$16:$D$21</definedName>
    <definedName name="solver_rhs1" localSheetId="2" hidden="1">'Waukesha Wisconsin'!$L$5:$R$11</definedName>
    <definedName name="solver_rhs1" localSheetId="3" hidden="1">'Waukesha Wisconsin Dummy Arc'!$L$5:$R$11</definedName>
    <definedName name="solver_rhs2" localSheetId="1" hidden="1">'Fix-It Shop (Assignment)'!$I$16:$I$18</definedName>
    <definedName name="solver_rhs2" localSheetId="0" hidden="1">'Marc Hernandez''s Construction'!$I$39:$I$41</definedName>
    <definedName name="solver_rhs2" localSheetId="5" hidden="1">'MAX MIN Model'!$D$42:$D$44</definedName>
    <definedName name="solver_rhs2" localSheetId="4" hidden="1">"binary"</definedName>
    <definedName name="solver_rhs2" localSheetId="2" hidden="1">'Waukesha Wisconsin'!$N$20</definedName>
    <definedName name="solver_rhs2" localSheetId="3" hidden="1">'Waukesha Wisconsin Dummy Arc'!$N$19:$N$24</definedName>
    <definedName name="solver_rhs3" localSheetId="5" hidden="1">'MAX MIN Model'!$I$42</definedName>
    <definedName name="solver_rhs3" localSheetId="2" hidden="1">'Waukesha Wisconsin'!$N$21:$N$24</definedName>
    <definedName name="solver_rhs4" localSheetId="5" hidden="1">'MAX MIN Model'!$H$33</definedName>
    <definedName name="solver_rhs4" localSheetId="2" hidden="1">'Waukesha Wisconsin'!$N$25</definedName>
    <definedName name="solver_rhs5" localSheetId="5" hidden="1">"integer"</definedName>
    <definedName name="solver_rlx" localSheetId="1" hidden="1">2</definedName>
    <definedName name="solver_rlx" localSheetId="0" hidden="1">2</definedName>
    <definedName name="solver_rlx" localSheetId="5" hidden="1">2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5" hidden="1">0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0" hidden="1">1</definedName>
    <definedName name="solver_scl" localSheetId="5" hidden="1">1</definedName>
    <definedName name="solver_scl" localSheetId="4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0" hidden="1">2</definedName>
    <definedName name="solver_sho" localSheetId="5" hidden="1">2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5" hidden="1">100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5" hidden="1">2147483647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5" hidden="1">0.01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0" hidden="1">2</definedName>
    <definedName name="solver_typ" localSheetId="5" hidden="1">2</definedName>
    <definedName name="solver_typ" localSheetId="4" hidden="1">2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0" hidden="1">0</definedName>
    <definedName name="solver_val" localSheetId="5" hidden="1">102.5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5" hidden="1">3</definedName>
    <definedName name="solver_ver" localSheetId="4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7" l="1"/>
  <c r="D44" i="7"/>
  <c r="D43" i="7"/>
  <c r="D42" i="7"/>
  <c r="D39" i="7"/>
  <c r="D38" i="7"/>
  <c r="D37" i="7"/>
  <c r="J31" i="7"/>
  <c r="B39" i="7" s="1"/>
  <c r="I31" i="7"/>
  <c r="B38" i="7" s="1"/>
  <c r="H31" i="7"/>
  <c r="B37" i="7" s="1"/>
  <c r="E31" i="7"/>
  <c r="K30" i="7"/>
  <c r="B44" i="7" s="1"/>
  <c r="K29" i="7"/>
  <c r="B43" i="7" s="1"/>
  <c r="K28" i="7"/>
  <c r="B42" i="7" s="1"/>
  <c r="H11" i="7" l="1"/>
  <c r="I42" i="7" s="1"/>
  <c r="E7" i="7"/>
  <c r="D19" i="7"/>
  <c r="D20" i="7"/>
  <c r="D18" i="7"/>
  <c r="D15" i="7"/>
  <c r="D14" i="7"/>
  <c r="D13" i="7"/>
  <c r="K5" i="7"/>
  <c r="B19" i="7" s="1"/>
  <c r="K6" i="7"/>
  <c r="B20" i="7" s="1"/>
  <c r="I7" i="7"/>
  <c r="B14" i="7" s="1"/>
  <c r="J7" i="7"/>
  <c r="B15" i="7" s="1"/>
  <c r="H7" i="7"/>
  <c r="B13" i="7" s="1"/>
  <c r="K4" i="7"/>
  <c r="B18" i="7" s="1"/>
  <c r="P6" i="5"/>
  <c r="P7" i="5"/>
  <c r="P8" i="5"/>
  <c r="P9" i="5"/>
  <c r="P10" i="5"/>
  <c r="P5" i="5"/>
  <c r="K11" i="5"/>
  <c r="L11" i="5"/>
  <c r="M11" i="5"/>
  <c r="N11" i="5"/>
  <c r="O11" i="5"/>
  <c r="J11" i="5"/>
  <c r="J14" i="5"/>
  <c r="B10" i="4"/>
  <c r="Q11" i="4"/>
  <c r="L24" i="4" s="1"/>
  <c r="P11" i="4"/>
  <c r="L23" i="4" s="1"/>
  <c r="O11" i="4"/>
  <c r="L22" i="4" s="1"/>
  <c r="N11" i="4"/>
  <c r="L21" i="4" s="1"/>
  <c r="M11" i="4"/>
  <c r="L20" i="4" s="1"/>
  <c r="L11" i="4"/>
  <c r="L19" i="4" s="1"/>
  <c r="G11" i="4"/>
  <c r="F11" i="4"/>
  <c r="E11" i="4"/>
  <c r="D11" i="4"/>
  <c r="C11" i="4"/>
  <c r="R10" i="4"/>
  <c r="R9" i="4"/>
  <c r="N23" i="4" s="1"/>
  <c r="H9" i="4"/>
  <c r="R8" i="4"/>
  <c r="N22" i="4" s="1"/>
  <c r="H8" i="4"/>
  <c r="R7" i="4"/>
  <c r="N21" i="4" s="1"/>
  <c r="H7" i="4"/>
  <c r="R6" i="4"/>
  <c r="N20" i="4" s="1"/>
  <c r="H6" i="4"/>
  <c r="R5" i="4"/>
  <c r="N19" i="4" s="1"/>
  <c r="H5" i="4"/>
  <c r="Q11" i="3"/>
  <c r="L25" i="3" s="1"/>
  <c r="P11" i="3"/>
  <c r="L24" i="3" s="1"/>
  <c r="O11" i="3"/>
  <c r="L23" i="3" s="1"/>
  <c r="N11" i="3"/>
  <c r="L22" i="3" s="1"/>
  <c r="M11" i="3"/>
  <c r="L21" i="3" s="1"/>
  <c r="L11" i="3"/>
  <c r="L20" i="3" s="1"/>
  <c r="R10" i="3"/>
  <c r="N25" i="3" s="1"/>
  <c r="R9" i="3"/>
  <c r="N24" i="3" s="1"/>
  <c r="R8" i="3"/>
  <c r="N23" i="3" s="1"/>
  <c r="R7" i="3"/>
  <c r="N22" i="3" s="1"/>
  <c r="R6" i="3"/>
  <c r="N21" i="3" s="1"/>
  <c r="R5" i="3"/>
  <c r="N20" i="3" s="1"/>
  <c r="H5" i="3"/>
  <c r="H6" i="3"/>
  <c r="H7" i="3"/>
  <c r="H8" i="3"/>
  <c r="H9" i="3"/>
  <c r="H10" i="3"/>
  <c r="C11" i="3"/>
  <c r="D11" i="3"/>
  <c r="E11" i="3"/>
  <c r="F11" i="3"/>
  <c r="G11" i="3"/>
  <c r="B11" i="3"/>
  <c r="K14" i="3"/>
  <c r="I8" i="2"/>
  <c r="G17" i="2" s="1"/>
  <c r="J8" i="2"/>
  <c r="G18" i="2" s="1"/>
  <c r="H8" i="2"/>
  <c r="G16" i="2" s="1"/>
  <c r="K6" i="2"/>
  <c r="A17" i="2" s="1"/>
  <c r="K7" i="2"/>
  <c r="A18" i="2" s="1"/>
  <c r="K5" i="2"/>
  <c r="A16" i="2" s="1"/>
  <c r="I18" i="2"/>
  <c r="C18" i="2"/>
  <c r="I17" i="2"/>
  <c r="C17" i="2"/>
  <c r="I16" i="2"/>
  <c r="I19" i="2" s="1"/>
  <c r="C16" i="2"/>
  <c r="C19" i="2" s="1"/>
  <c r="H10" i="2"/>
  <c r="C30" i="1"/>
  <c r="D30" i="1"/>
  <c r="B30" i="1"/>
  <c r="C29" i="1"/>
  <c r="D29" i="1"/>
  <c r="B29" i="1"/>
  <c r="J31" i="1"/>
  <c r="G41" i="1" s="1"/>
  <c r="I31" i="1"/>
  <c r="G40" i="1" s="1"/>
  <c r="H31" i="1"/>
  <c r="G39" i="1" s="1"/>
  <c r="K27" i="1"/>
  <c r="A40" i="1" s="1"/>
  <c r="K26" i="1"/>
  <c r="A39" i="1" s="1"/>
  <c r="I41" i="1"/>
  <c r="C41" i="1"/>
  <c r="I40" i="1"/>
  <c r="C40" i="1"/>
  <c r="I39" i="1"/>
  <c r="C39" i="1"/>
  <c r="K28" i="1"/>
  <c r="A41" i="1" s="1"/>
  <c r="I18" i="1"/>
  <c r="I17" i="1"/>
  <c r="I16" i="1"/>
  <c r="I19" i="1" s="1"/>
  <c r="C17" i="1"/>
  <c r="C18" i="1"/>
  <c r="C16" i="1"/>
  <c r="C19" i="1" s="1"/>
  <c r="H10" i="1"/>
  <c r="I8" i="1"/>
  <c r="G17" i="1" s="1"/>
  <c r="J8" i="1"/>
  <c r="G18" i="1" s="1"/>
  <c r="H8" i="1"/>
  <c r="G16" i="1" s="1"/>
  <c r="K6" i="1"/>
  <c r="A17" i="1" s="1"/>
  <c r="K7" i="1"/>
  <c r="A18" i="1" s="1"/>
  <c r="K5" i="1"/>
  <c r="A16" i="1" s="1"/>
  <c r="N24" i="4" l="1"/>
  <c r="L14" i="4"/>
  <c r="B16" i="5"/>
  <c r="B19" i="5"/>
  <c r="B18" i="5"/>
  <c r="B17" i="5"/>
  <c r="B21" i="5"/>
  <c r="B20" i="5"/>
  <c r="H10" i="4"/>
  <c r="B11" i="4"/>
  <c r="H33" i="1"/>
  <c r="C42" i="1"/>
  <c r="I42" i="1"/>
</calcChain>
</file>

<file path=xl/sharedStrings.xml><?xml version="1.0" encoding="utf-8"?>
<sst xmlns="http://schemas.openxmlformats.org/spreadsheetml/2006/main" count="297" uniqueCount="90">
  <si>
    <t>Data</t>
  </si>
  <si>
    <t>From</t>
  </si>
  <si>
    <t>TO</t>
  </si>
  <si>
    <t>Job 1</t>
  </si>
  <si>
    <t>Job 2</t>
  </si>
  <si>
    <t>Job 3</t>
  </si>
  <si>
    <t>Central Pit</t>
  </si>
  <si>
    <t>Rock Pit</t>
  </si>
  <si>
    <t>Acne Pit</t>
  </si>
  <si>
    <t>Tonnage Allowance</t>
  </si>
  <si>
    <t>Variable Matrix</t>
  </si>
  <si>
    <t>Total (tons)</t>
  </si>
  <si>
    <t>Total</t>
  </si>
  <si>
    <t>Obj F(x)</t>
  </si>
  <si>
    <t>Supply Constraint</t>
  </si>
  <si>
    <t>LHS</t>
  </si>
  <si>
    <t>Sign</t>
  </si>
  <si>
    <t>RHS</t>
  </si>
  <si>
    <t>Demand Constraints</t>
  </si>
  <si>
    <t>Supply Constraints</t>
  </si>
  <si>
    <t>=</t>
  </si>
  <si>
    <t>&lt;=</t>
  </si>
  <si>
    <t>Marc Hernandez's Construction Part 1</t>
  </si>
  <si>
    <t>Marc Hernandez's Construction Part 2</t>
  </si>
  <si>
    <t>Central to Acne</t>
  </si>
  <si>
    <t>Rock to Acne</t>
  </si>
  <si>
    <t>Job Requirements (tons)</t>
  </si>
  <si>
    <t>Constraints</t>
  </si>
  <si>
    <t>TO Project</t>
  </si>
  <si>
    <t>From Person</t>
  </si>
  <si>
    <t>Adams</t>
  </si>
  <si>
    <t>Brown</t>
  </si>
  <si>
    <t>Cooper</t>
  </si>
  <si>
    <t>Max Person per Project</t>
  </si>
  <si>
    <t>Max Project Per person</t>
  </si>
  <si>
    <t xml:space="preserve">From Node </t>
  </si>
  <si>
    <t>To Node</t>
  </si>
  <si>
    <t>Data of Flow Chart in Hundred</t>
  </si>
  <si>
    <t xml:space="preserve">Constraint </t>
  </si>
  <si>
    <t>Each variable should be smaller than or equal to individual data mentioned in flow Chart</t>
  </si>
  <si>
    <t>It is directly put in excel solver</t>
  </si>
  <si>
    <t>Objective</t>
  </si>
  <si>
    <t>Furthur Constraint is Net Flow of Node 1 should be Positive and of Node 2, 3, 4 &amp; 5 should be 0</t>
  </si>
  <si>
    <t>Net inflow of Node 6 should be maximum</t>
  </si>
  <si>
    <t>Net Inflow</t>
  </si>
  <si>
    <t>Net Outflow</t>
  </si>
  <si>
    <t>Max Net Outflow</t>
  </si>
  <si>
    <t>Max Net Inflow</t>
  </si>
  <si>
    <t>Inflow</t>
  </si>
  <si>
    <t>Inflow LHS</t>
  </si>
  <si>
    <t>Outflow RHS</t>
  </si>
  <si>
    <t>Node Nr.</t>
  </si>
  <si>
    <t>&gt;=</t>
  </si>
  <si>
    <t>Variable Matrix of Flow Chart in Hundred</t>
  </si>
  <si>
    <t>Constraint Explanation</t>
  </si>
  <si>
    <t>Further new Arc from 6 to 1 have been crated which will be maximized to get optimum solution</t>
  </si>
  <si>
    <t>Waukesha Wisconsin Maimal Flow Model</t>
  </si>
  <si>
    <t>Waukesha Wisconsin Maimal Flow Model Using Dummy Arc</t>
  </si>
  <si>
    <t>Distance Matrix</t>
  </si>
  <si>
    <t>Constraint</t>
  </si>
  <si>
    <t xml:space="preserve"> Outflow</t>
  </si>
  <si>
    <t xml:space="preserve"> RHS</t>
  </si>
  <si>
    <t>Net Outflow - Net Inflow LHS</t>
  </si>
  <si>
    <t>Node</t>
  </si>
  <si>
    <t>Eq(X)</t>
  </si>
  <si>
    <t>Eq(X)=</t>
  </si>
  <si>
    <t>OBJ F(x)</t>
  </si>
  <si>
    <t>Ray Design Inc Shortest path Model</t>
  </si>
  <si>
    <t>Total Person per Project</t>
  </si>
  <si>
    <t>Total Project Per person</t>
  </si>
  <si>
    <t>Project Constraints</t>
  </si>
  <si>
    <t>Person Constraints</t>
  </si>
  <si>
    <t>Des Moines</t>
  </si>
  <si>
    <t>Evansville</t>
  </si>
  <si>
    <t>Albuquerque</t>
  </si>
  <si>
    <t>Boston</t>
  </si>
  <si>
    <t>Cleveland</t>
  </si>
  <si>
    <t>Max Supply</t>
  </si>
  <si>
    <t>Max Demand</t>
  </si>
  <si>
    <t>Demand Constraint</t>
  </si>
  <si>
    <t>Obj F(x)=</t>
  </si>
  <si>
    <t>Simple Model</t>
  </si>
  <si>
    <t>Max Min Model</t>
  </si>
  <si>
    <t>This Constraint is directly put in Solver</t>
  </si>
  <si>
    <t>Total Cost</t>
  </si>
  <si>
    <t>Acceptable Cost Increase Percentage =</t>
  </si>
  <si>
    <t>All Variable in Variable Matrix should be grater than or equal to Obj F(x)</t>
  </si>
  <si>
    <t>Fort Launderable</t>
  </si>
  <si>
    <t>Max Outflow</t>
  </si>
  <si>
    <t>Max 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</si>
</sst>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&quot;₹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4" xfId="0" applyBorder="1"/>
    <xf numFmtId="0" fontId="1" fillId="0" borderId="9" xfId="0" applyFont="1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5" xfId="0" applyFont="1" applyBorder="1"/>
    <xf numFmtId="0" fontId="0" fillId="0" borderId="15" xfId="0" applyBorder="1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11" xfId="0" applyFont="1" applyBorder="1"/>
    <xf numFmtId="0" fontId="1" fillId="0" borderId="4" xfId="0" applyFont="1" applyBorder="1"/>
    <xf numFmtId="0" fontId="1" fillId="0" borderId="6" xfId="0" applyFont="1" applyBorder="1"/>
    <xf numFmtId="0" fontId="0" fillId="2" borderId="6" xfId="0" applyFill="1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19" xfId="0" applyBorder="1"/>
    <xf numFmtId="164" fontId="0" fillId="2" borderId="6" xfId="0" applyNumberFormat="1" applyFill="1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3" borderId="0" xfId="0" applyFill="1"/>
    <xf numFmtId="0" fontId="1" fillId="3" borderId="8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3" borderId="8" xfId="0" applyFill="1" applyBorder="1"/>
    <xf numFmtId="0" fontId="1" fillId="3" borderId="10" xfId="0" applyFont="1" applyFill="1" applyBorder="1"/>
    <xf numFmtId="0" fontId="1" fillId="3" borderId="1" xfId="0" applyFont="1" applyFill="1" applyBorder="1"/>
    <xf numFmtId="0" fontId="1" fillId="3" borderId="0" xfId="0" applyFont="1" applyFill="1"/>
    <xf numFmtId="0" fontId="1" fillId="3" borderId="2" xfId="0" applyFont="1" applyFill="1" applyBorder="1"/>
    <xf numFmtId="0" fontId="4" fillId="3" borderId="9" xfId="0" applyFont="1" applyFill="1" applyBorder="1" applyAlignment="1">
      <alignment vertical="top" wrapText="1"/>
    </xf>
    <xf numFmtId="0" fontId="1" fillId="3" borderId="0" xfId="0" applyFont="1" applyFill="1" applyAlignment="1">
      <alignment wrapText="1"/>
    </xf>
    <xf numFmtId="0" fontId="1" fillId="3" borderId="9" xfId="0" applyFont="1" applyFill="1" applyBorder="1"/>
    <xf numFmtId="164" fontId="0" fillId="3" borderId="16" xfId="0" applyNumberFormat="1" applyFill="1" applyBorder="1"/>
    <xf numFmtId="164" fontId="0" fillId="3" borderId="17" xfId="0" applyNumberFormat="1" applyFill="1" applyBorder="1"/>
    <xf numFmtId="164" fontId="0" fillId="3" borderId="18" xfId="0" applyNumberFormat="1" applyFill="1" applyBorder="1"/>
    <xf numFmtId="1" fontId="0" fillId="3" borderId="2" xfId="0" applyNumberFormat="1" applyFill="1" applyBorder="1"/>
    <xf numFmtId="1" fontId="0" fillId="3" borderId="9" xfId="0" applyNumberFormat="1" applyFill="1" applyBorder="1"/>
    <xf numFmtId="164" fontId="0" fillId="3" borderId="1" xfId="0" applyNumberFormat="1" applyFill="1" applyBorder="1"/>
    <xf numFmtId="164" fontId="0" fillId="3" borderId="0" xfId="0" applyNumberFormat="1" applyFill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164" fontId="0" fillId="3" borderId="19" xfId="0" applyNumberFormat="1" applyFill="1" applyBorder="1"/>
    <xf numFmtId="0" fontId="3" fillId="3" borderId="3" xfId="0" applyFont="1" applyFill="1" applyBorder="1" applyAlignment="1">
      <alignment vertical="top" wrapText="1"/>
    </xf>
    <xf numFmtId="1" fontId="0" fillId="3" borderId="5" xfId="0" applyNumberFormat="1" applyFill="1" applyBorder="1"/>
    <xf numFmtId="1" fontId="0" fillId="3" borderId="6" xfId="0" applyNumberFormat="1" applyFill="1" applyBorder="1"/>
    <xf numFmtId="1" fontId="0" fillId="3" borderId="7" xfId="0" applyNumberFormat="1" applyFill="1" applyBorder="1"/>
    <xf numFmtId="0" fontId="0" fillId="3" borderId="15" xfId="0" applyFill="1" applyBorder="1"/>
    <xf numFmtId="0" fontId="1" fillId="3" borderId="5" xfId="0" applyFont="1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1" fontId="0" fillId="3" borderId="1" xfId="0" applyNumberFormat="1" applyFill="1" applyBorder="1"/>
    <xf numFmtId="0" fontId="0" fillId="3" borderId="0" xfId="0" quotePrefix="1" applyFill="1"/>
    <xf numFmtId="0" fontId="1" fillId="3" borderId="6" xfId="0" applyFont="1" applyFill="1" applyBorder="1"/>
    <xf numFmtId="1" fontId="1" fillId="3" borderId="7" xfId="0" applyNumberFormat="1" applyFont="1" applyFill="1" applyBorder="1"/>
    <xf numFmtId="0" fontId="0" fillId="3" borderId="4" xfId="0" applyFill="1" applyBorder="1"/>
    <xf numFmtId="0" fontId="0" fillId="3" borderId="19" xfId="0" applyFill="1" applyBorder="1"/>
    <xf numFmtId="0" fontId="0" fillId="4" borderId="0" xfId="0" applyFill="1"/>
    <xf numFmtId="0" fontId="1" fillId="4" borderId="8" xfId="0" applyFont="1" applyFill="1" applyBorder="1"/>
    <xf numFmtId="0" fontId="0" fillId="4" borderId="8" xfId="0" applyFill="1" applyBorder="1"/>
    <xf numFmtId="0" fontId="1" fillId="4" borderId="10" xfId="0" applyFont="1" applyFill="1" applyBorder="1"/>
    <xf numFmtId="0" fontId="1" fillId="4" borderId="1" xfId="0" applyFont="1" applyFill="1" applyBorder="1"/>
    <xf numFmtId="0" fontId="1" fillId="4" borderId="0" xfId="0" applyFont="1" applyFill="1"/>
    <xf numFmtId="0" fontId="1" fillId="4" borderId="2" xfId="0" applyFont="1" applyFill="1" applyBorder="1"/>
    <xf numFmtId="0" fontId="4" fillId="4" borderId="9" xfId="0" applyFont="1" applyFill="1" applyBorder="1" applyAlignment="1">
      <alignment vertical="top" wrapText="1"/>
    </xf>
    <xf numFmtId="0" fontId="1" fillId="4" borderId="0" xfId="0" applyFont="1" applyFill="1" applyAlignment="1">
      <alignment wrapText="1"/>
    </xf>
    <xf numFmtId="0" fontId="1" fillId="4" borderId="9" xfId="0" applyFont="1" applyFill="1" applyBorder="1"/>
    <xf numFmtId="164" fontId="0" fillId="4" borderId="1" xfId="0" applyNumberFormat="1" applyFill="1" applyBorder="1"/>
    <xf numFmtId="164" fontId="0" fillId="4" borderId="0" xfId="0" applyNumberFormat="1" applyFill="1"/>
    <xf numFmtId="1" fontId="0" fillId="4" borderId="9" xfId="0" applyNumberFormat="1" applyFill="1" applyBorder="1"/>
    <xf numFmtId="164" fontId="0" fillId="4" borderId="3" xfId="0" applyNumberFormat="1" applyFill="1" applyBorder="1"/>
    <xf numFmtId="164" fontId="0" fillId="4" borderId="4" xfId="0" applyNumberFormat="1" applyFill="1" applyBorder="1"/>
    <xf numFmtId="0" fontId="3" fillId="4" borderId="11" xfId="0" applyFont="1" applyFill="1" applyBorder="1" applyAlignment="1">
      <alignment vertical="top" wrapText="1"/>
    </xf>
    <xf numFmtId="1" fontId="0" fillId="4" borderId="4" xfId="0" applyNumberFormat="1" applyFill="1" applyBorder="1"/>
    <xf numFmtId="0" fontId="0" fillId="4" borderId="11" xfId="0" applyFill="1" applyBorder="1"/>
    <xf numFmtId="0" fontId="1" fillId="4" borderId="5" xfId="0" applyFont="1" applyFill="1" applyBorder="1"/>
    <xf numFmtId="1" fontId="0" fillId="4" borderId="5" xfId="0" applyNumberFormat="1" applyFill="1" applyBorder="1"/>
    <xf numFmtId="1" fontId="0" fillId="4" borderId="6" xfId="0" applyNumberFormat="1" applyFill="1" applyBorder="1"/>
    <xf numFmtId="1" fontId="0" fillId="4" borderId="7" xfId="0" applyNumberFormat="1" applyFill="1" applyBorder="1"/>
    <xf numFmtId="0" fontId="0" fillId="4" borderId="15" xfId="0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7" xfId="0" applyFill="1" applyBorder="1"/>
    <xf numFmtId="1" fontId="0" fillId="4" borderId="1" xfId="0" applyNumberFormat="1" applyFill="1" applyBorder="1"/>
    <xf numFmtId="1" fontId="0" fillId="4" borderId="2" xfId="0" applyNumberFormat="1" applyFill="1" applyBorder="1"/>
    <xf numFmtId="0" fontId="0" fillId="4" borderId="0" xfId="0" quotePrefix="1" applyFill="1"/>
    <xf numFmtId="0" fontId="1" fillId="4" borderId="6" xfId="0" applyFont="1" applyFill="1" applyBorder="1"/>
    <xf numFmtId="1" fontId="1" fillId="4" borderId="7" xfId="0" applyNumberFormat="1" applyFont="1" applyFill="1" applyBorder="1"/>
    <xf numFmtId="0" fontId="0" fillId="4" borderId="4" xfId="0" applyFill="1" applyBorder="1"/>
    <xf numFmtId="0" fontId="0" fillId="4" borderId="19" xfId="0" applyFill="1" applyBorder="1"/>
    <xf numFmtId="1" fontId="0" fillId="3" borderId="3" xfId="0" applyNumberFormat="1" applyFill="1" applyBorder="1"/>
    <xf numFmtId="1" fontId="0" fillId="3" borderId="4" xfId="0" applyNumberFormat="1" applyFill="1" applyBorder="1"/>
    <xf numFmtId="1" fontId="0" fillId="3" borderId="19" xfId="0" applyNumberFormat="1" applyFill="1" applyBorder="1"/>
    <xf numFmtId="0" fontId="1" fillId="3" borderId="7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19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19" xfId="0" applyFont="1" applyFill="1" applyBorder="1"/>
    <xf numFmtId="1" fontId="0" fillId="4" borderId="0" xfId="0" applyNumberFormat="1" applyFill="1"/>
    <xf numFmtId="1" fontId="0" fillId="3" borderId="16" xfId="0" applyNumberFormat="1" applyFill="1" applyBorder="1"/>
    <xf numFmtId="1" fontId="0" fillId="3" borderId="17" xfId="0" applyNumberFormat="1" applyFill="1" applyBorder="1"/>
    <xf numFmtId="1" fontId="0" fillId="3" borderId="18" xfId="0" applyNumberFormat="1" applyFill="1" applyBorder="1"/>
    <xf numFmtId="1" fontId="0" fillId="3" borderId="0" xfId="0" applyNumberFormat="1" applyFill="1"/>
    <xf numFmtId="0" fontId="0" fillId="0" borderId="0" xfId="0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19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1" fillId="0" borderId="17" xfId="0" applyFont="1" applyBorder="1"/>
    <xf numFmtId="0" fontId="0" fillId="0" borderId="1" xfId="0" applyBorder="1"/>
    <xf numFmtId="0" fontId="1" fillId="0" borderId="16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" fillId="0" borderId="15" xfId="0" applyFont="1" applyBorder="1"/>
    <xf numFmtId="0" fontId="1" fillId="0" borderId="9" xfId="0" applyFont="1" applyBorder="1" applyAlignment="1">
      <alignment horizontal="center"/>
    </xf>
    <xf numFmtId="0" fontId="1" fillId="0" borderId="20" xfId="0" applyFont="1" applyBorder="1"/>
    <xf numFmtId="0" fontId="0" fillId="5" borderId="0" xfId="0" applyFill="1"/>
    <xf numFmtId="0" fontId="1" fillId="0" borderId="19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3" xfId="0" applyFont="1" applyBorder="1"/>
    <xf numFmtId="0" fontId="4" fillId="0" borderId="10" xfId="0" applyFont="1" applyBorder="1" applyAlignment="1">
      <alignment vertical="top" wrapText="1"/>
    </xf>
    <xf numFmtId="0" fontId="1" fillId="0" borderId="0" xfId="0" applyFont="1" applyAlignment="1">
      <alignment wrapText="1"/>
    </xf>
    <xf numFmtId="164" fontId="0" fillId="0" borderId="1" xfId="0" applyNumberFormat="1" applyBorder="1"/>
    <xf numFmtId="164" fontId="0" fillId="0" borderId="0" xfId="0" applyNumberFormat="1"/>
    <xf numFmtId="1" fontId="0" fillId="0" borderId="9" xfId="0" applyNumberFormat="1" applyBorder="1"/>
    <xf numFmtId="1" fontId="0" fillId="0" borderId="1" xfId="0" applyNumberFormat="1" applyBorder="1"/>
    <xf numFmtId="1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0" fontId="3" fillId="0" borderId="11" xfId="0" applyFont="1" applyBorder="1" applyAlignment="1">
      <alignment vertical="top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6" xfId="0" applyNumberFormat="1" applyBorder="1"/>
    <xf numFmtId="1" fontId="0" fillId="0" borderId="2" xfId="0" applyNumberFormat="1" applyBorder="1"/>
    <xf numFmtId="1" fontId="1" fillId="0" borderId="7" xfId="0" applyNumberFormat="1" applyFont="1" applyBorder="1"/>
    <xf numFmtId="0" fontId="3" fillId="0" borderId="1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1" fillId="3" borderId="20" xfId="0" applyFont="1" applyFill="1" applyBorder="1"/>
    <xf numFmtId="0" fontId="1" fillId="3" borderId="15" xfId="0" applyFont="1" applyFill="1" applyBorder="1"/>
    <xf numFmtId="1" fontId="0" fillId="3" borderId="8" xfId="0" applyNumberFormat="1" applyFill="1" applyBorder="1"/>
    <xf numFmtId="0" fontId="0" fillId="3" borderId="9" xfId="0" applyFill="1" applyBorder="1"/>
    <xf numFmtId="0" fontId="1" fillId="3" borderId="11" xfId="0" applyFont="1" applyFill="1" applyBorder="1"/>
    <xf numFmtId="0" fontId="0" fillId="3" borderId="11" xfId="0" applyFill="1" applyBorder="1"/>
    <xf numFmtId="1" fontId="0" fillId="3" borderId="11" xfId="0" applyNumberFormat="1" applyFill="1" applyBorder="1"/>
    <xf numFmtId="0" fontId="1" fillId="3" borderId="5" xfId="0" applyFont="1" applyFill="1" applyBorder="1" applyAlignment="1">
      <alignment horizontal="right"/>
    </xf>
    <xf numFmtId="2" fontId="0" fillId="2" borderId="6" xfId="0" applyNumberFormat="1" applyFill="1" applyBorder="1" applyAlignment="1">
      <alignment horizontal="left"/>
    </xf>
    <xf numFmtId="0" fontId="1" fillId="6" borderId="1" xfId="0" applyFont="1" applyFill="1" applyBorder="1"/>
    <xf numFmtId="0" fontId="1" fillId="6" borderId="9" xfId="0" applyFont="1" applyFill="1" applyBorder="1"/>
    <xf numFmtId="0" fontId="1" fillId="6" borderId="0" xfId="0" applyFont="1" applyFill="1"/>
    <xf numFmtId="0" fontId="1" fillId="6" borderId="20" xfId="0" applyFont="1" applyFill="1" applyBorder="1"/>
    <xf numFmtId="0" fontId="1" fillId="6" borderId="2" xfId="0" applyFont="1" applyFill="1" applyBorder="1"/>
    <xf numFmtId="0" fontId="1" fillId="6" borderId="15" xfId="0" applyFont="1" applyFill="1" applyBorder="1"/>
    <xf numFmtId="0" fontId="0" fillId="6" borderId="0" xfId="0" applyFill="1"/>
    <xf numFmtId="164" fontId="0" fillId="6" borderId="0" xfId="0" applyNumberFormat="1" applyFill="1"/>
    <xf numFmtId="0" fontId="1" fillId="6" borderId="11" xfId="0" applyFont="1" applyFill="1" applyBorder="1"/>
    <xf numFmtId="164" fontId="0" fillId="6" borderId="4" xfId="0" applyNumberFormat="1" applyFill="1" applyBorder="1"/>
    <xf numFmtId="0" fontId="0" fillId="6" borderId="4" xfId="0" applyFill="1" applyBorder="1"/>
    <xf numFmtId="0" fontId="0" fillId="6" borderId="2" xfId="0" applyFill="1" applyBorder="1"/>
    <xf numFmtId="0" fontId="1" fillId="6" borderId="5" xfId="0" applyFont="1" applyFill="1" applyBorder="1" applyAlignment="1">
      <alignment horizontal="right"/>
    </xf>
    <xf numFmtId="0" fontId="0" fillId="6" borderId="6" xfId="0" applyFill="1" applyBorder="1"/>
    <xf numFmtId="0" fontId="0" fillId="6" borderId="7" xfId="0" applyFill="1" applyBorder="1"/>
    <xf numFmtId="0" fontId="0" fillId="6" borderId="17" xfId="0" applyFill="1" applyBorder="1"/>
    <xf numFmtId="0" fontId="1" fillId="6" borderId="0" xfId="0" applyFont="1" applyFill="1" applyAlignment="1">
      <alignment horizontal="right"/>
    </xf>
    <xf numFmtId="0" fontId="1" fillId="6" borderId="6" xfId="0" applyFont="1" applyFill="1" applyBorder="1"/>
    <xf numFmtId="0" fontId="1" fillId="6" borderId="7" xfId="0" applyFont="1" applyFill="1" applyBorder="1"/>
    <xf numFmtId="0" fontId="0" fillId="6" borderId="0" xfId="0" applyFill="1" applyAlignment="1">
      <alignment horizontal="right"/>
    </xf>
    <xf numFmtId="164" fontId="0" fillId="6" borderId="6" xfId="0" applyNumberFormat="1" applyFill="1" applyBorder="1"/>
    <xf numFmtId="0" fontId="0" fillId="6" borderId="19" xfId="0" applyFill="1" applyBorder="1"/>
    <xf numFmtId="0" fontId="0" fillId="6" borderId="4" xfId="0" applyFill="1" applyBorder="1" applyAlignment="1">
      <alignment horizontal="right"/>
    </xf>
    <xf numFmtId="2" fontId="0" fillId="6" borderId="0" xfId="0" applyNumberFormat="1" applyFill="1"/>
    <xf numFmtId="2" fontId="0" fillId="6" borderId="2" xfId="0" applyNumberFormat="1" applyFill="1" applyBorder="1"/>
    <xf numFmtId="2" fontId="1" fillId="6" borderId="6" xfId="0" applyNumberFormat="1" applyFont="1" applyFill="1" applyBorder="1"/>
    <xf numFmtId="2" fontId="1" fillId="6" borderId="7" xfId="0" applyNumberFormat="1" applyFont="1" applyFill="1" applyBorder="1"/>
    <xf numFmtId="2" fontId="0" fillId="6" borderId="4" xfId="0" applyNumberFormat="1" applyFill="1" applyBorder="1"/>
    <xf numFmtId="2" fontId="0" fillId="6" borderId="19" xfId="0" applyNumberFormat="1" applyFill="1" applyBorder="1"/>
    <xf numFmtId="165" fontId="0" fillId="6" borderId="16" xfId="0" applyNumberFormat="1" applyFill="1" applyBorder="1"/>
    <xf numFmtId="165" fontId="0" fillId="6" borderId="17" xfId="0" applyNumberFormat="1" applyFill="1" applyBorder="1"/>
    <xf numFmtId="165" fontId="0" fillId="6" borderId="18" xfId="0" applyNumberFormat="1" applyFill="1" applyBorder="1"/>
    <xf numFmtId="165" fontId="0" fillId="6" borderId="8" xfId="0" applyNumberFormat="1" applyFill="1" applyBorder="1"/>
    <xf numFmtId="165" fontId="0" fillId="6" borderId="1" xfId="0" applyNumberFormat="1" applyFill="1" applyBorder="1"/>
    <xf numFmtId="165" fontId="0" fillId="6" borderId="0" xfId="0" applyNumberFormat="1" applyFill="1"/>
    <xf numFmtId="165" fontId="0" fillId="6" borderId="2" xfId="0" applyNumberFormat="1" applyFill="1" applyBorder="1"/>
    <xf numFmtId="165" fontId="0" fillId="6" borderId="9" xfId="0" applyNumberFormat="1" applyFill="1" applyBorder="1"/>
    <xf numFmtId="165" fontId="0" fillId="6" borderId="3" xfId="0" applyNumberFormat="1" applyFill="1" applyBorder="1"/>
    <xf numFmtId="165" fontId="0" fillId="6" borderId="4" xfId="0" applyNumberFormat="1" applyFill="1" applyBorder="1"/>
    <xf numFmtId="165" fontId="0" fillId="6" borderId="19" xfId="0" applyNumberFormat="1" applyFill="1" applyBorder="1"/>
    <xf numFmtId="165" fontId="0" fillId="6" borderId="11" xfId="0" applyNumberFormat="1" applyFill="1" applyBorder="1"/>
    <xf numFmtId="2" fontId="0" fillId="6" borderId="16" xfId="0" applyNumberFormat="1" applyFill="1" applyBorder="1"/>
    <xf numFmtId="2" fontId="0" fillId="6" borderId="17" xfId="0" applyNumberFormat="1" applyFill="1" applyBorder="1"/>
    <xf numFmtId="2" fontId="0" fillId="6" borderId="18" xfId="0" applyNumberFormat="1" applyFill="1" applyBorder="1"/>
    <xf numFmtId="2" fontId="0" fillId="6" borderId="8" xfId="0" applyNumberFormat="1" applyFill="1" applyBorder="1"/>
    <xf numFmtId="2" fontId="0" fillId="6" borderId="1" xfId="0" applyNumberFormat="1" applyFill="1" applyBorder="1"/>
    <xf numFmtId="2" fontId="0" fillId="6" borderId="9" xfId="0" applyNumberFormat="1" applyFill="1" applyBorder="1"/>
    <xf numFmtId="2" fontId="0" fillId="6" borderId="3" xfId="0" applyNumberFormat="1" applyFill="1" applyBorder="1"/>
    <xf numFmtId="2" fontId="0" fillId="6" borderId="11" xfId="0" applyNumberFormat="1" applyFill="1" applyBorder="1"/>
    <xf numFmtId="2" fontId="0" fillId="6" borderId="3" xfId="0" applyNumberFormat="1" applyFill="1" applyBorder="1" applyAlignment="1">
      <alignment horizontal="right"/>
    </xf>
    <xf numFmtId="10" fontId="0" fillId="6" borderId="6" xfId="0" applyNumberFormat="1" applyFill="1" applyBorder="1" applyAlignment="1">
      <alignment horizontal="left"/>
    </xf>
    <xf numFmtId="0" fontId="1" fillId="5" borderId="9" xfId="0" applyFont="1" applyFill="1" applyBorder="1"/>
    <xf numFmtId="0" fontId="1" fillId="5" borderId="9" xfId="0" applyFont="1" applyFill="1" applyBorder="1" applyAlignment="1">
      <alignment horizontal="center"/>
    </xf>
    <xf numFmtId="0" fontId="1" fillId="5" borderId="20" xfId="0" applyFont="1" applyFill="1" applyBorder="1"/>
    <xf numFmtId="0" fontId="1" fillId="5" borderId="4" xfId="0" applyFont="1" applyFill="1" applyBorder="1"/>
    <xf numFmtId="0" fontId="1" fillId="5" borderId="19" xfId="0" applyFont="1" applyFill="1" applyBorder="1"/>
    <xf numFmtId="0" fontId="1" fillId="5" borderId="15" xfId="0" applyFont="1" applyFill="1" applyBorder="1"/>
    <xf numFmtId="0" fontId="0" fillId="5" borderId="2" xfId="0" applyFill="1" applyBorder="1"/>
    <xf numFmtId="0" fontId="1" fillId="5" borderId="11" xfId="0" applyFont="1" applyFill="1" applyBorder="1"/>
    <xf numFmtId="0" fontId="0" fillId="5" borderId="4" xfId="0" applyFill="1" applyBorder="1"/>
    <xf numFmtId="0" fontId="0" fillId="5" borderId="19" xfId="0" applyFill="1" applyBorder="1"/>
    <xf numFmtId="0" fontId="1" fillId="5" borderId="16" xfId="0" applyFont="1" applyFill="1" applyBorder="1"/>
    <xf numFmtId="0" fontId="0" fillId="5" borderId="17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1" xfId="0" applyFill="1" applyBorder="1"/>
    <xf numFmtId="0" fontId="0" fillId="5" borderId="7" xfId="0" applyFill="1" applyBorder="1"/>
    <xf numFmtId="0" fontId="1" fillId="5" borderId="6" xfId="0" applyFont="1" applyFill="1" applyBorder="1" applyAlignment="1">
      <alignment horizontal="right"/>
    </xf>
    <xf numFmtId="0" fontId="1" fillId="5" borderId="6" xfId="0" applyFont="1" applyFill="1" applyBorder="1"/>
    <xf numFmtId="0" fontId="1" fillId="5" borderId="7" xfId="0" applyFont="1" applyFill="1" applyBorder="1"/>
    <xf numFmtId="0" fontId="0" fillId="5" borderId="8" xfId="0" applyFill="1" applyBorder="1"/>
    <xf numFmtId="0" fontId="0" fillId="5" borderId="18" xfId="0" applyFill="1" applyBorder="1"/>
    <xf numFmtId="0" fontId="0" fillId="5" borderId="11" xfId="0" applyFill="1" applyBorder="1"/>
    <xf numFmtId="0" fontId="1" fillId="5" borderId="4" xfId="0" applyFont="1" applyFill="1" applyBorder="1" applyAlignment="1">
      <alignment horizontal="right"/>
    </xf>
    <xf numFmtId="0" fontId="0" fillId="2" borderId="15" xfId="0" applyFill="1" applyBorder="1"/>
    <xf numFmtId="0" fontId="0" fillId="5" borderId="0" xfId="0" quotePrefix="1" applyFill="1" applyAlignment="1">
      <alignment horizontal="center"/>
    </xf>
    <xf numFmtId="0" fontId="0" fillId="5" borderId="2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left"/>
    </xf>
    <xf numFmtId="2" fontId="0" fillId="6" borderId="19" xfId="0" applyNumberFormat="1" applyFill="1" applyBorder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5" fillId="0" borderId="17" xfId="0" applyFont="1" applyBorder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2" borderId="11" xfId="0" applyFill="1" applyBorder="1"/>
    <xf numFmtId="0" fontId="1" fillId="0" borderId="30" xfId="0" applyFont="1" applyBorder="1"/>
    <xf numFmtId="0" fontId="0" fillId="0" borderId="16" xfId="0" applyBorder="1"/>
    <xf numFmtId="0" fontId="0" fillId="0" borderId="3" xfId="0" applyBorder="1"/>
    <xf numFmtId="0" fontId="1" fillId="0" borderId="8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26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7" xfId="0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19" xfId="0" applyFill="1" applyBorder="1" applyAlignment="1">
      <alignment horizontal="left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right"/>
    </xf>
    <xf numFmtId="2" fontId="0" fillId="6" borderId="6" xfId="0" applyNumberFormat="1" applyFill="1" applyBorder="1" applyAlignment="1">
      <alignment horizontal="right"/>
    </xf>
    <xf numFmtId="0" fontId="1" fillId="6" borderId="7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0" fillId="6" borderId="16" xfId="0" applyFill="1" applyBorder="1" applyAlignment="1">
      <alignment horizontal="left" wrapText="1"/>
    </xf>
    <xf numFmtId="0" fontId="0" fillId="6" borderId="17" xfId="0" applyFill="1" applyBorder="1" applyAlignment="1">
      <alignment horizontal="left" wrapText="1"/>
    </xf>
    <xf numFmtId="0" fontId="0" fillId="6" borderId="18" xfId="0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0" fillId="6" borderId="0" xfId="0" applyFill="1" applyAlignment="1">
      <alignment horizontal="left" wrapText="1"/>
    </xf>
    <xf numFmtId="0" fontId="0" fillId="6" borderId="2" xfId="0" applyFill="1" applyBorder="1" applyAlignment="1">
      <alignment horizontal="left" wrapText="1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color theme="0"/>
      </font>
    </dxf>
    <dxf>
      <font>
        <color theme="0"/>
      </font>
    </dxf>
    <dxf>
      <font>
        <color theme="5" tint="0.79998168889431442"/>
      </font>
    </dxf>
    <dxf>
      <font>
        <color theme="0"/>
      </font>
    </dxf>
    <dxf>
      <font>
        <color theme="0"/>
      </font>
    </dxf>
    <dxf>
      <font>
        <color theme="5" tint="0.79998168889431442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9" zoomScale="130" zoomScaleNormal="130" workbookViewId="0">
      <selection activeCell="C21" sqref="C21"/>
    </sheetView>
  </sheetViews>
  <sheetFormatPr defaultRowHeight="14.4" x14ac:dyDescent="0.3"/>
  <cols>
    <col min="1" max="1" width="14.109375" style="1" bestFit="1" customWidth="1"/>
    <col min="7" max="7" width="13.5546875" bestFit="1" customWidth="1"/>
    <col min="8" max="8" width="9.44140625" bestFit="1" customWidth="1"/>
  </cols>
  <sheetData>
    <row r="1" spans="1:11" ht="15" thickBot="1" x14ac:dyDescent="0.35">
      <c r="A1" s="266" t="s">
        <v>22</v>
      </c>
      <c r="B1" s="267"/>
      <c r="C1" s="267"/>
      <c r="D1" s="267"/>
      <c r="E1" s="267"/>
      <c r="F1" s="267"/>
      <c r="G1" s="267"/>
      <c r="H1" s="267"/>
      <c r="I1" s="267"/>
      <c r="J1" s="267"/>
      <c r="K1" s="268"/>
    </row>
    <row r="2" spans="1:11" ht="15" thickBot="1" x14ac:dyDescent="0.35">
      <c r="A2" s="272" t="s">
        <v>0</v>
      </c>
      <c r="B2" s="273"/>
      <c r="C2" s="273"/>
      <c r="D2" s="273"/>
      <c r="E2" s="274"/>
      <c r="F2" s="63"/>
      <c r="G2" s="272" t="s">
        <v>10</v>
      </c>
      <c r="H2" s="273"/>
      <c r="I2" s="273"/>
      <c r="J2" s="273"/>
      <c r="K2" s="274"/>
    </row>
    <row r="3" spans="1:11" ht="15" thickBot="1" x14ac:dyDescent="0.35">
      <c r="A3" s="64"/>
      <c r="B3" s="275" t="s">
        <v>2</v>
      </c>
      <c r="C3" s="276"/>
      <c r="D3" s="277"/>
      <c r="E3" s="65"/>
      <c r="F3" s="63"/>
      <c r="G3" s="64"/>
      <c r="H3" s="275" t="s">
        <v>2</v>
      </c>
      <c r="I3" s="276"/>
      <c r="J3" s="277"/>
      <c r="K3" s="65"/>
    </row>
    <row r="4" spans="1:11" ht="15" customHeight="1" thickTop="1" thickBot="1" x14ac:dyDescent="0.35">
      <c r="A4" s="66" t="s">
        <v>1</v>
      </c>
      <c r="B4" s="100" t="s">
        <v>3</v>
      </c>
      <c r="C4" s="101" t="s">
        <v>4</v>
      </c>
      <c r="D4" s="102" t="s">
        <v>5</v>
      </c>
      <c r="E4" s="70" t="s">
        <v>9</v>
      </c>
      <c r="F4" s="71"/>
      <c r="G4" s="66" t="s">
        <v>1</v>
      </c>
      <c r="H4" s="100" t="s">
        <v>3</v>
      </c>
      <c r="I4" s="101" t="s">
        <v>4</v>
      </c>
      <c r="J4" s="102" t="s">
        <v>5</v>
      </c>
      <c r="K4" s="72" t="s">
        <v>12</v>
      </c>
    </row>
    <row r="5" spans="1:11" ht="15" thickTop="1" x14ac:dyDescent="0.3">
      <c r="A5" s="72" t="s">
        <v>6</v>
      </c>
      <c r="B5" s="73">
        <v>9</v>
      </c>
      <c r="C5" s="74">
        <v>8</v>
      </c>
      <c r="D5" s="74">
        <v>7</v>
      </c>
      <c r="E5" s="75">
        <v>3000</v>
      </c>
      <c r="F5" s="63"/>
      <c r="G5" s="72" t="s">
        <v>6</v>
      </c>
      <c r="H5" s="89">
        <v>0</v>
      </c>
      <c r="I5" s="106">
        <v>0</v>
      </c>
      <c r="J5" s="106">
        <v>1100</v>
      </c>
      <c r="K5" s="75">
        <f>SUM(H5:J5)</f>
        <v>1100</v>
      </c>
    </row>
    <row r="6" spans="1:11" x14ac:dyDescent="0.3">
      <c r="A6" s="72" t="s">
        <v>7</v>
      </c>
      <c r="B6" s="73">
        <v>7</v>
      </c>
      <c r="C6" s="74">
        <v>11</v>
      </c>
      <c r="D6" s="74">
        <v>6</v>
      </c>
      <c r="E6" s="75">
        <v>4000</v>
      </c>
      <c r="F6" s="63"/>
      <c r="G6" s="72" t="s">
        <v>7</v>
      </c>
      <c r="H6" s="89">
        <v>250</v>
      </c>
      <c r="I6" s="106">
        <v>0</v>
      </c>
      <c r="J6" s="106">
        <v>3750</v>
      </c>
      <c r="K6" s="75">
        <f t="shared" ref="K6:K7" si="0">SUM(H6:J6)</f>
        <v>4000</v>
      </c>
    </row>
    <row r="7" spans="1:11" ht="15" thickBot="1" x14ac:dyDescent="0.35">
      <c r="A7" s="72" t="s">
        <v>8</v>
      </c>
      <c r="B7" s="76">
        <v>4</v>
      </c>
      <c r="C7" s="77">
        <v>3</v>
      </c>
      <c r="D7" s="77">
        <v>12</v>
      </c>
      <c r="E7" s="75">
        <v>6000</v>
      </c>
      <c r="F7" s="63"/>
      <c r="G7" s="72" t="s">
        <v>8</v>
      </c>
      <c r="H7" s="89">
        <v>2250</v>
      </c>
      <c r="I7" s="106">
        <v>3750</v>
      </c>
      <c r="J7" s="106">
        <v>0</v>
      </c>
      <c r="K7" s="75">
        <f t="shared" si="0"/>
        <v>6000</v>
      </c>
    </row>
    <row r="8" spans="1:11" ht="15" thickBot="1" x14ac:dyDescent="0.35">
      <c r="A8" s="78" t="s">
        <v>26</v>
      </c>
      <c r="B8" s="79">
        <v>2500</v>
      </c>
      <c r="C8" s="79">
        <v>3750</v>
      </c>
      <c r="D8" s="79">
        <v>4850</v>
      </c>
      <c r="E8" s="80"/>
      <c r="F8" s="63"/>
      <c r="G8" s="81" t="s">
        <v>11</v>
      </c>
      <c r="H8" s="82">
        <f>SUM(H5:H7)</f>
        <v>2500</v>
      </c>
      <c r="I8" s="83">
        <f t="shared" ref="I8:J8" si="1">SUM(I5:I7)</f>
        <v>3750</v>
      </c>
      <c r="J8" s="84">
        <f t="shared" si="1"/>
        <v>4850</v>
      </c>
      <c r="K8" s="85"/>
    </row>
    <row r="9" spans="1:11" ht="15" thickBot="1" x14ac:dyDescent="0.35">
      <c r="A9" s="67"/>
      <c r="B9" s="63"/>
      <c r="C9" s="63"/>
      <c r="D9" s="63"/>
      <c r="E9" s="63"/>
      <c r="F9" s="63"/>
      <c r="G9" s="63"/>
      <c r="H9" s="63"/>
      <c r="I9" s="63"/>
      <c r="J9" s="63"/>
      <c r="K9" s="86"/>
    </row>
    <row r="10" spans="1:11" ht="15" thickBot="1" x14ac:dyDescent="0.35">
      <c r="A10" s="67"/>
      <c r="B10" s="63"/>
      <c r="C10" s="63"/>
      <c r="D10" s="63"/>
      <c r="E10" s="63"/>
      <c r="F10" s="63"/>
      <c r="G10" s="81" t="s">
        <v>13</v>
      </c>
      <c r="H10" s="20">
        <f>SUMPRODUCT(B5:D7,H5:J7)</f>
        <v>52200</v>
      </c>
      <c r="I10" s="87"/>
      <c r="J10" s="87"/>
      <c r="K10" s="88"/>
    </row>
    <row r="11" spans="1:11" ht="15" thickBot="1" x14ac:dyDescent="0.35">
      <c r="A11" s="67"/>
      <c r="B11" s="63"/>
      <c r="C11" s="63"/>
      <c r="D11" s="63"/>
      <c r="E11" s="63"/>
      <c r="F11" s="63"/>
      <c r="G11" s="63"/>
      <c r="H11" s="63"/>
      <c r="I11" s="63"/>
      <c r="J11" s="63"/>
      <c r="K11" s="86"/>
    </row>
    <row r="12" spans="1:11" ht="15" thickBot="1" x14ac:dyDescent="0.35">
      <c r="A12" s="266" t="s">
        <v>27</v>
      </c>
      <c r="B12" s="267"/>
      <c r="C12" s="267"/>
      <c r="D12" s="267"/>
      <c r="E12" s="267"/>
      <c r="F12" s="267"/>
      <c r="G12" s="267"/>
      <c r="H12" s="267"/>
      <c r="I12" s="267"/>
      <c r="J12" s="267"/>
      <c r="K12" s="268"/>
    </row>
    <row r="13" spans="1:11" ht="15" thickBot="1" x14ac:dyDescent="0.35">
      <c r="A13" s="67"/>
      <c r="B13" s="63"/>
      <c r="C13" s="63"/>
      <c r="D13" s="63"/>
      <c r="E13" s="63"/>
      <c r="F13" s="63"/>
      <c r="G13" s="63"/>
      <c r="H13" s="63"/>
      <c r="I13" s="63"/>
      <c r="J13" s="63"/>
      <c r="K13" s="86"/>
    </row>
    <row r="14" spans="1:11" ht="15" thickBot="1" x14ac:dyDescent="0.35">
      <c r="A14" s="275" t="s">
        <v>19</v>
      </c>
      <c r="B14" s="276"/>
      <c r="C14" s="277"/>
      <c r="D14" s="63"/>
      <c r="E14" s="63"/>
      <c r="F14" s="63"/>
      <c r="G14" s="275" t="s">
        <v>18</v>
      </c>
      <c r="H14" s="276"/>
      <c r="I14" s="277"/>
      <c r="J14" s="63"/>
      <c r="K14" s="86"/>
    </row>
    <row r="15" spans="1:11" s="1" customFormat="1" ht="15.6" thickTop="1" thickBot="1" x14ac:dyDescent="0.35">
      <c r="A15" s="100" t="s">
        <v>15</v>
      </c>
      <c r="B15" s="101" t="s">
        <v>16</v>
      </c>
      <c r="C15" s="102" t="s">
        <v>17</v>
      </c>
      <c r="D15" s="68"/>
      <c r="E15" s="68"/>
      <c r="F15" s="68"/>
      <c r="G15" s="100" t="s">
        <v>15</v>
      </c>
      <c r="H15" s="101" t="s">
        <v>16</v>
      </c>
      <c r="I15" s="102" t="s">
        <v>17</v>
      </c>
      <c r="J15" s="68"/>
      <c r="K15" s="69"/>
    </row>
    <row r="16" spans="1:11" x14ac:dyDescent="0.3">
      <c r="A16" s="89">
        <f>K5</f>
        <v>1100</v>
      </c>
      <c r="B16" s="63" t="s">
        <v>21</v>
      </c>
      <c r="C16" s="90">
        <f>E5</f>
        <v>3000</v>
      </c>
      <c r="D16" s="63"/>
      <c r="E16" s="63"/>
      <c r="F16" s="63"/>
      <c r="G16" s="89">
        <f>H8</f>
        <v>2500</v>
      </c>
      <c r="H16" s="91" t="s">
        <v>20</v>
      </c>
      <c r="I16" s="90">
        <f>B8</f>
        <v>2500</v>
      </c>
      <c r="J16" s="63"/>
      <c r="K16" s="86"/>
    </row>
    <row r="17" spans="1:11" x14ac:dyDescent="0.3">
      <c r="A17" s="89">
        <f t="shared" ref="A17:A18" si="2">K6</f>
        <v>4000</v>
      </c>
      <c r="B17" s="63" t="s">
        <v>21</v>
      </c>
      <c r="C17" s="90">
        <f t="shared" ref="C17:C18" si="3">E6</f>
        <v>4000</v>
      </c>
      <c r="D17" s="63"/>
      <c r="E17" s="63"/>
      <c r="F17" s="63"/>
      <c r="G17" s="89">
        <f>I8</f>
        <v>3750</v>
      </c>
      <c r="H17" s="91" t="s">
        <v>20</v>
      </c>
      <c r="I17" s="90">
        <f>C8</f>
        <v>3750</v>
      </c>
      <c r="J17" s="63"/>
      <c r="K17" s="86"/>
    </row>
    <row r="18" spans="1:11" ht="15" thickBot="1" x14ac:dyDescent="0.35">
      <c r="A18" s="89">
        <f t="shared" si="2"/>
        <v>6000</v>
      </c>
      <c r="B18" s="63" t="s">
        <v>21</v>
      </c>
      <c r="C18" s="90">
        <f t="shared" si="3"/>
        <v>6000</v>
      </c>
      <c r="D18" s="63"/>
      <c r="E18" s="63"/>
      <c r="F18" s="63"/>
      <c r="G18" s="89">
        <f>J8</f>
        <v>4850</v>
      </c>
      <c r="H18" s="91" t="s">
        <v>20</v>
      </c>
      <c r="I18" s="90">
        <f>D8</f>
        <v>4850</v>
      </c>
      <c r="J18" s="63"/>
      <c r="K18" s="86"/>
    </row>
    <row r="19" spans="1:11" ht="15" thickBot="1" x14ac:dyDescent="0.35">
      <c r="A19" s="81" t="s">
        <v>12</v>
      </c>
      <c r="B19" s="92"/>
      <c r="C19" s="93">
        <f>SUM(C16:C18)</f>
        <v>13000</v>
      </c>
      <c r="D19" s="94"/>
      <c r="E19" s="94"/>
      <c r="F19" s="94"/>
      <c r="G19" s="81" t="s">
        <v>12</v>
      </c>
      <c r="H19" s="92"/>
      <c r="I19" s="93">
        <f>SUM(I16:I18)</f>
        <v>11100</v>
      </c>
      <c r="J19" s="94"/>
      <c r="K19" s="95"/>
    </row>
    <row r="21" spans="1:11" ht="15" thickBot="1" x14ac:dyDescent="0.35"/>
    <row r="22" spans="1:11" ht="15" thickBot="1" x14ac:dyDescent="0.35">
      <c r="A22" s="269" t="s">
        <v>23</v>
      </c>
      <c r="B22" s="270"/>
      <c r="C22" s="270"/>
      <c r="D22" s="270"/>
      <c r="E22" s="270"/>
      <c r="F22" s="270"/>
      <c r="G22" s="270"/>
      <c r="H22" s="270"/>
      <c r="I22" s="270"/>
      <c r="J22" s="270"/>
      <c r="K22" s="271"/>
    </row>
    <row r="23" spans="1:11" ht="15" thickBot="1" x14ac:dyDescent="0.35">
      <c r="A23" s="281" t="s">
        <v>0</v>
      </c>
      <c r="B23" s="282"/>
      <c r="C23" s="282"/>
      <c r="D23" s="282"/>
      <c r="E23" s="283"/>
      <c r="F23" s="24"/>
      <c r="G23" s="281" t="s">
        <v>10</v>
      </c>
      <c r="H23" s="282"/>
      <c r="I23" s="282"/>
      <c r="J23" s="282"/>
      <c r="K23" s="283"/>
    </row>
    <row r="24" spans="1:11" ht="15" thickBot="1" x14ac:dyDescent="0.35">
      <c r="A24" s="25"/>
      <c r="B24" s="26" t="s">
        <v>2</v>
      </c>
      <c r="C24" s="27"/>
      <c r="D24" s="28"/>
      <c r="E24" s="29"/>
      <c r="F24" s="24"/>
      <c r="G24" s="25"/>
      <c r="H24" s="26" t="s">
        <v>2</v>
      </c>
      <c r="I24" s="27"/>
      <c r="J24" s="28"/>
      <c r="K24" s="29"/>
    </row>
    <row r="25" spans="1:11" ht="16.8" thickTop="1" thickBot="1" x14ac:dyDescent="0.35">
      <c r="A25" s="30" t="s">
        <v>1</v>
      </c>
      <c r="B25" s="31" t="s">
        <v>3</v>
      </c>
      <c r="C25" s="32" t="s">
        <v>4</v>
      </c>
      <c r="D25" s="33" t="s">
        <v>5</v>
      </c>
      <c r="E25" s="34" t="s">
        <v>9</v>
      </c>
      <c r="F25" s="35"/>
      <c r="G25" s="30" t="s">
        <v>1</v>
      </c>
      <c r="H25" s="31" t="s">
        <v>3</v>
      </c>
      <c r="I25" s="32" t="s">
        <v>4</v>
      </c>
      <c r="J25" s="33" t="s">
        <v>5</v>
      </c>
      <c r="K25" s="36" t="s">
        <v>12</v>
      </c>
    </row>
    <row r="26" spans="1:11" ht="15" thickTop="1" x14ac:dyDescent="0.3">
      <c r="A26" s="31" t="s">
        <v>6</v>
      </c>
      <c r="B26" s="37">
        <v>9</v>
      </c>
      <c r="C26" s="38">
        <v>8</v>
      </c>
      <c r="D26" s="39">
        <v>7</v>
      </c>
      <c r="E26" s="40">
        <v>3000</v>
      </c>
      <c r="F26" s="24"/>
      <c r="G26" s="36" t="s">
        <v>6</v>
      </c>
      <c r="H26" s="107">
        <v>0</v>
      </c>
      <c r="I26" s="108">
        <v>0</v>
      </c>
      <c r="J26" s="109">
        <v>850</v>
      </c>
      <c r="K26" s="41">
        <f>SUM(H26:J26)+SUM(H29:J29)</f>
        <v>1100</v>
      </c>
    </row>
    <row r="27" spans="1:11" x14ac:dyDescent="0.3">
      <c r="A27" s="31" t="s">
        <v>7</v>
      </c>
      <c r="B27" s="42">
        <v>7</v>
      </c>
      <c r="C27" s="43">
        <v>11</v>
      </c>
      <c r="D27" s="44">
        <v>6</v>
      </c>
      <c r="E27" s="40">
        <v>4000</v>
      </c>
      <c r="F27" s="24"/>
      <c r="G27" s="36" t="s">
        <v>7</v>
      </c>
      <c r="H27" s="57">
        <v>0</v>
      </c>
      <c r="I27" s="110">
        <v>0</v>
      </c>
      <c r="J27" s="40">
        <v>4000</v>
      </c>
      <c r="K27" s="41">
        <f>SUM(H27:J27)+SUM(H30:J30)</f>
        <v>4000</v>
      </c>
    </row>
    <row r="28" spans="1:11" x14ac:dyDescent="0.3">
      <c r="A28" s="31" t="s">
        <v>8</v>
      </c>
      <c r="B28" s="42">
        <v>4</v>
      </c>
      <c r="C28" s="43">
        <v>3</v>
      </c>
      <c r="D28" s="44">
        <v>12</v>
      </c>
      <c r="E28" s="40">
        <v>6000</v>
      </c>
      <c r="F28" s="24"/>
      <c r="G28" s="36" t="s">
        <v>8</v>
      </c>
      <c r="H28" s="57">
        <v>2250</v>
      </c>
      <c r="I28" s="110">
        <v>3750</v>
      </c>
      <c r="J28" s="40">
        <v>0</v>
      </c>
      <c r="K28" s="41">
        <f t="shared" ref="K28" si="4">SUM(H28:J28)</f>
        <v>6000</v>
      </c>
    </row>
    <row r="29" spans="1:11" x14ac:dyDescent="0.3">
      <c r="A29" s="31" t="s">
        <v>24</v>
      </c>
      <c r="B29" s="42">
        <f>1+B28</f>
        <v>5</v>
      </c>
      <c r="C29" s="43">
        <f t="shared" ref="C29:D29" si="5">1+C28</f>
        <v>4</v>
      </c>
      <c r="D29" s="44">
        <f t="shared" si="5"/>
        <v>13</v>
      </c>
      <c r="E29" s="40"/>
      <c r="F29" s="24"/>
      <c r="G29" s="31" t="s">
        <v>24</v>
      </c>
      <c r="H29" s="57">
        <v>250</v>
      </c>
      <c r="I29" s="110">
        <v>0</v>
      </c>
      <c r="J29" s="40">
        <v>0</v>
      </c>
      <c r="K29" s="41"/>
    </row>
    <row r="30" spans="1:11" ht="15" thickBot="1" x14ac:dyDescent="0.35">
      <c r="A30" s="31" t="s">
        <v>25</v>
      </c>
      <c r="B30" s="45">
        <f>1+B28</f>
        <v>5</v>
      </c>
      <c r="C30" s="46">
        <f t="shared" ref="C30:D30" si="6">1+C28</f>
        <v>4</v>
      </c>
      <c r="D30" s="47">
        <f t="shared" si="6"/>
        <v>13</v>
      </c>
      <c r="E30" s="40"/>
      <c r="F30" s="24"/>
      <c r="G30" s="31" t="s">
        <v>25</v>
      </c>
      <c r="H30" s="96">
        <v>0</v>
      </c>
      <c r="I30" s="97">
        <v>0</v>
      </c>
      <c r="J30" s="98">
        <v>0</v>
      </c>
      <c r="K30" s="41"/>
    </row>
    <row r="31" spans="1:11" ht="15" thickBot="1" x14ac:dyDescent="0.35">
      <c r="A31" s="48" t="s">
        <v>26</v>
      </c>
      <c r="B31" s="96">
        <v>2500</v>
      </c>
      <c r="C31" s="97">
        <v>3750</v>
      </c>
      <c r="D31" s="98">
        <v>4850</v>
      </c>
      <c r="E31" s="52"/>
      <c r="F31" s="24"/>
      <c r="G31" s="53" t="s">
        <v>11</v>
      </c>
      <c r="H31" s="49">
        <f>SUM(H26:H30)</f>
        <v>2500</v>
      </c>
      <c r="I31" s="50">
        <f>SUM(I26:I30)</f>
        <v>3750</v>
      </c>
      <c r="J31" s="51">
        <f>SUM(J26:J30)</f>
        <v>4850</v>
      </c>
      <c r="K31" s="52"/>
    </row>
    <row r="32" spans="1:11" ht="15" thickBot="1" x14ac:dyDescent="0.35">
      <c r="A32" s="31"/>
      <c r="B32" s="24"/>
      <c r="C32" s="24"/>
      <c r="D32" s="24"/>
      <c r="E32" s="24"/>
      <c r="F32" s="24"/>
      <c r="G32" s="24"/>
      <c r="H32" s="24"/>
      <c r="I32" s="24"/>
      <c r="J32" s="24"/>
      <c r="K32" s="54"/>
    </row>
    <row r="33" spans="1:11" ht="15" thickBot="1" x14ac:dyDescent="0.35">
      <c r="A33" s="31"/>
      <c r="B33" s="24"/>
      <c r="C33" s="24"/>
      <c r="D33" s="24"/>
      <c r="E33" s="24"/>
      <c r="F33" s="24"/>
      <c r="G33" s="53" t="s">
        <v>13</v>
      </c>
      <c r="H33" s="20">
        <f>SUMPRODUCT(B26:D30,H26:J30)</f>
        <v>51450</v>
      </c>
      <c r="I33" s="55"/>
      <c r="J33" s="55"/>
      <c r="K33" s="56"/>
    </row>
    <row r="34" spans="1:11" ht="15" thickBot="1" x14ac:dyDescent="0.35">
      <c r="A34" s="31"/>
      <c r="B34" s="24"/>
      <c r="C34" s="24"/>
      <c r="D34" s="24"/>
      <c r="E34" s="24"/>
      <c r="F34" s="24"/>
      <c r="G34" s="24"/>
      <c r="H34" s="24"/>
      <c r="I34" s="24"/>
      <c r="J34" s="24"/>
      <c r="K34" s="54"/>
    </row>
    <row r="35" spans="1:11" ht="15" thickBot="1" x14ac:dyDescent="0.35">
      <c r="A35" s="21" t="s">
        <v>27</v>
      </c>
      <c r="B35" s="22"/>
      <c r="C35" s="22"/>
      <c r="D35" s="22"/>
      <c r="E35" s="22"/>
      <c r="F35" s="22"/>
      <c r="G35" s="22"/>
      <c r="H35" s="22"/>
      <c r="I35" s="22"/>
      <c r="J35" s="22"/>
      <c r="K35" s="23"/>
    </row>
    <row r="36" spans="1:11" ht="15" thickBot="1" x14ac:dyDescent="0.35">
      <c r="A36" s="31"/>
      <c r="B36" s="24"/>
      <c r="C36" s="24"/>
      <c r="D36" s="24"/>
      <c r="E36" s="24"/>
      <c r="F36" s="24"/>
      <c r="G36" s="24"/>
      <c r="H36" s="24"/>
      <c r="I36" s="24"/>
      <c r="J36" s="24"/>
      <c r="K36" s="54"/>
    </row>
    <row r="37" spans="1:11" ht="15" thickBot="1" x14ac:dyDescent="0.35">
      <c r="A37" s="278" t="s">
        <v>19</v>
      </c>
      <c r="B37" s="279"/>
      <c r="C37" s="280"/>
      <c r="D37" s="24"/>
      <c r="E37" s="24"/>
      <c r="F37" s="24"/>
      <c r="G37" s="278" t="s">
        <v>18</v>
      </c>
      <c r="H37" s="279"/>
      <c r="I37" s="280"/>
      <c r="J37" s="24"/>
      <c r="K37" s="54"/>
    </row>
    <row r="38" spans="1:11" ht="15.6" thickTop="1" thickBot="1" x14ac:dyDescent="0.35">
      <c r="A38" s="103" t="s">
        <v>15</v>
      </c>
      <c r="B38" s="104" t="s">
        <v>16</v>
      </c>
      <c r="C38" s="105" t="s">
        <v>17</v>
      </c>
      <c r="D38" s="32"/>
      <c r="E38" s="32"/>
      <c r="F38" s="32"/>
      <c r="G38" s="103" t="s">
        <v>15</v>
      </c>
      <c r="H38" s="104" t="s">
        <v>16</v>
      </c>
      <c r="I38" s="105" t="s">
        <v>17</v>
      </c>
      <c r="J38" s="32"/>
      <c r="K38" s="33"/>
    </row>
    <row r="39" spans="1:11" x14ac:dyDescent="0.3">
      <c r="A39" s="57">
        <f>K26</f>
        <v>1100</v>
      </c>
      <c r="B39" s="24" t="s">
        <v>21</v>
      </c>
      <c r="C39" s="40">
        <f>E26</f>
        <v>3000</v>
      </c>
      <c r="D39" s="24"/>
      <c r="E39" s="24"/>
      <c r="F39" s="24"/>
      <c r="G39" s="57">
        <f>H31</f>
        <v>2500</v>
      </c>
      <c r="H39" s="58" t="s">
        <v>20</v>
      </c>
      <c r="I39" s="40">
        <f>B31</f>
        <v>2500</v>
      </c>
      <c r="J39" s="24"/>
      <c r="K39" s="54"/>
    </row>
    <row r="40" spans="1:11" x14ac:dyDescent="0.3">
      <c r="A40" s="57">
        <f t="shared" ref="A40:A41" si="7">K27</f>
        <v>4000</v>
      </c>
      <c r="B40" s="24" t="s">
        <v>21</v>
      </c>
      <c r="C40" s="40">
        <f t="shared" ref="C40:C41" si="8">E27</f>
        <v>4000</v>
      </c>
      <c r="D40" s="24"/>
      <c r="E40" s="24"/>
      <c r="F40" s="24"/>
      <c r="G40" s="57">
        <f>I31</f>
        <v>3750</v>
      </c>
      <c r="H40" s="58" t="s">
        <v>20</v>
      </c>
      <c r="I40" s="40">
        <f>C31</f>
        <v>3750</v>
      </c>
      <c r="J40" s="24"/>
      <c r="K40" s="54"/>
    </row>
    <row r="41" spans="1:11" ht="15" thickBot="1" x14ac:dyDescent="0.35">
      <c r="A41" s="57">
        <f t="shared" si="7"/>
        <v>6000</v>
      </c>
      <c r="B41" s="24" t="s">
        <v>21</v>
      </c>
      <c r="C41" s="40">
        <f t="shared" si="8"/>
        <v>6000</v>
      </c>
      <c r="D41" s="24"/>
      <c r="E41" s="24"/>
      <c r="F41" s="24"/>
      <c r="G41" s="57">
        <f>J31</f>
        <v>4850</v>
      </c>
      <c r="H41" s="58" t="s">
        <v>20</v>
      </c>
      <c r="I41" s="40">
        <f>D31</f>
        <v>4850</v>
      </c>
      <c r="J41" s="24"/>
      <c r="K41" s="54"/>
    </row>
    <row r="42" spans="1:11" ht="15" thickBot="1" x14ac:dyDescent="0.35">
      <c r="A42" s="53" t="s">
        <v>12</v>
      </c>
      <c r="B42" s="59"/>
      <c r="C42" s="60">
        <f>SUM(C39:C41)</f>
        <v>13000</v>
      </c>
      <c r="D42" s="61"/>
      <c r="E42" s="61"/>
      <c r="F42" s="61"/>
      <c r="G42" s="53" t="s">
        <v>12</v>
      </c>
      <c r="H42" s="59"/>
      <c r="I42" s="60">
        <f>SUM(I39:I41)</f>
        <v>11100</v>
      </c>
      <c r="J42" s="61"/>
      <c r="K42" s="62"/>
    </row>
  </sheetData>
  <mergeCells count="13">
    <mergeCell ref="G37:I37"/>
    <mergeCell ref="A37:C37"/>
    <mergeCell ref="A23:E23"/>
    <mergeCell ref="G23:K23"/>
    <mergeCell ref="A12:K12"/>
    <mergeCell ref="A14:C14"/>
    <mergeCell ref="G14:I14"/>
    <mergeCell ref="A1:K1"/>
    <mergeCell ref="A22:K22"/>
    <mergeCell ref="A2:E2"/>
    <mergeCell ref="B3:D3"/>
    <mergeCell ref="G2:K2"/>
    <mergeCell ref="H3:J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74CF-D462-4F64-96D2-E2D89F29A42E}">
  <dimension ref="A1:K19"/>
  <sheetViews>
    <sheetView zoomScale="145" zoomScaleNormal="145" workbookViewId="0">
      <selection activeCell="N8" sqref="N8"/>
    </sheetView>
  </sheetViews>
  <sheetFormatPr defaultRowHeight="14.4" x14ac:dyDescent="0.3"/>
  <cols>
    <col min="1" max="1" width="11.88671875" bestFit="1" customWidth="1"/>
    <col min="7" max="7" width="10.6640625" bestFit="1" customWidth="1"/>
    <col min="8" max="8" width="9.88671875" bestFit="1" customWidth="1"/>
  </cols>
  <sheetData>
    <row r="1" spans="1:11" ht="15" thickBot="1" x14ac:dyDescent="0.35">
      <c r="A1" s="287" t="s">
        <v>22</v>
      </c>
      <c r="B1" s="288"/>
      <c r="C1" s="288"/>
      <c r="D1" s="288"/>
      <c r="E1" s="288"/>
      <c r="F1" s="288"/>
      <c r="G1" s="288"/>
      <c r="H1" s="288"/>
      <c r="I1" s="288"/>
      <c r="J1" s="288"/>
      <c r="K1" s="289"/>
    </row>
    <row r="2" spans="1:11" ht="15" thickBot="1" x14ac:dyDescent="0.35">
      <c r="A2" s="290" t="s">
        <v>0</v>
      </c>
      <c r="B2" s="291"/>
      <c r="C2" s="291"/>
      <c r="D2" s="291"/>
      <c r="E2" s="292"/>
      <c r="G2" s="290" t="s">
        <v>10</v>
      </c>
      <c r="H2" s="291"/>
      <c r="I2" s="291"/>
      <c r="J2" s="291"/>
      <c r="K2" s="292"/>
    </row>
    <row r="3" spans="1:11" ht="15" thickBot="1" x14ac:dyDescent="0.35">
      <c r="A3" s="135"/>
      <c r="B3" s="284" t="s">
        <v>28</v>
      </c>
      <c r="C3" s="285"/>
      <c r="D3" s="286"/>
      <c r="E3" s="5"/>
      <c r="G3" s="135"/>
      <c r="H3" s="284" t="s">
        <v>28</v>
      </c>
      <c r="I3" s="285"/>
      <c r="J3" s="286"/>
      <c r="K3" s="5"/>
    </row>
    <row r="4" spans="1:11" ht="21.6" thickTop="1" thickBot="1" x14ac:dyDescent="0.35">
      <c r="A4" s="136" t="s">
        <v>29</v>
      </c>
      <c r="B4" s="137">
        <v>1</v>
      </c>
      <c r="C4" s="13">
        <v>2</v>
      </c>
      <c r="D4" s="134">
        <v>3</v>
      </c>
      <c r="E4" s="138" t="s">
        <v>34</v>
      </c>
      <c r="F4" s="139"/>
      <c r="G4" s="136" t="s">
        <v>1</v>
      </c>
      <c r="H4" s="137">
        <v>1</v>
      </c>
      <c r="I4" s="13">
        <v>2</v>
      </c>
      <c r="J4" s="134">
        <v>3</v>
      </c>
      <c r="K4" s="155" t="s">
        <v>69</v>
      </c>
    </row>
    <row r="5" spans="1:11" ht="15" thickTop="1" x14ac:dyDescent="0.3">
      <c r="A5" s="4" t="s">
        <v>30</v>
      </c>
      <c r="B5" s="140">
        <v>11</v>
      </c>
      <c r="C5" s="141">
        <v>14</v>
      </c>
      <c r="D5" s="141">
        <v>6</v>
      </c>
      <c r="E5" s="142">
        <v>1</v>
      </c>
      <c r="G5" s="4" t="s">
        <v>30</v>
      </c>
      <c r="H5" s="143">
        <v>0</v>
      </c>
      <c r="I5" s="144">
        <v>0</v>
      </c>
      <c r="J5" s="144">
        <v>1</v>
      </c>
      <c r="K5" s="142">
        <f>SUM(H5:J5)</f>
        <v>1</v>
      </c>
    </row>
    <row r="6" spans="1:11" x14ac:dyDescent="0.3">
      <c r="A6" s="4" t="s">
        <v>31</v>
      </c>
      <c r="B6" s="140">
        <v>8</v>
      </c>
      <c r="C6" s="141">
        <v>10</v>
      </c>
      <c r="D6" s="141">
        <v>11</v>
      </c>
      <c r="E6" s="142">
        <v>1</v>
      </c>
      <c r="G6" s="4" t="s">
        <v>31</v>
      </c>
      <c r="H6" s="143">
        <v>0</v>
      </c>
      <c r="I6" s="144">
        <v>1</v>
      </c>
      <c r="J6" s="144">
        <v>0</v>
      </c>
      <c r="K6" s="142">
        <f t="shared" ref="K6:K7" si="0">SUM(H6:J6)</f>
        <v>1</v>
      </c>
    </row>
    <row r="7" spans="1:11" ht="15" thickBot="1" x14ac:dyDescent="0.35">
      <c r="A7" s="4" t="s">
        <v>32</v>
      </c>
      <c r="B7" s="145">
        <v>9</v>
      </c>
      <c r="C7" s="146">
        <v>12</v>
      </c>
      <c r="D7" s="146">
        <v>17</v>
      </c>
      <c r="E7" s="142">
        <v>1</v>
      </c>
      <c r="G7" s="4" t="s">
        <v>32</v>
      </c>
      <c r="H7" s="143">
        <v>1</v>
      </c>
      <c r="I7" s="144">
        <v>0</v>
      </c>
      <c r="J7" s="144">
        <v>0</v>
      </c>
      <c r="K7" s="142">
        <f t="shared" si="0"/>
        <v>1</v>
      </c>
    </row>
    <row r="8" spans="1:11" ht="21" thickBot="1" x14ac:dyDescent="0.35">
      <c r="A8" s="147" t="s">
        <v>33</v>
      </c>
      <c r="B8" s="148">
        <v>1</v>
      </c>
      <c r="C8" s="148">
        <v>1</v>
      </c>
      <c r="D8" s="148">
        <v>1</v>
      </c>
      <c r="E8" s="9"/>
      <c r="G8" s="156" t="s">
        <v>68</v>
      </c>
      <c r="H8" s="149">
        <f>SUM(H5:H7)</f>
        <v>1</v>
      </c>
      <c r="I8" s="150">
        <f t="shared" ref="I8:J8" si="1">SUM(I5:I7)</f>
        <v>1</v>
      </c>
      <c r="J8" s="151">
        <f t="shared" si="1"/>
        <v>1</v>
      </c>
      <c r="K8" s="17"/>
    </row>
    <row r="9" spans="1:11" ht="15" thickBot="1" x14ac:dyDescent="0.35">
      <c r="A9" s="2"/>
      <c r="K9" s="18"/>
    </row>
    <row r="10" spans="1:11" ht="15" thickBot="1" x14ac:dyDescent="0.35">
      <c r="A10" s="2"/>
      <c r="G10" s="8" t="s">
        <v>13</v>
      </c>
      <c r="H10" s="152">
        <f>SUMPRODUCT(B5:D7,H5:J7)</f>
        <v>25</v>
      </c>
      <c r="I10" s="16"/>
      <c r="J10" s="16"/>
      <c r="K10" s="17"/>
    </row>
    <row r="11" spans="1:11" ht="15" thickBot="1" x14ac:dyDescent="0.35">
      <c r="A11" s="2"/>
      <c r="K11" s="18"/>
    </row>
    <row r="12" spans="1:11" ht="15" thickBot="1" x14ac:dyDescent="0.35">
      <c r="A12" s="287" t="s">
        <v>27</v>
      </c>
      <c r="B12" s="288"/>
      <c r="C12" s="288"/>
      <c r="D12" s="288"/>
      <c r="E12" s="288"/>
      <c r="F12" s="288"/>
      <c r="G12" s="288"/>
      <c r="H12" s="288"/>
      <c r="I12" s="288"/>
      <c r="J12" s="288"/>
      <c r="K12" s="289"/>
    </row>
    <row r="13" spans="1:11" ht="15" thickBot="1" x14ac:dyDescent="0.35">
      <c r="A13" s="2"/>
      <c r="K13" s="18"/>
    </row>
    <row r="14" spans="1:11" ht="15" thickBot="1" x14ac:dyDescent="0.35">
      <c r="A14" s="284" t="s">
        <v>70</v>
      </c>
      <c r="B14" s="285"/>
      <c r="C14" s="286"/>
      <c r="G14" s="284" t="s">
        <v>71</v>
      </c>
      <c r="H14" s="285"/>
      <c r="I14" s="286"/>
      <c r="K14" s="18"/>
    </row>
    <row r="15" spans="1:11" ht="15.6" thickTop="1" thickBot="1" x14ac:dyDescent="0.35">
      <c r="A15" s="137" t="s">
        <v>15</v>
      </c>
      <c r="B15" s="13" t="s">
        <v>16</v>
      </c>
      <c r="C15" s="134" t="s">
        <v>17</v>
      </c>
      <c r="D15" s="1"/>
      <c r="E15" s="1"/>
      <c r="F15" s="1"/>
      <c r="G15" s="137" t="s">
        <v>15</v>
      </c>
      <c r="H15" s="13" t="s">
        <v>16</v>
      </c>
      <c r="I15" s="134" t="s">
        <v>17</v>
      </c>
      <c r="J15" s="1"/>
      <c r="K15" s="7"/>
    </row>
    <row r="16" spans="1:11" x14ac:dyDescent="0.3">
      <c r="A16" s="143">
        <f>K5</f>
        <v>1</v>
      </c>
      <c r="B16" s="11" t="s">
        <v>20</v>
      </c>
      <c r="C16" s="153">
        <f>E5</f>
        <v>1</v>
      </c>
      <c r="G16" s="143">
        <f>H8</f>
        <v>1</v>
      </c>
      <c r="H16" s="11" t="s">
        <v>20</v>
      </c>
      <c r="I16" s="153">
        <f>B8</f>
        <v>1</v>
      </c>
      <c r="K16" s="18"/>
    </row>
    <row r="17" spans="1:11" x14ac:dyDescent="0.3">
      <c r="A17" s="143">
        <f t="shared" ref="A17:A18" si="2">K6</f>
        <v>1</v>
      </c>
      <c r="B17" s="11" t="s">
        <v>20</v>
      </c>
      <c r="C17" s="153">
        <f t="shared" ref="C17:C18" si="3">E6</f>
        <v>1</v>
      </c>
      <c r="G17" s="143">
        <f>I8</f>
        <v>1</v>
      </c>
      <c r="H17" s="11" t="s">
        <v>20</v>
      </c>
      <c r="I17" s="153">
        <f>C8</f>
        <v>1</v>
      </c>
      <c r="K17" s="18"/>
    </row>
    <row r="18" spans="1:11" ht="15" thickBot="1" x14ac:dyDescent="0.35">
      <c r="A18" s="143">
        <f t="shared" si="2"/>
        <v>1</v>
      </c>
      <c r="B18" s="11" t="s">
        <v>20</v>
      </c>
      <c r="C18" s="153">
        <f t="shared" si="3"/>
        <v>1</v>
      </c>
      <c r="G18" s="143">
        <f>J8</f>
        <v>1</v>
      </c>
      <c r="H18" s="11" t="s">
        <v>20</v>
      </c>
      <c r="I18" s="153">
        <f>D8</f>
        <v>1</v>
      </c>
      <c r="K18" s="18"/>
    </row>
    <row r="19" spans="1:11" ht="15" thickBot="1" x14ac:dyDescent="0.35">
      <c r="A19" s="8" t="s">
        <v>12</v>
      </c>
      <c r="B19" s="14"/>
      <c r="C19" s="154">
        <f>SUM(C16:C18)</f>
        <v>3</v>
      </c>
      <c r="D19" s="3"/>
      <c r="E19" s="3"/>
      <c r="F19" s="3"/>
      <c r="G19" s="8" t="s">
        <v>12</v>
      </c>
      <c r="H19" s="14"/>
      <c r="I19" s="154">
        <f>SUM(I16:I18)</f>
        <v>3</v>
      </c>
      <c r="J19" s="3"/>
      <c r="K19" s="19"/>
    </row>
  </sheetData>
  <mergeCells count="8">
    <mergeCell ref="A14:C14"/>
    <mergeCell ref="G14:I14"/>
    <mergeCell ref="A1:K1"/>
    <mergeCell ref="A2:E2"/>
    <mergeCell ref="G2:K2"/>
    <mergeCell ref="B3:D3"/>
    <mergeCell ref="H3:J3"/>
    <mergeCell ref="A12:K12"/>
  </mergeCells>
  <pageMargins left="0.7" right="0.7" top="0.75" bottom="0.75" header="0.3" footer="0.3"/>
  <ignoredErrors>
    <ignoredError sqref="H8:J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CB64-9B39-4EA5-A07D-5672D005A2D4}">
  <dimension ref="A1:R29"/>
  <sheetViews>
    <sheetView zoomScaleNormal="100" workbookViewId="0">
      <selection activeCell="I16" sqref="I16"/>
    </sheetView>
  </sheetViews>
  <sheetFormatPr defaultRowHeight="14.4" x14ac:dyDescent="0.3"/>
  <cols>
    <col min="1" max="1" width="10.77734375" style="1" bestFit="1" customWidth="1"/>
    <col min="8" max="8" width="11.88671875" bestFit="1" customWidth="1"/>
    <col min="11" max="11" width="10.5546875" style="1" bestFit="1" customWidth="1"/>
    <col min="12" max="12" width="9.6640625" bestFit="1" customWidth="1"/>
    <col min="14" max="14" width="11.44140625" bestFit="1" customWidth="1"/>
    <col min="18" max="18" width="11.33203125" bestFit="1" customWidth="1"/>
  </cols>
  <sheetData>
    <row r="1" spans="1:18" ht="15" thickBot="1" x14ac:dyDescent="0.35">
      <c r="A1" s="305" t="s">
        <v>56</v>
      </c>
      <c r="B1" s="306"/>
      <c r="C1" s="306"/>
      <c r="D1" s="306"/>
      <c r="E1" s="306"/>
      <c r="F1" s="306"/>
      <c r="G1" s="306"/>
      <c r="H1" s="306"/>
      <c r="I1" s="288"/>
      <c r="J1" s="288"/>
      <c r="K1" s="288"/>
      <c r="L1" s="288"/>
      <c r="M1" s="288"/>
      <c r="N1" s="288"/>
      <c r="O1" s="288"/>
      <c r="P1" s="288"/>
      <c r="Q1" s="288"/>
      <c r="R1" s="289"/>
    </row>
    <row r="2" spans="1:18" ht="15" thickBot="1" x14ac:dyDescent="0.35">
      <c r="A2" s="287" t="s">
        <v>37</v>
      </c>
      <c r="B2" s="288"/>
      <c r="C2" s="288"/>
      <c r="D2" s="288"/>
      <c r="E2" s="288"/>
      <c r="F2" s="288"/>
      <c r="G2" s="288"/>
      <c r="H2" s="289"/>
      <c r="I2" s="10"/>
      <c r="K2" s="290" t="s">
        <v>53</v>
      </c>
      <c r="L2" s="291"/>
      <c r="M2" s="291"/>
      <c r="N2" s="291"/>
      <c r="O2" s="291"/>
      <c r="P2" s="291"/>
      <c r="Q2" s="291"/>
      <c r="R2" s="292"/>
    </row>
    <row r="3" spans="1:18" ht="15" thickBot="1" x14ac:dyDescent="0.35">
      <c r="A3" s="130"/>
      <c r="B3" s="308" t="s">
        <v>36</v>
      </c>
      <c r="C3" s="308"/>
      <c r="D3" s="308"/>
      <c r="E3" s="308"/>
      <c r="F3" s="308"/>
      <c r="G3" s="308"/>
      <c r="H3" s="265"/>
      <c r="I3" s="10"/>
      <c r="K3" s="4"/>
      <c r="L3" s="312" t="s">
        <v>36</v>
      </c>
      <c r="M3" s="308"/>
      <c r="N3" s="308"/>
      <c r="O3" s="308"/>
      <c r="P3" s="308"/>
      <c r="Q3" s="313"/>
      <c r="R3" s="131"/>
    </row>
    <row r="4" spans="1:18" ht="15" thickBot="1" x14ac:dyDescent="0.35">
      <c r="A4" s="136" t="s">
        <v>35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30" t="s">
        <v>88</v>
      </c>
      <c r="K4" s="132" t="s">
        <v>35</v>
      </c>
      <c r="L4" s="13">
        <v>1</v>
      </c>
      <c r="M4" s="13">
        <v>2</v>
      </c>
      <c r="N4" s="13">
        <v>3</v>
      </c>
      <c r="O4" s="13">
        <v>4</v>
      </c>
      <c r="P4" s="13">
        <v>5</v>
      </c>
      <c r="Q4" s="13">
        <v>6</v>
      </c>
      <c r="R4" s="130" t="s">
        <v>45</v>
      </c>
    </row>
    <row r="5" spans="1:18" ht="15" thickTop="1" x14ac:dyDescent="0.3">
      <c r="A5" s="4">
        <v>1</v>
      </c>
      <c r="B5" s="263">
        <v>0</v>
      </c>
      <c r="C5" s="112">
        <v>3</v>
      </c>
      <c r="D5" s="112">
        <v>10</v>
      </c>
      <c r="E5" s="112">
        <v>2</v>
      </c>
      <c r="F5" s="112">
        <v>0</v>
      </c>
      <c r="G5" s="112">
        <v>0</v>
      </c>
      <c r="H5" s="6">
        <f t="shared" ref="H5:H10" si="0">SUM(B5:G5)</f>
        <v>15</v>
      </c>
      <c r="K5" s="4">
        <v>1</v>
      </c>
      <c r="L5">
        <v>0</v>
      </c>
      <c r="M5">
        <v>2</v>
      </c>
      <c r="N5">
        <v>2</v>
      </c>
      <c r="O5">
        <v>1</v>
      </c>
      <c r="P5">
        <v>0</v>
      </c>
      <c r="Q5">
        <v>0</v>
      </c>
      <c r="R5" s="6">
        <f t="shared" ref="R5:R10" si="1">SUM(L5:Q5)</f>
        <v>5</v>
      </c>
    </row>
    <row r="6" spans="1:18" x14ac:dyDescent="0.3">
      <c r="A6" s="4">
        <v>2</v>
      </c>
      <c r="B6" s="126">
        <v>1</v>
      </c>
      <c r="C6">
        <v>0</v>
      </c>
      <c r="D6">
        <v>0</v>
      </c>
      <c r="E6">
        <v>1</v>
      </c>
      <c r="F6">
        <v>0</v>
      </c>
      <c r="G6">
        <v>2</v>
      </c>
      <c r="H6" s="6">
        <f t="shared" si="0"/>
        <v>4</v>
      </c>
      <c r="K6" s="4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 s="6">
        <f t="shared" si="1"/>
        <v>2</v>
      </c>
    </row>
    <row r="7" spans="1:18" x14ac:dyDescent="0.3">
      <c r="A7" s="4">
        <v>3</v>
      </c>
      <c r="B7" s="126">
        <v>0</v>
      </c>
      <c r="C7">
        <v>0</v>
      </c>
      <c r="D7">
        <v>0</v>
      </c>
      <c r="E7">
        <v>3</v>
      </c>
      <c r="F7">
        <v>2</v>
      </c>
      <c r="G7">
        <v>0</v>
      </c>
      <c r="H7" s="6">
        <f t="shared" si="0"/>
        <v>5</v>
      </c>
      <c r="K7" s="4">
        <v>3</v>
      </c>
      <c r="L7">
        <v>0</v>
      </c>
      <c r="M7">
        <v>0</v>
      </c>
      <c r="N7">
        <v>0</v>
      </c>
      <c r="O7">
        <v>0</v>
      </c>
      <c r="P7">
        <v>2</v>
      </c>
      <c r="Q7">
        <v>0</v>
      </c>
      <c r="R7" s="6">
        <f t="shared" si="1"/>
        <v>2</v>
      </c>
    </row>
    <row r="8" spans="1:18" x14ac:dyDescent="0.3">
      <c r="A8" s="4">
        <v>4</v>
      </c>
      <c r="B8" s="126">
        <v>0</v>
      </c>
      <c r="C8">
        <v>1</v>
      </c>
      <c r="D8">
        <v>1</v>
      </c>
      <c r="E8">
        <v>0</v>
      </c>
      <c r="F8">
        <v>0</v>
      </c>
      <c r="G8">
        <v>1</v>
      </c>
      <c r="H8" s="6">
        <f t="shared" si="0"/>
        <v>3</v>
      </c>
      <c r="K8" s="4">
        <v>4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 s="6">
        <f t="shared" si="1"/>
        <v>1</v>
      </c>
    </row>
    <row r="9" spans="1:18" x14ac:dyDescent="0.3">
      <c r="A9" s="4">
        <v>5</v>
      </c>
      <c r="B9" s="126">
        <v>0</v>
      </c>
      <c r="C9">
        <v>0</v>
      </c>
      <c r="D9">
        <v>1</v>
      </c>
      <c r="E9">
        <v>0</v>
      </c>
      <c r="F9">
        <v>0</v>
      </c>
      <c r="G9">
        <v>6</v>
      </c>
      <c r="H9" s="6">
        <f t="shared" si="0"/>
        <v>7</v>
      </c>
      <c r="K9" s="4">
        <v>5</v>
      </c>
      <c r="L9">
        <v>0</v>
      </c>
      <c r="M9">
        <v>0</v>
      </c>
      <c r="N9">
        <v>0</v>
      </c>
      <c r="O9">
        <v>0</v>
      </c>
      <c r="P9">
        <v>0</v>
      </c>
      <c r="Q9">
        <v>2</v>
      </c>
      <c r="R9" s="6">
        <f t="shared" si="1"/>
        <v>2</v>
      </c>
    </row>
    <row r="10" spans="1:18" ht="15" thickBot="1" x14ac:dyDescent="0.35">
      <c r="A10" s="4">
        <v>6</v>
      </c>
      <c r="B10" s="264">
        <v>0</v>
      </c>
      <c r="C10" s="3">
        <v>2</v>
      </c>
      <c r="D10" s="3">
        <v>0</v>
      </c>
      <c r="E10" s="3">
        <v>1</v>
      </c>
      <c r="F10" s="3">
        <v>0</v>
      </c>
      <c r="G10" s="3">
        <v>0</v>
      </c>
      <c r="H10" s="6">
        <f t="shared" si="0"/>
        <v>3</v>
      </c>
      <c r="K10" s="4">
        <v>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6">
        <f t="shared" si="1"/>
        <v>0</v>
      </c>
    </row>
    <row r="11" spans="1:18" ht="15" thickBot="1" x14ac:dyDescent="0.35">
      <c r="A11" s="262" t="s">
        <v>89</v>
      </c>
      <c r="B11" s="3">
        <f>SUM(B5:B10)</f>
        <v>1</v>
      </c>
      <c r="C11" s="3">
        <f t="shared" ref="C11:G11" si="2">SUM(C5:C10)</f>
        <v>6</v>
      </c>
      <c r="D11" s="3">
        <f t="shared" si="2"/>
        <v>12</v>
      </c>
      <c r="E11" s="3">
        <f t="shared" si="2"/>
        <v>7</v>
      </c>
      <c r="F11" s="3">
        <f t="shared" si="2"/>
        <v>2</v>
      </c>
      <c r="G11" s="3">
        <f t="shared" si="2"/>
        <v>9</v>
      </c>
      <c r="H11" s="9">
        <v>0</v>
      </c>
      <c r="K11" s="130" t="s">
        <v>44</v>
      </c>
      <c r="L11" s="16">
        <f>SUM(L5:L10)</f>
        <v>0</v>
      </c>
      <c r="M11" s="16">
        <f t="shared" ref="M11" si="3">SUM(M5:M10)</f>
        <v>2</v>
      </c>
      <c r="N11" s="16">
        <f t="shared" ref="N11" si="4">SUM(N5:N10)</f>
        <v>2</v>
      </c>
      <c r="O11" s="16">
        <f t="shared" ref="O11" si="5">SUM(O5:O10)</f>
        <v>1</v>
      </c>
      <c r="P11" s="16">
        <f t="shared" ref="P11" si="6">SUM(P5:P10)</f>
        <v>2</v>
      </c>
      <c r="Q11" s="16">
        <f t="shared" ref="Q11" si="7">SUM(Q5:Q10)</f>
        <v>5</v>
      </c>
      <c r="R11" s="9">
        <v>0</v>
      </c>
    </row>
    <row r="12" spans="1:18" ht="15" thickBot="1" x14ac:dyDescent="0.35">
      <c r="A12" s="2"/>
      <c r="R12" s="18"/>
    </row>
    <row r="13" spans="1:18" ht="15" thickBot="1" x14ac:dyDescent="0.35">
      <c r="A13" s="127" t="s">
        <v>41</v>
      </c>
      <c r="B13" s="128"/>
      <c r="C13" s="128"/>
      <c r="D13" s="128"/>
      <c r="E13" s="128"/>
      <c r="F13" s="129"/>
      <c r="K13" s="132" t="s">
        <v>13</v>
      </c>
      <c r="R13" s="18"/>
    </row>
    <row r="14" spans="1:18" ht="15.6" thickTop="1" thickBot="1" x14ac:dyDescent="0.35">
      <c r="A14" s="302" t="s">
        <v>43</v>
      </c>
      <c r="B14" s="303"/>
      <c r="C14" s="303"/>
      <c r="D14" s="303"/>
      <c r="E14" s="303"/>
      <c r="F14" s="304"/>
      <c r="K14" s="261">
        <f>SUM(Q5:Q10)</f>
        <v>5</v>
      </c>
      <c r="R14" s="18"/>
    </row>
    <row r="15" spans="1:18" x14ac:dyDescent="0.3">
      <c r="A15" s="2"/>
      <c r="R15" s="18"/>
    </row>
    <row r="16" spans="1:18" ht="15" thickBot="1" x14ac:dyDescent="0.35">
      <c r="A16" s="2"/>
      <c r="R16" s="18"/>
    </row>
    <row r="17" spans="1:18" ht="15" thickBot="1" x14ac:dyDescent="0.35">
      <c r="A17" s="305" t="s">
        <v>38</v>
      </c>
      <c r="B17" s="306"/>
      <c r="C17" s="306"/>
      <c r="D17" s="306"/>
      <c r="E17" s="306"/>
      <c r="F17" s="307"/>
      <c r="O17" s="1"/>
      <c r="P17" s="1"/>
      <c r="R17" s="18"/>
    </row>
    <row r="18" spans="1:18" ht="14.4" customHeight="1" thickBot="1" x14ac:dyDescent="0.35">
      <c r="A18" s="296" t="s">
        <v>39</v>
      </c>
      <c r="B18" s="297"/>
      <c r="C18" s="297"/>
      <c r="D18" s="297"/>
      <c r="E18" s="297"/>
      <c r="F18" s="298"/>
      <c r="G18" s="116"/>
      <c r="H18" s="116"/>
      <c r="I18" s="116"/>
      <c r="J18" s="116"/>
      <c r="K18" s="284" t="s">
        <v>38</v>
      </c>
      <c r="L18" s="285"/>
      <c r="M18" s="285"/>
      <c r="N18" s="286"/>
      <c r="O18" s="126"/>
      <c r="R18" s="18"/>
    </row>
    <row r="19" spans="1:18" ht="15.6" thickTop="1" thickBot="1" x14ac:dyDescent="0.35">
      <c r="A19" s="309"/>
      <c r="B19" s="310"/>
      <c r="C19" s="310"/>
      <c r="D19" s="310"/>
      <c r="E19" s="310"/>
      <c r="F19" s="311"/>
      <c r="G19" s="116"/>
      <c r="H19" s="116"/>
      <c r="I19" s="116"/>
      <c r="J19" s="116"/>
      <c r="K19" s="12" t="s">
        <v>51</v>
      </c>
      <c r="L19" s="13" t="s">
        <v>49</v>
      </c>
      <c r="M19" s="13" t="s">
        <v>16</v>
      </c>
      <c r="N19" s="134" t="s">
        <v>50</v>
      </c>
      <c r="R19" s="18"/>
    </row>
    <row r="20" spans="1:18" x14ac:dyDescent="0.3">
      <c r="A20" s="293" t="s">
        <v>40</v>
      </c>
      <c r="B20" s="294"/>
      <c r="C20" s="294"/>
      <c r="D20" s="294"/>
      <c r="E20" s="294"/>
      <c r="F20" s="295"/>
      <c r="K20" s="135">
        <v>1</v>
      </c>
      <c r="L20" s="252">
        <f>L$11</f>
        <v>0</v>
      </c>
      <c r="M20" s="253" t="s">
        <v>21</v>
      </c>
      <c r="N20" s="254">
        <f t="shared" ref="N20:N25" si="8">R5</f>
        <v>5</v>
      </c>
      <c r="R20" s="18"/>
    </row>
    <row r="21" spans="1:18" x14ac:dyDescent="0.3">
      <c r="A21" s="117"/>
      <c r="B21" s="111"/>
      <c r="C21" s="111"/>
      <c r="D21" s="111"/>
      <c r="E21" s="111"/>
      <c r="F21" s="122"/>
      <c r="G21" s="111"/>
      <c r="H21" s="111"/>
      <c r="I21" s="111"/>
      <c r="J21" s="111"/>
      <c r="K21" s="4">
        <v>2</v>
      </c>
      <c r="L21" s="255">
        <f>M11</f>
        <v>2</v>
      </c>
      <c r="M21" s="256" t="s">
        <v>20</v>
      </c>
      <c r="N21" s="257">
        <f t="shared" si="8"/>
        <v>2</v>
      </c>
      <c r="R21" s="18"/>
    </row>
    <row r="22" spans="1:18" x14ac:dyDescent="0.3">
      <c r="A22" s="296" t="s">
        <v>42</v>
      </c>
      <c r="B22" s="297"/>
      <c r="C22" s="297"/>
      <c r="D22" s="297"/>
      <c r="E22" s="297"/>
      <c r="F22" s="298"/>
      <c r="G22" s="111"/>
      <c r="H22" s="111"/>
      <c r="I22" s="111"/>
      <c r="J22" s="111"/>
      <c r="K22" s="4">
        <v>3</v>
      </c>
      <c r="L22" s="255">
        <f>N11</f>
        <v>2</v>
      </c>
      <c r="M22" s="256" t="s">
        <v>20</v>
      </c>
      <c r="N22" s="257">
        <f t="shared" si="8"/>
        <v>2</v>
      </c>
      <c r="R22" s="18"/>
    </row>
    <row r="23" spans="1:18" x14ac:dyDescent="0.3">
      <c r="A23" s="299"/>
      <c r="B23" s="300"/>
      <c r="C23" s="300"/>
      <c r="D23" s="300"/>
      <c r="E23" s="300"/>
      <c r="F23" s="301"/>
      <c r="G23" s="111"/>
      <c r="H23" s="111"/>
      <c r="I23" s="111"/>
      <c r="J23" s="111"/>
      <c r="K23" s="4">
        <v>4</v>
      </c>
      <c r="L23" s="255">
        <f>O11</f>
        <v>1</v>
      </c>
      <c r="M23" s="256" t="s">
        <v>20</v>
      </c>
      <c r="N23" s="257">
        <f t="shared" si="8"/>
        <v>1</v>
      </c>
      <c r="R23" s="18"/>
    </row>
    <row r="24" spans="1:18" x14ac:dyDescent="0.3">
      <c r="A24" s="114"/>
      <c r="B24" s="115"/>
      <c r="C24" s="115"/>
      <c r="D24" s="115"/>
      <c r="E24" s="115"/>
      <c r="F24" s="121"/>
      <c r="G24" s="111"/>
      <c r="H24" s="111"/>
      <c r="I24" s="111"/>
      <c r="J24" s="111"/>
      <c r="K24" s="4">
        <v>5</v>
      </c>
      <c r="L24" s="255">
        <f>P11</f>
        <v>2</v>
      </c>
      <c r="M24" s="256" t="s">
        <v>20</v>
      </c>
      <c r="N24" s="257">
        <f t="shared" si="8"/>
        <v>2</v>
      </c>
      <c r="R24" s="18"/>
    </row>
    <row r="25" spans="1:18" ht="15" thickBot="1" x14ac:dyDescent="0.35">
      <c r="A25" s="118"/>
      <c r="B25" s="119"/>
      <c r="C25" s="119"/>
      <c r="D25" s="119"/>
      <c r="E25" s="119"/>
      <c r="F25" s="123"/>
      <c r="G25" s="120"/>
      <c r="H25" s="120"/>
      <c r="I25" s="120"/>
      <c r="J25" s="120"/>
      <c r="K25" s="12">
        <v>6</v>
      </c>
      <c r="L25" s="258">
        <f>Q11</f>
        <v>5</v>
      </c>
      <c r="M25" s="259" t="s">
        <v>52</v>
      </c>
      <c r="N25" s="260">
        <f t="shared" si="8"/>
        <v>0</v>
      </c>
      <c r="O25" s="3"/>
      <c r="P25" s="3"/>
      <c r="Q25" s="3"/>
      <c r="R25" s="19"/>
    </row>
    <row r="26" spans="1:18" x14ac:dyDescent="0.3">
      <c r="G26" s="111"/>
      <c r="H26" s="111"/>
      <c r="I26" s="111"/>
      <c r="J26" s="111"/>
      <c r="K26" s="111"/>
    </row>
    <row r="27" spans="1:18" x14ac:dyDescent="0.3">
      <c r="G27" s="111"/>
      <c r="H27" s="111"/>
      <c r="I27" s="111"/>
      <c r="J27" s="111"/>
      <c r="K27" s="111"/>
    </row>
    <row r="28" spans="1:18" x14ac:dyDescent="0.3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</row>
    <row r="29" spans="1:18" x14ac:dyDescent="0.3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</row>
  </sheetData>
  <mergeCells count="11">
    <mergeCell ref="K18:N18"/>
    <mergeCell ref="A2:H2"/>
    <mergeCell ref="K2:R2"/>
    <mergeCell ref="A1:R1"/>
    <mergeCell ref="A18:F19"/>
    <mergeCell ref="L3:Q3"/>
    <mergeCell ref="A20:F20"/>
    <mergeCell ref="A22:F23"/>
    <mergeCell ref="A14:F14"/>
    <mergeCell ref="A17:F17"/>
    <mergeCell ref="B3:G3"/>
  </mergeCells>
  <conditionalFormatting sqref="B5:R11">
    <cfRule type="cellIs" dxfId="8" priority="1" operator="equal">
      <formula>0</formula>
    </cfRule>
  </conditionalFormatting>
  <pageMargins left="0.7" right="0.7" top="0.75" bottom="0.75" header="0.3" footer="0.3"/>
  <ignoredErrors>
    <ignoredError sqref="H5:H10 B11:G11 R5:R10 L11:Q11 K1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E91F-DBB3-4A8B-AD2B-70DA7F24B416}">
  <dimension ref="A1:R29"/>
  <sheetViews>
    <sheetView zoomScaleNormal="100" workbookViewId="0">
      <selection activeCell="N20" sqref="N20"/>
    </sheetView>
  </sheetViews>
  <sheetFormatPr defaultRowHeight="14.4" x14ac:dyDescent="0.3"/>
  <cols>
    <col min="1" max="1" width="14" style="1" bestFit="1" customWidth="1"/>
    <col min="8" max="8" width="15.5546875" bestFit="1" customWidth="1"/>
    <col min="11" max="11" width="10.5546875" style="1" bestFit="1" customWidth="1"/>
    <col min="12" max="12" width="9.6640625" bestFit="1" customWidth="1"/>
    <col min="14" max="14" width="11.44140625" bestFit="1" customWidth="1"/>
    <col min="18" max="18" width="11.33203125" bestFit="1" customWidth="1"/>
  </cols>
  <sheetData>
    <row r="1" spans="1:18" ht="15" thickBot="1" x14ac:dyDescent="0.35">
      <c r="A1" s="314" t="s">
        <v>57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</row>
    <row r="2" spans="1:18" ht="15" thickBot="1" x14ac:dyDescent="0.35">
      <c r="A2" s="287" t="s">
        <v>37</v>
      </c>
      <c r="B2" s="288"/>
      <c r="C2" s="288"/>
      <c r="D2" s="288"/>
      <c r="E2" s="288"/>
      <c r="F2" s="288"/>
      <c r="G2" s="288"/>
      <c r="H2" s="289"/>
      <c r="I2" s="10"/>
      <c r="K2" s="287" t="s">
        <v>53</v>
      </c>
      <c r="L2" s="288"/>
      <c r="M2" s="288"/>
      <c r="N2" s="288"/>
      <c r="O2" s="288"/>
      <c r="P2" s="288"/>
      <c r="Q2" s="288"/>
      <c r="R2" s="289"/>
    </row>
    <row r="3" spans="1:18" ht="15" thickBot="1" x14ac:dyDescent="0.35">
      <c r="A3" s="4"/>
      <c r="B3" s="312" t="s">
        <v>36</v>
      </c>
      <c r="C3" s="308"/>
      <c r="D3" s="308"/>
      <c r="E3" s="308"/>
      <c r="F3" s="308"/>
      <c r="G3" s="313"/>
      <c r="H3" s="131"/>
      <c r="I3" s="10"/>
      <c r="K3" s="4"/>
      <c r="L3" s="312" t="s">
        <v>36</v>
      </c>
      <c r="M3" s="308"/>
      <c r="N3" s="308"/>
      <c r="O3" s="308"/>
      <c r="P3" s="308"/>
      <c r="Q3" s="313"/>
      <c r="R3" s="131"/>
    </row>
    <row r="4" spans="1:18" ht="15.6" thickTop="1" thickBot="1" x14ac:dyDescent="0.35">
      <c r="A4" s="132" t="s">
        <v>35</v>
      </c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0" t="s">
        <v>46</v>
      </c>
      <c r="K4" s="132" t="s">
        <v>35</v>
      </c>
      <c r="L4" s="13">
        <v>1</v>
      </c>
      <c r="M4" s="13">
        <v>2</v>
      </c>
      <c r="N4" s="13">
        <v>3</v>
      </c>
      <c r="O4" s="13">
        <v>4</v>
      </c>
      <c r="P4" s="13">
        <v>5</v>
      </c>
      <c r="Q4" s="13">
        <v>6</v>
      </c>
      <c r="R4" s="130" t="s">
        <v>45</v>
      </c>
    </row>
    <row r="5" spans="1:18" ht="15" thickTop="1" x14ac:dyDescent="0.3">
      <c r="A5" s="4">
        <v>1</v>
      </c>
      <c r="B5" s="250">
        <v>0</v>
      </c>
      <c r="C5" s="250">
        <v>3</v>
      </c>
      <c r="D5" s="250">
        <v>10</v>
      </c>
      <c r="E5" s="250">
        <v>2</v>
      </c>
      <c r="F5" s="250">
        <v>0</v>
      </c>
      <c r="G5" s="250">
        <v>0</v>
      </c>
      <c r="H5" s="6">
        <f t="shared" ref="H5:H10" si="0">SUM(B5:G5)</f>
        <v>15</v>
      </c>
      <c r="K5" s="4">
        <v>1</v>
      </c>
      <c r="L5" s="250">
        <v>0</v>
      </c>
      <c r="M5" s="250">
        <v>0</v>
      </c>
      <c r="N5" s="250">
        <v>2</v>
      </c>
      <c r="O5" s="250">
        <v>0</v>
      </c>
      <c r="P5" s="250">
        <v>0</v>
      </c>
      <c r="Q5" s="250">
        <v>0</v>
      </c>
      <c r="R5" s="6">
        <f t="shared" ref="R5:R10" si="1">SUM(L5:Q5)</f>
        <v>2</v>
      </c>
    </row>
    <row r="6" spans="1:18" x14ac:dyDescent="0.3">
      <c r="A6" s="4">
        <v>2</v>
      </c>
      <c r="B6" s="250">
        <v>1</v>
      </c>
      <c r="C6" s="250">
        <v>0</v>
      </c>
      <c r="D6" s="250">
        <v>0</v>
      </c>
      <c r="E6" s="250">
        <v>1</v>
      </c>
      <c r="F6" s="250">
        <v>0</v>
      </c>
      <c r="G6" s="250">
        <v>2</v>
      </c>
      <c r="H6" s="6">
        <f t="shared" si="0"/>
        <v>4</v>
      </c>
      <c r="K6" s="4">
        <v>2</v>
      </c>
      <c r="L6" s="250">
        <v>0</v>
      </c>
      <c r="M6" s="250">
        <v>0</v>
      </c>
      <c r="N6" s="250">
        <v>0</v>
      </c>
      <c r="O6" s="250">
        <v>0</v>
      </c>
      <c r="P6" s="250">
        <v>0</v>
      </c>
      <c r="Q6" s="250">
        <v>2</v>
      </c>
      <c r="R6" s="6">
        <f t="shared" si="1"/>
        <v>2</v>
      </c>
    </row>
    <row r="7" spans="1:18" x14ac:dyDescent="0.3">
      <c r="A7" s="4">
        <v>3</v>
      </c>
      <c r="B7" s="250">
        <v>0</v>
      </c>
      <c r="C7" s="250">
        <v>0</v>
      </c>
      <c r="D7" s="250">
        <v>0</v>
      </c>
      <c r="E7" s="250">
        <v>3</v>
      </c>
      <c r="F7" s="250">
        <v>2</v>
      </c>
      <c r="G7" s="250">
        <v>0</v>
      </c>
      <c r="H7" s="6">
        <f t="shared" si="0"/>
        <v>5</v>
      </c>
      <c r="K7" s="4">
        <v>3</v>
      </c>
      <c r="L7" s="250">
        <v>0</v>
      </c>
      <c r="M7" s="250">
        <v>0</v>
      </c>
      <c r="N7" s="250">
        <v>0</v>
      </c>
      <c r="O7" s="250">
        <v>0</v>
      </c>
      <c r="P7" s="250">
        <v>2</v>
      </c>
      <c r="Q7" s="250">
        <v>0</v>
      </c>
      <c r="R7" s="6">
        <f t="shared" si="1"/>
        <v>2</v>
      </c>
    </row>
    <row r="8" spans="1:18" x14ac:dyDescent="0.3">
      <c r="A8" s="4">
        <v>4</v>
      </c>
      <c r="B8" s="250">
        <v>0</v>
      </c>
      <c r="C8" s="250">
        <v>1</v>
      </c>
      <c r="D8" s="250">
        <v>1</v>
      </c>
      <c r="E8" s="250">
        <v>0</v>
      </c>
      <c r="F8" s="250">
        <v>0</v>
      </c>
      <c r="G8" s="250">
        <v>1</v>
      </c>
      <c r="H8" s="6">
        <f t="shared" si="0"/>
        <v>3</v>
      </c>
      <c r="K8" s="4">
        <v>4</v>
      </c>
      <c r="L8" s="250">
        <v>0</v>
      </c>
      <c r="M8" s="250">
        <v>0</v>
      </c>
      <c r="N8" s="250">
        <v>0</v>
      </c>
      <c r="O8" s="250">
        <v>0</v>
      </c>
      <c r="P8" s="250">
        <v>0</v>
      </c>
      <c r="Q8" s="250">
        <v>1</v>
      </c>
      <c r="R8" s="6">
        <f t="shared" si="1"/>
        <v>1</v>
      </c>
    </row>
    <row r="9" spans="1:18" x14ac:dyDescent="0.3">
      <c r="A9" s="4">
        <v>5</v>
      </c>
      <c r="B9" s="250">
        <v>0</v>
      </c>
      <c r="C9" s="250">
        <v>0</v>
      </c>
      <c r="D9" s="250">
        <v>1</v>
      </c>
      <c r="E9" s="250">
        <v>0</v>
      </c>
      <c r="F9" s="250">
        <v>0</v>
      </c>
      <c r="G9" s="250">
        <v>6</v>
      </c>
      <c r="H9" s="6">
        <f t="shared" si="0"/>
        <v>7</v>
      </c>
      <c r="K9" s="4">
        <v>5</v>
      </c>
      <c r="L9" s="250">
        <v>0</v>
      </c>
      <c r="M9" s="250">
        <v>0</v>
      </c>
      <c r="N9" s="250">
        <v>0</v>
      </c>
      <c r="O9" s="250">
        <v>0</v>
      </c>
      <c r="P9" s="250">
        <v>0</v>
      </c>
      <c r="Q9" s="250">
        <v>2</v>
      </c>
      <c r="R9" s="6">
        <f t="shared" si="1"/>
        <v>2</v>
      </c>
    </row>
    <row r="10" spans="1:18" ht="15" thickBot="1" x14ac:dyDescent="0.35">
      <c r="A10" s="4">
        <v>6</v>
      </c>
      <c r="B10" s="243">
        <f>G11</f>
        <v>9</v>
      </c>
      <c r="C10" s="250">
        <v>2</v>
      </c>
      <c r="D10" s="250">
        <v>0</v>
      </c>
      <c r="E10" s="250">
        <v>1</v>
      </c>
      <c r="F10" s="250">
        <v>0</v>
      </c>
      <c r="G10" s="250">
        <v>0</v>
      </c>
      <c r="H10" s="6">
        <f t="shared" si="0"/>
        <v>12</v>
      </c>
      <c r="K10" s="4">
        <v>6</v>
      </c>
      <c r="L10" s="250">
        <v>2</v>
      </c>
      <c r="M10" s="250">
        <v>2</v>
      </c>
      <c r="N10" s="250">
        <v>0</v>
      </c>
      <c r="O10" s="250">
        <v>1</v>
      </c>
      <c r="P10" s="250">
        <v>0</v>
      </c>
      <c r="Q10" s="250">
        <v>0</v>
      </c>
      <c r="R10" s="6">
        <f t="shared" si="1"/>
        <v>5</v>
      </c>
    </row>
    <row r="11" spans="1:18" ht="15" thickBot="1" x14ac:dyDescent="0.35">
      <c r="A11" s="130" t="s">
        <v>47</v>
      </c>
      <c r="B11" s="251">
        <f>SUM(B5:B10)</f>
        <v>10</v>
      </c>
      <c r="C11" s="251">
        <f t="shared" ref="C11:G11" si="2">SUM(C5:C10)</f>
        <v>6</v>
      </c>
      <c r="D11" s="251">
        <f t="shared" si="2"/>
        <v>12</v>
      </c>
      <c r="E11" s="251">
        <f t="shared" si="2"/>
        <v>7</v>
      </c>
      <c r="F11" s="251">
        <f t="shared" si="2"/>
        <v>2</v>
      </c>
      <c r="G11" s="251">
        <f t="shared" si="2"/>
        <v>9</v>
      </c>
      <c r="H11" s="9">
        <v>0</v>
      </c>
      <c r="K11" s="130" t="s">
        <v>44</v>
      </c>
      <c r="L11" s="251">
        <f>SUM(L5:L10)</f>
        <v>2</v>
      </c>
      <c r="M11" s="251">
        <f t="shared" ref="M11:Q11" si="3">SUM(M5:M10)</f>
        <v>2</v>
      </c>
      <c r="N11" s="251">
        <f t="shared" si="3"/>
        <v>2</v>
      </c>
      <c r="O11" s="251">
        <f t="shared" si="3"/>
        <v>1</v>
      </c>
      <c r="P11" s="251">
        <f t="shared" si="3"/>
        <v>2</v>
      </c>
      <c r="Q11" s="251">
        <f t="shared" si="3"/>
        <v>5</v>
      </c>
      <c r="R11" s="9">
        <v>0</v>
      </c>
    </row>
    <row r="12" spans="1:18" ht="15" thickBot="1" x14ac:dyDescent="0.35"/>
    <row r="13" spans="1:18" ht="15" thickBot="1" x14ac:dyDescent="0.35">
      <c r="A13" s="127" t="s">
        <v>41</v>
      </c>
      <c r="B13" s="128"/>
      <c r="C13" s="128"/>
      <c r="D13" s="128"/>
      <c r="E13" s="128"/>
      <c r="F13" s="129"/>
    </row>
    <row r="14" spans="1:18" ht="15" thickBot="1" x14ac:dyDescent="0.35">
      <c r="A14" s="302" t="s">
        <v>43</v>
      </c>
      <c r="B14" s="303"/>
      <c r="C14" s="303"/>
      <c r="D14" s="303"/>
      <c r="E14" s="303"/>
      <c r="F14" s="304"/>
      <c r="K14" s="8" t="s">
        <v>13</v>
      </c>
      <c r="L14" s="15">
        <f>R10</f>
        <v>5</v>
      </c>
      <c r="M14" s="16"/>
      <c r="N14" s="16"/>
      <c r="O14" s="16"/>
      <c r="P14" s="16"/>
      <c r="Q14" s="16"/>
      <c r="R14" s="17"/>
    </row>
    <row r="16" spans="1:18" ht="15" thickBot="1" x14ac:dyDescent="0.35"/>
    <row r="17" spans="1:18" ht="15" thickBot="1" x14ac:dyDescent="0.35">
      <c r="A17" s="287" t="s">
        <v>54</v>
      </c>
      <c r="B17" s="288"/>
      <c r="C17" s="288"/>
      <c r="D17" s="288"/>
      <c r="E17" s="288"/>
      <c r="F17" s="289"/>
      <c r="G17" s="112"/>
      <c r="H17" s="112"/>
      <c r="I17" s="112"/>
      <c r="J17" s="112"/>
      <c r="K17" s="287" t="s">
        <v>38</v>
      </c>
      <c r="L17" s="288"/>
      <c r="M17" s="288"/>
      <c r="N17" s="289"/>
      <c r="O17" s="125"/>
      <c r="P17" s="125"/>
      <c r="Q17" s="112"/>
      <c r="R17" s="113"/>
    </row>
    <row r="18" spans="1:18" ht="14.4" customHeight="1" x14ac:dyDescent="0.3">
      <c r="A18" s="315" t="s">
        <v>39</v>
      </c>
      <c r="B18" s="316"/>
      <c r="C18" s="316"/>
      <c r="D18" s="316"/>
      <c r="E18" s="316"/>
      <c r="F18" s="317"/>
      <c r="G18" s="116"/>
      <c r="H18" s="116"/>
      <c r="I18" s="116"/>
      <c r="J18" s="116"/>
      <c r="K18" s="2" t="s">
        <v>51</v>
      </c>
      <c r="L18" s="1" t="s">
        <v>49</v>
      </c>
      <c r="M18" s="1" t="s">
        <v>16</v>
      </c>
      <c r="N18" s="7" t="s">
        <v>50</v>
      </c>
      <c r="O18" s="126"/>
      <c r="R18" s="18"/>
    </row>
    <row r="19" spans="1:18" x14ac:dyDescent="0.3">
      <c r="A19" s="309"/>
      <c r="B19" s="310"/>
      <c r="C19" s="310"/>
      <c r="D19" s="310"/>
      <c r="E19" s="310"/>
      <c r="F19" s="311"/>
      <c r="G19" s="116"/>
      <c r="H19" s="116"/>
      <c r="I19" s="116"/>
      <c r="J19" s="116"/>
      <c r="K19" s="2">
        <v>1</v>
      </c>
      <c r="L19">
        <f>L$11</f>
        <v>2</v>
      </c>
      <c r="M19" s="249" t="s">
        <v>20</v>
      </c>
      <c r="N19" s="122">
        <f t="shared" ref="N19:N24" si="4">R5</f>
        <v>2</v>
      </c>
      <c r="R19" s="18"/>
    </row>
    <row r="20" spans="1:18" x14ac:dyDescent="0.3">
      <c r="A20" s="318" t="s">
        <v>40</v>
      </c>
      <c r="B20" s="319"/>
      <c r="C20" s="319"/>
      <c r="D20" s="319"/>
      <c r="E20" s="319"/>
      <c r="F20" s="320"/>
      <c r="K20" s="2">
        <v>2</v>
      </c>
      <c r="L20">
        <f>M11</f>
        <v>2</v>
      </c>
      <c r="M20" s="249" t="s">
        <v>20</v>
      </c>
      <c r="N20" s="122">
        <f t="shared" si="4"/>
        <v>2</v>
      </c>
      <c r="R20" s="18"/>
    </row>
    <row r="21" spans="1:18" x14ac:dyDescent="0.3">
      <c r="A21" s="117"/>
      <c r="B21" s="111"/>
      <c r="C21" s="111"/>
      <c r="D21" s="111"/>
      <c r="E21" s="111"/>
      <c r="F21" s="122"/>
      <c r="G21" s="111"/>
      <c r="H21" s="111"/>
      <c r="I21" s="111"/>
      <c r="J21" s="111"/>
      <c r="K21" s="2">
        <v>3</v>
      </c>
      <c r="L21">
        <f>N11</f>
        <v>2</v>
      </c>
      <c r="M21" s="249" t="s">
        <v>20</v>
      </c>
      <c r="N21" s="122">
        <f t="shared" si="4"/>
        <v>2</v>
      </c>
      <c r="R21" s="18"/>
    </row>
    <row r="22" spans="1:18" ht="14.4" customHeight="1" x14ac:dyDescent="0.3">
      <c r="A22" s="309" t="s">
        <v>55</v>
      </c>
      <c r="B22" s="310"/>
      <c r="C22" s="310"/>
      <c r="D22" s="310"/>
      <c r="E22" s="310"/>
      <c r="F22" s="311"/>
      <c r="G22" s="111"/>
      <c r="H22" s="111"/>
      <c r="I22" s="111"/>
      <c r="J22" s="111"/>
      <c r="K22" s="2">
        <v>4</v>
      </c>
      <c r="L22">
        <f>O11</f>
        <v>1</v>
      </c>
      <c r="M22" s="249" t="s">
        <v>20</v>
      </c>
      <c r="N22" s="122">
        <f t="shared" si="4"/>
        <v>1</v>
      </c>
      <c r="R22" s="18"/>
    </row>
    <row r="23" spans="1:18" x14ac:dyDescent="0.3">
      <c r="A23" s="309"/>
      <c r="B23" s="310"/>
      <c r="C23" s="310"/>
      <c r="D23" s="310"/>
      <c r="E23" s="310"/>
      <c r="F23" s="311"/>
      <c r="G23" s="111"/>
      <c r="H23" s="111"/>
      <c r="I23" s="111"/>
      <c r="J23" s="111"/>
      <c r="K23" s="2">
        <v>5</v>
      </c>
      <c r="L23">
        <f>P11</f>
        <v>2</v>
      </c>
      <c r="M23" s="249" t="s">
        <v>20</v>
      </c>
      <c r="N23" s="122">
        <f t="shared" si="4"/>
        <v>2</v>
      </c>
      <c r="R23" s="18"/>
    </row>
    <row r="24" spans="1:18" x14ac:dyDescent="0.3">
      <c r="A24" s="114"/>
      <c r="B24" s="115"/>
      <c r="C24" s="115"/>
      <c r="D24" s="115"/>
      <c r="E24" s="115"/>
      <c r="F24" s="121"/>
      <c r="G24" s="111"/>
      <c r="H24" s="111"/>
      <c r="I24" s="111"/>
      <c r="J24" s="111"/>
      <c r="K24" s="2">
        <v>6</v>
      </c>
      <c r="L24">
        <f>Q11</f>
        <v>5</v>
      </c>
      <c r="M24" s="249" t="s">
        <v>20</v>
      </c>
      <c r="N24" s="122">
        <f t="shared" si="4"/>
        <v>5</v>
      </c>
      <c r="R24" s="18"/>
    </row>
    <row r="25" spans="1:18" ht="15" thickBot="1" x14ac:dyDescent="0.35">
      <c r="A25" s="118"/>
      <c r="B25" s="119"/>
      <c r="C25" s="119"/>
      <c r="D25" s="119"/>
      <c r="E25" s="119"/>
      <c r="F25" s="123"/>
      <c r="G25" s="120"/>
      <c r="H25" s="120"/>
      <c r="I25" s="120"/>
      <c r="J25" s="120"/>
      <c r="K25" s="124"/>
      <c r="L25" s="3"/>
      <c r="M25" s="3"/>
      <c r="N25" s="19"/>
      <c r="O25" s="3"/>
      <c r="P25" s="3"/>
      <c r="Q25" s="3"/>
      <c r="R25" s="19"/>
    </row>
    <row r="26" spans="1:18" x14ac:dyDescent="0.3">
      <c r="G26" s="111"/>
      <c r="H26" s="111"/>
      <c r="I26" s="111"/>
      <c r="J26" s="111"/>
      <c r="K26" s="111"/>
    </row>
    <row r="27" spans="1:18" x14ac:dyDescent="0.3">
      <c r="G27" s="111"/>
      <c r="H27" s="111"/>
      <c r="I27" s="111"/>
      <c r="J27" s="111"/>
      <c r="K27" s="111"/>
    </row>
    <row r="28" spans="1:18" x14ac:dyDescent="0.3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</row>
    <row r="29" spans="1:18" x14ac:dyDescent="0.3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</row>
  </sheetData>
  <mergeCells count="11">
    <mergeCell ref="A18:F19"/>
    <mergeCell ref="A20:F20"/>
    <mergeCell ref="A22:F23"/>
    <mergeCell ref="A2:H2"/>
    <mergeCell ref="K2:R2"/>
    <mergeCell ref="A1:R1"/>
    <mergeCell ref="B3:G3"/>
    <mergeCell ref="L3:Q3"/>
    <mergeCell ref="A14:F14"/>
    <mergeCell ref="A17:F17"/>
    <mergeCell ref="K17:N17"/>
  </mergeCells>
  <conditionalFormatting sqref="B5:G10">
    <cfRule type="cellIs" dxfId="7" priority="3" operator="equal">
      <formula>0</formula>
    </cfRule>
  </conditionalFormatting>
  <conditionalFormatting sqref="L5:Q10">
    <cfRule type="cellIs" dxfId="6" priority="1" operator="equal">
      <formula>0</formula>
    </cfRule>
  </conditionalFormatting>
  <pageMargins left="0.7" right="0.7" top="0.75" bottom="0.75" header="0.3" footer="0.3"/>
  <ignoredErrors>
    <ignoredError sqref="H5:H10 B11:G11 R5:R10 L11:Q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D98B-0597-4D10-9439-6206D2A07277}">
  <dimension ref="A1:P23"/>
  <sheetViews>
    <sheetView zoomScale="130" zoomScaleNormal="130" workbookViewId="0">
      <selection activeCell="K18" sqref="K18"/>
    </sheetView>
  </sheetViews>
  <sheetFormatPr defaultRowHeight="14.4" x14ac:dyDescent="0.3"/>
  <cols>
    <col min="1" max="1" width="12" customWidth="1"/>
    <col min="2" max="2" width="9.44140625" customWidth="1"/>
    <col min="3" max="3" width="9.88671875" customWidth="1"/>
    <col min="9" max="9" width="14.33203125" bestFit="1" customWidth="1"/>
    <col min="16" max="16" width="8.21875" bestFit="1" customWidth="1"/>
  </cols>
  <sheetData>
    <row r="1" spans="1:16" ht="15" thickBot="1" x14ac:dyDescent="0.35">
      <c r="A1" s="321" t="s">
        <v>67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3"/>
    </row>
    <row r="2" spans="1:16" ht="15" thickBot="1" x14ac:dyDescent="0.35">
      <c r="A2" s="324" t="s">
        <v>58</v>
      </c>
      <c r="B2" s="325"/>
      <c r="C2" s="325"/>
      <c r="D2" s="325"/>
      <c r="E2" s="325"/>
      <c r="F2" s="325"/>
      <c r="G2" s="326"/>
      <c r="H2" s="133"/>
      <c r="I2" s="324" t="s">
        <v>58</v>
      </c>
      <c r="J2" s="325"/>
      <c r="K2" s="325"/>
      <c r="L2" s="325"/>
      <c r="M2" s="325"/>
      <c r="N2" s="325"/>
      <c r="O2" s="325"/>
      <c r="P2" s="326"/>
    </row>
    <row r="3" spans="1:16" ht="15" thickBot="1" x14ac:dyDescent="0.35">
      <c r="A3" s="217"/>
      <c r="B3" s="327" t="s">
        <v>36</v>
      </c>
      <c r="C3" s="328"/>
      <c r="D3" s="328"/>
      <c r="E3" s="328"/>
      <c r="F3" s="328"/>
      <c r="G3" s="329"/>
      <c r="H3" s="133"/>
      <c r="I3" s="217"/>
      <c r="J3" s="327" t="s">
        <v>36</v>
      </c>
      <c r="K3" s="328"/>
      <c r="L3" s="328"/>
      <c r="M3" s="328"/>
      <c r="N3" s="328"/>
      <c r="O3" s="329"/>
      <c r="P3" s="218"/>
    </row>
    <row r="4" spans="1:16" ht="15.6" thickTop="1" thickBot="1" x14ac:dyDescent="0.35">
      <c r="A4" s="219" t="s">
        <v>35</v>
      </c>
      <c r="B4" s="220">
        <v>1</v>
      </c>
      <c r="C4" s="220">
        <v>2</v>
      </c>
      <c r="D4" s="220">
        <v>3</v>
      </c>
      <c r="E4" s="220">
        <v>4</v>
      </c>
      <c r="F4" s="220">
        <v>5</v>
      </c>
      <c r="G4" s="221">
        <v>6</v>
      </c>
      <c r="H4" s="133"/>
      <c r="I4" s="219" t="s">
        <v>35</v>
      </c>
      <c r="J4" s="220">
        <v>1</v>
      </c>
      <c r="K4" s="220">
        <v>2</v>
      </c>
      <c r="L4" s="220">
        <v>3</v>
      </c>
      <c r="M4" s="220">
        <v>4</v>
      </c>
      <c r="N4" s="220">
        <v>5</v>
      </c>
      <c r="O4" s="220">
        <v>6</v>
      </c>
      <c r="P4" s="222" t="s">
        <v>60</v>
      </c>
    </row>
    <row r="5" spans="1:16" ht="15" thickTop="1" x14ac:dyDescent="0.3">
      <c r="A5" s="217">
        <v>1</v>
      </c>
      <c r="B5" s="133">
        <v>999999</v>
      </c>
      <c r="C5" s="133">
        <v>100</v>
      </c>
      <c r="D5" s="133">
        <v>200</v>
      </c>
      <c r="E5" s="133">
        <v>999999</v>
      </c>
      <c r="F5" s="133">
        <v>999999</v>
      </c>
      <c r="G5" s="223">
        <v>999999</v>
      </c>
      <c r="H5" s="133"/>
      <c r="I5" s="217">
        <v>1</v>
      </c>
      <c r="J5" s="243">
        <v>0</v>
      </c>
      <c r="K5" s="243">
        <v>1</v>
      </c>
      <c r="L5" s="243">
        <v>0</v>
      </c>
      <c r="M5" s="243">
        <v>0</v>
      </c>
      <c r="N5" s="243">
        <v>0</v>
      </c>
      <c r="O5" s="243">
        <v>0</v>
      </c>
      <c r="P5" s="244">
        <f>SUM(J5:O5)</f>
        <v>1</v>
      </c>
    </row>
    <row r="6" spans="1:16" x14ac:dyDescent="0.3">
      <c r="A6" s="217">
        <v>2</v>
      </c>
      <c r="B6" s="133">
        <v>100</v>
      </c>
      <c r="C6" s="133">
        <v>999999</v>
      </c>
      <c r="D6" s="133">
        <v>50</v>
      </c>
      <c r="E6" s="133">
        <v>200</v>
      </c>
      <c r="F6" s="133">
        <v>100</v>
      </c>
      <c r="G6" s="223">
        <v>999999</v>
      </c>
      <c r="H6" s="133"/>
      <c r="I6" s="217">
        <v>2</v>
      </c>
      <c r="J6" s="243">
        <v>0</v>
      </c>
      <c r="K6" s="243">
        <v>0</v>
      </c>
      <c r="L6" s="243">
        <v>1</v>
      </c>
      <c r="M6" s="243">
        <v>0</v>
      </c>
      <c r="N6" s="243">
        <v>0</v>
      </c>
      <c r="O6" s="243">
        <v>0</v>
      </c>
      <c r="P6" s="244">
        <f t="shared" ref="P6:P10" si="0">SUM(J6:O6)</f>
        <v>1</v>
      </c>
    </row>
    <row r="7" spans="1:16" x14ac:dyDescent="0.3">
      <c r="A7" s="217">
        <v>3</v>
      </c>
      <c r="B7" s="133">
        <v>200</v>
      </c>
      <c r="C7" s="133">
        <v>50</v>
      </c>
      <c r="D7" s="133">
        <v>999999</v>
      </c>
      <c r="E7" s="133">
        <v>999999</v>
      </c>
      <c r="F7" s="133">
        <v>40</v>
      </c>
      <c r="G7" s="223">
        <v>999999</v>
      </c>
      <c r="H7" s="133"/>
      <c r="I7" s="217">
        <v>3</v>
      </c>
      <c r="J7" s="243">
        <v>0</v>
      </c>
      <c r="K7" s="243">
        <v>0</v>
      </c>
      <c r="L7" s="243">
        <v>0</v>
      </c>
      <c r="M7" s="243">
        <v>0</v>
      </c>
      <c r="N7" s="243">
        <v>1</v>
      </c>
      <c r="O7" s="243">
        <v>0</v>
      </c>
      <c r="P7" s="244">
        <f t="shared" si="0"/>
        <v>1</v>
      </c>
    </row>
    <row r="8" spans="1:16" x14ac:dyDescent="0.3">
      <c r="A8" s="217">
        <v>4</v>
      </c>
      <c r="B8" s="133">
        <v>999999</v>
      </c>
      <c r="C8" s="133">
        <v>200</v>
      </c>
      <c r="D8" s="133">
        <v>999999</v>
      </c>
      <c r="E8" s="133">
        <v>999999</v>
      </c>
      <c r="F8" s="133">
        <v>150</v>
      </c>
      <c r="G8" s="223">
        <v>100</v>
      </c>
      <c r="H8" s="133"/>
      <c r="I8" s="217">
        <v>4</v>
      </c>
      <c r="J8" s="243">
        <v>0</v>
      </c>
      <c r="K8" s="243">
        <v>0</v>
      </c>
      <c r="L8" s="243">
        <v>0</v>
      </c>
      <c r="M8" s="243">
        <v>0</v>
      </c>
      <c r="N8" s="243">
        <v>0</v>
      </c>
      <c r="O8" s="243">
        <v>0</v>
      </c>
      <c r="P8" s="244">
        <f t="shared" si="0"/>
        <v>0</v>
      </c>
    </row>
    <row r="9" spans="1:16" x14ac:dyDescent="0.3">
      <c r="A9" s="217">
        <v>5</v>
      </c>
      <c r="B9" s="133">
        <v>999999</v>
      </c>
      <c r="C9" s="133">
        <v>200</v>
      </c>
      <c r="D9" s="133">
        <v>40</v>
      </c>
      <c r="E9" s="133">
        <v>150</v>
      </c>
      <c r="F9" s="133">
        <v>999999</v>
      </c>
      <c r="G9" s="223">
        <v>100</v>
      </c>
      <c r="H9" s="133"/>
      <c r="I9" s="217">
        <v>5</v>
      </c>
      <c r="J9" s="243">
        <v>0</v>
      </c>
      <c r="K9" s="243">
        <v>0</v>
      </c>
      <c r="L9" s="243">
        <v>0</v>
      </c>
      <c r="M9" s="243">
        <v>0</v>
      </c>
      <c r="N9" s="243">
        <v>0</v>
      </c>
      <c r="O9" s="243">
        <v>1</v>
      </c>
      <c r="P9" s="244">
        <f t="shared" si="0"/>
        <v>1</v>
      </c>
    </row>
    <row r="10" spans="1:16" ht="15" thickBot="1" x14ac:dyDescent="0.35">
      <c r="A10" s="224">
        <v>6</v>
      </c>
      <c r="B10" s="225">
        <v>999999</v>
      </c>
      <c r="C10" s="225">
        <v>999999</v>
      </c>
      <c r="D10" s="225">
        <v>999999</v>
      </c>
      <c r="E10" s="225">
        <v>100</v>
      </c>
      <c r="F10" s="225">
        <v>100</v>
      </c>
      <c r="G10" s="226">
        <v>999999</v>
      </c>
      <c r="H10" s="133"/>
      <c r="I10" s="217">
        <v>6</v>
      </c>
      <c r="J10" s="243">
        <v>0</v>
      </c>
      <c r="K10" s="243">
        <v>0</v>
      </c>
      <c r="L10" s="243">
        <v>0</v>
      </c>
      <c r="M10" s="243">
        <v>0</v>
      </c>
      <c r="N10" s="243">
        <v>0</v>
      </c>
      <c r="O10" s="243">
        <v>0</v>
      </c>
      <c r="P10" s="244">
        <f t="shared" si="0"/>
        <v>0</v>
      </c>
    </row>
    <row r="11" spans="1:16" ht="15" thickBot="1" x14ac:dyDescent="0.35">
      <c r="A11" s="227"/>
      <c r="B11" s="228"/>
      <c r="C11" s="228"/>
      <c r="D11" s="228"/>
      <c r="E11" s="228"/>
      <c r="F11" s="228"/>
      <c r="G11" s="228"/>
      <c r="H11" s="133"/>
      <c r="I11" s="222" t="s">
        <v>48</v>
      </c>
      <c r="J11" s="229">
        <f>SUM(J5:J10)</f>
        <v>0</v>
      </c>
      <c r="K11" s="229">
        <f t="shared" ref="K11:O11" si="1">SUM(K5:K10)</f>
        <v>1</v>
      </c>
      <c r="L11" s="229">
        <f t="shared" si="1"/>
        <v>1</v>
      </c>
      <c r="M11" s="229">
        <f t="shared" si="1"/>
        <v>0</v>
      </c>
      <c r="N11" s="229">
        <f t="shared" si="1"/>
        <v>1</v>
      </c>
      <c r="O11" s="229">
        <f t="shared" si="1"/>
        <v>1</v>
      </c>
      <c r="P11" s="230"/>
    </row>
    <row r="12" spans="1:16" x14ac:dyDescent="0.3">
      <c r="A12" s="231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223"/>
    </row>
    <row r="13" spans="1:16" ht="15" thickBot="1" x14ac:dyDescent="0.35">
      <c r="A13" s="231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223"/>
    </row>
    <row r="14" spans="1:16" ht="15" thickBot="1" x14ac:dyDescent="0.35">
      <c r="A14" s="321" t="s">
        <v>59</v>
      </c>
      <c r="B14" s="322"/>
      <c r="C14" s="322"/>
      <c r="D14" s="322"/>
      <c r="E14" s="322"/>
      <c r="F14" s="322"/>
      <c r="G14" s="323"/>
      <c r="H14" s="133"/>
      <c r="I14" s="222" t="s">
        <v>66</v>
      </c>
      <c r="J14" s="240">
        <f>SUMPRODUCT(B5:G10,J5:O10)</f>
        <v>290</v>
      </c>
      <c r="K14" s="229"/>
      <c r="L14" s="229"/>
      <c r="M14" s="229"/>
      <c r="N14" s="229"/>
      <c r="O14" s="229"/>
      <c r="P14" s="232"/>
    </row>
    <row r="15" spans="1:16" ht="15" thickBot="1" x14ac:dyDescent="0.35">
      <c r="A15" s="222" t="s">
        <v>63</v>
      </c>
      <c r="B15" s="233" t="s">
        <v>64</v>
      </c>
      <c r="C15" s="234" t="s">
        <v>16</v>
      </c>
      <c r="D15" s="235" t="s">
        <v>61</v>
      </c>
      <c r="E15" s="133"/>
      <c r="F15" s="133"/>
      <c r="G15" s="223"/>
      <c r="H15" s="133"/>
      <c r="I15" s="133"/>
      <c r="J15" s="133"/>
      <c r="K15" s="133"/>
      <c r="L15" s="133"/>
      <c r="M15" s="133"/>
      <c r="N15" s="133"/>
      <c r="O15" s="133"/>
      <c r="P15" s="223"/>
    </row>
    <row r="16" spans="1:16" x14ac:dyDescent="0.3">
      <c r="A16" s="217">
        <v>1</v>
      </c>
      <c r="B16" s="133">
        <f>P5-J11</f>
        <v>1</v>
      </c>
      <c r="C16" s="241" t="s">
        <v>20</v>
      </c>
      <c r="D16" s="242">
        <v>1</v>
      </c>
      <c r="E16" s="133"/>
      <c r="F16" s="133"/>
      <c r="G16" s="223"/>
      <c r="H16" s="133"/>
      <c r="I16" s="133"/>
      <c r="J16" s="133"/>
      <c r="K16" s="133"/>
      <c r="L16" s="133"/>
      <c r="M16" s="133"/>
      <c r="N16" s="133"/>
      <c r="O16" s="133"/>
      <c r="P16" s="223"/>
    </row>
    <row r="17" spans="1:16" x14ac:dyDescent="0.3">
      <c r="A17" s="217">
        <v>2</v>
      </c>
      <c r="B17" s="133">
        <f>P6-K11</f>
        <v>0</v>
      </c>
      <c r="C17" s="241" t="s">
        <v>20</v>
      </c>
      <c r="D17" s="242">
        <v>0</v>
      </c>
      <c r="E17" s="133"/>
      <c r="F17" s="133"/>
      <c r="G17" s="223"/>
      <c r="H17" s="133"/>
      <c r="I17" s="133"/>
      <c r="J17" s="133"/>
      <c r="K17" s="133"/>
      <c r="L17" s="133"/>
      <c r="M17" s="133"/>
      <c r="N17" s="133"/>
      <c r="O17" s="133"/>
      <c r="P17" s="223"/>
    </row>
    <row r="18" spans="1:16" x14ac:dyDescent="0.3">
      <c r="A18" s="217">
        <v>3</v>
      </c>
      <c r="B18" s="133">
        <f>P7-L11</f>
        <v>0</v>
      </c>
      <c r="C18" s="241" t="s">
        <v>20</v>
      </c>
      <c r="D18" s="242">
        <v>0</v>
      </c>
      <c r="E18" s="133"/>
      <c r="F18" s="133"/>
      <c r="G18" s="223"/>
      <c r="H18" s="133"/>
      <c r="I18" s="133"/>
      <c r="J18" s="133"/>
      <c r="K18" s="133"/>
      <c r="L18" s="133"/>
      <c r="M18" s="133"/>
      <c r="N18" s="133"/>
      <c r="O18" s="133"/>
      <c r="P18" s="223"/>
    </row>
    <row r="19" spans="1:16" x14ac:dyDescent="0.3">
      <c r="A19" s="217">
        <v>4</v>
      </c>
      <c r="B19" s="133">
        <f>P8-M11</f>
        <v>0</v>
      </c>
      <c r="C19" s="241" t="s">
        <v>20</v>
      </c>
      <c r="D19" s="242">
        <v>0</v>
      </c>
      <c r="E19" s="133"/>
      <c r="F19" s="133"/>
      <c r="G19" s="223"/>
      <c r="H19" s="133"/>
      <c r="I19" s="133"/>
      <c r="J19" s="133"/>
      <c r="K19" s="133"/>
      <c r="L19" s="133"/>
      <c r="M19" s="133"/>
      <c r="N19" s="133"/>
      <c r="O19" s="133"/>
      <c r="P19" s="223"/>
    </row>
    <row r="20" spans="1:16" x14ac:dyDescent="0.3">
      <c r="A20" s="217">
        <v>5</v>
      </c>
      <c r="B20" s="133">
        <f>P9-N11</f>
        <v>0</v>
      </c>
      <c r="C20" s="241" t="s">
        <v>20</v>
      </c>
      <c r="D20" s="242">
        <v>0</v>
      </c>
      <c r="E20" s="133"/>
      <c r="F20" s="133"/>
      <c r="G20" s="223"/>
      <c r="H20" s="133"/>
      <c r="I20" s="133"/>
      <c r="J20" s="133"/>
      <c r="K20" s="133"/>
      <c r="L20" s="133"/>
      <c r="M20" s="133"/>
      <c r="N20" s="133"/>
      <c r="O20" s="133"/>
      <c r="P20" s="223"/>
    </row>
    <row r="21" spans="1:16" ht="15" thickBot="1" x14ac:dyDescent="0.35">
      <c r="A21" s="217">
        <v>6</v>
      </c>
      <c r="B21" s="133">
        <f>P10-O11</f>
        <v>-1</v>
      </c>
      <c r="C21" s="241" t="s">
        <v>20</v>
      </c>
      <c r="D21" s="242">
        <v>-1</v>
      </c>
      <c r="E21" s="133"/>
      <c r="F21" s="133"/>
      <c r="G21" s="223"/>
      <c r="H21" s="133"/>
      <c r="I21" s="133"/>
      <c r="J21" s="133"/>
      <c r="K21" s="133"/>
      <c r="L21" s="133"/>
      <c r="M21" s="133"/>
      <c r="N21" s="133"/>
      <c r="O21" s="133"/>
      <c r="P21" s="223"/>
    </row>
    <row r="22" spans="1:16" x14ac:dyDescent="0.3">
      <c r="A22" s="236"/>
      <c r="B22" s="228"/>
      <c r="C22" s="228"/>
      <c r="D22" s="228"/>
      <c r="E22" s="228"/>
      <c r="F22" s="228"/>
      <c r="G22" s="237"/>
      <c r="H22" s="133"/>
      <c r="I22" s="133"/>
      <c r="J22" s="133"/>
      <c r="K22" s="133"/>
      <c r="L22" s="133"/>
      <c r="M22" s="133"/>
      <c r="N22" s="133"/>
      <c r="O22" s="133"/>
      <c r="P22" s="223"/>
    </row>
    <row r="23" spans="1:16" ht="15" thickBot="1" x14ac:dyDescent="0.35">
      <c r="A23" s="238"/>
      <c r="B23" s="239" t="s">
        <v>65</v>
      </c>
      <c r="C23" s="225" t="s">
        <v>62</v>
      </c>
      <c r="D23" s="225"/>
      <c r="E23" s="225"/>
      <c r="F23" s="225"/>
      <c r="G23" s="226"/>
      <c r="H23" s="225"/>
      <c r="I23" s="225"/>
      <c r="J23" s="225"/>
      <c r="K23" s="225"/>
      <c r="L23" s="225"/>
      <c r="M23" s="225"/>
      <c r="N23" s="225"/>
      <c r="O23" s="225"/>
      <c r="P23" s="226"/>
    </row>
  </sheetData>
  <mergeCells count="6">
    <mergeCell ref="A14:G14"/>
    <mergeCell ref="A1:P1"/>
    <mergeCell ref="A2:G2"/>
    <mergeCell ref="B3:G3"/>
    <mergeCell ref="I2:P2"/>
    <mergeCell ref="J3:O3"/>
  </mergeCells>
  <conditionalFormatting sqref="B5:G10">
    <cfRule type="cellIs" dxfId="5" priority="2" operator="equal">
      <formula>999999</formula>
    </cfRule>
    <cfRule type="cellIs" dxfId="4" priority="5" operator="equal">
      <formula>999999</formula>
    </cfRule>
    <cfRule type="cellIs" dxfId="3" priority="6" operator="equal">
      <formula>0</formula>
    </cfRule>
  </conditionalFormatting>
  <conditionalFormatting sqref="J5:O10">
    <cfRule type="cellIs" dxfId="2" priority="1" operator="equal">
      <formula>0</formula>
    </cfRule>
    <cfRule type="cellIs" dxfId="1" priority="3" operator="equal">
      <formula>999999</formula>
    </cfRule>
    <cfRule type="cellIs" dxfId="0" priority="4" operator="equal">
      <formula>0</formula>
    </cfRule>
  </conditionalFormatting>
  <pageMargins left="0.7" right="0.7" top="0.75" bottom="0.75" header="0.3" footer="0.3"/>
  <ignoredErrors>
    <ignoredError sqref="J11:O11 P5:P1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B97D-23EA-4410-8840-D2E5049F00F1}">
  <dimension ref="A1:K44"/>
  <sheetViews>
    <sheetView zoomScale="115" zoomScaleNormal="115" workbookViewId="0">
      <selection activeCell="F39" sqref="F39"/>
    </sheetView>
  </sheetViews>
  <sheetFormatPr defaultRowHeight="14.4" x14ac:dyDescent="0.3"/>
  <cols>
    <col min="1" max="1" width="17.33203125" style="1" bestFit="1" customWidth="1"/>
    <col min="2" max="2" width="11.88671875" bestFit="1" customWidth="1"/>
    <col min="5" max="5" width="10.88671875" bestFit="1" customWidth="1"/>
    <col min="7" max="7" width="15.5546875" bestFit="1" customWidth="1"/>
    <col min="8" max="8" width="12.109375" bestFit="1" customWidth="1"/>
    <col min="10" max="10" width="9.21875" bestFit="1" customWidth="1"/>
    <col min="11" max="11" width="10.88671875" bestFit="1" customWidth="1"/>
  </cols>
  <sheetData>
    <row r="1" spans="1:11" ht="15" thickBot="1" x14ac:dyDescent="0.35">
      <c r="A1" s="269" t="s">
        <v>81</v>
      </c>
      <c r="B1" s="270"/>
      <c r="C1" s="270"/>
      <c r="D1" s="270"/>
      <c r="E1" s="270"/>
      <c r="F1" s="270"/>
      <c r="G1" s="270"/>
      <c r="H1" s="270"/>
      <c r="I1" s="270"/>
      <c r="J1" s="270"/>
      <c r="K1" s="271"/>
    </row>
    <row r="2" spans="1:11" s="1" customFormat="1" ht="15" thickBot="1" x14ac:dyDescent="0.35">
      <c r="A2" s="31"/>
      <c r="B2" s="346" t="s">
        <v>2</v>
      </c>
      <c r="C2" s="346"/>
      <c r="D2" s="347"/>
      <c r="E2" s="36"/>
      <c r="F2" s="32"/>
      <c r="G2" s="31"/>
      <c r="H2" s="346" t="s">
        <v>2</v>
      </c>
      <c r="I2" s="346"/>
      <c r="J2" s="347"/>
      <c r="K2" s="36"/>
    </row>
    <row r="3" spans="1:11" s="1" customFormat="1" ht="15.6" thickTop="1" thickBot="1" x14ac:dyDescent="0.35">
      <c r="A3" s="157" t="s">
        <v>1</v>
      </c>
      <c r="B3" s="32" t="s">
        <v>74</v>
      </c>
      <c r="C3" s="32" t="s">
        <v>75</v>
      </c>
      <c r="D3" s="33" t="s">
        <v>76</v>
      </c>
      <c r="E3" s="158" t="s">
        <v>77</v>
      </c>
      <c r="F3" s="32"/>
      <c r="G3" s="157" t="s">
        <v>1</v>
      </c>
      <c r="H3" s="32" t="s">
        <v>74</v>
      </c>
      <c r="I3" s="32" t="s">
        <v>75</v>
      </c>
      <c r="J3" s="33" t="s">
        <v>76</v>
      </c>
      <c r="K3" s="158" t="s">
        <v>77</v>
      </c>
    </row>
    <row r="4" spans="1:11" ht="15" thickTop="1" x14ac:dyDescent="0.3">
      <c r="A4" s="36" t="s">
        <v>72</v>
      </c>
      <c r="B4" s="37">
        <v>5</v>
      </c>
      <c r="C4" s="38">
        <v>4</v>
      </c>
      <c r="D4" s="39">
        <v>3</v>
      </c>
      <c r="E4" s="29">
        <v>100</v>
      </c>
      <c r="F4" s="24"/>
      <c r="G4" s="36" t="s">
        <v>72</v>
      </c>
      <c r="H4" s="107">
        <v>100</v>
      </c>
      <c r="I4" s="108">
        <v>0</v>
      </c>
      <c r="J4" s="109">
        <v>0</v>
      </c>
      <c r="K4" s="159">
        <f>SUM(H4:J4)</f>
        <v>100</v>
      </c>
    </row>
    <row r="5" spans="1:11" x14ac:dyDescent="0.3">
      <c r="A5" s="36" t="s">
        <v>73</v>
      </c>
      <c r="B5" s="42">
        <v>8</v>
      </c>
      <c r="C5" s="43">
        <v>4</v>
      </c>
      <c r="D5" s="44">
        <v>3</v>
      </c>
      <c r="E5" s="160">
        <v>300</v>
      </c>
      <c r="F5" s="24"/>
      <c r="G5" s="36" t="s">
        <v>73</v>
      </c>
      <c r="H5" s="57">
        <v>0</v>
      </c>
      <c r="I5" s="110">
        <v>200</v>
      </c>
      <c r="J5" s="40">
        <v>100</v>
      </c>
      <c r="K5" s="41">
        <f t="shared" ref="K5:K6" si="0">SUM(H5:J5)</f>
        <v>300</v>
      </c>
    </row>
    <row r="6" spans="1:11" ht="15" thickBot="1" x14ac:dyDescent="0.35">
      <c r="A6" s="161" t="s">
        <v>87</v>
      </c>
      <c r="B6" s="45">
        <v>9</v>
      </c>
      <c r="C6" s="46">
        <v>7</v>
      </c>
      <c r="D6" s="47">
        <v>5</v>
      </c>
      <c r="E6" s="162">
        <v>300</v>
      </c>
      <c r="F6" s="24"/>
      <c r="G6" s="161" t="s">
        <v>87</v>
      </c>
      <c r="H6" s="96">
        <v>200</v>
      </c>
      <c r="I6" s="97">
        <v>0</v>
      </c>
      <c r="J6" s="98">
        <v>100</v>
      </c>
      <c r="K6" s="163">
        <f t="shared" si="0"/>
        <v>300</v>
      </c>
    </row>
    <row r="7" spans="1:11" ht="15" thickBot="1" x14ac:dyDescent="0.35">
      <c r="A7" s="161" t="s">
        <v>78</v>
      </c>
      <c r="B7" s="61">
        <v>300</v>
      </c>
      <c r="C7" s="61">
        <v>200</v>
      </c>
      <c r="D7" s="61">
        <v>200</v>
      </c>
      <c r="E7" s="162">
        <f>SUM(B7:D7)-SUM(E4:E6)</f>
        <v>0</v>
      </c>
      <c r="F7" s="24"/>
      <c r="G7" s="161" t="s">
        <v>78</v>
      </c>
      <c r="H7" s="97">
        <f>SUM(H4:H6)</f>
        <v>300</v>
      </c>
      <c r="I7" s="97">
        <f t="shared" ref="I7:J7" si="1">SUM(I4:I6)</f>
        <v>200</v>
      </c>
      <c r="J7" s="97">
        <f t="shared" si="1"/>
        <v>200</v>
      </c>
      <c r="K7" s="162"/>
    </row>
    <row r="8" spans="1:11" x14ac:dyDescent="0.3">
      <c r="A8" s="31"/>
      <c r="B8" s="24"/>
      <c r="C8" s="24"/>
      <c r="D8" s="24"/>
      <c r="E8" s="24"/>
      <c r="F8" s="24"/>
      <c r="G8" s="24"/>
      <c r="H8" s="24"/>
      <c r="I8" s="24"/>
      <c r="J8" s="24"/>
      <c r="K8" s="54"/>
    </row>
    <row r="9" spans="1:11" x14ac:dyDescent="0.3">
      <c r="A9" s="31"/>
      <c r="B9" s="24"/>
      <c r="C9" s="24"/>
      <c r="D9" s="24"/>
      <c r="E9" s="24"/>
      <c r="F9" s="24"/>
      <c r="G9" s="24"/>
      <c r="H9" s="24"/>
      <c r="I9" s="24"/>
      <c r="J9" s="24"/>
      <c r="K9" s="54"/>
    </row>
    <row r="10" spans="1:11" ht="15" thickBot="1" x14ac:dyDescent="0.35">
      <c r="A10" s="31"/>
      <c r="B10" s="24"/>
      <c r="C10" s="24"/>
      <c r="D10" s="24"/>
      <c r="E10" s="24"/>
      <c r="F10" s="24"/>
      <c r="G10" s="24"/>
      <c r="H10" s="24"/>
      <c r="I10" s="24"/>
      <c r="J10" s="24"/>
      <c r="K10" s="54"/>
    </row>
    <row r="11" spans="1:11" ht="15" thickBot="1" x14ac:dyDescent="0.35">
      <c r="A11" s="269" t="s">
        <v>27</v>
      </c>
      <c r="B11" s="270"/>
      <c r="C11" s="270"/>
      <c r="D11" s="271"/>
      <c r="E11" s="24"/>
      <c r="F11" s="24"/>
      <c r="G11" s="164" t="s">
        <v>80</v>
      </c>
      <c r="H11" s="15">
        <f>SUMPRODUCT(B4:D6,H4:J6)</f>
        <v>3900</v>
      </c>
      <c r="I11" s="55"/>
      <c r="J11" s="55"/>
      <c r="K11" s="56"/>
    </row>
    <row r="12" spans="1:11" ht="15" thickBot="1" x14ac:dyDescent="0.35">
      <c r="A12" s="158" t="s">
        <v>79</v>
      </c>
      <c r="B12" s="59" t="s">
        <v>15</v>
      </c>
      <c r="C12" s="59" t="s">
        <v>16</v>
      </c>
      <c r="D12" s="99" t="s">
        <v>17</v>
      </c>
      <c r="E12" s="24"/>
      <c r="F12" s="24"/>
      <c r="G12" s="24"/>
      <c r="H12" s="24"/>
      <c r="I12" s="24"/>
      <c r="J12" s="24"/>
      <c r="K12" s="54"/>
    </row>
    <row r="13" spans="1:11" x14ac:dyDescent="0.3">
      <c r="A13" s="36" t="s">
        <v>74</v>
      </c>
      <c r="B13" s="110">
        <f>H7</f>
        <v>300</v>
      </c>
      <c r="C13" s="24" t="s">
        <v>20</v>
      </c>
      <c r="D13" s="54">
        <f>B7</f>
        <v>300</v>
      </c>
      <c r="E13" s="24"/>
      <c r="F13" s="24"/>
      <c r="G13" s="24"/>
      <c r="H13" s="24"/>
      <c r="I13" s="24"/>
      <c r="J13" s="24"/>
      <c r="K13" s="54"/>
    </row>
    <row r="14" spans="1:11" x14ac:dyDescent="0.3">
      <c r="A14" s="36" t="s">
        <v>75</v>
      </c>
      <c r="B14" s="110">
        <f>I7</f>
        <v>200</v>
      </c>
      <c r="C14" s="24" t="s">
        <v>20</v>
      </c>
      <c r="D14" s="54">
        <f>C7</f>
        <v>200</v>
      </c>
      <c r="E14" s="24"/>
      <c r="F14" s="24"/>
      <c r="G14" s="24"/>
      <c r="H14" s="24"/>
      <c r="I14" s="24"/>
      <c r="J14" s="24"/>
      <c r="K14" s="54"/>
    </row>
    <row r="15" spans="1:11" x14ac:dyDescent="0.3">
      <c r="A15" s="36" t="s">
        <v>76</v>
      </c>
      <c r="B15" s="110">
        <f>J7</f>
        <v>200</v>
      </c>
      <c r="C15" s="24" t="s">
        <v>20</v>
      </c>
      <c r="D15" s="54">
        <f>D7</f>
        <v>200</v>
      </c>
      <c r="E15" s="24"/>
      <c r="F15" s="24"/>
      <c r="G15" s="24"/>
      <c r="H15" s="24"/>
      <c r="I15" s="24"/>
      <c r="J15" s="24"/>
      <c r="K15" s="54"/>
    </row>
    <row r="16" spans="1:11" ht="15" thickBot="1" x14ac:dyDescent="0.35">
      <c r="A16" s="36"/>
      <c r="B16" s="24"/>
      <c r="C16" s="24"/>
      <c r="D16" s="54"/>
      <c r="E16" s="24"/>
      <c r="F16" s="24"/>
      <c r="G16" s="24"/>
      <c r="H16" s="24"/>
      <c r="I16" s="24"/>
      <c r="J16" s="24"/>
      <c r="K16" s="54"/>
    </row>
    <row r="17" spans="1:11" ht="15" thickBot="1" x14ac:dyDescent="0.35">
      <c r="A17" s="158" t="s">
        <v>14</v>
      </c>
      <c r="B17" s="59" t="s">
        <v>15</v>
      </c>
      <c r="C17" s="59" t="s">
        <v>16</v>
      </c>
      <c r="D17" s="99" t="s">
        <v>17</v>
      </c>
      <c r="E17" s="24"/>
      <c r="F17" s="24"/>
      <c r="G17" s="24"/>
      <c r="H17" s="24"/>
      <c r="I17" s="24"/>
      <c r="J17" s="24"/>
      <c r="K17" s="54"/>
    </row>
    <row r="18" spans="1:11" x14ac:dyDescent="0.3">
      <c r="A18" s="36" t="s">
        <v>72</v>
      </c>
      <c r="B18" s="110">
        <f>K4</f>
        <v>100</v>
      </c>
      <c r="C18" s="24" t="s">
        <v>20</v>
      </c>
      <c r="D18" s="54">
        <f>E4</f>
        <v>100</v>
      </c>
      <c r="E18" s="24"/>
      <c r="F18" s="24"/>
      <c r="G18" s="24"/>
      <c r="H18" s="24"/>
      <c r="I18" s="24"/>
      <c r="J18" s="24"/>
      <c r="K18" s="54"/>
    </row>
    <row r="19" spans="1:11" x14ac:dyDescent="0.3">
      <c r="A19" s="36" t="s">
        <v>73</v>
      </c>
      <c r="B19" s="110">
        <f t="shared" ref="B19:B20" si="2">K5</f>
        <v>300</v>
      </c>
      <c r="C19" s="24" t="s">
        <v>20</v>
      </c>
      <c r="D19" s="54">
        <f t="shared" ref="D19:D20" si="3">E5</f>
        <v>300</v>
      </c>
      <c r="E19" s="24"/>
      <c r="F19" s="24"/>
      <c r="G19" s="24"/>
      <c r="H19" s="24"/>
      <c r="I19" s="24"/>
      <c r="J19" s="24"/>
      <c r="K19" s="54"/>
    </row>
    <row r="20" spans="1:11" ht="15" thickBot="1" x14ac:dyDescent="0.35">
      <c r="A20" s="161" t="s">
        <v>87</v>
      </c>
      <c r="B20" s="97">
        <f t="shared" si="2"/>
        <v>300</v>
      </c>
      <c r="C20" s="61" t="s">
        <v>20</v>
      </c>
      <c r="D20" s="62">
        <f t="shared" si="3"/>
        <v>300</v>
      </c>
      <c r="E20" s="61"/>
      <c r="F20" s="61"/>
      <c r="G20" s="61"/>
      <c r="H20" s="61"/>
      <c r="I20" s="61"/>
      <c r="J20" s="61"/>
      <c r="K20" s="62"/>
    </row>
    <row r="24" spans="1:11" ht="15" thickBot="1" x14ac:dyDescent="0.35"/>
    <row r="25" spans="1:11" ht="15" thickBot="1" x14ac:dyDescent="0.35">
      <c r="A25" s="333" t="s">
        <v>82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7"/>
    </row>
    <row r="26" spans="1:11" ht="15" thickBot="1" x14ac:dyDescent="0.35">
      <c r="A26" s="166"/>
      <c r="B26" s="338" t="s">
        <v>2</v>
      </c>
      <c r="C26" s="338"/>
      <c r="D26" s="339"/>
      <c r="E26" s="167"/>
      <c r="F26" s="168"/>
      <c r="G26" s="166"/>
      <c r="H26" s="338" t="s">
        <v>2</v>
      </c>
      <c r="I26" s="338"/>
      <c r="J26" s="339"/>
      <c r="K26" s="167"/>
    </row>
    <row r="27" spans="1:11" ht="15.6" thickTop="1" thickBot="1" x14ac:dyDescent="0.35">
      <c r="A27" s="169" t="s">
        <v>1</v>
      </c>
      <c r="B27" s="168" t="s">
        <v>74</v>
      </c>
      <c r="C27" s="168" t="s">
        <v>75</v>
      </c>
      <c r="D27" s="170" t="s">
        <v>76</v>
      </c>
      <c r="E27" s="171" t="s">
        <v>77</v>
      </c>
      <c r="F27" s="168"/>
      <c r="G27" s="169" t="s">
        <v>1</v>
      </c>
      <c r="H27" s="168" t="s">
        <v>74</v>
      </c>
      <c r="I27" s="168" t="s">
        <v>75</v>
      </c>
      <c r="J27" s="170" t="s">
        <v>76</v>
      </c>
      <c r="K27" s="171" t="s">
        <v>77</v>
      </c>
    </row>
    <row r="28" spans="1:11" ht="15" thickTop="1" x14ac:dyDescent="0.3">
      <c r="A28" s="167" t="s">
        <v>72</v>
      </c>
      <c r="B28" s="195">
        <v>5</v>
      </c>
      <c r="C28" s="196">
        <v>4</v>
      </c>
      <c r="D28" s="197">
        <v>3</v>
      </c>
      <c r="E28" s="198">
        <v>100</v>
      </c>
      <c r="F28" s="172"/>
      <c r="G28" s="167" t="s">
        <v>72</v>
      </c>
      <c r="H28" s="207">
        <v>100</v>
      </c>
      <c r="I28" s="208">
        <v>0</v>
      </c>
      <c r="J28" s="209">
        <v>0</v>
      </c>
      <c r="K28" s="210">
        <f>SUM(H28:J28)</f>
        <v>100</v>
      </c>
    </row>
    <row r="29" spans="1:11" x14ac:dyDescent="0.3">
      <c r="A29" s="167" t="s">
        <v>73</v>
      </c>
      <c r="B29" s="199">
        <v>8</v>
      </c>
      <c r="C29" s="200">
        <v>4</v>
      </c>
      <c r="D29" s="201">
        <v>3</v>
      </c>
      <c r="E29" s="202">
        <v>300</v>
      </c>
      <c r="F29" s="172"/>
      <c r="G29" s="167" t="s">
        <v>73</v>
      </c>
      <c r="H29" s="211">
        <v>97.500000000000014</v>
      </c>
      <c r="I29" s="189">
        <v>102.49999999999999</v>
      </c>
      <c r="J29" s="190">
        <v>100</v>
      </c>
      <c r="K29" s="212">
        <f t="shared" ref="K29:K30" si="4">SUM(H29:J29)</f>
        <v>300</v>
      </c>
    </row>
    <row r="30" spans="1:11" ht="15" thickBot="1" x14ac:dyDescent="0.35">
      <c r="A30" s="174" t="s">
        <v>87</v>
      </c>
      <c r="B30" s="203">
        <v>9</v>
      </c>
      <c r="C30" s="204">
        <v>7</v>
      </c>
      <c r="D30" s="205">
        <v>5</v>
      </c>
      <c r="E30" s="206">
        <v>300</v>
      </c>
      <c r="F30" s="172"/>
      <c r="G30" s="174" t="s">
        <v>87</v>
      </c>
      <c r="H30" s="213">
        <v>102.49999999999999</v>
      </c>
      <c r="I30" s="193">
        <v>97.500000000000028</v>
      </c>
      <c r="J30" s="194">
        <v>100</v>
      </c>
      <c r="K30" s="214">
        <f t="shared" si="4"/>
        <v>300</v>
      </c>
    </row>
    <row r="31" spans="1:11" ht="15" thickBot="1" x14ac:dyDescent="0.35">
      <c r="A31" s="174" t="s">
        <v>78</v>
      </c>
      <c r="B31" s="204">
        <v>300</v>
      </c>
      <c r="C31" s="204">
        <v>200</v>
      </c>
      <c r="D31" s="204">
        <v>200</v>
      </c>
      <c r="E31" s="206">
        <f>SUM(B31:D31)-SUM(E28:E30)</f>
        <v>0</v>
      </c>
      <c r="F31" s="172"/>
      <c r="G31" s="174" t="s">
        <v>78</v>
      </c>
      <c r="H31" s="193">
        <f>SUM(H28:H30)</f>
        <v>300</v>
      </c>
      <c r="I31" s="193">
        <f t="shared" ref="I31" si="5">SUM(I28:I30)</f>
        <v>200</v>
      </c>
      <c r="J31" s="193">
        <f t="shared" ref="J31" si="6">SUM(J28:J30)</f>
        <v>200</v>
      </c>
      <c r="K31" s="214"/>
    </row>
    <row r="32" spans="1:11" ht="15" thickBot="1" x14ac:dyDescent="0.35">
      <c r="A32" s="166"/>
      <c r="B32" s="172"/>
      <c r="C32" s="172"/>
      <c r="D32" s="172"/>
      <c r="E32" s="172"/>
      <c r="F32" s="172"/>
      <c r="G32" s="172"/>
      <c r="H32" s="172"/>
      <c r="I32" s="172"/>
      <c r="J32" s="172"/>
      <c r="K32" s="177"/>
    </row>
    <row r="33" spans="1:11" ht="15" thickBot="1" x14ac:dyDescent="0.35">
      <c r="A33" s="166"/>
      <c r="B33" s="172"/>
      <c r="C33" s="172"/>
      <c r="D33" s="172"/>
      <c r="E33" s="172"/>
      <c r="F33" s="172"/>
      <c r="G33" s="178" t="s">
        <v>80</v>
      </c>
      <c r="H33" s="165">
        <v>102.5</v>
      </c>
      <c r="I33" s="179"/>
      <c r="J33" s="179"/>
      <c r="K33" s="180"/>
    </row>
    <row r="34" spans="1:11" ht="15" thickBot="1" x14ac:dyDescent="0.35">
      <c r="A34" s="166"/>
      <c r="B34" s="172"/>
      <c r="C34" s="172"/>
      <c r="D34" s="172"/>
      <c r="E34" s="172"/>
      <c r="F34" s="172"/>
      <c r="G34" s="172"/>
      <c r="H34" s="181"/>
      <c r="I34" s="172"/>
      <c r="J34" s="172"/>
      <c r="K34" s="177"/>
    </row>
    <row r="35" spans="1:11" ht="15" thickBot="1" x14ac:dyDescent="0.35">
      <c r="A35" s="333" t="s">
        <v>27</v>
      </c>
      <c r="B35" s="334"/>
      <c r="C35" s="334"/>
      <c r="D35" s="337"/>
      <c r="E35" s="172"/>
      <c r="F35" s="172"/>
      <c r="G35" s="182" t="s">
        <v>59</v>
      </c>
      <c r="H35" s="172"/>
      <c r="I35" s="172"/>
      <c r="J35" s="172"/>
      <c r="K35" s="177"/>
    </row>
    <row r="36" spans="1:11" ht="15" thickBot="1" x14ac:dyDescent="0.35">
      <c r="A36" s="171" t="s">
        <v>79</v>
      </c>
      <c r="B36" s="183" t="s">
        <v>15</v>
      </c>
      <c r="C36" s="183" t="s">
        <v>16</v>
      </c>
      <c r="D36" s="184" t="s">
        <v>17</v>
      </c>
      <c r="E36" s="172"/>
      <c r="F36" s="172"/>
      <c r="G36" s="340" t="s">
        <v>86</v>
      </c>
      <c r="H36" s="341"/>
      <c r="I36" s="341"/>
      <c r="J36" s="341"/>
      <c r="K36" s="342"/>
    </row>
    <row r="37" spans="1:11" x14ac:dyDescent="0.3">
      <c r="A37" s="167" t="s">
        <v>74</v>
      </c>
      <c r="B37" s="189">
        <f>H31</f>
        <v>300</v>
      </c>
      <c r="C37" s="189" t="s">
        <v>20</v>
      </c>
      <c r="D37" s="190">
        <f>B31</f>
        <v>300</v>
      </c>
      <c r="E37" s="172"/>
      <c r="F37" s="172"/>
      <c r="G37" s="343"/>
      <c r="H37" s="344"/>
      <c r="I37" s="344"/>
      <c r="J37" s="344"/>
      <c r="K37" s="345"/>
    </row>
    <row r="38" spans="1:11" ht="15" thickBot="1" x14ac:dyDescent="0.35">
      <c r="A38" s="167" t="s">
        <v>75</v>
      </c>
      <c r="B38" s="189">
        <f>I31</f>
        <v>200</v>
      </c>
      <c r="C38" s="189" t="s">
        <v>20</v>
      </c>
      <c r="D38" s="190">
        <f>C31</f>
        <v>200</v>
      </c>
      <c r="E38" s="172"/>
      <c r="F38" s="172"/>
      <c r="G38" s="330" t="s">
        <v>83</v>
      </c>
      <c r="H38" s="331"/>
      <c r="I38" s="331"/>
      <c r="J38" s="331"/>
      <c r="K38" s="332"/>
    </row>
    <row r="39" spans="1:11" ht="15" thickBot="1" x14ac:dyDescent="0.35">
      <c r="A39" s="167" t="s">
        <v>76</v>
      </c>
      <c r="B39" s="189">
        <f>J31</f>
        <v>200</v>
      </c>
      <c r="C39" s="189" t="s">
        <v>20</v>
      </c>
      <c r="D39" s="190">
        <f>D31</f>
        <v>200</v>
      </c>
      <c r="E39" s="172"/>
      <c r="F39" s="172"/>
      <c r="G39" s="185"/>
      <c r="H39" s="172"/>
      <c r="I39" s="172"/>
      <c r="J39" s="173"/>
      <c r="K39" s="177"/>
    </row>
    <row r="40" spans="1:11" ht="15" thickBot="1" x14ac:dyDescent="0.35">
      <c r="A40" s="167"/>
      <c r="B40" s="189"/>
      <c r="C40" s="189"/>
      <c r="D40" s="190"/>
      <c r="E40" s="172"/>
      <c r="F40" s="172"/>
      <c r="G40" s="333" t="s">
        <v>84</v>
      </c>
      <c r="H40" s="334"/>
      <c r="I40" s="334"/>
      <c r="J40" s="186"/>
      <c r="K40" s="180"/>
    </row>
    <row r="41" spans="1:11" ht="15" thickBot="1" x14ac:dyDescent="0.35">
      <c r="A41" s="171" t="s">
        <v>14</v>
      </c>
      <c r="B41" s="191" t="s">
        <v>15</v>
      </c>
      <c r="C41" s="191" t="s">
        <v>16</v>
      </c>
      <c r="D41" s="192" t="s">
        <v>17</v>
      </c>
      <c r="E41" s="172"/>
      <c r="F41" s="172"/>
      <c r="G41" s="178" t="s">
        <v>15</v>
      </c>
      <c r="H41" s="183" t="s">
        <v>16</v>
      </c>
      <c r="I41" s="183" t="s">
        <v>17</v>
      </c>
      <c r="J41" s="186"/>
      <c r="K41" s="180"/>
    </row>
    <row r="42" spans="1:11" ht="15" thickBot="1" x14ac:dyDescent="0.35">
      <c r="A42" s="167" t="s">
        <v>72</v>
      </c>
      <c r="B42" s="189">
        <f>K28</f>
        <v>100</v>
      </c>
      <c r="C42" s="245" t="s">
        <v>20</v>
      </c>
      <c r="D42" s="247">
        <f>E28</f>
        <v>100</v>
      </c>
      <c r="E42" s="172"/>
      <c r="F42" s="172"/>
      <c r="G42" s="215">
        <f>SUMPRODUCT(H28:J30,B28:D30)</f>
        <v>4095</v>
      </c>
      <c r="H42" s="193" t="s">
        <v>21</v>
      </c>
      <c r="I42" s="193">
        <f>H11*(1+J43)</f>
        <v>4095</v>
      </c>
      <c r="J42" s="193"/>
      <c r="K42" s="187"/>
    </row>
    <row r="43" spans="1:11" ht="15" thickBot="1" x14ac:dyDescent="0.35">
      <c r="A43" s="167" t="s">
        <v>73</v>
      </c>
      <c r="B43" s="189">
        <f t="shared" ref="B43:B44" si="7">K29</f>
        <v>300</v>
      </c>
      <c r="C43" s="245" t="s">
        <v>20</v>
      </c>
      <c r="D43" s="247">
        <f t="shared" ref="D43:D44" si="8">E29</f>
        <v>300</v>
      </c>
      <c r="E43" s="172"/>
      <c r="F43" s="172"/>
      <c r="G43" s="335" t="s">
        <v>85</v>
      </c>
      <c r="H43" s="336"/>
      <c r="I43" s="336"/>
      <c r="J43" s="216">
        <v>0.05</v>
      </c>
      <c r="K43" s="180"/>
    </row>
    <row r="44" spans="1:11" ht="15" thickBot="1" x14ac:dyDescent="0.35">
      <c r="A44" s="174" t="s">
        <v>87</v>
      </c>
      <c r="B44" s="193">
        <f t="shared" si="7"/>
        <v>300</v>
      </c>
      <c r="C44" s="246" t="s">
        <v>20</v>
      </c>
      <c r="D44" s="248">
        <f t="shared" si="8"/>
        <v>300</v>
      </c>
      <c r="E44" s="176"/>
      <c r="F44" s="176"/>
      <c r="G44" s="188"/>
      <c r="H44" s="176"/>
      <c r="I44" s="176"/>
      <c r="J44" s="175"/>
      <c r="K44" s="187"/>
    </row>
  </sheetData>
  <mergeCells count="12">
    <mergeCell ref="G38:K38"/>
    <mergeCell ref="G40:I40"/>
    <mergeCell ref="G43:I43"/>
    <mergeCell ref="A1:K1"/>
    <mergeCell ref="A25:K25"/>
    <mergeCell ref="B26:D26"/>
    <mergeCell ref="H26:J26"/>
    <mergeCell ref="A35:D35"/>
    <mergeCell ref="G36:K37"/>
    <mergeCell ref="A11:D11"/>
    <mergeCell ref="B2:D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 Hernandez's Construction</vt:lpstr>
      <vt:lpstr>Fix-It Shop (Assignment)</vt:lpstr>
      <vt:lpstr>Waukesha Wisconsin</vt:lpstr>
      <vt:lpstr>Waukesha Wisconsin Dummy Arc</vt:lpstr>
      <vt:lpstr>Ray Design Inc </vt:lpstr>
      <vt:lpstr>MAX MIN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2024-12-22T13:53:09Z</dcterms:modified>
</cp:coreProperties>
</file>