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2125" documentId="11_F25DC773A252ABDACC104884515C48E05BDE58E9" xr6:coauthVersionLast="47" xr6:coauthVersionMax="47" xr10:uidLastSave="{B22D6AC8-659D-4FF6-B1AB-F81F0C9B60B2}"/>
  <bookViews>
    <workbookView minimized="1" xWindow="3624" yWindow="3624" windowWidth="17280" windowHeight="9960" firstSheet="1" activeTab="4" xr2:uid="{00000000-000D-0000-FFFF-FFFF00000000}"/>
  </bookViews>
  <sheets>
    <sheet name="Product Design" sheetId="1" r:id="rId1"/>
    <sheet name="Product Design 2" sheetId="2" r:id="rId2"/>
    <sheet name="Assignment Problem" sheetId="3" r:id="rId3"/>
    <sheet name="Game Theory A" sheetId="4" r:id="rId4"/>
    <sheet name="Game Theory B" sheetId="5" r:id="rId5"/>
    <sheet name="Transshipment Problem" sheetId="6" r:id="rId6"/>
  </sheets>
  <definedNames>
    <definedName name="solver_adj" localSheetId="2" hidden="1">'Assignment Problem'!$B$8:$E$11</definedName>
    <definedName name="solver_adj" localSheetId="3" hidden="1">'Game Theory A'!$B$14:$B$16</definedName>
    <definedName name="solver_adj" localSheetId="4" hidden="1">'Game Theory B'!$B$14:$B$16</definedName>
    <definedName name="solver_adj" localSheetId="0" hidden="1">'Product Design'!$F$2:$F$3</definedName>
    <definedName name="solver_adj" localSheetId="1" hidden="1">'Product Design 2'!$K$3:$K$5</definedName>
    <definedName name="solver_adj" localSheetId="5" hidden="1">'Transshipment Problem'!$B$15:$C$17,'Transshipment Problem'!$I$15:$L$16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5" hidden="1">0.0001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5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1" hidden="1">2</definedName>
    <definedName name="solver_eng" localSheetId="5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5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5" hidden="1">2147483647</definedName>
    <definedName name="solver_lhs1" localSheetId="2" hidden="1">'Assignment Problem'!$B$12:$E$12</definedName>
    <definedName name="solver_lhs1" localSheetId="3" hidden="1">'Game Theory A'!$B$19</definedName>
    <definedName name="solver_lhs1" localSheetId="4" hidden="1">'Game Theory B'!$B$19</definedName>
    <definedName name="solver_lhs1" localSheetId="0" hidden="1">'Product Design'!$B$5:$D$5</definedName>
    <definedName name="solver_lhs1" localSheetId="1" hidden="1">'Product Design 2'!$C$12:$E$12</definedName>
    <definedName name="solver_lhs1" localSheetId="5" hidden="1">'Transshipment Problem'!$D$15:$D$17</definedName>
    <definedName name="solver_lhs2" localSheetId="2" hidden="1">'Assignment Problem'!$B$8:$E$11</definedName>
    <definedName name="solver_lhs2" localSheetId="3" hidden="1">'Game Theory A'!$B$20:$B$21</definedName>
    <definedName name="solver_lhs2" localSheetId="4" hidden="1">'Game Theory B'!$B$20:$B$21</definedName>
    <definedName name="solver_lhs2" localSheetId="0" hidden="1">'Product Design'!$F$2:$F$3</definedName>
    <definedName name="solver_lhs2" localSheetId="1" hidden="1">'Product Design 2'!$C$18:$C$20</definedName>
    <definedName name="solver_lhs2" localSheetId="5" hidden="1">'Transshipment Problem'!$I$17:$L$17</definedName>
    <definedName name="solver_lhs3" localSheetId="2" hidden="1">'Assignment Problem'!$F$8:$F$11</definedName>
    <definedName name="solver_lhs3" localSheetId="1" hidden="1">'Product Design 2'!$C$21:$C$23</definedName>
    <definedName name="solver_lhs3" localSheetId="5" hidden="1">'Transshipment Problem'!$M$15:$M$16</definedName>
    <definedName name="solver_lhs4" localSheetId="1" hidden="1">'Product Design 2'!$K$3:$K$5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5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5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5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5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5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5" hidden="1">2147483647</definedName>
    <definedName name="solver_num" localSheetId="2" hidden="1">3</definedName>
    <definedName name="solver_num" localSheetId="3" hidden="1">2</definedName>
    <definedName name="solver_num" localSheetId="4" hidden="1">2</definedName>
    <definedName name="solver_num" localSheetId="0" hidden="1">2</definedName>
    <definedName name="solver_num" localSheetId="1" hidden="1">4</definedName>
    <definedName name="solver_num" localSheetId="5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5" hidden="1">1</definedName>
    <definedName name="solver_opt" localSheetId="2" hidden="1">'Assignment Problem'!$B$16</definedName>
    <definedName name="solver_opt" localSheetId="3" hidden="1">'Game Theory A'!$B$16</definedName>
    <definedName name="solver_opt" localSheetId="4" hidden="1">'Game Theory B'!$B$16</definedName>
    <definedName name="solver_opt" localSheetId="0" hidden="1">'Product Design'!$E$7</definedName>
    <definedName name="solver_opt" localSheetId="1" hidden="1">'Product Design 2'!$H$11</definedName>
    <definedName name="solver_opt" localSheetId="5" hidden="1">'Transshipment Problem'!$B$21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5" hidden="1">0.000001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5" hidden="1">1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0" hidden="1">1</definedName>
    <definedName name="solver_rel1" localSheetId="1" hidden="1">3</definedName>
    <definedName name="solver_rel1" localSheetId="5" hidden="1">2</definedName>
    <definedName name="solver_rel2" localSheetId="2" hidden="1">5</definedName>
    <definedName name="solver_rel2" localSheetId="3" hidden="1">3</definedName>
    <definedName name="solver_rel2" localSheetId="4" hidden="1">3</definedName>
    <definedName name="solver_rel2" localSheetId="0" hidden="1">4</definedName>
    <definedName name="solver_rel2" localSheetId="1" hidden="1">1</definedName>
    <definedName name="solver_rel2" localSheetId="5" hidden="1">1</definedName>
    <definedName name="solver_rel3" localSheetId="2" hidden="1">2</definedName>
    <definedName name="solver_rel3" localSheetId="1" hidden="1">3</definedName>
    <definedName name="solver_rel3" localSheetId="5" hidden="1">2</definedName>
    <definedName name="solver_rel4" localSheetId="1" hidden="1">4</definedName>
    <definedName name="solver_rhs1" localSheetId="2" hidden="1">'Assignment Problem'!$B$14:$E$14</definedName>
    <definedName name="solver_rhs1" localSheetId="3" hidden="1">'Game Theory A'!$D$19</definedName>
    <definedName name="solver_rhs1" localSheetId="4" hidden="1">'Game Theory B'!$D$19</definedName>
    <definedName name="solver_rhs1" localSheetId="0" hidden="1">'Product Design'!$B$7:$D$7</definedName>
    <definedName name="solver_rhs1" localSheetId="1" hidden="1">'Product Design 2'!$C$14:$E$14</definedName>
    <definedName name="solver_rhs1" localSheetId="5" hidden="1">'Transshipment Problem'!$F$15:$F$17</definedName>
    <definedName name="solver_rhs2" localSheetId="2" hidden="1">"binary"</definedName>
    <definedName name="solver_rhs2" localSheetId="3" hidden="1">'Game Theory A'!$D$20:$D$21</definedName>
    <definedName name="solver_rhs2" localSheetId="4" hidden="1">'Game Theory B'!$D$20:$D$21</definedName>
    <definedName name="solver_rhs2" localSheetId="0" hidden="1">"integer"</definedName>
    <definedName name="solver_rhs2" localSheetId="1" hidden="1">'Product Design 2'!$E$18:$E$20</definedName>
    <definedName name="solver_rhs2" localSheetId="5" hidden="1">'Transshipment Problem'!$I$19:$L$19</definedName>
    <definedName name="solver_rhs3" localSheetId="2" hidden="1">'Assignment Problem'!$H$8:$H$11</definedName>
    <definedName name="solver_rhs3" localSheetId="1" hidden="1">'Product Design 2'!$E$21:$E$23</definedName>
    <definedName name="solver_rhs3" localSheetId="5" hidden="1">'Transshipment Problem'!$O$15:$O$16</definedName>
    <definedName name="solver_rhs4" localSheetId="1" hidden="1">"integer"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5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5" hidden="1">0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5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5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5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5" hidden="1">0.01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typ" localSheetId="0" hidden="1">1</definedName>
    <definedName name="solver_typ" localSheetId="1" hidden="1">1</definedName>
    <definedName name="solver_typ" localSheetId="5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5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 l="1"/>
  <c r="L19" i="6"/>
  <c r="K19" i="6"/>
  <c r="J19" i="6"/>
  <c r="I19" i="6"/>
  <c r="M16" i="6"/>
  <c r="M15" i="6"/>
  <c r="J17" i="6"/>
  <c r="K17" i="6"/>
  <c r="L17" i="6"/>
  <c r="I17" i="6"/>
  <c r="C18" i="6"/>
  <c r="O16" i="6" s="1"/>
  <c r="B18" i="6"/>
  <c r="O15" i="6" s="1"/>
  <c r="F16" i="6"/>
  <c r="F17" i="6"/>
  <c r="F15" i="6"/>
  <c r="D16" i="6"/>
  <c r="D17" i="6"/>
  <c r="D15" i="6"/>
  <c r="D9" i="6"/>
  <c r="B9" i="6"/>
  <c r="B21" i="5"/>
  <c r="B20" i="5"/>
  <c r="D21" i="5"/>
  <c r="D20" i="5"/>
  <c r="B19" i="5"/>
  <c r="B21" i="4"/>
  <c r="B20" i="4"/>
  <c r="D21" i="4"/>
  <c r="D20" i="4"/>
  <c r="B19" i="4"/>
  <c r="B16" i="3"/>
  <c r="C14" i="3"/>
  <c r="D14" i="3"/>
  <c r="E14" i="3"/>
  <c r="B14" i="3"/>
  <c r="H9" i="3"/>
  <c r="H10" i="3"/>
  <c r="H11" i="3"/>
  <c r="H8" i="3"/>
  <c r="I4" i="2"/>
  <c r="I5" i="2"/>
  <c r="I3" i="2"/>
  <c r="H10" i="2"/>
  <c r="E23" i="2"/>
  <c r="E22" i="2"/>
  <c r="E21" i="2"/>
  <c r="C22" i="2"/>
  <c r="C23" i="2"/>
  <c r="C21" i="2"/>
  <c r="E19" i="2"/>
  <c r="E20" i="2"/>
  <c r="E18" i="2"/>
  <c r="C19" i="2"/>
  <c r="C20" i="2"/>
  <c r="C18" i="2"/>
  <c r="D14" i="2"/>
  <c r="E14" i="2"/>
  <c r="C14" i="2"/>
  <c r="D12" i="2"/>
  <c r="E12" i="2"/>
  <c r="C12" i="2"/>
  <c r="E7" i="1"/>
  <c r="C5" i="1"/>
  <c r="D5" i="1"/>
  <c r="B5" i="1"/>
  <c r="H9" i="2" l="1"/>
  <c r="H11" i="2" s="1"/>
</calcChain>
</file>

<file path=xl/sharedStrings.xml><?xml version="1.0" encoding="utf-8"?>
<sst xmlns="http://schemas.openxmlformats.org/spreadsheetml/2006/main" count="202" uniqueCount="80">
  <si>
    <t>Product 1</t>
  </si>
  <si>
    <t>Product 2</t>
  </si>
  <si>
    <t>Labour</t>
  </si>
  <si>
    <t>Material</t>
  </si>
  <si>
    <t>Machine Hrs</t>
  </si>
  <si>
    <t>Profit</t>
  </si>
  <si>
    <t>LHS</t>
  </si>
  <si>
    <t>Available RHS</t>
  </si>
  <si>
    <t>Sign</t>
  </si>
  <si>
    <t>Decision Variable</t>
  </si>
  <si>
    <t>&lt;=</t>
  </si>
  <si>
    <t>Obj Fx</t>
  </si>
  <si>
    <t>Max</t>
  </si>
  <si>
    <t xml:space="preserve"> Max</t>
  </si>
  <si>
    <t>Demand</t>
  </si>
  <si>
    <t xml:space="preserve"> Min</t>
  </si>
  <si>
    <t>Resources</t>
  </si>
  <si>
    <t>Inventory</t>
  </si>
  <si>
    <t>Free</t>
  </si>
  <si>
    <t>Cost</t>
  </si>
  <si>
    <t>Constraints</t>
  </si>
  <si>
    <t>&gt;=</t>
  </si>
  <si>
    <t>Set of max resource constraints</t>
  </si>
  <si>
    <t>RHS</t>
  </si>
  <si>
    <t>Set of max &amp; min demand constraints</t>
  </si>
  <si>
    <t>Obj F(x)</t>
  </si>
  <si>
    <t>Inv Cost</t>
  </si>
  <si>
    <t>Charge</t>
  </si>
  <si>
    <t>Products</t>
  </si>
  <si>
    <t>Wood</t>
  </si>
  <si>
    <t>Table</t>
  </si>
  <si>
    <t>Chair</t>
  </si>
  <si>
    <t>Cupboard</t>
  </si>
  <si>
    <t>Jhalki</t>
  </si>
  <si>
    <t>Harshit</t>
  </si>
  <si>
    <t>Arnav</t>
  </si>
  <si>
    <t>Me</t>
  </si>
  <si>
    <t>Painting</t>
  </si>
  <si>
    <t>Assembling</t>
  </si>
  <si>
    <t>Selling</t>
  </si>
  <si>
    <t>Purchasing</t>
  </si>
  <si>
    <t>Decision Variable Matrix</t>
  </si>
  <si>
    <t>=</t>
  </si>
  <si>
    <t>B: High Price (H)</t>
  </si>
  <si>
    <t>B: Low Price (L)</t>
  </si>
  <si>
    <t>A: High Price (H)</t>
  </si>
  <si>
    <t>(₹100, ₹100)</t>
  </si>
  <si>
    <t>(₹30, ₹150)</t>
  </si>
  <si>
    <t>A: Low Price (L)</t>
  </si>
  <si>
    <t>(₹150, ₹30)</t>
  </si>
  <si>
    <t>(₹50, ₹50)</t>
  </si>
  <si>
    <t xml:space="preserve">Payoff For A </t>
  </si>
  <si>
    <t>Constarints</t>
  </si>
  <si>
    <t>P(H)+P(L)</t>
  </si>
  <si>
    <t>Calculating Best Decision for A</t>
  </si>
  <si>
    <t>P(H) for A</t>
  </si>
  <si>
    <t>P(L) for A</t>
  </si>
  <si>
    <t>P(H) for B</t>
  </si>
  <si>
    <t>P(L) for B</t>
  </si>
  <si>
    <t>Calculating Best Decision for B</t>
  </si>
  <si>
    <t>Payoff For B</t>
  </si>
  <si>
    <t>Plant</t>
  </si>
  <si>
    <t>A</t>
  </si>
  <si>
    <t>B</t>
  </si>
  <si>
    <t>C</t>
  </si>
  <si>
    <t>Supply</t>
  </si>
  <si>
    <t>Customer</t>
  </si>
  <si>
    <t>From</t>
  </si>
  <si>
    <t>D</t>
  </si>
  <si>
    <t>E</t>
  </si>
  <si>
    <t>To</t>
  </si>
  <si>
    <t>W</t>
  </si>
  <si>
    <t>X</t>
  </si>
  <si>
    <t>Y</t>
  </si>
  <si>
    <t>Z</t>
  </si>
  <si>
    <t>Total</t>
  </si>
  <si>
    <t>Intermediatory Node</t>
  </si>
  <si>
    <t>I Node</t>
  </si>
  <si>
    <t>Transshipment Problem</t>
  </si>
  <si>
    <t>Supply/Demand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</si>
</sst>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&quot;₹&quot;\ * #,##0_ ;_ &quot;₹&quot;\ * \-#,##0_ ;_ &quot;₹&quot;\ * &quot;-&quot;??_ ;_ @_ "/>
    <numFmt numFmtId="171" formatCode="_ [$₹-4009]\ * #,##0_ ;_ [$₹-4009]\ * \-#,##0_ ;_ [$₹-4009]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2" borderId="0" xfId="0" applyNumberFormat="1" applyFill="1"/>
    <xf numFmtId="1" fontId="0" fillId="0" borderId="0" xfId="0" applyNumberFormat="1"/>
    <xf numFmtId="0" fontId="1" fillId="0" borderId="0" xfId="0" applyFont="1"/>
    <xf numFmtId="1" fontId="3" fillId="3" borderId="0" xfId="0" applyNumberFormat="1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3" xfId="0" applyFont="1" applyBorder="1"/>
    <xf numFmtId="0" fontId="0" fillId="2" borderId="0" xfId="0" applyFill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4" xfId="0" applyFont="1" applyBorder="1"/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1" fillId="0" borderId="1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2" xfId="0" applyBorder="1" applyAlignment="1">
      <alignment horizontal="center"/>
    </xf>
    <xf numFmtId="0" fontId="1" fillId="0" borderId="10" xfId="0" applyFont="1" applyBorder="1"/>
    <xf numFmtId="164" fontId="0" fillId="0" borderId="6" xfId="0" applyNumberFormat="1" applyBorder="1"/>
    <xf numFmtId="0" fontId="0" fillId="0" borderId="12" xfId="0" applyBorder="1"/>
    <xf numFmtId="0" fontId="1" fillId="0" borderId="8" xfId="0" applyFont="1" applyBorder="1"/>
    <xf numFmtId="0" fontId="1" fillId="0" borderId="14" xfId="0" applyFont="1" applyBorder="1"/>
    <xf numFmtId="0" fontId="1" fillId="0" borderId="2" xfId="0" applyFont="1" applyBorder="1"/>
    <xf numFmtId="0" fontId="1" fillId="0" borderId="18" xfId="0" applyFont="1" applyBorder="1"/>
    <xf numFmtId="0" fontId="4" fillId="0" borderId="5" xfId="0" applyFont="1" applyBorder="1"/>
    <xf numFmtId="0" fontId="4" fillId="0" borderId="0" xfId="0" applyFont="1"/>
    <xf numFmtId="0" fontId="4" fillId="0" borderId="8" xfId="0" applyFont="1" applyBorder="1"/>
    <xf numFmtId="0" fontId="4" fillId="0" borderId="11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7" xfId="0" applyFont="1" applyBorder="1"/>
    <xf numFmtId="0" fontId="4" fillId="0" borderId="9" xfId="0" applyFont="1" applyBorder="1"/>
    <xf numFmtId="0" fontId="1" fillId="0" borderId="22" xfId="0" applyFont="1" applyBorder="1"/>
    <xf numFmtId="0" fontId="0" fillId="0" borderId="7" xfId="0" applyBorder="1" applyAlignment="1">
      <alignment horizontal="center"/>
    </xf>
    <xf numFmtId="0" fontId="1" fillId="0" borderId="9" xfId="0" applyFont="1" applyBorder="1"/>
    <xf numFmtId="164" fontId="0" fillId="3" borderId="0" xfId="0" applyNumberFormat="1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0" xfId="0" applyNumberFormat="1" applyAlignment="1"/>
    <xf numFmtId="164" fontId="0" fillId="0" borderId="6" xfId="0" applyNumberFormat="1" applyBorder="1" applyAlignment="1"/>
    <xf numFmtId="0" fontId="0" fillId="0" borderId="7" xfId="0" applyBorder="1" applyAlignment="1">
      <alignment horizontal="left"/>
    </xf>
    <xf numFmtId="164" fontId="0" fillId="0" borderId="8" xfId="0" applyNumberFormat="1" applyBorder="1" applyAlignment="1"/>
    <xf numFmtId="164" fontId="0" fillId="0" borderId="9" xfId="0" applyNumberFormat="1" applyBorder="1" applyAlignment="1"/>
    <xf numFmtId="0" fontId="1" fillId="0" borderId="11" xfId="0" applyFont="1" applyBorder="1" applyAlignment="1"/>
    <xf numFmtId="0" fontId="0" fillId="0" borderId="6" xfId="0" applyBorder="1" applyAlignment="1"/>
    <xf numFmtId="0" fontId="1" fillId="0" borderId="12" xfId="0" applyFont="1" applyBorder="1" applyAlignment="1"/>
    <xf numFmtId="0" fontId="0" fillId="3" borderId="8" xfId="0" applyFill="1" applyBorder="1" applyAlignment="1"/>
    <xf numFmtId="0" fontId="0" fillId="0" borderId="9" xfId="0" applyBorder="1" applyAlignment="1"/>
    <xf numFmtId="0" fontId="1" fillId="0" borderId="1" xfId="0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1" fillId="0" borderId="1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171" fontId="0" fillId="0" borderId="0" xfId="0" applyNumberFormat="1" applyAlignment="1"/>
    <xf numFmtId="171" fontId="0" fillId="0" borderId="0" xfId="0" applyNumberFormat="1" applyAlignment="1">
      <alignment horizontal="center"/>
    </xf>
    <xf numFmtId="171" fontId="0" fillId="0" borderId="6" xfId="0" applyNumberFormat="1" applyBorder="1" applyAlignment="1">
      <alignment horizontal="left"/>
    </xf>
    <xf numFmtId="171" fontId="0" fillId="0" borderId="8" xfId="0" applyNumberFormat="1" applyBorder="1" applyAlignment="1"/>
    <xf numFmtId="171" fontId="0" fillId="0" borderId="8" xfId="0" applyNumberFormat="1" applyBorder="1" applyAlignment="1">
      <alignment horizontal="center"/>
    </xf>
    <xf numFmtId="171" fontId="0" fillId="0" borderId="9" xfId="0" applyNumberFormat="1" applyBorder="1" applyAlignment="1">
      <alignment horizontal="left"/>
    </xf>
    <xf numFmtId="171" fontId="0" fillId="0" borderId="0" xfId="1" applyNumberFormat="1" applyFont="1" applyAlignment="1"/>
    <xf numFmtId="171" fontId="0" fillId="0" borderId="0" xfId="1" applyNumberFormat="1" applyFont="1" applyAlignment="1">
      <alignment horizontal="center"/>
    </xf>
    <xf numFmtId="171" fontId="0" fillId="0" borderId="6" xfId="1" applyNumberFormat="1" applyFont="1" applyBorder="1" applyAlignment="1">
      <alignment horizontal="left"/>
    </xf>
    <xf numFmtId="171" fontId="0" fillId="0" borderId="8" xfId="1" applyNumberFormat="1" applyFont="1" applyBorder="1" applyAlignment="1"/>
    <xf numFmtId="171" fontId="0" fillId="0" borderId="8" xfId="1" applyNumberFormat="1" applyFont="1" applyBorder="1" applyAlignment="1">
      <alignment horizontal="center"/>
    </xf>
    <xf numFmtId="171" fontId="0" fillId="0" borderId="9" xfId="1" applyNumberFormat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5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160" zoomScaleNormal="160" workbookViewId="0">
      <selection activeCell="B6" sqref="B6:D6"/>
    </sheetView>
  </sheetViews>
  <sheetFormatPr defaultRowHeight="14.4" x14ac:dyDescent="0.3"/>
  <cols>
    <col min="1" max="1" width="12.109375" bestFit="1" customWidth="1"/>
    <col min="4" max="4" width="11.109375" bestFit="1" customWidth="1"/>
    <col min="6" max="6" width="15.109375" bestFit="1" customWidth="1"/>
  </cols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9</v>
      </c>
    </row>
    <row r="2" spans="1:6" x14ac:dyDescent="0.3">
      <c r="A2" t="s">
        <v>0</v>
      </c>
      <c r="B2">
        <v>4</v>
      </c>
      <c r="C2">
        <v>3</v>
      </c>
      <c r="D2">
        <v>2</v>
      </c>
      <c r="E2" s="1">
        <v>40</v>
      </c>
      <c r="F2">
        <v>18</v>
      </c>
    </row>
    <row r="3" spans="1:6" x14ac:dyDescent="0.3">
      <c r="A3" t="s">
        <v>1</v>
      </c>
      <c r="B3">
        <v>3</v>
      </c>
      <c r="C3">
        <v>2</v>
      </c>
      <c r="D3">
        <v>5</v>
      </c>
      <c r="E3" s="1">
        <v>50</v>
      </c>
      <c r="F3">
        <v>32</v>
      </c>
    </row>
    <row r="4" spans="1:6" x14ac:dyDescent="0.3">
      <c r="E4" s="1"/>
    </row>
    <row r="5" spans="1:6" x14ac:dyDescent="0.3">
      <c r="A5" t="s">
        <v>6</v>
      </c>
      <c r="B5">
        <f>SUMPRODUCT(B2:B3,$F$2:$F$3)</f>
        <v>168</v>
      </c>
      <c r="C5">
        <f t="shared" ref="C5:D5" si="0">SUMPRODUCT(C2:C3,$F$2:$F$3)</f>
        <v>118</v>
      </c>
      <c r="D5">
        <f t="shared" si="0"/>
        <v>196</v>
      </c>
      <c r="E5" s="1" t="s">
        <v>11</v>
      </c>
    </row>
    <row r="6" spans="1:6" x14ac:dyDescent="0.3">
      <c r="A6" t="s">
        <v>8</v>
      </c>
      <c r="B6" s="2" t="s">
        <v>10</v>
      </c>
      <c r="C6" s="2" t="s">
        <v>10</v>
      </c>
      <c r="D6" s="2" t="s">
        <v>10</v>
      </c>
      <c r="E6" s="1" t="s">
        <v>12</v>
      </c>
    </row>
    <row r="7" spans="1:6" x14ac:dyDescent="0.3">
      <c r="A7" t="s">
        <v>7</v>
      </c>
      <c r="B7">
        <v>240</v>
      </c>
      <c r="C7">
        <v>120</v>
      </c>
      <c r="D7">
        <v>200</v>
      </c>
      <c r="E7">
        <f>SUMPRODUCT(E2:E3,F2:F3)</f>
        <v>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BBEA-A392-4F3F-92B8-ECADFAEDE8A6}">
  <dimension ref="A1:L23"/>
  <sheetViews>
    <sheetView zoomScale="130" zoomScaleNormal="130" workbookViewId="0">
      <selection activeCell="M20" sqref="M20"/>
    </sheetView>
  </sheetViews>
  <sheetFormatPr defaultRowHeight="14.4" x14ac:dyDescent="0.3"/>
  <cols>
    <col min="1" max="1" width="8.88671875" style="5"/>
    <col min="5" max="5" width="11.33203125" bestFit="1" customWidth="1"/>
    <col min="6" max="6" width="12.109375" bestFit="1" customWidth="1"/>
    <col min="9" max="9" width="10.21875" bestFit="1" customWidth="1"/>
  </cols>
  <sheetData>
    <row r="1" spans="1:12" x14ac:dyDescent="0.3">
      <c r="B1" s="5"/>
      <c r="C1" s="82" t="s">
        <v>16</v>
      </c>
      <c r="D1" s="82"/>
      <c r="E1" s="82"/>
      <c r="F1" s="82" t="s">
        <v>14</v>
      </c>
      <c r="G1" s="82"/>
      <c r="H1" s="82" t="s">
        <v>17</v>
      </c>
      <c r="I1" s="82"/>
      <c r="J1" s="82"/>
      <c r="K1" s="80" t="s">
        <v>9</v>
      </c>
      <c r="L1" s="5"/>
    </row>
    <row r="2" spans="1:12" s="5" customFormat="1" x14ac:dyDescent="0.3">
      <c r="A2" s="5" t="s">
        <v>28</v>
      </c>
      <c r="B2" s="5" t="s">
        <v>5</v>
      </c>
      <c r="C2" s="5" t="s">
        <v>2</v>
      </c>
      <c r="D2" s="5" t="s">
        <v>29</v>
      </c>
      <c r="E2" s="5" t="s">
        <v>4</v>
      </c>
      <c r="F2" s="5" t="s">
        <v>13</v>
      </c>
      <c r="G2" s="5" t="s">
        <v>15</v>
      </c>
      <c r="H2" s="5" t="s">
        <v>18</v>
      </c>
      <c r="I2" s="5" t="s">
        <v>27</v>
      </c>
      <c r="J2" s="5" t="s">
        <v>19</v>
      </c>
      <c r="K2" s="80"/>
    </row>
    <row r="3" spans="1:12" x14ac:dyDescent="0.3">
      <c r="A3" s="5" t="s">
        <v>30</v>
      </c>
      <c r="B3">
        <v>60</v>
      </c>
      <c r="C3">
        <v>5</v>
      </c>
      <c r="D3">
        <v>4</v>
      </c>
      <c r="E3">
        <v>3</v>
      </c>
      <c r="F3">
        <v>60</v>
      </c>
      <c r="G3">
        <v>30</v>
      </c>
      <c r="H3">
        <v>50</v>
      </c>
      <c r="I3">
        <f>MAX(K3-H3,0)</f>
        <v>0</v>
      </c>
      <c r="J3">
        <v>10</v>
      </c>
      <c r="K3" s="3">
        <v>30</v>
      </c>
    </row>
    <row r="4" spans="1:12" x14ac:dyDescent="0.3">
      <c r="A4" s="5" t="s">
        <v>31</v>
      </c>
      <c r="B4">
        <v>80</v>
      </c>
      <c r="C4">
        <v>6</v>
      </c>
      <c r="D4">
        <v>3</v>
      </c>
      <c r="E4">
        <v>4</v>
      </c>
      <c r="F4">
        <v>50</v>
      </c>
      <c r="G4">
        <v>20</v>
      </c>
      <c r="H4">
        <v>40</v>
      </c>
      <c r="I4">
        <f t="shared" ref="I4:I5" si="0">MAX(K4-H4,0)</f>
        <v>0</v>
      </c>
      <c r="J4">
        <v>12</v>
      </c>
      <c r="K4" s="3">
        <v>32</v>
      </c>
    </row>
    <row r="5" spans="1:12" x14ac:dyDescent="0.3">
      <c r="A5" s="5" t="s">
        <v>32</v>
      </c>
      <c r="B5">
        <v>50</v>
      </c>
      <c r="C5">
        <v>4</v>
      </c>
      <c r="D5">
        <v>5</v>
      </c>
      <c r="E5">
        <v>2</v>
      </c>
      <c r="F5">
        <v>40</v>
      </c>
      <c r="G5">
        <v>0</v>
      </c>
      <c r="H5">
        <v>30</v>
      </c>
      <c r="I5">
        <f t="shared" si="0"/>
        <v>0</v>
      </c>
      <c r="J5">
        <v>8</v>
      </c>
      <c r="K5" s="3">
        <v>16</v>
      </c>
    </row>
    <row r="6" spans="1:12" x14ac:dyDescent="0.3">
      <c r="A6" s="5" t="s">
        <v>12</v>
      </c>
      <c r="C6">
        <v>500</v>
      </c>
      <c r="D6">
        <v>300</v>
      </c>
      <c r="E6">
        <v>250</v>
      </c>
    </row>
    <row r="9" spans="1:12" x14ac:dyDescent="0.3">
      <c r="A9" s="5" t="s">
        <v>20</v>
      </c>
      <c r="G9" s="5" t="s">
        <v>26</v>
      </c>
      <c r="H9" s="4">
        <f>SUMPRODUCT(I3:I5,J3:J5)</f>
        <v>0</v>
      </c>
    </row>
    <row r="10" spans="1:12" x14ac:dyDescent="0.3">
      <c r="A10" s="81" t="s">
        <v>22</v>
      </c>
      <c r="B10" s="81"/>
      <c r="C10" s="81"/>
      <c r="D10" s="81"/>
      <c r="E10" s="81"/>
      <c r="G10" s="5" t="s">
        <v>5</v>
      </c>
      <c r="H10" s="4">
        <f>SUMPRODUCT(B3:B5,K3:K5)</f>
        <v>5160</v>
      </c>
    </row>
    <row r="11" spans="1:12" x14ac:dyDescent="0.3">
      <c r="C11" s="5" t="s">
        <v>2</v>
      </c>
      <c r="D11" s="5" t="s">
        <v>3</v>
      </c>
      <c r="E11" s="5" t="s">
        <v>4</v>
      </c>
      <c r="G11" s="5" t="s">
        <v>25</v>
      </c>
      <c r="H11" s="6">
        <f>H10-H9</f>
        <v>5160</v>
      </c>
    </row>
    <row r="12" spans="1:12" x14ac:dyDescent="0.3">
      <c r="B12" s="5" t="s">
        <v>6</v>
      </c>
      <c r="C12">
        <f>C6</f>
        <v>500</v>
      </c>
      <c r="D12">
        <f>D6</f>
        <v>300</v>
      </c>
      <c r="E12">
        <f>E6</f>
        <v>250</v>
      </c>
    </row>
    <row r="13" spans="1:12" x14ac:dyDescent="0.3">
      <c r="B13" s="5"/>
      <c r="C13" s="2" t="s">
        <v>21</v>
      </c>
      <c r="D13" s="2" t="s">
        <v>21</v>
      </c>
      <c r="E13" s="2" t="s">
        <v>21</v>
      </c>
    </row>
    <row r="14" spans="1:12" x14ac:dyDescent="0.3">
      <c r="B14" s="5" t="s">
        <v>23</v>
      </c>
      <c r="C14" s="4">
        <f>SUMPRODUCT(C3:C5,$K$3:$K$5)</f>
        <v>406</v>
      </c>
      <c r="D14">
        <f t="shared" ref="D14:E14" si="1">SUMPRODUCT(D3:D5,$K$3:$K$5)</f>
        <v>296</v>
      </c>
      <c r="E14">
        <f t="shared" si="1"/>
        <v>250</v>
      </c>
    </row>
    <row r="16" spans="1:12" x14ac:dyDescent="0.3">
      <c r="A16" s="81" t="s">
        <v>24</v>
      </c>
      <c r="B16" s="81"/>
      <c r="C16" s="81"/>
      <c r="D16" s="81"/>
      <c r="E16" s="81"/>
    </row>
    <row r="17" spans="3:5" x14ac:dyDescent="0.3">
      <c r="C17" s="5" t="s">
        <v>6</v>
      </c>
      <c r="D17" s="5"/>
      <c r="E17" s="5" t="s">
        <v>23</v>
      </c>
    </row>
    <row r="18" spans="3:5" x14ac:dyDescent="0.3">
      <c r="C18" s="4">
        <f>K3</f>
        <v>30</v>
      </c>
      <c r="D18" s="2" t="s">
        <v>10</v>
      </c>
      <c r="E18" s="7">
        <f>F3</f>
        <v>60</v>
      </c>
    </row>
    <row r="19" spans="3:5" x14ac:dyDescent="0.3">
      <c r="C19" s="4">
        <f t="shared" ref="C19:C20" si="2">K4</f>
        <v>32</v>
      </c>
      <c r="D19" s="2" t="s">
        <v>10</v>
      </c>
      <c r="E19" s="7">
        <f t="shared" ref="E19:E20" si="3">F4</f>
        <v>50</v>
      </c>
    </row>
    <row r="20" spans="3:5" x14ac:dyDescent="0.3">
      <c r="C20" s="4">
        <f t="shared" si="2"/>
        <v>16</v>
      </c>
      <c r="D20" s="2" t="s">
        <v>10</v>
      </c>
      <c r="E20" s="7">
        <f t="shared" si="3"/>
        <v>40</v>
      </c>
    </row>
    <row r="21" spans="3:5" x14ac:dyDescent="0.3">
      <c r="C21" s="4">
        <f>K3</f>
        <v>30</v>
      </c>
      <c r="D21" s="2" t="s">
        <v>21</v>
      </c>
      <c r="E21" s="7">
        <f>G3</f>
        <v>30</v>
      </c>
    </row>
    <row r="22" spans="3:5" x14ac:dyDescent="0.3">
      <c r="C22" s="4">
        <f t="shared" ref="C22:C23" si="4">K4</f>
        <v>32</v>
      </c>
      <c r="D22" s="2" t="s">
        <v>21</v>
      </c>
      <c r="E22" s="7">
        <f>G4</f>
        <v>20</v>
      </c>
    </row>
    <row r="23" spans="3:5" x14ac:dyDescent="0.3">
      <c r="C23" s="4">
        <f t="shared" si="4"/>
        <v>16</v>
      </c>
      <c r="D23" s="2" t="s">
        <v>21</v>
      </c>
      <c r="E23" s="7">
        <f>G5</f>
        <v>0</v>
      </c>
    </row>
  </sheetData>
  <mergeCells count="6">
    <mergeCell ref="K1:K2"/>
    <mergeCell ref="A16:E16"/>
    <mergeCell ref="A10:E10"/>
    <mergeCell ref="F1:G1"/>
    <mergeCell ref="C1:E1"/>
    <mergeCell ref="H1:J1"/>
  </mergeCells>
  <phoneticPr fontId="2" type="noConversion"/>
  <pageMargins left="0.7" right="0.7" top="0.75" bottom="0.75" header="0.3" footer="0.3"/>
  <ignoredErrors>
    <ignoredError sqref="C14:E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6DFC-254C-4140-8154-0FD6B775338A}">
  <dimension ref="A1:H16"/>
  <sheetViews>
    <sheetView zoomScale="145" zoomScaleNormal="145" workbookViewId="0">
      <selection activeCell="J8" sqref="J8"/>
    </sheetView>
  </sheetViews>
  <sheetFormatPr defaultRowHeight="14.4" x14ac:dyDescent="0.3"/>
  <cols>
    <col min="1" max="1" width="15.44140625" customWidth="1"/>
    <col min="2" max="2" width="10.21875" bestFit="1" customWidth="1"/>
    <col min="3" max="3" width="10.77734375" bestFit="1" customWidth="1"/>
  </cols>
  <sheetData>
    <row r="1" spans="1:8" s="5" customFormat="1" ht="15" thickBot="1" x14ac:dyDescent="0.35">
      <c r="A1" s="36"/>
      <c r="B1" s="37" t="s">
        <v>40</v>
      </c>
      <c r="C1" s="38" t="s">
        <v>38</v>
      </c>
      <c r="D1" s="38" t="s">
        <v>37</v>
      </c>
      <c r="E1" s="39" t="s">
        <v>39</v>
      </c>
      <c r="F1" s="9"/>
      <c r="G1" s="9"/>
      <c r="H1" s="33"/>
    </row>
    <row r="2" spans="1:8" x14ac:dyDescent="0.3">
      <c r="A2" s="34" t="s">
        <v>33</v>
      </c>
      <c r="B2" s="29">
        <v>15</v>
      </c>
      <c r="C2" s="29">
        <v>10</v>
      </c>
      <c r="D2" s="29">
        <v>9</v>
      </c>
      <c r="E2" s="30">
        <v>22</v>
      </c>
      <c r="H2" s="15"/>
    </row>
    <row r="3" spans="1:8" x14ac:dyDescent="0.3">
      <c r="A3" s="34" t="s">
        <v>34</v>
      </c>
      <c r="B3" s="29">
        <v>25</v>
      </c>
      <c r="C3" s="29">
        <v>17</v>
      </c>
      <c r="D3" s="29">
        <v>11</v>
      </c>
      <c r="E3" s="30">
        <v>19</v>
      </c>
      <c r="H3" s="15"/>
    </row>
    <row r="4" spans="1:8" x14ac:dyDescent="0.3">
      <c r="A4" s="34" t="s">
        <v>35</v>
      </c>
      <c r="B4" s="29">
        <v>10</v>
      </c>
      <c r="C4" s="29">
        <v>14</v>
      </c>
      <c r="D4" s="29">
        <v>22</v>
      </c>
      <c r="E4" s="30">
        <v>24</v>
      </c>
      <c r="H4" s="15"/>
    </row>
    <row r="5" spans="1:8" ht="15" thickBot="1" x14ac:dyDescent="0.35">
      <c r="A5" s="35" t="s">
        <v>36</v>
      </c>
      <c r="B5" s="31">
        <v>12</v>
      </c>
      <c r="C5" s="31">
        <v>18</v>
      </c>
      <c r="D5" s="31">
        <v>15</v>
      </c>
      <c r="E5" s="32">
        <v>10</v>
      </c>
      <c r="H5" s="15"/>
    </row>
    <row r="6" spans="1:8" ht="15" thickBot="1" x14ac:dyDescent="0.35">
      <c r="A6" s="23"/>
      <c r="H6" s="15"/>
    </row>
    <row r="7" spans="1:8" ht="29.4" thickBot="1" x14ac:dyDescent="0.35">
      <c r="A7" s="41" t="s">
        <v>41</v>
      </c>
      <c r="B7" s="37" t="s">
        <v>40</v>
      </c>
      <c r="C7" s="42" t="s">
        <v>38</v>
      </c>
      <c r="D7" s="42" t="s">
        <v>37</v>
      </c>
      <c r="E7" s="43" t="s">
        <v>39</v>
      </c>
      <c r="F7" s="44" t="s">
        <v>6</v>
      </c>
      <c r="G7" s="42" t="s">
        <v>8</v>
      </c>
      <c r="H7" s="43" t="s">
        <v>23</v>
      </c>
    </row>
    <row r="8" spans="1:8" x14ac:dyDescent="0.3">
      <c r="A8" s="34" t="s">
        <v>33</v>
      </c>
      <c r="B8" s="10">
        <v>0</v>
      </c>
      <c r="C8" s="10">
        <v>1</v>
      </c>
      <c r="D8" s="10">
        <v>0</v>
      </c>
      <c r="E8" s="11">
        <v>0</v>
      </c>
      <c r="F8" s="14">
        <v>1</v>
      </c>
      <c r="G8" s="2" t="s">
        <v>42</v>
      </c>
      <c r="H8" s="27">
        <f>SUM(B8:E8)</f>
        <v>1</v>
      </c>
    </row>
    <row r="9" spans="1:8" x14ac:dyDescent="0.3">
      <c r="A9" s="34" t="s">
        <v>34</v>
      </c>
      <c r="B9" s="10">
        <v>0</v>
      </c>
      <c r="C9" s="10">
        <v>0</v>
      </c>
      <c r="D9" s="10">
        <v>1</v>
      </c>
      <c r="E9" s="11">
        <v>0</v>
      </c>
      <c r="F9" s="14">
        <v>1</v>
      </c>
      <c r="G9" s="2" t="s">
        <v>42</v>
      </c>
      <c r="H9" s="27">
        <f t="shared" ref="H9:H11" si="0">SUM(B9:E9)</f>
        <v>1</v>
      </c>
    </row>
    <row r="10" spans="1:8" x14ac:dyDescent="0.3">
      <c r="A10" s="34" t="s">
        <v>35</v>
      </c>
      <c r="B10" s="10">
        <v>1</v>
      </c>
      <c r="C10" s="10">
        <v>0</v>
      </c>
      <c r="D10" s="10">
        <v>0</v>
      </c>
      <c r="E10" s="11">
        <v>0</v>
      </c>
      <c r="F10" s="14">
        <v>1</v>
      </c>
      <c r="G10" s="2" t="s">
        <v>42</v>
      </c>
      <c r="H10" s="27">
        <f t="shared" si="0"/>
        <v>1</v>
      </c>
    </row>
    <row r="11" spans="1:8" ht="15" thickBot="1" x14ac:dyDescent="0.35">
      <c r="A11" s="35" t="s">
        <v>36</v>
      </c>
      <c r="B11" s="12">
        <v>0</v>
      </c>
      <c r="C11" s="12">
        <v>0</v>
      </c>
      <c r="D11" s="12">
        <v>0</v>
      </c>
      <c r="E11" s="13">
        <v>1</v>
      </c>
      <c r="F11" s="16">
        <v>1</v>
      </c>
      <c r="G11" s="21" t="s">
        <v>42</v>
      </c>
      <c r="H11" s="28">
        <f t="shared" si="0"/>
        <v>1</v>
      </c>
    </row>
    <row r="12" spans="1:8" x14ac:dyDescent="0.3">
      <c r="A12" s="40" t="s">
        <v>6</v>
      </c>
      <c r="B12" s="24">
        <v>1</v>
      </c>
      <c r="C12" s="24">
        <v>1</v>
      </c>
      <c r="D12" s="24">
        <v>1</v>
      </c>
      <c r="E12" s="25">
        <v>1</v>
      </c>
      <c r="F12" s="47"/>
      <c r="G12" s="19"/>
      <c r="H12" s="20"/>
    </row>
    <row r="13" spans="1:8" x14ac:dyDescent="0.3">
      <c r="A13" s="34" t="s">
        <v>8</v>
      </c>
      <c r="B13" s="2" t="s">
        <v>42</v>
      </c>
      <c r="C13" s="2" t="s">
        <v>42</v>
      </c>
      <c r="D13" s="2" t="s">
        <v>42</v>
      </c>
      <c r="E13" s="22" t="s">
        <v>42</v>
      </c>
      <c r="F13" s="14"/>
      <c r="H13" s="15"/>
    </row>
    <row r="14" spans="1:8" ht="15" thickBot="1" x14ac:dyDescent="0.35">
      <c r="A14" s="35" t="s">
        <v>23</v>
      </c>
      <c r="B14" s="21">
        <f>SUM(B8:B11)</f>
        <v>1</v>
      </c>
      <c r="C14" s="21">
        <f t="shared" ref="C14:E14" si="1">SUM(C8:C11)</f>
        <v>1</v>
      </c>
      <c r="D14" s="21">
        <f t="shared" si="1"/>
        <v>1</v>
      </c>
      <c r="E14" s="26">
        <f t="shared" si="1"/>
        <v>1</v>
      </c>
      <c r="F14" s="16"/>
      <c r="G14" s="17"/>
      <c r="H14" s="18"/>
    </row>
    <row r="15" spans="1:8" ht="15" thickBot="1" x14ac:dyDescent="0.35">
      <c r="A15" s="23"/>
      <c r="H15" s="15"/>
    </row>
    <row r="16" spans="1:8" ht="15" thickBot="1" x14ac:dyDescent="0.35">
      <c r="A16" s="41" t="s">
        <v>25</v>
      </c>
      <c r="B16" s="45">
        <f>SUMPRODUCT(B2:E5,B8:E11)</f>
        <v>41</v>
      </c>
      <c r="C16" s="45"/>
      <c r="D16" s="45"/>
      <c r="E16" s="45"/>
      <c r="F16" s="45"/>
      <c r="G16" s="45"/>
      <c r="H16" s="46"/>
    </row>
  </sheetData>
  <pageMargins left="0.7" right="0.7" top="0.75" bottom="0.75" header="0.3" footer="0.3"/>
  <ignoredErrors>
    <ignoredError sqref="H8:H11 B14:E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B201-A1DE-430C-960F-4352700006DB}">
  <dimension ref="A1:D21"/>
  <sheetViews>
    <sheetView zoomScale="145" zoomScaleNormal="145" workbookViewId="0">
      <selection activeCell="F9" sqref="F9"/>
    </sheetView>
  </sheetViews>
  <sheetFormatPr defaultRowHeight="14.4" x14ac:dyDescent="0.3"/>
  <cols>
    <col min="1" max="4" width="15.77734375" style="111" customWidth="1"/>
    <col min="5" max="16384" width="8.88671875" style="111"/>
  </cols>
  <sheetData>
    <row r="1" spans="1:4" ht="15" thickBot="1" x14ac:dyDescent="0.35"/>
    <row r="2" spans="1:4" ht="15" thickBot="1" x14ac:dyDescent="0.35">
      <c r="A2" s="132"/>
      <c r="B2" s="133" t="s">
        <v>43</v>
      </c>
      <c r="C2" s="134" t="s">
        <v>44</v>
      </c>
      <c r="D2" s="135"/>
    </row>
    <row r="3" spans="1:4" x14ac:dyDescent="0.3">
      <c r="A3" s="136" t="s">
        <v>45</v>
      </c>
      <c r="B3" s="137" t="s">
        <v>46</v>
      </c>
      <c r="C3" s="138" t="s">
        <v>47</v>
      </c>
      <c r="D3" s="137"/>
    </row>
    <row r="4" spans="1:4" ht="15" thickBot="1" x14ac:dyDescent="0.35">
      <c r="A4" s="139" t="s">
        <v>48</v>
      </c>
      <c r="B4" s="140" t="s">
        <v>49</v>
      </c>
      <c r="C4" s="141" t="s">
        <v>50</v>
      </c>
      <c r="D4" s="137"/>
    </row>
    <row r="6" spans="1:4" ht="15" thickBot="1" x14ac:dyDescent="0.35"/>
    <row r="7" spans="1:4" s="49" customFormat="1" ht="15" thickBot="1" x14ac:dyDescent="0.35">
      <c r="A7" s="83" t="s">
        <v>51</v>
      </c>
      <c r="B7" s="84"/>
      <c r="C7" s="85"/>
      <c r="D7" s="8"/>
    </row>
    <row r="8" spans="1:4" s="49" customFormat="1" x14ac:dyDescent="0.3">
      <c r="A8" s="50"/>
      <c r="B8" s="137" t="s">
        <v>43</v>
      </c>
      <c r="C8" s="138" t="s">
        <v>44</v>
      </c>
      <c r="D8" s="137"/>
    </row>
    <row r="9" spans="1:4" s="49" customFormat="1" x14ac:dyDescent="0.3">
      <c r="A9" s="142" t="s">
        <v>45</v>
      </c>
      <c r="B9" s="51">
        <v>100</v>
      </c>
      <c r="C9" s="52">
        <v>30</v>
      </c>
      <c r="D9" s="51"/>
    </row>
    <row r="10" spans="1:4" s="49" customFormat="1" ht="15" thickBot="1" x14ac:dyDescent="0.35">
      <c r="A10" s="143" t="s">
        <v>48</v>
      </c>
      <c r="B10" s="53">
        <v>150</v>
      </c>
      <c r="C10" s="54">
        <v>50</v>
      </c>
      <c r="D10" s="51"/>
    </row>
    <row r="11" spans="1:4" ht="15" thickBot="1" x14ac:dyDescent="0.35"/>
    <row r="12" spans="1:4" ht="15" thickBot="1" x14ac:dyDescent="0.35">
      <c r="A12" s="86" t="s">
        <v>54</v>
      </c>
      <c r="B12" s="87"/>
      <c r="C12" s="88"/>
    </row>
    <row r="13" spans="1:4" x14ac:dyDescent="0.3">
      <c r="A13" s="124" t="s">
        <v>9</v>
      </c>
      <c r="C13" s="125"/>
    </row>
    <row r="14" spans="1:4" x14ac:dyDescent="0.3">
      <c r="A14" s="124" t="s">
        <v>55</v>
      </c>
      <c r="B14" s="111">
        <v>0</v>
      </c>
      <c r="C14" s="125"/>
    </row>
    <row r="15" spans="1:4" x14ac:dyDescent="0.3">
      <c r="A15" s="124" t="s">
        <v>56</v>
      </c>
      <c r="B15" s="111">
        <v>0.99999999999999856</v>
      </c>
      <c r="C15" s="125"/>
    </row>
    <row r="16" spans="1:4" ht="15" thickBot="1" x14ac:dyDescent="0.35">
      <c r="A16" s="126" t="s">
        <v>25</v>
      </c>
      <c r="B16" s="127">
        <v>49.999999999999986</v>
      </c>
      <c r="C16" s="128"/>
    </row>
    <row r="17" spans="1:4" ht="15" thickBot="1" x14ac:dyDescent="0.35"/>
    <row r="18" spans="1:4" ht="15" thickBot="1" x14ac:dyDescent="0.35">
      <c r="A18" s="129" t="s">
        <v>52</v>
      </c>
      <c r="B18" s="130"/>
      <c r="C18" s="130"/>
      <c r="D18" s="131"/>
    </row>
    <row r="19" spans="1:4" x14ac:dyDescent="0.3">
      <c r="A19" s="124" t="s">
        <v>53</v>
      </c>
      <c r="B19" s="111">
        <f>SUM(B14:B15)</f>
        <v>0.99999999999999856</v>
      </c>
      <c r="C19" s="2" t="s">
        <v>42</v>
      </c>
      <c r="D19" s="27">
        <v>1</v>
      </c>
    </row>
    <row r="20" spans="1:4" x14ac:dyDescent="0.3">
      <c r="A20" s="124" t="s">
        <v>43</v>
      </c>
      <c r="B20" s="144">
        <f>SUMPRODUCT(B9:B10,$B$14:$B$15)</f>
        <v>149.99999999999977</v>
      </c>
      <c r="C20" s="145" t="s">
        <v>21</v>
      </c>
      <c r="D20" s="146">
        <f>$B$16</f>
        <v>49.999999999999986</v>
      </c>
    </row>
    <row r="21" spans="1:4" ht="15" thickBot="1" x14ac:dyDescent="0.35">
      <c r="A21" s="126" t="s">
        <v>44</v>
      </c>
      <c r="B21" s="147">
        <f>SUMPRODUCT(C9:C10,$B$14:$B$15)</f>
        <v>49.999999999999929</v>
      </c>
      <c r="C21" s="148" t="s">
        <v>21</v>
      </c>
      <c r="D21" s="149">
        <f>$B$16</f>
        <v>49.999999999999986</v>
      </c>
    </row>
  </sheetData>
  <mergeCells count="2">
    <mergeCell ref="A7:C7"/>
    <mergeCell ref="A12:C12"/>
  </mergeCells>
  <conditionalFormatting sqref="A3:A4">
    <cfRule type="duplicateValues" dxfId="4" priority="3"/>
  </conditionalFormatting>
  <conditionalFormatting sqref="A9:A10">
    <cfRule type="duplicateValues" dxfId="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0872-90D4-4568-AA98-9688929E70E8}">
  <dimension ref="A1:E21"/>
  <sheetViews>
    <sheetView tabSelected="1" zoomScale="145" zoomScaleNormal="145" workbookViewId="0">
      <selection activeCell="F13" sqref="F13"/>
    </sheetView>
  </sheetViews>
  <sheetFormatPr defaultRowHeight="14.4" x14ac:dyDescent="0.3"/>
  <cols>
    <col min="1" max="4" width="15.77734375" style="111" customWidth="1"/>
    <col min="5" max="16384" width="8.88671875" style="111"/>
  </cols>
  <sheetData>
    <row r="1" spans="1:5" ht="15" thickBot="1" x14ac:dyDescent="0.35"/>
    <row r="2" spans="1:5" ht="15" thickBot="1" x14ac:dyDescent="0.35">
      <c r="A2" s="112"/>
      <c r="B2" s="113" t="s">
        <v>43</v>
      </c>
      <c r="C2" s="114" t="s">
        <v>44</v>
      </c>
    </row>
    <row r="3" spans="1:5" x14ac:dyDescent="0.3">
      <c r="A3" s="115" t="s">
        <v>45</v>
      </c>
      <c r="B3" s="7" t="s">
        <v>46</v>
      </c>
      <c r="C3" s="27" t="s">
        <v>47</v>
      </c>
    </row>
    <row r="4" spans="1:5" ht="15" thickBot="1" x14ac:dyDescent="0.35">
      <c r="A4" s="116" t="s">
        <v>48</v>
      </c>
      <c r="B4" s="117" t="s">
        <v>49</v>
      </c>
      <c r="C4" s="28" t="s">
        <v>50</v>
      </c>
    </row>
    <row r="6" spans="1:5" ht="15" thickBot="1" x14ac:dyDescent="0.35"/>
    <row r="7" spans="1:5" ht="15" thickBot="1" x14ac:dyDescent="0.35">
      <c r="A7" s="86" t="s">
        <v>60</v>
      </c>
      <c r="B7" s="87"/>
      <c r="C7" s="88"/>
      <c r="E7" s="49"/>
    </row>
    <row r="8" spans="1:5" x14ac:dyDescent="0.3">
      <c r="A8" s="48"/>
      <c r="B8" s="7" t="s">
        <v>43</v>
      </c>
      <c r="C8" s="27" t="s">
        <v>44</v>
      </c>
      <c r="E8" s="49"/>
    </row>
    <row r="9" spans="1:5" x14ac:dyDescent="0.3">
      <c r="A9" s="118" t="s">
        <v>45</v>
      </c>
      <c r="B9" s="119">
        <v>100</v>
      </c>
      <c r="C9" s="120">
        <v>150</v>
      </c>
      <c r="E9" s="49"/>
    </row>
    <row r="10" spans="1:5" ht="15" thickBot="1" x14ac:dyDescent="0.35">
      <c r="A10" s="121" t="s">
        <v>48</v>
      </c>
      <c r="B10" s="122">
        <v>30</v>
      </c>
      <c r="C10" s="123">
        <v>50</v>
      </c>
      <c r="E10" s="49"/>
    </row>
    <row r="11" spans="1:5" ht="15" thickBot="1" x14ac:dyDescent="0.35"/>
    <row r="12" spans="1:5" ht="15" thickBot="1" x14ac:dyDescent="0.35">
      <c r="A12" s="86" t="s">
        <v>59</v>
      </c>
      <c r="B12" s="87"/>
      <c r="C12" s="88"/>
    </row>
    <row r="13" spans="1:5" x14ac:dyDescent="0.3">
      <c r="A13" s="124" t="s">
        <v>9</v>
      </c>
      <c r="C13" s="125"/>
    </row>
    <row r="14" spans="1:5" x14ac:dyDescent="0.3">
      <c r="A14" s="124" t="s">
        <v>57</v>
      </c>
      <c r="B14" s="111">
        <v>0</v>
      </c>
      <c r="C14" s="125"/>
    </row>
    <row r="15" spans="1:5" x14ac:dyDescent="0.3">
      <c r="A15" s="124" t="s">
        <v>58</v>
      </c>
      <c r="B15" s="111">
        <v>1</v>
      </c>
      <c r="C15" s="125"/>
    </row>
    <row r="16" spans="1:5" ht="15" thickBot="1" x14ac:dyDescent="0.35">
      <c r="A16" s="126" t="s">
        <v>25</v>
      </c>
      <c r="B16" s="127">
        <v>50</v>
      </c>
      <c r="C16" s="128"/>
    </row>
    <row r="17" spans="1:4" ht="15" thickBot="1" x14ac:dyDescent="0.35"/>
    <row r="18" spans="1:4" ht="15" thickBot="1" x14ac:dyDescent="0.35">
      <c r="A18" s="129" t="s">
        <v>52</v>
      </c>
      <c r="B18" s="130"/>
      <c r="C18" s="130"/>
      <c r="D18" s="131"/>
    </row>
    <row r="19" spans="1:4" x14ac:dyDescent="0.3">
      <c r="A19" s="124" t="s">
        <v>53</v>
      </c>
      <c r="B19" s="111">
        <f>SUM(B14:B15)</f>
        <v>1</v>
      </c>
      <c r="C19" s="2" t="s">
        <v>42</v>
      </c>
      <c r="D19" s="27">
        <v>1</v>
      </c>
    </row>
    <row r="20" spans="1:4" x14ac:dyDescent="0.3">
      <c r="A20" s="124" t="s">
        <v>45</v>
      </c>
      <c r="B20" s="150">
        <f>B14*B9+B15*C9</f>
        <v>150</v>
      </c>
      <c r="C20" s="151" t="s">
        <v>21</v>
      </c>
      <c r="D20" s="152">
        <f>$B$16</f>
        <v>50</v>
      </c>
    </row>
    <row r="21" spans="1:4" ht="15" thickBot="1" x14ac:dyDescent="0.35">
      <c r="A21" s="126" t="s">
        <v>48</v>
      </c>
      <c r="B21" s="153">
        <f>B14*B10+B15*C10</f>
        <v>50</v>
      </c>
      <c r="C21" s="154" t="s">
        <v>21</v>
      </c>
      <c r="D21" s="155">
        <f>$B$16</f>
        <v>50</v>
      </c>
    </row>
  </sheetData>
  <mergeCells count="2">
    <mergeCell ref="A7:C7"/>
    <mergeCell ref="A12:C12"/>
  </mergeCells>
  <conditionalFormatting sqref="A3:A4">
    <cfRule type="duplicateValues" dxfId="2" priority="1"/>
  </conditionalFormatting>
  <conditionalFormatting sqref="A9:A10">
    <cfRule type="duplicateValues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EEE8-56A1-49CC-A0CD-D2BF21FEE787}">
  <dimension ref="A1:O21"/>
  <sheetViews>
    <sheetView zoomScale="115" zoomScaleNormal="115" workbookViewId="0">
      <selection activeCell="R13" sqref="R13"/>
    </sheetView>
  </sheetViews>
  <sheetFormatPr defaultRowHeight="14.4" x14ac:dyDescent="0.3"/>
  <cols>
    <col min="1" max="1" width="10.109375" customWidth="1"/>
    <col min="2" max="2" width="9.5546875" customWidth="1"/>
    <col min="3" max="3" width="10.109375" customWidth="1"/>
    <col min="5" max="5" width="9" customWidth="1"/>
  </cols>
  <sheetData>
    <row r="1" spans="1:15" x14ac:dyDescent="0.3">
      <c r="A1" s="93" t="s">
        <v>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spans="1:15" ht="15" thickBot="1" x14ac:dyDescent="0.35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  <row r="3" spans="1:15" ht="15" thickBot="1" x14ac:dyDescent="0.35">
      <c r="A3" s="86" t="s">
        <v>79</v>
      </c>
      <c r="B3" s="87"/>
      <c r="C3" s="87"/>
      <c r="D3" s="88"/>
      <c r="E3" s="99"/>
      <c r="F3" s="65"/>
      <c r="G3" s="91" t="s">
        <v>70</v>
      </c>
      <c r="H3" s="92"/>
      <c r="I3" s="65"/>
      <c r="J3" s="91" t="s">
        <v>70</v>
      </c>
      <c r="K3" s="91"/>
      <c r="L3" s="91"/>
      <c r="M3" s="92"/>
      <c r="N3" s="97"/>
      <c r="O3" s="98"/>
    </row>
    <row r="4" spans="1:15" ht="15.6" thickTop="1" thickBot="1" x14ac:dyDescent="0.35">
      <c r="A4" s="55" t="s">
        <v>61</v>
      </c>
      <c r="B4" s="64" t="s">
        <v>65</v>
      </c>
      <c r="C4" s="37" t="s">
        <v>66</v>
      </c>
      <c r="D4" s="64" t="s">
        <v>14</v>
      </c>
      <c r="E4" s="99"/>
      <c r="F4" s="66" t="s">
        <v>67</v>
      </c>
      <c r="G4" s="71" t="s">
        <v>68</v>
      </c>
      <c r="H4" s="72" t="s">
        <v>69</v>
      </c>
      <c r="I4" s="66" t="s">
        <v>67</v>
      </c>
      <c r="J4" s="71" t="s">
        <v>71</v>
      </c>
      <c r="K4" s="73" t="s">
        <v>72</v>
      </c>
      <c r="L4" s="73" t="s">
        <v>73</v>
      </c>
      <c r="M4" s="72" t="s">
        <v>74</v>
      </c>
      <c r="N4" s="97"/>
      <c r="O4" s="98"/>
    </row>
    <row r="5" spans="1:15" x14ac:dyDescent="0.3">
      <c r="A5" s="67" t="s">
        <v>62</v>
      </c>
      <c r="B5" s="15">
        <v>450</v>
      </c>
      <c r="C5" s="68" t="s">
        <v>71</v>
      </c>
      <c r="D5" s="15">
        <v>450</v>
      </c>
      <c r="E5" s="99"/>
      <c r="F5" s="70" t="s">
        <v>62</v>
      </c>
      <c r="G5" s="1">
        <v>4</v>
      </c>
      <c r="H5" s="61">
        <v>7</v>
      </c>
      <c r="I5" s="23" t="s">
        <v>68</v>
      </c>
      <c r="J5" s="1">
        <v>6</v>
      </c>
      <c r="K5" s="1">
        <v>4</v>
      </c>
      <c r="L5" s="1">
        <v>8</v>
      </c>
      <c r="M5" s="61">
        <v>4</v>
      </c>
      <c r="N5" s="97"/>
      <c r="O5" s="98"/>
    </row>
    <row r="6" spans="1:15" x14ac:dyDescent="0.3">
      <c r="A6" s="67" t="s">
        <v>63</v>
      </c>
      <c r="B6" s="15">
        <v>500</v>
      </c>
      <c r="C6" s="68" t="s">
        <v>72</v>
      </c>
      <c r="D6" s="15">
        <v>300</v>
      </c>
      <c r="E6" s="99"/>
      <c r="F6" s="70" t="s">
        <v>63</v>
      </c>
      <c r="G6" s="1">
        <v>8</v>
      </c>
      <c r="H6" s="61">
        <v>5</v>
      </c>
      <c r="I6" s="23" t="s">
        <v>69</v>
      </c>
      <c r="J6" s="1">
        <v>3</v>
      </c>
      <c r="K6" s="1">
        <v>6</v>
      </c>
      <c r="L6" s="1">
        <v>7</v>
      </c>
      <c r="M6" s="61">
        <v>7</v>
      </c>
      <c r="N6" s="97"/>
      <c r="O6" s="98"/>
    </row>
    <row r="7" spans="1:15" x14ac:dyDescent="0.3">
      <c r="A7" s="67" t="s">
        <v>64</v>
      </c>
      <c r="B7" s="15">
        <v>380</v>
      </c>
      <c r="C7" s="68" t="s">
        <v>73</v>
      </c>
      <c r="D7" s="15">
        <v>300</v>
      </c>
      <c r="E7" s="99"/>
      <c r="F7" s="70" t="s">
        <v>64</v>
      </c>
      <c r="G7" s="1">
        <v>5</v>
      </c>
      <c r="H7" s="61">
        <v>6</v>
      </c>
      <c r="I7" s="23"/>
      <c r="M7" s="15"/>
      <c r="N7" s="97"/>
      <c r="O7" s="98"/>
    </row>
    <row r="8" spans="1:15" ht="15" thickBot="1" x14ac:dyDescent="0.35">
      <c r="A8" s="56"/>
      <c r="B8" s="18"/>
      <c r="C8" s="69" t="s">
        <v>74</v>
      </c>
      <c r="D8" s="18">
        <v>400</v>
      </c>
      <c r="E8" s="99"/>
      <c r="F8" s="62"/>
      <c r="G8" s="17"/>
      <c r="H8" s="18"/>
      <c r="I8" s="62"/>
      <c r="J8" s="17"/>
      <c r="K8" s="17"/>
      <c r="L8" s="17"/>
      <c r="M8" s="18"/>
      <c r="N8" s="97"/>
      <c r="O8" s="98"/>
    </row>
    <row r="9" spans="1:15" ht="15" thickBot="1" x14ac:dyDescent="0.35">
      <c r="A9" s="55" t="s">
        <v>75</v>
      </c>
      <c r="B9" s="46">
        <f>SUM(B5:B8)</f>
        <v>1330</v>
      </c>
      <c r="C9" s="45"/>
      <c r="D9" s="46">
        <f>SUM(D5:D8)</f>
        <v>1450</v>
      </c>
      <c r="E9" s="96"/>
      <c r="F9" s="97"/>
      <c r="G9" s="97"/>
      <c r="H9" s="97"/>
      <c r="I9" s="97"/>
      <c r="J9" s="97"/>
      <c r="K9" s="97"/>
      <c r="L9" s="97"/>
      <c r="M9" s="97"/>
      <c r="N9" s="97"/>
      <c r="O9" s="98"/>
    </row>
    <row r="10" spans="1:15" x14ac:dyDescent="0.3">
      <c r="A10" s="96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8"/>
    </row>
    <row r="11" spans="1:15" x14ac:dyDescent="0.3">
      <c r="A11" s="89" t="s">
        <v>20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90"/>
    </row>
    <row r="12" spans="1:15" ht="15" thickBot="1" x14ac:dyDescent="0.35">
      <c r="A12" s="96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8"/>
    </row>
    <row r="13" spans="1:15" ht="15" thickBot="1" x14ac:dyDescent="0.35">
      <c r="A13" s="60"/>
      <c r="B13" s="91" t="s">
        <v>76</v>
      </c>
      <c r="C13" s="91"/>
      <c r="D13" s="93"/>
      <c r="E13" s="94"/>
      <c r="F13" s="95"/>
      <c r="G13" s="100"/>
      <c r="H13" s="60"/>
      <c r="I13" s="91" t="s">
        <v>14</v>
      </c>
      <c r="J13" s="91"/>
      <c r="K13" s="91"/>
      <c r="L13" s="91"/>
      <c r="M13" s="93"/>
      <c r="N13" s="94"/>
      <c r="O13" s="95"/>
    </row>
    <row r="14" spans="1:15" ht="15.6" thickTop="1" thickBot="1" x14ac:dyDescent="0.35">
      <c r="A14" s="76" t="s">
        <v>65</v>
      </c>
      <c r="B14" s="73" t="s">
        <v>68</v>
      </c>
      <c r="C14" s="73" t="s">
        <v>69</v>
      </c>
      <c r="D14" s="56" t="s">
        <v>6</v>
      </c>
      <c r="E14" s="63" t="s">
        <v>8</v>
      </c>
      <c r="F14" s="78" t="s">
        <v>23</v>
      </c>
      <c r="G14" s="100"/>
      <c r="H14" s="76" t="s">
        <v>77</v>
      </c>
      <c r="I14" s="73" t="s">
        <v>71</v>
      </c>
      <c r="J14" s="73" t="s">
        <v>72</v>
      </c>
      <c r="K14" s="73" t="s">
        <v>73</v>
      </c>
      <c r="L14" s="73" t="s">
        <v>74</v>
      </c>
      <c r="M14" s="74" t="s">
        <v>6</v>
      </c>
      <c r="N14" s="69" t="s">
        <v>8</v>
      </c>
      <c r="O14" s="75" t="s">
        <v>23</v>
      </c>
    </row>
    <row r="15" spans="1:15" ht="15" thickTop="1" x14ac:dyDescent="0.3">
      <c r="A15" s="70" t="s">
        <v>62</v>
      </c>
      <c r="B15" s="2">
        <v>450</v>
      </c>
      <c r="C15" s="2">
        <v>0</v>
      </c>
      <c r="D15" s="14">
        <f>B5</f>
        <v>450</v>
      </c>
      <c r="E15" s="2" t="s">
        <v>42</v>
      </c>
      <c r="F15" s="27">
        <f>SUM(B15:C15)</f>
        <v>450</v>
      </c>
      <c r="G15" s="100"/>
      <c r="H15" s="70" t="s">
        <v>68</v>
      </c>
      <c r="I15" s="2">
        <v>0</v>
      </c>
      <c r="J15" s="2">
        <v>300</v>
      </c>
      <c r="K15" s="2">
        <v>0</v>
      </c>
      <c r="L15" s="2">
        <v>400</v>
      </c>
      <c r="M15" s="14">
        <f>SUM(I15:L15)</f>
        <v>700</v>
      </c>
      <c r="N15" s="2" t="s">
        <v>42</v>
      </c>
      <c r="O15" s="27">
        <f>B18</f>
        <v>700</v>
      </c>
    </row>
    <row r="16" spans="1:15" ht="15" thickBot="1" x14ac:dyDescent="0.35">
      <c r="A16" s="70" t="s">
        <v>63</v>
      </c>
      <c r="B16" s="2">
        <v>0</v>
      </c>
      <c r="C16" s="2">
        <v>500</v>
      </c>
      <c r="D16" s="14">
        <f>B6</f>
        <v>500</v>
      </c>
      <c r="E16" s="2" t="s">
        <v>42</v>
      </c>
      <c r="F16" s="27">
        <f>SUM(B16:C16)</f>
        <v>500</v>
      </c>
      <c r="G16" s="100"/>
      <c r="H16" s="70" t="s">
        <v>69</v>
      </c>
      <c r="I16" s="2">
        <v>450</v>
      </c>
      <c r="J16" s="2">
        <v>0</v>
      </c>
      <c r="K16" s="2">
        <v>180</v>
      </c>
      <c r="L16" s="2">
        <v>0</v>
      </c>
      <c r="M16" s="14">
        <f>SUM(I16:L16)</f>
        <v>630</v>
      </c>
      <c r="N16" s="2" t="s">
        <v>42</v>
      </c>
      <c r="O16" s="27">
        <f>C18</f>
        <v>630</v>
      </c>
    </row>
    <row r="17" spans="1:15" ht="15" thickBot="1" x14ac:dyDescent="0.35">
      <c r="A17" s="70" t="s">
        <v>64</v>
      </c>
      <c r="B17" s="2">
        <v>250</v>
      </c>
      <c r="C17" s="2">
        <v>130</v>
      </c>
      <c r="D17" s="14">
        <f>B7</f>
        <v>380</v>
      </c>
      <c r="E17" s="2" t="s">
        <v>42</v>
      </c>
      <c r="F17" s="27">
        <f>SUM(B17:C17)</f>
        <v>380</v>
      </c>
      <c r="G17" s="100"/>
      <c r="H17" s="60" t="s">
        <v>6</v>
      </c>
      <c r="I17" s="24">
        <f>SUM(I15:I16)</f>
        <v>450</v>
      </c>
      <c r="J17" s="24">
        <f t="shared" ref="J17:L17" si="0">SUM(J15:J16)</f>
        <v>300</v>
      </c>
      <c r="K17" s="24">
        <f t="shared" si="0"/>
        <v>180</v>
      </c>
      <c r="L17" s="24">
        <f t="shared" si="0"/>
        <v>400</v>
      </c>
      <c r="M17" s="102"/>
      <c r="N17" s="103"/>
      <c r="O17" s="104"/>
    </row>
    <row r="18" spans="1:15" x14ac:dyDescent="0.3">
      <c r="A18" s="60" t="s">
        <v>75</v>
      </c>
      <c r="B18" s="24">
        <f>SUM(B15:B17)</f>
        <v>700</v>
      </c>
      <c r="C18" s="25">
        <f>SUM(C15:C17)</f>
        <v>630</v>
      </c>
      <c r="D18" s="59"/>
      <c r="E18" s="24"/>
      <c r="F18" s="20"/>
      <c r="G18" s="100"/>
      <c r="H18" s="57" t="s">
        <v>8</v>
      </c>
      <c r="I18" s="2" t="s">
        <v>10</v>
      </c>
      <c r="J18" s="2" t="s">
        <v>10</v>
      </c>
      <c r="K18" s="2" t="s">
        <v>10</v>
      </c>
      <c r="L18" s="2" t="s">
        <v>10</v>
      </c>
      <c r="M18" s="105"/>
      <c r="N18" s="106"/>
      <c r="O18" s="107"/>
    </row>
    <row r="19" spans="1:15" ht="15" thickBot="1" x14ac:dyDescent="0.35">
      <c r="A19" s="58"/>
      <c r="B19" s="21"/>
      <c r="C19" s="26"/>
      <c r="D19" s="77"/>
      <c r="E19" s="21"/>
      <c r="F19" s="18"/>
      <c r="G19" s="101"/>
      <c r="H19" s="58" t="s">
        <v>23</v>
      </c>
      <c r="I19" s="21">
        <f>D5</f>
        <v>450</v>
      </c>
      <c r="J19" s="21">
        <f>D6</f>
        <v>300</v>
      </c>
      <c r="K19" s="21">
        <f>D7</f>
        <v>300</v>
      </c>
      <c r="L19" s="21">
        <f>D8</f>
        <v>400</v>
      </c>
      <c r="M19" s="108"/>
      <c r="N19" s="109"/>
      <c r="O19" s="110"/>
    </row>
    <row r="20" spans="1:15" x14ac:dyDescent="0.3">
      <c r="A20" s="5"/>
      <c r="B20" s="2"/>
      <c r="C20" s="2"/>
      <c r="D20" s="2"/>
      <c r="E20" s="2"/>
    </row>
    <row r="21" spans="1:15" x14ac:dyDescent="0.3">
      <c r="A21" s="5" t="s">
        <v>25</v>
      </c>
      <c r="B21" s="79">
        <f>SUMPRODUCT(B15:C17,G5:H7)+SUMPRODUCT(I15:L16,J5:M6)</f>
        <v>11740</v>
      </c>
    </row>
  </sheetData>
  <mergeCells count="17">
    <mergeCell ref="B13:C13"/>
    <mergeCell ref="I13:L13"/>
    <mergeCell ref="D13:F13"/>
    <mergeCell ref="M13:O13"/>
    <mergeCell ref="A2:O2"/>
    <mergeCell ref="A10:O10"/>
    <mergeCell ref="N3:O9"/>
    <mergeCell ref="E3:E8"/>
    <mergeCell ref="E9:M9"/>
    <mergeCell ref="A12:O12"/>
    <mergeCell ref="G13:G19"/>
    <mergeCell ref="M17:O19"/>
    <mergeCell ref="A11:O11"/>
    <mergeCell ref="A3:D3"/>
    <mergeCell ref="G3:H3"/>
    <mergeCell ref="J3:M3"/>
    <mergeCell ref="A1:O1"/>
  </mergeCells>
  <conditionalFormatting sqref="I15:L16 B15:C1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Design</vt:lpstr>
      <vt:lpstr>Product Design 2</vt:lpstr>
      <vt:lpstr>Assignment Problem</vt:lpstr>
      <vt:lpstr>Game Theory A</vt:lpstr>
      <vt:lpstr>Game Theory B</vt:lpstr>
      <vt:lpstr>Transshipment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2024-12-22T10:16:46Z</dcterms:modified>
</cp:coreProperties>
</file>