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12.xml" ContentType="application/vnd.openxmlformats-officedocument.drawingml.chart+xml"/>
  <Override PartName="/xl/charts/chart13.xml" ContentType="application/vnd.openxmlformats-officedocument.drawingml.chart+xml"/>
  <Override PartName="/xl/charts/style10.xml" ContentType="application/vnd.ms-office.chartstyle+xml"/>
  <Override PartName="/xl/charts/colors10.xml" ContentType="application/vnd.ms-office.chartcolorstyle+xml"/>
  <Override PartName="/xl/charts/chart14.xml" ContentType="application/vnd.openxmlformats-officedocument.drawingml.chart+xml"/>
  <Override PartName="/xl/charts/chart15.xml" ContentType="application/vnd.openxmlformats-officedocument.drawingml.chart+xml"/>
  <Override PartName="/xl/charts/style11.xml" ContentType="application/vnd.ms-office.chartstyle+xml"/>
  <Override PartName="/xl/charts/colors11.xml" ContentType="application/vnd.ms-office.chartcolorstyle+xml"/>
  <Override PartName="/xl/charts/chart16.xml" ContentType="application/vnd.openxmlformats-officedocument.drawingml.chart+xml"/>
  <Override PartName="/xl/charts/style12.xml" ContentType="application/vnd.ms-office.chartstyle+xml"/>
  <Override PartName="/xl/charts/colors12.xml" ContentType="application/vnd.ms-office.chartcolorstyle+xml"/>
  <Override PartName="/xl/charts/chart17.xml" ContentType="application/vnd.openxmlformats-officedocument.drawingml.chart+xml"/>
  <Override PartName="/xl/charts/style13.xml" ContentType="application/vnd.ms-office.chartstyle+xml"/>
  <Override PartName="/xl/charts/colors13.xml" ContentType="application/vnd.ms-office.chartcolorstyle+xml"/>
  <Override PartName="/xl/charts/chart18.xml" ContentType="application/vnd.openxmlformats-officedocument.drawingml.chart+xml"/>
  <Override PartName="/xl/charts/style14.xml" ContentType="application/vnd.ms-office.chartstyle+xml"/>
  <Override PartName="/xl/charts/colors14.xml" ContentType="application/vnd.ms-office.chartcolorstyle+xml"/>
  <Override PartName="/xl/charts/chart19.xml" ContentType="application/vnd.openxmlformats-officedocument.drawingml.chart+xml"/>
  <Override PartName="/xl/charts/style15.xml" ContentType="application/vnd.ms-office.chartstyle+xml"/>
  <Override PartName="/xl/charts/colors15.xml" ContentType="application/vnd.ms-office.chartcolorstyle+xml"/>
  <Override PartName="/xl/charts/chart20.xml" ContentType="application/vnd.openxmlformats-officedocument.drawingml.chart+xml"/>
  <Override PartName="/xl/charts/style16.xml" ContentType="application/vnd.ms-office.chartstyle+xml"/>
  <Override PartName="/xl/charts/colors16.xml" ContentType="application/vnd.ms-office.chartcolorstyle+xml"/>
  <Override PartName="/xl/charts/chart21.xml" ContentType="application/vnd.openxmlformats-officedocument.drawingml.chart+xml"/>
  <Override PartName="/xl/charts/style17.xml" ContentType="application/vnd.ms-office.chartstyle+xml"/>
  <Override PartName="/xl/charts/colors17.xml" ContentType="application/vnd.ms-office.chartcolorstyle+xml"/>
  <Override PartName="/xl/charts/chart22.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3.xml" ContentType="application/vnd.openxmlformats-officedocument.drawing+xml"/>
  <Override PartName="/xl/ctrlProps/ctrlProp1.xml" ContentType="application/vnd.ms-excel.controlproperties+xml"/>
  <Override PartName="/xl/slicers/slicer3.xml" ContentType="application/vnd.ms-excel.slicer+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style19.xml" ContentType="application/vnd.ms-office.chartstyle+xml"/>
  <Override PartName="/xl/charts/colors19.xml" ContentType="application/vnd.ms-office.chartcolorstyle+xml"/>
  <Override PartName="/xl/charts/chart26.xml" ContentType="application/vnd.openxmlformats-officedocument.drawingml.chart+xml"/>
  <Override PartName="/xl/charts/style20.xml" ContentType="application/vnd.ms-office.chartstyle+xml"/>
  <Override PartName="/xl/charts/colors20.xml" ContentType="application/vnd.ms-office.chartcolorstyle+xml"/>
  <Override PartName="/xl/charts/chart27.xml" ContentType="application/vnd.openxmlformats-officedocument.drawingml.chart+xml"/>
  <Override PartName="/xl/charts/style21.xml" ContentType="application/vnd.ms-office.chartstyle+xml"/>
  <Override PartName="/xl/charts/colors21.xml" ContentType="application/vnd.ms-office.chartcolorstyle+xml"/>
  <Override PartName="/xl/charts/chart28.xml" ContentType="application/vnd.openxmlformats-officedocument.drawingml.chart+xml"/>
  <Override PartName="/xl/charts/style22.xml" ContentType="application/vnd.ms-office.chartstyle+xml"/>
  <Override PartName="/xl/charts/colors22.xml" ContentType="application/vnd.ms-office.chartcolorstyle+xml"/>
  <Override PartName="/xl/charts/chart29.xml" ContentType="application/vnd.openxmlformats-officedocument.drawingml.chart+xml"/>
  <Override PartName="/xl/charts/style23.xml" ContentType="application/vnd.ms-office.chartstyle+xml"/>
  <Override PartName="/xl/charts/colors23.xml" ContentType="application/vnd.ms-office.chartcolorstyle+xml"/>
  <Override PartName="/xl/charts/chart30.xml" ContentType="application/vnd.openxmlformats-officedocument.drawingml.chart+xml"/>
  <Override PartName="/xl/charts/style24.xml" ContentType="application/vnd.ms-office.chartstyle+xml"/>
  <Override PartName="/xl/charts/colors24.xml" ContentType="application/vnd.ms-office.chartcolorstyle+xml"/>
  <Override PartName="/xl/charts/chart31.xml" ContentType="application/vnd.openxmlformats-officedocument.drawingml.chart+xml"/>
  <Override PartName="/xl/charts/style25.xml" ContentType="application/vnd.ms-office.chartstyle+xml"/>
  <Override PartName="/xl/charts/colors25.xml" ContentType="application/vnd.ms-office.chartcolorstyle+xml"/>
  <Override PartName="/xl/charts/chart32.xml" ContentType="application/vnd.openxmlformats-officedocument.drawingml.chart+xml"/>
  <Override PartName="/xl/charts/style26.xml" ContentType="application/vnd.ms-office.chartstyle+xml"/>
  <Override PartName="/xl/charts/colors26.xml" ContentType="application/vnd.ms-office.chartcolorstyle+xml"/>
  <Override PartName="/xl/charts/chart33.xml" ContentType="application/vnd.openxmlformats-officedocument.drawingml.chart+xml"/>
  <Override PartName="/xl/charts/style27.xml" ContentType="application/vnd.ms-office.chartstyle+xml"/>
  <Override PartName="/xl/charts/colors27.xml" ContentType="application/vnd.ms-office.chartcolorstyle+xml"/>
  <Override PartName="/xl/charts/chart34.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4.xml" ContentType="application/vnd.openxmlformats-officedocument.drawing+xml"/>
  <Override PartName="/xl/ctrlProps/ctrlProp2.xml" ContentType="application/vnd.ms-excel.controlproperties+xml"/>
  <Override PartName="/xl/slicers/slicer4.xml" ContentType="application/vnd.ms-excel.slicer+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style29.xml" ContentType="application/vnd.ms-office.chartstyle+xml"/>
  <Override PartName="/xl/charts/colors29.xml" ContentType="application/vnd.ms-office.chartcolorstyle+xml"/>
  <Override PartName="/xl/charts/chart38.xml" ContentType="application/vnd.openxmlformats-officedocument.drawingml.chart+xml"/>
  <Override PartName="/xl/charts/style30.xml" ContentType="application/vnd.ms-office.chartstyle+xml"/>
  <Override PartName="/xl/charts/colors30.xml" ContentType="application/vnd.ms-office.chartcolorstyle+xml"/>
  <Override PartName="/xl/charts/chart39.xml" ContentType="application/vnd.openxmlformats-officedocument.drawingml.chart+xml"/>
  <Override PartName="/xl/charts/style31.xml" ContentType="application/vnd.ms-office.chartstyle+xml"/>
  <Override PartName="/xl/charts/colors31.xml" ContentType="application/vnd.ms-office.chartcolorstyle+xml"/>
  <Override PartName="/xl/charts/chart40.xml" ContentType="application/vnd.openxmlformats-officedocument.drawingml.chart+xml"/>
  <Override PartName="/xl/charts/style32.xml" ContentType="application/vnd.ms-office.chartstyle+xml"/>
  <Override PartName="/xl/charts/colors32.xml" ContentType="application/vnd.ms-office.chartcolorstyle+xml"/>
  <Override PartName="/xl/charts/chart41.xml" ContentType="application/vnd.openxmlformats-officedocument.drawingml.chart+xml"/>
  <Override PartName="/xl/charts/style33.xml" ContentType="application/vnd.ms-office.chartstyle+xml"/>
  <Override PartName="/xl/charts/colors33.xml" ContentType="application/vnd.ms-office.chartcolorstyle+xml"/>
  <Override PartName="/xl/charts/chart42.xml" ContentType="application/vnd.openxmlformats-officedocument.drawingml.chart+xml"/>
  <Override PartName="/xl/charts/style34.xml" ContentType="application/vnd.ms-office.chartstyle+xml"/>
  <Override PartName="/xl/charts/colors34.xml" ContentType="application/vnd.ms-office.chartcolorstyle+xml"/>
  <Override PartName="/xl/charts/chart43.xml" ContentType="application/vnd.openxmlformats-officedocument.drawingml.chart+xml"/>
  <Override PartName="/xl/charts/style35.xml" ContentType="application/vnd.ms-office.chartstyle+xml"/>
  <Override PartName="/xl/charts/colors35.xml" ContentType="application/vnd.ms-office.chartcolorstyle+xml"/>
  <Override PartName="/xl/charts/chart44.xml" ContentType="application/vnd.openxmlformats-officedocument.drawingml.chart+xml"/>
  <Override PartName="/xl/charts/style36.xml" ContentType="application/vnd.ms-office.chartstyle+xml"/>
  <Override PartName="/xl/charts/colors36.xml" ContentType="application/vnd.ms-office.chartcolorstyle+xml"/>
  <Override PartName="/xl/charts/chart45.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5.xml" ContentType="application/vnd.openxmlformats-officedocument.drawing+xml"/>
  <Override PartName="/xl/slicers/slicer5.xml" ContentType="application/vnd.ms-excel.slicer+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charts/style38.xml" ContentType="application/vnd.ms-office.chartstyle+xml"/>
  <Override PartName="/xl/charts/colors38.xml" ContentType="application/vnd.ms-office.chartcolorstyle+xml"/>
  <Override PartName="/xl/charts/chart49.xml" ContentType="application/vnd.openxmlformats-officedocument.drawingml.chart+xml"/>
  <Override PartName="/xl/charts/style39.xml" ContentType="application/vnd.ms-office.chartstyle+xml"/>
  <Override PartName="/xl/charts/colors39.xml" ContentType="application/vnd.ms-office.chartcolorstyle+xml"/>
  <Override PartName="/xl/charts/chart50.xml" ContentType="application/vnd.openxmlformats-officedocument.drawingml.chart+xml"/>
  <Override PartName="/xl/charts/style40.xml" ContentType="application/vnd.ms-office.chartstyle+xml"/>
  <Override PartName="/xl/charts/colors40.xml" ContentType="application/vnd.ms-office.chartcolorstyle+xml"/>
  <Override PartName="/xl/charts/chart51.xml" ContentType="application/vnd.openxmlformats-officedocument.drawingml.chart+xml"/>
  <Override PartName="/xl/charts/style41.xml" ContentType="application/vnd.ms-office.chartstyle+xml"/>
  <Override PartName="/xl/charts/colors41.xml" ContentType="application/vnd.ms-office.chartcolorstyle+xml"/>
  <Override PartName="/xl/charts/chart52.xml" ContentType="application/vnd.openxmlformats-officedocument.drawingml.chart+xml"/>
  <Override PartName="/xl/charts/style42.xml" ContentType="application/vnd.ms-office.chartstyle+xml"/>
  <Override PartName="/xl/charts/colors42.xml" ContentType="application/vnd.ms-office.chartcolorstyle+xml"/>
  <Override PartName="/xl/charts/chart53.xml" ContentType="application/vnd.openxmlformats-officedocument.drawingml.chart+xml"/>
  <Override PartName="/xl/charts/style43.xml" ContentType="application/vnd.ms-office.chartstyle+xml"/>
  <Override PartName="/xl/charts/colors43.xml" ContentType="application/vnd.ms-office.chartcolorstyle+xml"/>
  <Override PartName="/xl/charts/chart54.xml" ContentType="application/vnd.openxmlformats-officedocument.drawingml.chart+xml"/>
  <Override PartName="/xl/charts/style44.xml" ContentType="application/vnd.ms-office.chartstyle+xml"/>
  <Override PartName="/xl/charts/colors44.xml" ContentType="application/vnd.ms-office.chartcolorstyle+xml"/>
  <Override PartName="/xl/charts/chart55.xml" ContentType="application/vnd.openxmlformats-officedocument.drawingml.chart+xml"/>
  <Override PartName="/xl/charts/style45.xml" ContentType="application/vnd.ms-office.chartstyle+xml"/>
  <Override PartName="/xl/charts/colors45.xml" ContentType="application/vnd.ms-office.chartcolorstyle+xml"/>
  <Override PartName="/xl/charts/chart5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6.xml" ContentType="application/vnd.openxmlformats-officedocument.drawing+xml"/>
  <Override PartName="/xl/slicers/slicer6.xml" ContentType="application/vnd.ms-excel.slicer+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style47.xml" ContentType="application/vnd.ms-office.chartstyle+xml"/>
  <Override PartName="/xl/charts/colors47.xml" ContentType="application/vnd.ms-office.chartcolorstyle+xml"/>
  <Override PartName="/xl/charts/chart60.xml" ContentType="application/vnd.openxmlformats-officedocument.drawingml.chart+xml"/>
  <Override PartName="/xl/charts/style48.xml" ContentType="application/vnd.ms-office.chartstyle+xml"/>
  <Override PartName="/xl/charts/colors48.xml" ContentType="application/vnd.ms-office.chartcolorstyle+xml"/>
  <Override PartName="/xl/charts/chart61.xml" ContentType="application/vnd.openxmlformats-officedocument.drawingml.chart+xml"/>
  <Override PartName="/xl/charts/style49.xml" ContentType="application/vnd.ms-office.chartstyle+xml"/>
  <Override PartName="/xl/charts/colors49.xml" ContentType="application/vnd.ms-office.chartcolorstyle+xml"/>
  <Override PartName="/xl/charts/chart62.xml" ContentType="application/vnd.openxmlformats-officedocument.drawingml.chart+xml"/>
  <Override PartName="/xl/charts/style50.xml" ContentType="application/vnd.ms-office.chartstyle+xml"/>
  <Override PartName="/xl/charts/colors50.xml" ContentType="application/vnd.ms-office.chartcolorstyle+xml"/>
  <Override PartName="/xl/charts/chart63.xml" ContentType="application/vnd.openxmlformats-officedocument.drawingml.chart+xml"/>
  <Override PartName="/xl/charts/style51.xml" ContentType="application/vnd.ms-office.chartstyle+xml"/>
  <Override PartName="/xl/charts/colors51.xml" ContentType="application/vnd.ms-office.chartcolorstyle+xml"/>
  <Override PartName="/xl/charts/chart64.xml" ContentType="application/vnd.openxmlformats-officedocument.drawingml.chart+xml"/>
  <Override PartName="/xl/charts/style52.xml" ContentType="application/vnd.ms-office.chartstyle+xml"/>
  <Override PartName="/xl/charts/colors52.xml" ContentType="application/vnd.ms-office.chartcolorstyle+xml"/>
  <Override PartName="/xl/charts/chart65.xml" ContentType="application/vnd.openxmlformats-officedocument.drawingml.chart+xml"/>
  <Override PartName="/xl/charts/style53.xml" ContentType="application/vnd.ms-office.chartstyle+xml"/>
  <Override PartName="/xl/charts/colors53.xml" ContentType="application/vnd.ms-office.chartcolorstyle+xml"/>
  <Override PartName="/xl/charts/chart66.xml" ContentType="application/vnd.openxmlformats-officedocument.drawingml.chart+xml"/>
  <Override PartName="/xl/charts/style54.xml" ContentType="application/vnd.ms-office.chartstyle+xml"/>
  <Override PartName="/xl/charts/colors54.xml" ContentType="application/vnd.ms-office.chartcolorstyle+xml"/>
  <Override PartName="/xl/drawings/drawing7.xml" ContentType="application/vnd.openxmlformats-officedocument.drawing+xml"/>
  <Override PartName="/xl/slicers/slicer7.xml" ContentType="application/vnd.ms-excel.slicer+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style55.xml" ContentType="application/vnd.ms-office.chartstyle+xml"/>
  <Override PartName="/xl/charts/colors55.xml" ContentType="application/vnd.ms-office.chartcolorstyle+xml"/>
  <Override PartName="/xl/charts/chart70.xml" ContentType="application/vnd.openxmlformats-officedocument.drawingml.chart+xml"/>
  <Override PartName="/xl/charts/style56.xml" ContentType="application/vnd.ms-office.chartstyle+xml"/>
  <Override PartName="/xl/charts/colors56.xml" ContentType="application/vnd.ms-office.chartcolorstyle+xml"/>
  <Override PartName="/xl/charts/chart71.xml" ContentType="application/vnd.openxmlformats-officedocument.drawingml.chart+xml"/>
  <Override PartName="/xl/charts/style57.xml" ContentType="application/vnd.ms-office.chartstyle+xml"/>
  <Override PartName="/xl/charts/colors57.xml" ContentType="application/vnd.ms-office.chartcolorstyle+xml"/>
  <Override PartName="/xl/charts/chart72.xml" ContentType="application/vnd.openxmlformats-officedocument.drawingml.chart+xml"/>
  <Override PartName="/xl/charts/style58.xml" ContentType="application/vnd.ms-office.chartstyle+xml"/>
  <Override PartName="/xl/charts/colors58.xml" ContentType="application/vnd.ms-office.chartcolorstyle+xml"/>
  <Override PartName="/xl/charts/chart73.xml" ContentType="application/vnd.openxmlformats-officedocument.drawingml.chart+xml"/>
  <Override PartName="/xl/charts/style59.xml" ContentType="application/vnd.ms-office.chartstyle+xml"/>
  <Override PartName="/xl/charts/colors59.xml" ContentType="application/vnd.ms-office.chartcolorstyle+xml"/>
  <Override PartName="/xl/charts/chart74.xml" ContentType="application/vnd.openxmlformats-officedocument.drawingml.chart+xml"/>
  <Override PartName="/xl/charts/style60.xml" ContentType="application/vnd.ms-office.chartstyle+xml"/>
  <Override PartName="/xl/charts/colors60.xml" ContentType="application/vnd.ms-office.chartcolorstyle+xml"/>
  <Override PartName="/xl/charts/chart75.xml" ContentType="application/vnd.openxmlformats-officedocument.drawingml.chart+xml"/>
  <Override PartName="/xl/charts/style61.xml" ContentType="application/vnd.ms-office.chartstyle+xml"/>
  <Override PartName="/xl/charts/colors61.xml" ContentType="application/vnd.ms-office.chartcolorstyle+xml"/>
  <Override PartName="/xl/charts/chart76.xml" ContentType="application/vnd.openxmlformats-officedocument.drawingml.chart+xml"/>
  <Override PartName="/xl/charts/style62.xml" ContentType="application/vnd.ms-office.chartstyle+xml"/>
  <Override PartName="/xl/charts/colors62.xml" ContentType="application/vnd.ms-office.chartcolorstyle+xml"/>
  <Override PartName="/xl/charts/chart77.xml" ContentType="application/vnd.openxmlformats-officedocument.drawingml.chart+xml"/>
  <Override PartName="/xl/charts/style63.xml" ContentType="application/vnd.ms-office.chartstyle+xml"/>
  <Override PartName="/xl/charts/colors63.xml" ContentType="application/vnd.ms-office.chartcolorstyle+xml"/>
  <Override PartName="/xl/drawings/drawing8.xml" ContentType="application/vnd.openxmlformats-officedocument.drawing+xml"/>
  <Override PartName="/xl/slicers/slicer8.xml" ContentType="application/vnd.ms-excel.slicer+xml"/>
  <Override PartName="/xl/charts/chart78.xml" ContentType="application/vnd.openxmlformats-officedocument.drawingml.chart+xml"/>
  <Override PartName="/xl/charts/chart79.xml" ContentType="application/vnd.openxmlformats-officedocument.drawingml.chart+xml"/>
  <Override PartName="/xl/charts/chart80.xml" ContentType="application/vnd.openxmlformats-officedocument.drawingml.chart+xml"/>
  <Override PartName="/xl/charts/style64.xml" ContentType="application/vnd.ms-office.chartstyle+xml"/>
  <Override PartName="/xl/charts/colors64.xml" ContentType="application/vnd.ms-office.chartcolorstyle+xml"/>
  <Override PartName="/xl/charts/chart81.xml" ContentType="application/vnd.openxmlformats-officedocument.drawingml.chart+xml"/>
  <Override PartName="/xl/charts/style65.xml" ContentType="application/vnd.ms-office.chartstyle+xml"/>
  <Override PartName="/xl/charts/colors65.xml" ContentType="application/vnd.ms-office.chartcolorstyle+xml"/>
  <Override PartName="/xl/charts/chart82.xml" ContentType="application/vnd.openxmlformats-officedocument.drawingml.chart+xml"/>
  <Override PartName="/xl/charts/style66.xml" ContentType="application/vnd.ms-office.chartstyle+xml"/>
  <Override PartName="/xl/charts/colors66.xml" ContentType="application/vnd.ms-office.chartcolorstyle+xml"/>
  <Override PartName="/xl/charts/chart83.xml" ContentType="application/vnd.openxmlformats-officedocument.drawingml.chart+xml"/>
  <Override PartName="/xl/charts/style67.xml" ContentType="application/vnd.ms-office.chartstyle+xml"/>
  <Override PartName="/xl/charts/colors67.xml" ContentType="application/vnd.ms-office.chartcolorstyle+xml"/>
  <Override PartName="/xl/charts/chart84.xml" ContentType="application/vnd.openxmlformats-officedocument.drawingml.chart+xml"/>
  <Override PartName="/xl/charts/style68.xml" ContentType="application/vnd.ms-office.chartstyle+xml"/>
  <Override PartName="/xl/charts/colors68.xml" ContentType="application/vnd.ms-office.chartcolorstyle+xml"/>
  <Override PartName="/xl/charts/chart85.xml" ContentType="application/vnd.openxmlformats-officedocument.drawingml.chart+xml"/>
  <Override PartName="/xl/charts/style69.xml" ContentType="application/vnd.ms-office.chartstyle+xml"/>
  <Override PartName="/xl/charts/colors69.xml" ContentType="application/vnd.ms-office.chartcolorstyle+xml"/>
  <Override PartName="/xl/charts/chart86.xml" ContentType="application/vnd.openxmlformats-officedocument.drawingml.chart+xml"/>
  <Override PartName="/xl/charts/style70.xml" ContentType="application/vnd.ms-office.chartstyle+xml"/>
  <Override PartName="/xl/charts/colors70.xml" ContentType="application/vnd.ms-office.chartcolorstyle+xml"/>
  <Override PartName="/xl/charts/chart87.xml" ContentType="application/vnd.openxmlformats-officedocument.drawingml.chart+xml"/>
  <Override PartName="/xl/charts/style71.xml" ContentType="application/vnd.ms-office.chartstyle+xml"/>
  <Override PartName="/xl/charts/colors7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bhishek gupta\Downloads\"/>
    </mc:Choice>
  </mc:AlternateContent>
  <xr:revisionPtr revIDLastSave="0" documentId="13_ncr:1_{3C34FD8E-F29D-4683-88BD-F213DFAB99D8}" xr6:coauthVersionLast="47" xr6:coauthVersionMax="47" xr10:uidLastSave="{00000000-0000-0000-0000-000000000000}"/>
  <bookViews>
    <workbookView xWindow="-108" yWindow="-108" windowWidth="23256" windowHeight="13896" tabRatio="849" firstSheet="3" activeTab="10" xr2:uid="{5F4671FA-A6EE-4F91-A9ED-50973AD0F36B}"/>
  </bookViews>
  <sheets>
    <sheet name="DASHBOARD" sheetId="1" r:id="rId1"/>
    <sheet name="DASHBOARD Light" sheetId="9" r:id="rId2"/>
    <sheet name="Marketing Cost" sheetId="6" r:id="rId3"/>
    <sheet name="Marketing Cost Light" sheetId="10" r:id="rId4"/>
    <sheet name="Brand Awareness" sheetId="7" r:id="rId5"/>
    <sheet name="Brand Awareness Light" sheetId="11" r:id="rId6"/>
    <sheet name="Sales Volume" sheetId="8" r:id="rId7"/>
    <sheet name="Sales Volume Light" sheetId="12" r:id="rId8"/>
    <sheet name="Processing" sheetId="2" r:id="rId9"/>
    <sheet name="Control" sheetId="5" r:id="rId10"/>
    <sheet name="Data" sheetId="4" r:id="rId11"/>
    <sheet name="Resources" sheetId="3" r:id="rId12"/>
  </sheets>
  <definedNames>
    <definedName name="Slicer_Month">#N/A</definedName>
    <definedName name="Slicer_Year">#N/A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21" i="2" l="1"/>
  <c r="W22" i="2"/>
  <c r="W20" i="2"/>
  <c r="X18" i="2"/>
  <c r="N17" i="2" a="1"/>
  <c r="N17" i="2" s="1"/>
  <c r="O17" i="2" s="1"/>
  <c r="S17" i="2"/>
  <c r="S16" i="2"/>
  <c r="O5" i="2" a="1"/>
  <c r="O5" i="2" s="1"/>
  <c r="O11" i="2" s="1"/>
  <c r="AB8" i="2"/>
  <c r="AB6" i="2"/>
  <c r="AA7" i="2"/>
  <c r="AB10" i="2"/>
  <c r="S13" i="2"/>
  <c r="Y7" i="2"/>
  <c r="Y13" i="2"/>
  <c r="AB3" i="2"/>
  <c r="Y11" i="2"/>
  <c r="S11" i="2"/>
  <c r="Z6" i="2"/>
  <c r="Z13" i="2"/>
  <c r="AB5" i="2"/>
  <c r="AC12" i="2"/>
  <c r="Z14" i="2"/>
  <c r="AB12" i="2"/>
  <c r="AA14" i="2"/>
  <c r="AA3" i="2"/>
  <c r="AC14" i="2"/>
  <c r="U12" i="2"/>
  <c r="AC9" i="2"/>
  <c r="Y8" i="2"/>
  <c r="AA6" i="2"/>
  <c r="U10" i="2"/>
  <c r="AA12" i="2"/>
  <c r="Z5" i="2"/>
  <c r="AC7" i="2"/>
  <c r="U13" i="2"/>
  <c r="AC8" i="2"/>
  <c r="Z7" i="2"/>
  <c r="Y10" i="2"/>
  <c r="AB4" i="2"/>
  <c r="U14" i="2"/>
  <c r="AA11" i="2"/>
  <c r="Y12" i="2"/>
  <c r="AC10" i="2"/>
  <c r="Y3" i="2"/>
  <c r="Z4" i="2"/>
  <c r="AC3" i="2"/>
  <c r="AC11" i="2"/>
  <c r="U11" i="2"/>
  <c r="AA13" i="2"/>
  <c r="AC13" i="2"/>
  <c r="T12" i="2"/>
  <c r="Y6" i="2"/>
  <c r="AB11" i="2"/>
  <c r="Y9" i="2"/>
  <c r="S14" i="2"/>
  <c r="AB9" i="2"/>
  <c r="T13" i="2"/>
  <c r="Y4" i="2"/>
  <c r="Z11" i="2"/>
  <c r="T11" i="2"/>
  <c r="AA10" i="2"/>
  <c r="Y14" i="2"/>
  <c r="Y5" i="2"/>
  <c r="S12" i="2"/>
  <c r="AC5" i="2"/>
  <c r="Z12" i="2"/>
  <c r="Z10" i="2"/>
  <c r="Z8" i="2"/>
  <c r="AC4" i="2"/>
  <c r="AA4" i="2"/>
  <c r="AB14" i="2"/>
  <c r="AC6" i="2"/>
  <c r="T10" i="2"/>
  <c r="AA5" i="2"/>
  <c r="Z3" i="2"/>
  <c r="AB7" i="2"/>
  <c r="S10" i="2"/>
  <c r="AA8" i="2"/>
  <c r="Z9" i="2"/>
  <c r="AB13" i="2"/>
  <c r="T14" i="2"/>
  <c r="AA9" i="2"/>
  <c r="Y19" i="2" l="1"/>
  <c r="T2" i="2" a="1"/>
  <c r="T2" i="2" s="1"/>
  <c r="U2" i="2"/>
  <c r="U6" i="2"/>
  <c r="T6" i="2" a="1"/>
  <c r="T6" i="2" s="1"/>
  <c r="U5" i="2"/>
  <c r="T5" i="2" a="1"/>
  <c r="T5" i="2" s="1"/>
  <c r="T4" i="2" a="1"/>
  <c r="T4" i="2" s="1"/>
  <c r="U4" i="2"/>
  <c r="T3" i="2" a="1"/>
  <c r="T3" i="2" s="1"/>
  <c r="U3" i="2"/>
  <c r="U15" i="2"/>
  <c r="T15" i="2" s="1"/>
  <c r="O13" i="2"/>
  <c r="O15" i="2"/>
  <c r="O14" i="2"/>
  <c r="H10" i="2"/>
  <c r="L2" i="2"/>
  <c r="I6" i="2"/>
  <c r="L4" i="2"/>
  <c r="H7" i="2"/>
  <c r="I7" i="2"/>
  <c r="L9" i="2"/>
  <c r="I4" i="2"/>
  <c r="H3" i="2"/>
  <c r="H13" i="2"/>
  <c r="I14" i="2"/>
  <c r="L3" i="2"/>
  <c r="H9" i="2"/>
  <c r="H11" i="2"/>
  <c r="I8" i="2"/>
  <c r="I2" i="2"/>
  <c r="I12" i="2"/>
  <c r="H8" i="2"/>
  <c r="H5" i="2"/>
  <c r="H6" i="2"/>
  <c r="I3" i="2"/>
  <c r="L13" i="2"/>
  <c r="I5" i="2"/>
  <c r="L12" i="2"/>
  <c r="H12" i="2"/>
  <c r="L11" i="2"/>
  <c r="I10" i="2"/>
  <c r="L5" i="2"/>
  <c r="I11" i="2"/>
  <c r="L7" i="2"/>
  <c r="I9" i="2"/>
  <c r="L6" i="2"/>
  <c r="H4" i="2"/>
  <c r="I13" i="2"/>
  <c r="L8" i="2"/>
  <c r="L10" i="2"/>
  <c r="M14" i="2"/>
  <c r="H2" i="2"/>
  <c r="M2" i="2" l="1"/>
  <c r="M9" i="2"/>
  <c r="M8" i="2"/>
  <c r="M7" i="2"/>
  <c r="M10" i="2"/>
  <c r="M6" i="2"/>
  <c r="M13" i="2"/>
  <c r="M5" i="2"/>
  <c r="M12" i="2"/>
  <c r="M4" i="2"/>
  <c r="M11" i="2"/>
  <c r="M3" i="2"/>
  <c r="G14" i="2"/>
  <c r="AE12" i="2" l="1"/>
  <c r="AD12" i="2"/>
  <c r="AE6" i="2"/>
  <c r="AD6" i="2"/>
  <c r="AD7" i="2"/>
  <c r="AE7" i="2"/>
  <c r="AE11" i="2"/>
  <c r="AD11" i="2"/>
  <c r="AD10" i="2"/>
  <c r="AE10" i="2"/>
  <c r="AE14" i="2"/>
  <c r="AD14" i="2"/>
  <c r="AE4" i="2"/>
  <c r="AD4" i="2"/>
  <c r="AD8" i="2"/>
  <c r="AE8" i="2"/>
  <c r="AD9" i="2"/>
  <c r="AE9" i="2"/>
  <c r="AE5" i="2"/>
  <c r="AD5" i="2"/>
  <c r="AE13" i="2"/>
  <c r="AD13" i="2"/>
  <c r="AD3" i="2"/>
  <c r="AE3" i="2"/>
  <c r="V3" i="2"/>
  <c r="V4" i="2"/>
  <c r="V5" i="2"/>
  <c r="V6" i="2"/>
  <c r="Y18" i="2" l="1"/>
  <c r="B2" i="2" s="1"/>
  <c r="Z16" i="2"/>
  <c r="Z15" i="2" s="1"/>
  <c r="Y16" i="2"/>
  <c r="Y15" i="2" s="1"/>
  <c r="AB16" i="2"/>
  <c r="AB15" i="2" s="1"/>
  <c r="AC16" i="2"/>
  <c r="AC15" i="2" s="1"/>
  <c r="AA16" i="2"/>
  <c r="AA15" i="2" s="1"/>
  <c r="G5" i="2"/>
  <c r="J5" i="2" s="1"/>
  <c r="G10" i="2" l="1"/>
  <c r="J10" i="2" s="1"/>
  <c r="G3" i="2"/>
  <c r="J3" i="2" s="1"/>
  <c r="G9" i="2"/>
  <c r="J9" i="2" s="1"/>
  <c r="G4" i="2"/>
  <c r="J4" i="2" s="1"/>
  <c r="G8" i="2"/>
  <c r="J8" i="2" s="1"/>
  <c r="G7" i="2"/>
  <c r="J7" i="2" s="1"/>
  <c r="G11" i="2"/>
  <c r="J11" i="2" s="1"/>
  <c r="G2" i="2"/>
  <c r="J2" i="2" s="1"/>
  <c r="G6" i="2"/>
  <c r="J6" i="2" s="1"/>
  <c r="G12" i="2"/>
  <c r="J12" i="2" s="1"/>
  <c r="G13" i="2"/>
  <c r="J13" i="2" s="1"/>
  <c r="B5" i="2" l="1"/>
  <c r="C5" i="2" s="1"/>
  <c r="C2" i="2"/>
  <c r="V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<sst xmlns="http://schemas.openxmlformats.org/spreadsheetml/2006/main" count="208" uniqueCount="85">
  <si>
    <t>Dia</t>
  </si>
  <si>
    <t>Open leads</t>
  </si>
  <si>
    <t>Closed leads</t>
  </si>
  <si>
    <t>JAN</t>
  </si>
  <si>
    <t>FEB</t>
  </si>
  <si>
    <t>MAR</t>
  </si>
  <si>
    <t>APR</t>
  </si>
  <si>
    <t>MAY</t>
  </si>
  <si>
    <t>JUN</t>
  </si>
  <si>
    <t>JUL</t>
  </si>
  <si>
    <t>AUG</t>
  </si>
  <si>
    <t>SEP</t>
  </si>
  <si>
    <t>OCT</t>
  </si>
  <si>
    <t>NOV</t>
  </si>
  <si>
    <t>DEC</t>
  </si>
  <si>
    <t>Month</t>
  </si>
  <si>
    <t>Sales</t>
  </si>
  <si>
    <t>Indent</t>
  </si>
  <si>
    <t>Brand Awareness</t>
  </si>
  <si>
    <t>Lead Metric</t>
  </si>
  <si>
    <t>Sales Volume</t>
  </si>
  <si>
    <t>Marketing Initiatives</t>
  </si>
  <si>
    <t>Year</t>
  </si>
  <si>
    <t>Row Labels</t>
  </si>
  <si>
    <t>Grand Total</t>
  </si>
  <si>
    <t>Sum of Sales</t>
  </si>
  <si>
    <t>Cursor</t>
  </si>
  <si>
    <t>Average of Brand Awareness</t>
  </si>
  <si>
    <t>Seasonal Campaign Launch</t>
  </si>
  <si>
    <t>Influencer Collaboration</t>
  </si>
  <si>
    <t>Gamified Giveaway</t>
  </si>
  <si>
    <t>User-Generated Content</t>
  </si>
  <si>
    <t>Educational Content Series</t>
  </si>
  <si>
    <t>Initiative 1</t>
  </si>
  <si>
    <t>Initiative 2</t>
  </si>
  <si>
    <t>Initiative 3</t>
  </si>
  <si>
    <t>Initiative 4</t>
  </si>
  <si>
    <t>Initiative 5</t>
  </si>
  <si>
    <t>Seasonal Push</t>
  </si>
  <si>
    <t>Influencer Collab</t>
  </si>
  <si>
    <t>Game Giveaway</t>
  </si>
  <si>
    <t>User Posts</t>
  </si>
  <si>
    <t>Tips &amp; Guides</t>
  </si>
  <si>
    <t>Full Name</t>
  </si>
  <si>
    <t>AW Initiative 1</t>
  </si>
  <si>
    <t>AW Initiative 2</t>
  </si>
  <si>
    <t>AW Initiative 3</t>
  </si>
  <si>
    <t>AW Initiative 4</t>
  </si>
  <si>
    <t>AW Initiative 5</t>
  </si>
  <si>
    <t>Average of AW Initiative 1</t>
  </si>
  <si>
    <t>Average of AW Initiative 2</t>
  </si>
  <si>
    <t>Average of AW Initiative 3</t>
  </si>
  <si>
    <t>Average of AW Initiative 4</t>
  </si>
  <si>
    <t>Average of AW Initiative 5</t>
  </si>
  <si>
    <t>Awareness</t>
  </si>
  <si>
    <t>Cost</t>
  </si>
  <si>
    <t>Cost Initiative 1</t>
  </si>
  <si>
    <t>Cost Initiative 2</t>
  </si>
  <si>
    <t>Cost Initiative 3</t>
  </si>
  <si>
    <t>Cost Initiative 4</t>
  </si>
  <si>
    <t>Cost Initiative 5</t>
  </si>
  <si>
    <t>Average of Cost Initiative 1</t>
  </si>
  <si>
    <t>Average of Cost Initiative 2</t>
  </si>
  <si>
    <t>Average of Cost Initiative 3</t>
  </si>
  <si>
    <t>Average of Cost Initiative 4</t>
  </si>
  <si>
    <t>Average of Cost Initiative 5</t>
  </si>
  <si>
    <t>Marketing Cost</t>
  </si>
  <si>
    <t>Card</t>
  </si>
  <si>
    <t>Budgeted Cost</t>
  </si>
  <si>
    <t>Defense</t>
  </si>
  <si>
    <t>Preparation</t>
  </si>
  <si>
    <t>Attack</t>
  </si>
  <si>
    <t>Label</t>
  </si>
  <si>
    <t>Icon</t>
  </si>
  <si>
    <t>This Year’s Strategy</t>
  </si>
  <si>
    <t>Tumbler</t>
  </si>
  <si>
    <t>Progress</t>
  </si>
  <si>
    <t>Sum of Seasonal Push</t>
  </si>
  <si>
    <t>Sum of Influencer Collab</t>
  </si>
  <si>
    <t>Sum of Game Giveaway</t>
  </si>
  <si>
    <t>Sum of User Posts</t>
  </si>
  <si>
    <t>Sum of Tips &amp; Guides</t>
  </si>
  <si>
    <t>[&gt;0]$# ### ###;</t>
  </si>
  <si>
    <t>Budgeted</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</si>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</sst>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quot;$&quot;* #,##0.00_);_(&quot;$&quot;* \(#,##0.00\);_(&quot;$&quot;* &quot;-&quot;??_);_(@_)"/>
    <numFmt numFmtId="165" formatCode="_(&quot;$&quot;* #,##0_);_(&quot;$&quot;* \(#,##0\);_(&quot;$&quot;* &quot;-&quot;??_);_(@_)"/>
    <numFmt numFmtId="166" formatCode="[&gt;0]&quot;$&quot;#\ ###\ ###;"/>
  </numFmts>
  <fonts count="4"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
    <border>
      <left/>
      <right/>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0">
    <xf numFmtId="0" fontId="0" fillId="0" borderId="0" xfId="0"/>
    <xf numFmtId="0" fontId="0" fillId="2" borderId="0" xfId="0" applyFill="1"/>
    <xf numFmtId="9" fontId="0" fillId="0" borderId="0" xfId="0" applyNumberFormat="1"/>
    <xf numFmtId="9" fontId="0" fillId="0" borderId="0" xfId="2" applyFont="1"/>
    <xf numFmtId="0" fontId="2" fillId="0" borderId="0" xfId="0" applyFont="1"/>
    <xf numFmtId="9" fontId="0" fillId="0" borderId="0" xfId="2" applyFont="1" applyAlignment="1">
      <alignment horizontal="center"/>
    </xf>
    <xf numFmtId="0" fontId="0" fillId="0" borderId="0" xfId="0" applyAlignment="1">
      <alignment horizontal="right"/>
    </xf>
    <xf numFmtId="0" fontId="2" fillId="0" borderId="0" xfId="0" applyFont="1" applyAlignment="1">
      <alignment horizontal="center"/>
    </xf>
    <xf numFmtId="0" fontId="0" fillId="0" borderId="0" xfId="0" applyAlignment="1">
      <alignment horizontal="center"/>
    </xf>
    <xf numFmtId="165" fontId="2" fillId="0" borderId="0" xfId="1" applyNumberFormat="1" applyFont="1" applyAlignment="1">
      <alignment horizontal="center"/>
    </xf>
    <xf numFmtId="165" fontId="0" fillId="0" borderId="0" xfId="1" applyNumberFormat="1" applyFont="1" applyAlignment="1">
      <alignment horizontal="center"/>
    </xf>
    <xf numFmtId="165" fontId="0" fillId="0" borderId="0" xfId="1" applyNumberFormat="1" applyFont="1"/>
    <xf numFmtId="0" fontId="0" fillId="0" borderId="0" xfId="0" pivotButton="1"/>
    <xf numFmtId="0" fontId="0" fillId="0" borderId="0" xfId="0" applyAlignment="1">
      <alignment horizontal="left"/>
    </xf>
    <xf numFmtId="165" fontId="0" fillId="0" borderId="0" xfId="0" applyNumberFormat="1"/>
    <xf numFmtId="0" fontId="0" fillId="0" borderId="0" xfId="2" applyNumberFormat="1" applyFont="1" applyAlignment="1">
      <alignment horizontal="center"/>
    </xf>
    <xf numFmtId="166" fontId="0" fillId="0" borderId="0" xfId="1" applyNumberFormat="1" applyFont="1"/>
    <xf numFmtId="0" fontId="0" fillId="3" borderId="0" xfId="0" applyFill="1"/>
    <xf numFmtId="0" fontId="0" fillId="0" borderId="0" xfId="0" applyAlignment="1">
      <alignment horizontal="center"/>
    </xf>
    <xf numFmtId="0" fontId="0" fillId="0" borderId="0" xfId="0" applyNumberFormat="1"/>
  </cellXfs>
  <cellStyles count="3">
    <cellStyle name="Currency" xfId="1" builtinId="4"/>
    <cellStyle name="Normal" xfId="0" builtinId="0"/>
    <cellStyle name="Percent" xfId="2" builtinId="5"/>
  </cellStyles>
  <dxfs count="26">
    <dxf>
      <font>
        <b val="0"/>
        <i val="0"/>
        <strike val="0"/>
        <condense val="0"/>
        <extend val="0"/>
        <outline val="0"/>
        <shadow val="0"/>
        <u val="none"/>
        <vertAlign val="baseline"/>
        <sz val="11"/>
        <color theme="1"/>
        <name val="Aptos Narrow"/>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5" formatCode="_(&quot;$&quot;* #,##0_);_(&quot;$&quot;* \(#,##0\);_(&quot;$&quot;* &quot;-&quot;??_);_(@_)"/>
    </dxf>
    <dxf>
      <alignment horizontal="center" vertical="bottom" textRotation="0" wrapText="0" indent="0" justifyLastLine="0" shrinkToFit="0" readingOrder="0"/>
    </dxf>
    <dxf>
      <alignment horizontal="center" vertical="bottom" textRotation="0" wrapText="0" indent="0" justifyLastLine="0" shrinkToFit="0" readingOrder="0"/>
    </dxf>
    <dxf>
      <font>
        <b/>
        <color theme="1"/>
      </font>
      <border>
        <bottom style="thin">
          <color theme="4"/>
        </bottom>
        <vertical/>
        <horizontal/>
      </border>
    </dxf>
    <dxf>
      <font>
        <color theme="3" tint="0.89996032593768116"/>
      </font>
      <fill>
        <patternFill>
          <bgColor theme="0"/>
        </patternFill>
      </fill>
      <border diagonalUp="0" diagonalDown="0">
        <left/>
        <right/>
        <top/>
        <bottom/>
        <vertical/>
        <horizontal/>
      </border>
    </dxf>
    <dxf>
      <font>
        <b/>
        <color theme="1"/>
      </font>
      <border>
        <bottom style="thin">
          <color theme="4"/>
        </bottom>
        <vertical/>
        <horizontal/>
      </border>
    </dxf>
    <dxf>
      <font>
        <color theme="3" tint="0.89996032593768116"/>
      </font>
      <fill>
        <patternFill>
          <bgColor theme="0"/>
        </patternFill>
      </fill>
      <border diagonalUp="0" diagonalDown="0">
        <left/>
        <right/>
        <top/>
        <bottom/>
        <vertical/>
        <horizontal/>
      </border>
    </dxf>
    <dxf>
      <font>
        <b/>
        <color theme="1"/>
      </font>
      <border>
        <bottom style="thin">
          <color theme="4"/>
        </bottom>
        <vertical/>
        <horizontal/>
      </border>
    </dxf>
    <dxf>
      <font>
        <color theme="3" tint="0.89996032593768116"/>
      </font>
      <fill>
        <patternFill>
          <bgColor rgb="FF0A0E14"/>
        </patternFill>
      </fill>
      <border diagonalUp="0" diagonalDown="0">
        <left/>
        <right/>
        <top/>
        <bottom/>
        <vertical/>
        <horizontal/>
      </border>
    </dxf>
    <dxf>
      <font>
        <b/>
        <color theme="1"/>
      </font>
      <border>
        <bottom style="thin">
          <color theme="4"/>
        </bottom>
        <vertical/>
        <horizontal/>
      </border>
    </dxf>
    <dxf>
      <font>
        <color theme="3" tint="0.89996032593768116"/>
      </font>
      <fill>
        <patternFill>
          <bgColor rgb="FF0A0E14"/>
        </patternFill>
      </fill>
      <border diagonalUp="0" diagonalDown="0">
        <left/>
        <right/>
        <top/>
        <bottom/>
        <vertical/>
        <horizontal/>
      </border>
    </dxf>
  </dxfs>
  <tableStyles count="4" defaultTableStyle="TableStyleMedium2" defaultPivotStyle="PivotStyleLight16">
    <tableStyle name="SlicerStyleLight1 2" pivot="0" table="0" count="10" xr9:uid="{3275052C-92F4-49BB-842C-6566E0A02BDA}">
      <tableStyleElement type="wholeTable" dxfId="25"/>
      <tableStyleElement type="headerRow" dxfId="24"/>
    </tableStyle>
    <tableStyle name="SlicerStyleLight1 2 2" pivot="0" table="0" count="10" xr9:uid="{E8433C3B-1C3E-4A1C-9C13-973FAA47EF40}">
      <tableStyleElement type="wholeTable" dxfId="23"/>
      <tableStyleElement type="headerRow" dxfId="22"/>
    </tableStyle>
    <tableStyle name="SlicerStyleLight1 2 2 2" pivot="0" table="0" count="10" xr9:uid="{C904BECA-2D1B-4283-9E33-2FDDC8BFE663}">
      <tableStyleElement type="wholeTable" dxfId="21"/>
      <tableStyleElement type="headerRow" dxfId="20"/>
    </tableStyle>
    <tableStyle name="SlicerStyleLight1 2 3" pivot="0" table="0" count="10" xr9:uid="{EA2C2FC2-99E8-49B4-857B-1C98C692A738}">
      <tableStyleElement type="wholeTable" dxfId="19"/>
      <tableStyleElement type="headerRow" dxfId="18"/>
    </tableStyle>
  </tableStyles>
  <colors>
    <mruColors>
      <color rgb="FFFF6600"/>
      <color rgb="FF88CBFF"/>
      <color rgb="FFF7FCFF"/>
      <color rgb="FFBDE3FF"/>
      <color rgb="FF89CCFF"/>
      <color rgb="FFD1EBFF"/>
      <color rgb="FF0C94FF"/>
      <color rgb="FF0072C8"/>
      <color rgb="FF57B7FF"/>
      <color rgb="FF75859F"/>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20"/>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20"/>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sz val="20"/>
            <color theme="0"/>
          </font>
          <fill>
            <patternFill patternType="solid">
              <fgColor auto="1"/>
              <bgColor rgb="FF0C94FF"/>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20"/>
            <color rgb="FF00233E"/>
          </font>
          <fill>
            <patternFill patternType="solid">
              <fgColor rgb="FFFFFFFF"/>
              <bgColor theme="0"/>
            </patternFill>
          </fill>
          <border diagonalUp="0" diagonalDown="0">
            <left/>
            <right/>
            <top/>
            <bottom/>
            <vertical/>
            <horizontal/>
          </border>
        </dxf>
        <dxf>
          <font>
            <sz val="8"/>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8"/>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8"/>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sz val="8"/>
            <color theme="0"/>
          </font>
          <fill>
            <patternFill patternType="solid">
              <fgColor auto="1"/>
              <bgColor rgb="FF0C94FF"/>
            </patternFill>
          </fill>
          <border diagonalUp="0" diagonalDown="0">
            <left/>
            <right/>
            <top/>
            <bottom/>
            <vertical/>
            <horizontal/>
          </border>
        </dxf>
        <dxf>
          <font>
            <sz val="8"/>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8"/>
            <color rgb="FF001654"/>
          </font>
          <fill>
            <patternFill patternType="solid">
              <fgColor rgb="FFFFFFFF"/>
              <bgColor theme="0"/>
            </patternFill>
          </fill>
          <border diagonalUp="0" diagonalDown="0">
            <left/>
            <right/>
            <top/>
            <bottom/>
            <vertical/>
            <horizontal/>
          </border>
        </dxf>
        <dxf>
          <font>
            <sz val="8"/>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8"/>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8"/>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sz val="8"/>
            <color theme="0"/>
          </font>
          <fill>
            <gradientFill degree="90">
              <stop position="0">
                <color rgb="FF2E63DE"/>
              </stop>
              <stop position="1">
                <color rgb="FF1B3073"/>
              </stop>
            </gradientFill>
          </fill>
          <border diagonalUp="0" diagonalDown="0">
            <left/>
            <right/>
            <top/>
            <bottom/>
            <vertical/>
            <horizontal/>
          </border>
        </dxf>
        <dxf>
          <font>
            <sz val="8"/>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8"/>
            <color rgb="FFA2ADBE"/>
          </font>
          <fill>
            <patternFill patternType="solid">
              <fgColor rgb="FFFFFFFF"/>
              <bgColor rgb="FF0A0E14"/>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20"/>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20"/>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sz val="20"/>
            <color theme="0"/>
          </font>
          <fill>
            <gradientFill degree="90">
              <stop position="0">
                <color rgb="FF2E63DE"/>
              </stop>
              <stop position="1">
                <color rgb="FF1B3073"/>
              </stop>
            </gradient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20"/>
            <color rgb="FFA2ADBE"/>
          </font>
          <fill>
            <patternFill patternType="solid">
              <fgColor rgb="FFFFFFFF"/>
              <bgColor rgb="FF0A0E14"/>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Light1 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8.xml"/><Relationship Id="rId1" Type="http://schemas.microsoft.com/office/2011/relationships/chartStyle" Target="style8.xml"/><Relationship Id="rId5" Type="http://schemas.openxmlformats.org/officeDocument/2006/relationships/image" Target="../media/image3.png"/><Relationship Id="rId4" Type="http://schemas.openxmlformats.org/officeDocument/2006/relationships/image" Target="../media/image2.png"/></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9.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20.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1.xml.rels><?xml version="1.0" encoding="UTF-8" standalone="yes"?>
<Relationships xmlns="http://schemas.openxmlformats.org/package/2006/relationships"><Relationship Id="rId3" Type="http://schemas.openxmlformats.org/officeDocument/2006/relationships/image" Target="../media/image6.png"/><Relationship Id="rId2" Type="http://schemas.microsoft.com/office/2011/relationships/chartColorStyle" Target="colors17.xml"/><Relationship Id="rId1" Type="http://schemas.microsoft.com/office/2011/relationships/chartStyle" Target="style17.xml"/><Relationship Id="rId5" Type="http://schemas.openxmlformats.org/officeDocument/2006/relationships/image" Target="../media/image8.png"/><Relationship Id="rId4" Type="http://schemas.openxmlformats.org/officeDocument/2006/relationships/image" Target="../media/image7.png"/></Relationships>
</file>

<file path=xl/charts/_rels/chart22.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5.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7.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8.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9.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30.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31.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32.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26.xml"/><Relationship Id="rId1" Type="http://schemas.microsoft.com/office/2011/relationships/chartStyle" Target="style26.xml"/><Relationship Id="rId5" Type="http://schemas.openxmlformats.org/officeDocument/2006/relationships/image" Target="../media/image3.png"/><Relationship Id="rId4" Type="http://schemas.openxmlformats.org/officeDocument/2006/relationships/image" Target="../media/image2.png"/></Relationships>
</file>

<file path=xl/charts/_rels/chart33.xml.rels><?xml version="1.0" encoding="UTF-8" standalone="yes"?>
<Relationships xmlns="http://schemas.openxmlformats.org/package/2006/relationships"><Relationship Id="rId3" Type="http://schemas.openxmlformats.org/officeDocument/2006/relationships/image" Target="../media/image11.png"/><Relationship Id="rId2" Type="http://schemas.microsoft.com/office/2011/relationships/chartColorStyle" Target="colors27.xml"/><Relationship Id="rId1" Type="http://schemas.microsoft.com/office/2011/relationships/chartStyle" Target="style27.xml"/><Relationship Id="rId4" Type="http://schemas.openxmlformats.org/officeDocument/2006/relationships/image" Target="../media/image12.png"/></Relationships>
</file>

<file path=xl/charts/_rels/chart34.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37.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8.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9.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40.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41.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42.xml.rels><?xml version="1.0" encoding="UTF-8" standalone="yes"?>
<Relationships xmlns="http://schemas.openxmlformats.org/package/2006/relationships"><Relationship Id="rId3" Type="http://schemas.openxmlformats.org/officeDocument/2006/relationships/image" Target="../media/image6.png"/><Relationship Id="rId2" Type="http://schemas.microsoft.com/office/2011/relationships/chartColorStyle" Target="colors34.xml"/><Relationship Id="rId1" Type="http://schemas.microsoft.com/office/2011/relationships/chartStyle" Target="style34.xml"/><Relationship Id="rId5" Type="http://schemas.openxmlformats.org/officeDocument/2006/relationships/image" Target="../media/image8.png"/><Relationship Id="rId4" Type="http://schemas.openxmlformats.org/officeDocument/2006/relationships/image" Target="../media/image7.png"/></Relationships>
</file>

<file path=xl/charts/_rels/chart43.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44.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45.xml.rels><?xml version="1.0" encoding="UTF-8" standalone="yes"?>
<Relationships xmlns="http://schemas.openxmlformats.org/package/2006/relationships"><Relationship Id="rId3" Type="http://schemas.openxmlformats.org/officeDocument/2006/relationships/image" Target="../media/image13.png"/><Relationship Id="rId2" Type="http://schemas.microsoft.com/office/2011/relationships/chartColorStyle" Target="colors37.xml"/><Relationship Id="rId1" Type="http://schemas.microsoft.com/office/2011/relationships/chartStyle" Target="style37.xml"/><Relationship Id="rId4" Type="http://schemas.openxmlformats.org/officeDocument/2006/relationships/image" Target="../media/image14.png"/></Relationships>
</file>

<file path=xl/charts/_rels/chart4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4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5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5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5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53.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43.xml"/><Relationship Id="rId1" Type="http://schemas.microsoft.com/office/2011/relationships/chartStyle" Target="style43.xml"/><Relationship Id="rId5" Type="http://schemas.openxmlformats.org/officeDocument/2006/relationships/image" Target="../media/image3.png"/><Relationship Id="rId4" Type="http://schemas.openxmlformats.org/officeDocument/2006/relationships/image" Target="../media/image2.png"/></Relationships>
</file>

<file path=xl/charts/_rels/chart5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5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5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59.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60.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61.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62.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63.xml.rels><?xml version="1.0" encoding="UTF-8" standalone="yes"?>
<Relationships xmlns="http://schemas.openxmlformats.org/package/2006/relationships"><Relationship Id="rId3" Type="http://schemas.openxmlformats.org/officeDocument/2006/relationships/image" Target="../media/image6.png"/><Relationship Id="rId2" Type="http://schemas.microsoft.com/office/2011/relationships/chartColorStyle" Target="colors51.xml"/><Relationship Id="rId1" Type="http://schemas.microsoft.com/office/2011/relationships/chartStyle" Target="style51.xml"/><Relationship Id="rId5" Type="http://schemas.openxmlformats.org/officeDocument/2006/relationships/image" Target="../media/image8.png"/><Relationship Id="rId4" Type="http://schemas.openxmlformats.org/officeDocument/2006/relationships/image" Target="../media/image7.png"/></Relationships>
</file>

<file path=xl/charts/_rels/chart64.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65.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66.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_rels/chart69.xml.rels><?xml version="1.0" encoding="UTF-8" standalone="yes"?>
<Relationships xmlns="http://schemas.openxmlformats.org/package/2006/relationships"><Relationship Id="rId2" Type="http://schemas.microsoft.com/office/2011/relationships/chartColorStyle" Target="colors55.xml"/><Relationship Id="rId1" Type="http://schemas.microsoft.com/office/2011/relationships/chartStyle" Target="style55.xml"/></Relationships>
</file>

<file path=xl/charts/_rels/chart70.xml.rels><?xml version="1.0" encoding="UTF-8" standalone="yes"?>
<Relationships xmlns="http://schemas.openxmlformats.org/package/2006/relationships"><Relationship Id="rId2" Type="http://schemas.microsoft.com/office/2011/relationships/chartColorStyle" Target="colors56.xml"/><Relationship Id="rId1" Type="http://schemas.microsoft.com/office/2011/relationships/chartStyle" Target="style56.xml"/></Relationships>
</file>

<file path=xl/charts/_rels/chart71.xml.rels><?xml version="1.0" encoding="UTF-8" standalone="yes"?>
<Relationships xmlns="http://schemas.openxmlformats.org/package/2006/relationships"><Relationship Id="rId2" Type="http://schemas.microsoft.com/office/2011/relationships/chartColorStyle" Target="colors57.xml"/><Relationship Id="rId1" Type="http://schemas.microsoft.com/office/2011/relationships/chartStyle" Target="style57.xml"/></Relationships>
</file>

<file path=xl/charts/_rels/chart72.xml.rels><?xml version="1.0" encoding="UTF-8" standalone="yes"?>
<Relationships xmlns="http://schemas.openxmlformats.org/package/2006/relationships"><Relationship Id="rId2" Type="http://schemas.microsoft.com/office/2011/relationships/chartColorStyle" Target="colors58.xml"/><Relationship Id="rId1" Type="http://schemas.microsoft.com/office/2011/relationships/chartStyle" Target="style58.xml"/></Relationships>
</file>

<file path=xl/charts/_rels/chart73.xml.rels><?xml version="1.0" encoding="UTF-8" standalone="yes"?>
<Relationships xmlns="http://schemas.openxmlformats.org/package/2006/relationships"><Relationship Id="rId2" Type="http://schemas.microsoft.com/office/2011/relationships/chartColorStyle" Target="colors59.xml"/><Relationship Id="rId1" Type="http://schemas.microsoft.com/office/2011/relationships/chartStyle" Target="style59.xml"/></Relationships>
</file>

<file path=xl/charts/_rels/chart74.xml.rels><?xml version="1.0" encoding="UTF-8" standalone="yes"?>
<Relationships xmlns="http://schemas.openxmlformats.org/package/2006/relationships"><Relationship Id="rId2" Type="http://schemas.microsoft.com/office/2011/relationships/chartColorStyle" Target="colors60.xml"/><Relationship Id="rId1" Type="http://schemas.microsoft.com/office/2011/relationships/chartStyle" Target="style60.xml"/></Relationships>
</file>

<file path=xl/charts/_rels/chart75.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61.xml"/><Relationship Id="rId1" Type="http://schemas.microsoft.com/office/2011/relationships/chartStyle" Target="style61.xml"/><Relationship Id="rId5" Type="http://schemas.openxmlformats.org/officeDocument/2006/relationships/image" Target="../media/image3.png"/><Relationship Id="rId4" Type="http://schemas.openxmlformats.org/officeDocument/2006/relationships/image" Target="../media/image2.png"/></Relationships>
</file>

<file path=xl/charts/_rels/chart76.xml.rels><?xml version="1.0" encoding="UTF-8" standalone="yes"?>
<Relationships xmlns="http://schemas.openxmlformats.org/package/2006/relationships"><Relationship Id="rId2" Type="http://schemas.microsoft.com/office/2011/relationships/chartColorStyle" Target="colors62.xml"/><Relationship Id="rId1" Type="http://schemas.microsoft.com/office/2011/relationships/chartStyle" Target="style62.xml"/></Relationships>
</file>

<file path=xl/charts/_rels/chart77.xml.rels><?xml version="1.0" encoding="UTF-8" standalone="yes"?>
<Relationships xmlns="http://schemas.openxmlformats.org/package/2006/relationships"><Relationship Id="rId2" Type="http://schemas.microsoft.com/office/2011/relationships/chartColorStyle" Target="colors63.xml"/><Relationship Id="rId1" Type="http://schemas.microsoft.com/office/2011/relationships/chartStyle" Target="style63.xml"/></Relationships>
</file>

<file path=xl/charts/_rels/chart80.xml.rels><?xml version="1.0" encoding="UTF-8" standalone="yes"?>
<Relationships xmlns="http://schemas.openxmlformats.org/package/2006/relationships"><Relationship Id="rId2" Type="http://schemas.microsoft.com/office/2011/relationships/chartColorStyle" Target="colors64.xml"/><Relationship Id="rId1" Type="http://schemas.microsoft.com/office/2011/relationships/chartStyle" Target="style64.xml"/></Relationships>
</file>

<file path=xl/charts/_rels/chart81.xml.rels><?xml version="1.0" encoding="UTF-8" standalone="yes"?>
<Relationships xmlns="http://schemas.openxmlformats.org/package/2006/relationships"><Relationship Id="rId2" Type="http://schemas.microsoft.com/office/2011/relationships/chartColorStyle" Target="colors65.xml"/><Relationship Id="rId1" Type="http://schemas.microsoft.com/office/2011/relationships/chartStyle" Target="style65.xml"/></Relationships>
</file>

<file path=xl/charts/_rels/chart82.xml.rels><?xml version="1.0" encoding="UTF-8" standalone="yes"?>
<Relationships xmlns="http://schemas.openxmlformats.org/package/2006/relationships"><Relationship Id="rId2" Type="http://schemas.microsoft.com/office/2011/relationships/chartColorStyle" Target="colors66.xml"/><Relationship Id="rId1" Type="http://schemas.microsoft.com/office/2011/relationships/chartStyle" Target="style66.xml"/></Relationships>
</file>

<file path=xl/charts/_rels/chart83.xml.rels><?xml version="1.0" encoding="UTF-8" standalone="yes"?>
<Relationships xmlns="http://schemas.openxmlformats.org/package/2006/relationships"><Relationship Id="rId2" Type="http://schemas.microsoft.com/office/2011/relationships/chartColorStyle" Target="colors67.xml"/><Relationship Id="rId1" Type="http://schemas.microsoft.com/office/2011/relationships/chartStyle" Target="style67.xml"/></Relationships>
</file>

<file path=xl/charts/_rels/chart84.xml.rels><?xml version="1.0" encoding="UTF-8" standalone="yes"?>
<Relationships xmlns="http://schemas.openxmlformats.org/package/2006/relationships"><Relationship Id="rId3" Type="http://schemas.openxmlformats.org/officeDocument/2006/relationships/image" Target="../media/image6.png"/><Relationship Id="rId2" Type="http://schemas.microsoft.com/office/2011/relationships/chartColorStyle" Target="colors68.xml"/><Relationship Id="rId1" Type="http://schemas.microsoft.com/office/2011/relationships/chartStyle" Target="style68.xml"/><Relationship Id="rId5" Type="http://schemas.openxmlformats.org/officeDocument/2006/relationships/image" Target="../media/image8.png"/><Relationship Id="rId4" Type="http://schemas.openxmlformats.org/officeDocument/2006/relationships/image" Target="../media/image7.png"/></Relationships>
</file>

<file path=xl/charts/_rels/chart85.xml.rels><?xml version="1.0" encoding="UTF-8" standalone="yes"?>
<Relationships xmlns="http://schemas.openxmlformats.org/package/2006/relationships"><Relationship Id="rId2" Type="http://schemas.microsoft.com/office/2011/relationships/chartColorStyle" Target="colors69.xml"/><Relationship Id="rId1" Type="http://schemas.microsoft.com/office/2011/relationships/chartStyle" Target="style69.xml"/></Relationships>
</file>

<file path=xl/charts/_rels/chart86.xml.rels><?xml version="1.0" encoding="UTF-8" standalone="yes"?>
<Relationships xmlns="http://schemas.openxmlformats.org/package/2006/relationships"><Relationship Id="rId2" Type="http://schemas.microsoft.com/office/2011/relationships/chartColorStyle" Target="colors70.xml"/><Relationship Id="rId1" Type="http://schemas.microsoft.com/office/2011/relationships/chartStyle" Target="style70.xml"/></Relationships>
</file>

<file path=xl/charts/_rels/chart87.xml.rels><?xml version="1.0" encoding="UTF-8" standalone="yes"?>
<Relationships xmlns="http://schemas.openxmlformats.org/package/2006/relationships"><Relationship Id="rId2" Type="http://schemas.microsoft.com/office/2011/relationships/chartColorStyle" Target="colors71.xml"/><Relationship Id="rId1" Type="http://schemas.microsoft.com/office/2011/relationships/chartStyle" Target="style7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Processing!$A$1</c:f>
              <c:strCache>
                <c:ptCount val="1"/>
                <c:pt idx="0">
                  <c:v>Dia</c:v>
                </c:pt>
              </c:strCache>
            </c:strRef>
          </c:tx>
          <c:spPr>
            <a:noFill/>
            <a:ln w="12700">
              <a:solidFill>
                <a:schemeClr val="tx1"/>
              </a:solidFill>
            </a:ln>
          </c:spPr>
          <c:dPt>
            <c:idx val="0"/>
            <c:bubble3D val="0"/>
            <c:spPr>
              <a:noFill/>
              <a:ln w="12700">
                <a:solidFill>
                  <a:schemeClr val="tx1"/>
                </a:solidFill>
              </a:ln>
              <a:effectLst/>
            </c:spPr>
            <c:extLst>
              <c:ext xmlns:c16="http://schemas.microsoft.com/office/drawing/2014/chart" uri="{C3380CC4-5D6E-409C-BE32-E72D297353CC}">
                <c16:uniqueId val="{00000028-DA5E-4A82-A499-427330DE6438}"/>
              </c:ext>
            </c:extLst>
          </c:dPt>
          <c:dPt>
            <c:idx val="1"/>
            <c:bubble3D val="0"/>
            <c:spPr>
              <a:noFill/>
              <a:ln w="12700">
                <a:solidFill>
                  <a:schemeClr val="tx1"/>
                </a:solidFill>
              </a:ln>
              <a:effectLst/>
            </c:spPr>
            <c:extLst>
              <c:ext xmlns:c16="http://schemas.microsoft.com/office/drawing/2014/chart" uri="{C3380CC4-5D6E-409C-BE32-E72D297353CC}">
                <c16:uniqueId val="{0000002A-DA5E-4A82-A499-427330DE6438}"/>
              </c:ext>
            </c:extLst>
          </c:dPt>
          <c:dPt>
            <c:idx val="2"/>
            <c:bubble3D val="0"/>
            <c:spPr>
              <a:noFill/>
              <a:ln w="12700">
                <a:solidFill>
                  <a:schemeClr val="tx1"/>
                </a:solidFill>
              </a:ln>
              <a:effectLst/>
            </c:spPr>
            <c:extLst>
              <c:ext xmlns:c16="http://schemas.microsoft.com/office/drawing/2014/chart" uri="{C3380CC4-5D6E-409C-BE32-E72D297353CC}">
                <c16:uniqueId val="{0000002C-DA5E-4A82-A499-427330DE6438}"/>
              </c:ext>
            </c:extLst>
          </c:dPt>
          <c:dPt>
            <c:idx val="3"/>
            <c:bubble3D val="0"/>
            <c:spPr>
              <a:noFill/>
              <a:ln w="12700">
                <a:solidFill>
                  <a:schemeClr val="tx1"/>
                </a:solidFill>
              </a:ln>
              <a:effectLst/>
            </c:spPr>
            <c:extLst>
              <c:ext xmlns:c16="http://schemas.microsoft.com/office/drawing/2014/chart" uri="{C3380CC4-5D6E-409C-BE32-E72D297353CC}">
                <c16:uniqueId val="{0000002E-DA5E-4A82-A499-427330DE6438}"/>
              </c:ext>
            </c:extLst>
          </c:dPt>
          <c:dPt>
            <c:idx val="4"/>
            <c:bubble3D val="0"/>
            <c:spPr>
              <a:noFill/>
              <a:ln w="12700">
                <a:solidFill>
                  <a:schemeClr val="tx1"/>
                </a:solidFill>
              </a:ln>
              <a:effectLst/>
            </c:spPr>
            <c:extLst>
              <c:ext xmlns:c16="http://schemas.microsoft.com/office/drawing/2014/chart" uri="{C3380CC4-5D6E-409C-BE32-E72D297353CC}">
                <c16:uniqueId val="{00000030-DA5E-4A82-A499-427330DE6438}"/>
              </c:ext>
            </c:extLst>
          </c:dPt>
          <c:dPt>
            <c:idx val="5"/>
            <c:bubble3D val="0"/>
            <c:spPr>
              <a:noFill/>
              <a:ln w="12700">
                <a:solidFill>
                  <a:schemeClr val="tx1"/>
                </a:solidFill>
              </a:ln>
              <a:effectLst/>
            </c:spPr>
            <c:extLst>
              <c:ext xmlns:c16="http://schemas.microsoft.com/office/drawing/2014/chart" uri="{C3380CC4-5D6E-409C-BE32-E72D297353CC}">
                <c16:uniqueId val="{00000032-DA5E-4A82-A499-427330DE6438}"/>
              </c:ext>
            </c:extLst>
          </c:dPt>
          <c:dPt>
            <c:idx val="6"/>
            <c:bubble3D val="0"/>
            <c:spPr>
              <a:noFill/>
              <a:ln w="12700">
                <a:solidFill>
                  <a:schemeClr val="tx1"/>
                </a:solidFill>
              </a:ln>
              <a:effectLst/>
            </c:spPr>
            <c:extLst>
              <c:ext xmlns:c16="http://schemas.microsoft.com/office/drawing/2014/chart" uri="{C3380CC4-5D6E-409C-BE32-E72D297353CC}">
                <c16:uniqueId val="{00000034-DA5E-4A82-A499-427330DE6438}"/>
              </c:ext>
            </c:extLst>
          </c:dPt>
          <c:dPt>
            <c:idx val="7"/>
            <c:bubble3D val="0"/>
            <c:spPr>
              <a:noFill/>
              <a:ln w="12700">
                <a:solidFill>
                  <a:schemeClr val="tx1"/>
                </a:solidFill>
              </a:ln>
              <a:effectLst/>
            </c:spPr>
            <c:extLst>
              <c:ext xmlns:c16="http://schemas.microsoft.com/office/drawing/2014/chart" uri="{C3380CC4-5D6E-409C-BE32-E72D297353CC}">
                <c16:uniqueId val="{00000036-DA5E-4A82-A499-427330DE6438}"/>
              </c:ext>
            </c:extLst>
          </c:dPt>
          <c:dPt>
            <c:idx val="8"/>
            <c:bubble3D val="0"/>
            <c:spPr>
              <a:noFill/>
              <a:ln w="12700">
                <a:solidFill>
                  <a:schemeClr val="tx1"/>
                </a:solidFill>
              </a:ln>
              <a:effectLst/>
            </c:spPr>
            <c:extLst>
              <c:ext xmlns:c16="http://schemas.microsoft.com/office/drawing/2014/chart" uri="{C3380CC4-5D6E-409C-BE32-E72D297353CC}">
                <c16:uniqueId val="{00000038-DA5E-4A82-A499-427330DE6438}"/>
              </c:ext>
            </c:extLst>
          </c:dPt>
          <c:dPt>
            <c:idx val="9"/>
            <c:bubble3D val="0"/>
            <c:spPr>
              <a:noFill/>
              <a:ln w="12700">
                <a:solidFill>
                  <a:schemeClr val="tx1"/>
                </a:solidFill>
              </a:ln>
              <a:effectLst/>
            </c:spPr>
            <c:extLst>
              <c:ext xmlns:c16="http://schemas.microsoft.com/office/drawing/2014/chart" uri="{C3380CC4-5D6E-409C-BE32-E72D297353CC}">
                <c16:uniqueId val="{0000003A-DA5E-4A82-A499-427330DE6438}"/>
              </c:ext>
            </c:extLst>
          </c:dPt>
          <c:dPt>
            <c:idx val="10"/>
            <c:bubble3D val="0"/>
            <c:spPr>
              <a:noFill/>
              <a:ln w="12700">
                <a:solidFill>
                  <a:schemeClr val="tx1"/>
                </a:solidFill>
              </a:ln>
              <a:effectLst/>
            </c:spPr>
            <c:extLst>
              <c:ext xmlns:c16="http://schemas.microsoft.com/office/drawing/2014/chart" uri="{C3380CC4-5D6E-409C-BE32-E72D297353CC}">
                <c16:uniqueId val="{0000003C-DA5E-4A82-A499-427330DE6438}"/>
              </c:ext>
            </c:extLst>
          </c:dPt>
          <c:dPt>
            <c:idx val="11"/>
            <c:bubble3D val="0"/>
            <c:spPr>
              <a:noFill/>
              <a:ln w="12700">
                <a:solidFill>
                  <a:schemeClr val="tx1"/>
                </a:solidFill>
              </a:ln>
              <a:effectLst/>
            </c:spPr>
            <c:extLst>
              <c:ext xmlns:c16="http://schemas.microsoft.com/office/drawing/2014/chart" uri="{C3380CC4-5D6E-409C-BE32-E72D297353CC}">
                <c16:uniqueId val="{0000003E-DA5E-4A82-A499-427330DE6438}"/>
              </c:ext>
            </c:extLst>
          </c:dPt>
          <c:dPt>
            <c:idx val="12"/>
            <c:bubble3D val="0"/>
            <c:spPr>
              <a:noFill/>
              <a:ln w="12700">
                <a:solidFill>
                  <a:schemeClr val="tx1"/>
                </a:solidFill>
              </a:ln>
              <a:effectLst/>
            </c:spPr>
            <c:extLst>
              <c:ext xmlns:c16="http://schemas.microsoft.com/office/drawing/2014/chart" uri="{C3380CC4-5D6E-409C-BE32-E72D297353CC}">
                <c16:uniqueId val="{00000040-DA5E-4A82-A499-427330DE6438}"/>
              </c:ext>
            </c:extLst>
          </c:dPt>
          <c:dPt>
            <c:idx val="13"/>
            <c:bubble3D val="0"/>
            <c:spPr>
              <a:noFill/>
              <a:ln w="12700">
                <a:solidFill>
                  <a:schemeClr val="tx1"/>
                </a:solidFill>
              </a:ln>
              <a:effectLst/>
            </c:spPr>
            <c:extLst>
              <c:ext xmlns:c16="http://schemas.microsoft.com/office/drawing/2014/chart" uri="{C3380CC4-5D6E-409C-BE32-E72D297353CC}">
                <c16:uniqueId val="{00000042-DA5E-4A82-A499-427330DE6438}"/>
              </c:ext>
            </c:extLst>
          </c:dPt>
          <c:dPt>
            <c:idx val="14"/>
            <c:bubble3D val="0"/>
            <c:spPr>
              <a:noFill/>
              <a:ln w="12700">
                <a:solidFill>
                  <a:schemeClr val="tx1"/>
                </a:solidFill>
              </a:ln>
              <a:effectLst/>
            </c:spPr>
            <c:extLst>
              <c:ext xmlns:c16="http://schemas.microsoft.com/office/drawing/2014/chart" uri="{C3380CC4-5D6E-409C-BE32-E72D297353CC}">
                <c16:uniqueId val="{00000044-DA5E-4A82-A499-427330DE6438}"/>
              </c:ext>
            </c:extLst>
          </c:dPt>
          <c:val>
            <c:numRef>
              <c:f>Processing!$A$2:$A$16</c:f>
              <c:numCache>
                <c:formatCode>General</c:formatCode>
                <c:ptCount val="1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numCache>
            </c:numRef>
          </c:val>
          <c:extLst>
            <c:ext xmlns:c16="http://schemas.microsoft.com/office/drawing/2014/chart" uri="{C3380CC4-5D6E-409C-BE32-E72D297353CC}">
              <c16:uniqueId val="{00000045-DA5E-4A82-A499-427330DE6438}"/>
            </c:ext>
          </c:extLst>
        </c:ser>
        <c:dLbls>
          <c:showLegendKey val="0"/>
          <c:showVal val="0"/>
          <c:showCatName val="0"/>
          <c:showSerName val="0"/>
          <c:showPercent val="0"/>
          <c:showBubbleSize val="0"/>
          <c:showLeaderLines val="1"/>
        </c:dLbls>
        <c:firstSliceAng val="0"/>
      </c:pieChart>
      <c:pieChart>
        <c:varyColors val="1"/>
        <c:ser>
          <c:idx val="1"/>
          <c:order val="1"/>
          <c:tx>
            <c:strRef>
              <c:f>Processing!$B$1</c:f>
              <c:strCache>
                <c:ptCount val="1"/>
                <c:pt idx="0">
                  <c:v>Budgeted Cost</c:v>
                </c:pt>
              </c:strCache>
            </c:strRef>
          </c:tx>
          <c:spPr>
            <a:solidFill>
              <a:schemeClr val="tx1"/>
            </a:solidFill>
          </c:spPr>
          <c:dPt>
            <c:idx val="0"/>
            <c:bubble3D val="0"/>
            <c:spPr>
              <a:gradFill flip="none" rotWithShape="1">
                <a:gsLst>
                  <a:gs pos="62000">
                    <a:schemeClr val="bg1">
                      <a:alpha val="0"/>
                    </a:schemeClr>
                  </a:gs>
                  <a:gs pos="0">
                    <a:schemeClr val="bg1"/>
                  </a:gs>
                </a:gsLst>
                <a:lin ang="5400000" scaled="0"/>
                <a:tileRect/>
              </a:gradFill>
              <a:ln w="19050">
                <a:solidFill>
                  <a:schemeClr val="lt1"/>
                </a:solidFill>
              </a:ln>
              <a:effectLst/>
            </c:spPr>
            <c:extLst>
              <c:ext xmlns:c16="http://schemas.microsoft.com/office/drawing/2014/chart" uri="{C3380CC4-5D6E-409C-BE32-E72D297353CC}">
                <c16:uniqueId val="{00000048-DA5E-4A82-A499-427330DE6438}"/>
              </c:ext>
            </c:extLst>
          </c:dPt>
          <c:dPt>
            <c:idx val="1"/>
            <c:bubble3D val="0"/>
            <c:spPr>
              <a:noFill/>
              <a:ln w="19050">
                <a:noFill/>
              </a:ln>
              <a:effectLst/>
            </c:spPr>
            <c:extLst>
              <c:ext xmlns:c16="http://schemas.microsoft.com/office/drawing/2014/chart" uri="{C3380CC4-5D6E-409C-BE32-E72D297353CC}">
                <c16:uniqueId val="{0000004A-DA5E-4A82-A499-427330DE6438}"/>
              </c:ext>
            </c:extLst>
          </c:dPt>
          <c:dPt>
            <c:idx val="2"/>
            <c:bubble3D val="0"/>
            <c:spPr>
              <a:solidFill>
                <a:schemeClr val="tx1"/>
              </a:solidFill>
              <a:ln w="19050">
                <a:noFill/>
              </a:ln>
              <a:effectLst/>
            </c:spPr>
            <c:extLst>
              <c:ext xmlns:c16="http://schemas.microsoft.com/office/drawing/2014/chart" uri="{C3380CC4-5D6E-409C-BE32-E72D297353CC}">
                <c16:uniqueId val="{0000004C-DA5E-4A82-A499-427330DE6438}"/>
              </c:ext>
            </c:extLst>
          </c:dPt>
          <c:val>
            <c:numRef>
              <c:f>Processing!$B$2:$D$2</c:f>
              <c:numCache>
                <c:formatCode>0%</c:formatCode>
                <c:ptCount val="3"/>
                <c:pt idx="0">
                  <c:v>0.76158940397350994</c:v>
                </c:pt>
                <c:pt idx="1">
                  <c:v>0.23841059602649006</c:v>
                </c:pt>
                <c:pt idx="2">
                  <c:v>0.5</c:v>
                </c:pt>
              </c:numCache>
            </c:numRef>
          </c:val>
          <c:extLst>
            <c:ext xmlns:c16="http://schemas.microsoft.com/office/drawing/2014/chart" uri="{C3380CC4-5D6E-409C-BE32-E72D297353CC}">
              <c16:uniqueId val="{0000004D-DA5E-4A82-A499-427330DE6438}"/>
            </c:ext>
          </c:extLst>
        </c:ser>
        <c:dLbls>
          <c:showLegendKey val="0"/>
          <c:showVal val="0"/>
          <c:showCatName val="0"/>
          <c:showSerName val="0"/>
          <c:showPercent val="0"/>
          <c:showBubbleSize val="0"/>
          <c:showLeaderLines val="1"/>
        </c:dLbls>
        <c:firstSliceAng val="240"/>
      </c:pieChart>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A2ADBE">
                <a:alpha val="21000"/>
              </a:srgbClr>
            </a:solidFill>
            <a:ln>
              <a:noFill/>
            </a:ln>
            <a:effectLst/>
          </c:spPr>
          <c:invertIfNegative val="0"/>
          <c:val>
            <c:numRef>
              <c:f>Processing!$AD$3:$AD$14</c:f>
              <c:numCache>
                <c:formatCode>0%</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00-0A62-4599-AB04-FA66E7DEF803}"/>
            </c:ext>
          </c:extLst>
        </c:ser>
        <c:dLbls>
          <c:showLegendKey val="0"/>
          <c:showVal val="0"/>
          <c:showCatName val="0"/>
          <c:showSerName val="0"/>
          <c:showPercent val="0"/>
          <c:showBubbleSize val="0"/>
        </c:dLbls>
        <c:gapWidth val="50"/>
        <c:overlap val="-27"/>
        <c:axId val="2029676367"/>
        <c:axId val="2029690287"/>
      </c:barChart>
      <c:catAx>
        <c:axId val="2029676367"/>
        <c:scaling>
          <c:orientation val="minMax"/>
        </c:scaling>
        <c:delete val="1"/>
        <c:axPos val="b"/>
        <c:majorTickMark val="none"/>
        <c:minorTickMark val="none"/>
        <c:tickLblPos val="nextTo"/>
        <c:crossAx val="2029690287"/>
        <c:crosses val="autoZero"/>
        <c:auto val="1"/>
        <c:lblAlgn val="ctr"/>
        <c:lblOffset val="100"/>
        <c:noMultiLvlLbl val="0"/>
      </c:catAx>
      <c:valAx>
        <c:axId val="2029690287"/>
        <c:scaling>
          <c:orientation val="minMax"/>
          <c:max val="1"/>
          <c:min val="0"/>
        </c:scaling>
        <c:delete val="1"/>
        <c:axPos val="l"/>
        <c:numFmt formatCode="0%" sourceLinked="1"/>
        <c:majorTickMark val="none"/>
        <c:minorTickMark val="none"/>
        <c:tickLblPos val="nextTo"/>
        <c:crossAx val="2029676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solidFill>
              <a:srgbClr val="2E63DE">
                <a:alpha val="31000"/>
              </a:srgbClr>
            </a:solidFill>
            <a:ln w="12700">
              <a:solidFill>
                <a:srgbClr val="2E63DE"/>
              </a:solidFill>
            </a:ln>
            <a:effectLst/>
          </c:spPr>
          <c:val>
            <c:numRef>
              <c:f>Processing!$U$10:$U$14</c:f>
              <c:numCache>
                <c:formatCode>0%</c:formatCode>
                <c:ptCount val="5"/>
                <c:pt idx="0">
                  <c:v>0.55555555555555547</c:v>
                </c:pt>
                <c:pt idx="1">
                  <c:v>0.55555555555555547</c:v>
                </c:pt>
                <c:pt idx="2">
                  <c:v>0.55555555555555558</c:v>
                </c:pt>
                <c:pt idx="3">
                  <c:v>0.55555555555555547</c:v>
                </c:pt>
                <c:pt idx="4">
                  <c:v>0.55555555555555547</c:v>
                </c:pt>
              </c:numCache>
            </c:numRef>
          </c:val>
          <c:extLst>
            <c:ext xmlns:c16="http://schemas.microsoft.com/office/drawing/2014/chart" uri="{C3380CC4-5D6E-409C-BE32-E72D297353CC}">
              <c16:uniqueId val="{00000002-54CF-4FF0-9217-C36F35BB9F3B}"/>
            </c:ext>
          </c:extLst>
        </c:ser>
        <c:dLbls>
          <c:showLegendKey val="0"/>
          <c:showVal val="0"/>
          <c:showCatName val="0"/>
          <c:showSerName val="0"/>
          <c:showPercent val="0"/>
          <c:showBubbleSize val="0"/>
        </c:dLbls>
        <c:axId val="308727968"/>
        <c:axId val="308731808"/>
      </c:radarChart>
      <c:catAx>
        <c:axId val="308727968"/>
        <c:scaling>
          <c:orientation val="minMax"/>
        </c:scaling>
        <c:delete val="1"/>
        <c:axPos val="b"/>
        <c:majorTickMark val="none"/>
        <c:minorTickMark val="none"/>
        <c:tickLblPos val="nextTo"/>
        <c:crossAx val="308731808"/>
        <c:crosses val="autoZero"/>
        <c:auto val="1"/>
        <c:lblAlgn val="ctr"/>
        <c:lblOffset val="100"/>
        <c:noMultiLvlLbl val="0"/>
      </c:catAx>
      <c:valAx>
        <c:axId val="308731808"/>
        <c:scaling>
          <c:orientation val="minMax"/>
        </c:scaling>
        <c:delete val="1"/>
        <c:axPos val="l"/>
        <c:numFmt formatCode="0%" sourceLinked="1"/>
        <c:majorTickMark val="none"/>
        <c:minorTickMark val="none"/>
        <c:tickLblPos val="nextTo"/>
        <c:crossAx val="308727968"/>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1"/>
          <c:order val="1"/>
          <c:spPr>
            <a:gradFill flip="none" rotWithShape="1">
              <a:gsLst>
                <a:gs pos="7000">
                  <a:srgbClr val="2E63DE"/>
                </a:gs>
                <a:gs pos="100000">
                  <a:srgbClr val="0A0E14">
                    <a:alpha val="4000"/>
                  </a:srgbClr>
                </a:gs>
              </a:gsLst>
              <a:lin ang="5400000" scaled="0"/>
              <a:tileRect/>
            </a:gradFill>
            <a:ln>
              <a:noFill/>
            </a:ln>
            <a:effectLst/>
          </c:spP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extLst>
            <c:ext xmlns:c16="http://schemas.microsoft.com/office/drawing/2014/chart" uri="{C3380CC4-5D6E-409C-BE32-E72D297353CC}">
              <c16:uniqueId val="{00000000-5BBB-454D-BA89-6BAD173F15D8}"/>
            </c:ext>
          </c:extLst>
        </c:ser>
        <c:dLbls>
          <c:showLegendKey val="0"/>
          <c:showVal val="0"/>
          <c:showCatName val="0"/>
          <c:showSerName val="0"/>
          <c:showPercent val="0"/>
          <c:showBubbleSize val="0"/>
        </c:dLbls>
        <c:axId val="1734722031"/>
        <c:axId val="1734718191"/>
      </c:areaChart>
      <c:lineChart>
        <c:grouping val="standard"/>
        <c:varyColors val="0"/>
        <c:ser>
          <c:idx val="0"/>
          <c:order val="0"/>
          <c:spPr>
            <a:ln w="19050" cap="rnd">
              <a:solidFill>
                <a:srgbClr val="5977F5"/>
              </a:solidFill>
              <a:round/>
            </a:ln>
            <a:effectLst/>
          </c:spPr>
          <c:marker>
            <c:symbol val="none"/>
          </c:marke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smooth val="1"/>
          <c:extLst>
            <c:ext xmlns:c16="http://schemas.microsoft.com/office/drawing/2014/chart" uri="{C3380CC4-5D6E-409C-BE32-E72D297353CC}">
              <c16:uniqueId val="{00000001-5BBB-454D-BA89-6BAD173F15D8}"/>
            </c:ext>
          </c:extLst>
        </c:ser>
        <c:dLbls>
          <c:showLegendKey val="0"/>
          <c:showVal val="0"/>
          <c:showCatName val="0"/>
          <c:showSerName val="0"/>
          <c:showPercent val="0"/>
          <c:showBubbleSize val="0"/>
        </c:dLbls>
        <c:marker val="1"/>
        <c:smooth val="0"/>
        <c:axId val="1734722031"/>
        <c:axId val="1734718191"/>
      </c:lineChart>
      <c:catAx>
        <c:axId val="1734722031"/>
        <c:scaling>
          <c:orientation val="minMax"/>
        </c:scaling>
        <c:delete val="1"/>
        <c:axPos val="b"/>
        <c:majorTickMark val="none"/>
        <c:minorTickMark val="none"/>
        <c:tickLblPos val="nextTo"/>
        <c:crossAx val="1734718191"/>
        <c:crosses val="autoZero"/>
        <c:auto val="1"/>
        <c:lblAlgn val="ctr"/>
        <c:lblOffset val="100"/>
        <c:noMultiLvlLbl val="0"/>
      </c:catAx>
      <c:valAx>
        <c:axId val="1734718191"/>
        <c:scaling>
          <c:orientation val="minMax"/>
        </c:scaling>
        <c:delete val="1"/>
        <c:axPos val="l"/>
        <c:numFmt formatCode="0%" sourceLinked="1"/>
        <c:majorTickMark val="none"/>
        <c:minorTickMark val="none"/>
        <c:tickLblPos val="nextTo"/>
        <c:crossAx val="1734722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a:gsLst>
                <a:gs pos="0">
                  <a:srgbClr val="2E63DE"/>
                </a:gs>
                <a:gs pos="100000">
                  <a:srgbClr val="0A0E14"/>
                </a:gs>
              </a:gsLst>
              <a:path path="circle">
                <a:fillToRect l="100000" b="100000"/>
              </a:path>
            </a:gradFill>
            <a:ln w="34925">
              <a:noFill/>
            </a:ln>
            <a:effectLst/>
          </c:spPr>
          <c:invertIfNegative val="0"/>
          <c:val>
            <c:numRef>
              <c:f>Processing!$H$2:$H$13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0-ACC8-4EA1-905F-EA96876CD374}"/>
            </c:ext>
          </c:extLst>
        </c:ser>
        <c:dLbls>
          <c:showLegendKey val="0"/>
          <c:showVal val="0"/>
          <c:showCatName val="0"/>
          <c:showSerName val="0"/>
          <c:showPercent val="0"/>
          <c:showBubbleSize val="0"/>
        </c:dLbls>
        <c:gapWidth val="30"/>
        <c:overlap val="-27"/>
        <c:axId val="310750192"/>
        <c:axId val="310746832"/>
      </c:barChart>
      <c:catAx>
        <c:axId val="310750192"/>
        <c:scaling>
          <c:orientation val="minMax"/>
        </c:scaling>
        <c:delete val="1"/>
        <c:axPos val="b"/>
        <c:majorTickMark val="none"/>
        <c:minorTickMark val="none"/>
        <c:tickLblPos val="nextTo"/>
        <c:crossAx val="310746832"/>
        <c:crosses val="autoZero"/>
        <c:auto val="1"/>
        <c:lblAlgn val="ctr"/>
        <c:lblOffset val="100"/>
        <c:noMultiLvlLbl val="0"/>
      </c:catAx>
      <c:valAx>
        <c:axId val="310746832"/>
        <c:scaling>
          <c:orientation val="minMax"/>
        </c:scaling>
        <c:delete val="1"/>
        <c:axPos val="l"/>
        <c:numFmt formatCode="General" sourceLinked="1"/>
        <c:majorTickMark val="none"/>
        <c:minorTickMark val="none"/>
        <c:tickLblPos val="nextTo"/>
        <c:crossAx val="31075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flip="none" rotWithShape="1">
                <a:gsLst>
                  <a:gs pos="47000">
                    <a:srgbClr val="7B58FA"/>
                  </a:gs>
                  <a:gs pos="0">
                    <a:srgbClr val="5B52EA"/>
                  </a:gs>
                  <a:gs pos="100000">
                    <a:srgbClr val="5977F5"/>
                  </a:gs>
                </a:gsLst>
                <a:lin ang="2700000" scaled="1"/>
                <a:tileRect/>
              </a:gradFill>
              <a:ln w="19050">
                <a:noFill/>
              </a:ln>
              <a:effectLst/>
            </c:spPr>
            <c:extLst>
              <c:ext xmlns:c16="http://schemas.microsoft.com/office/drawing/2014/chart" uri="{C3380CC4-5D6E-409C-BE32-E72D297353CC}">
                <c16:uniqueId val="{00000001-DD12-443C-B7D7-8A523286F0E5}"/>
              </c:ext>
            </c:extLst>
          </c:dPt>
          <c:dPt>
            <c:idx val="1"/>
            <c:bubble3D val="0"/>
            <c:spPr>
              <a:solidFill>
                <a:srgbClr val="192C5A"/>
              </a:solidFill>
              <a:ln w="19050">
                <a:noFill/>
              </a:ln>
              <a:effectLst/>
            </c:spPr>
            <c:extLst>
              <c:ext xmlns:c16="http://schemas.microsoft.com/office/drawing/2014/chart" uri="{C3380CC4-5D6E-409C-BE32-E72D297353CC}">
                <c16:uniqueId val="{00000003-DD12-443C-B7D7-8A523286F0E5}"/>
              </c:ext>
            </c:extLst>
          </c:dPt>
          <c:val>
            <c:numRef>
              <c:f>Processing!$B$5:$C$5</c:f>
              <c:numCache>
                <c:formatCode>0%</c:formatCode>
                <c:ptCount val="2"/>
                <c:pt idx="0">
                  <c:v>0.57926829268292679</c:v>
                </c:pt>
                <c:pt idx="1">
                  <c:v>0.42073170731707321</c:v>
                </c:pt>
              </c:numCache>
            </c:numRef>
          </c:val>
          <c:extLst>
            <c:ext xmlns:c16="http://schemas.microsoft.com/office/drawing/2014/chart" uri="{C3380CC4-5D6E-409C-BE32-E72D297353CC}">
              <c16:uniqueId val="{00000004-DD12-443C-B7D7-8A523286F0E5}"/>
            </c:ext>
          </c:extLst>
        </c:ser>
        <c:dLbls>
          <c:showLegendKey val="0"/>
          <c:showVal val="0"/>
          <c:showCatName val="0"/>
          <c:showSerName val="0"/>
          <c:showPercent val="0"/>
          <c:showBubbleSize val="0"/>
          <c:showLeaderLines val="1"/>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Processing!$G$1</c:f>
              <c:strCache>
                <c:ptCount val="1"/>
                <c:pt idx="0">
                  <c:v>Indent</c:v>
                </c:pt>
              </c:strCache>
            </c:strRef>
          </c:tx>
          <c:spPr>
            <a:solidFill>
              <a:schemeClr val="accent1"/>
            </a:solidFill>
            <a:ln>
              <a:noFill/>
            </a:ln>
            <a:effectLst/>
          </c:spPr>
          <c:invertIfNegative val="0"/>
          <c:cat>
            <c:strRef>
              <c:f>Processing!$F$2:$F$13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Processing!$G$2:$G$13</c:f>
              <c:numCache>
                <c:formatCode>General</c:formatCode>
                <c:ptCount val="12"/>
                <c:pt idx="0">
                  <c:v>1120.04</c:v>
                </c:pt>
                <c:pt idx="1">
                  <c:v>1120.04</c:v>
                </c:pt>
                <c:pt idx="2">
                  <c:v>1120.04</c:v>
                </c:pt>
                <c:pt idx="3">
                  <c:v>1120.04</c:v>
                </c:pt>
                <c:pt idx="4">
                  <c:v>1120.04</c:v>
                </c:pt>
                <c:pt idx="5">
                  <c:v>1120.04</c:v>
                </c:pt>
                <c:pt idx="6">
                  <c:v>1120.04</c:v>
                </c:pt>
                <c:pt idx="7">
                  <c:v>1120.04</c:v>
                </c:pt>
                <c:pt idx="8">
                  <c:v>1120.04</c:v>
                </c:pt>
                <c:pt idx="9">
                  <c:v>1120.04</c:v>
                </c:pt>
                <c:pt idx="10">
                  <c:v>1120.04</c:v>
                </c:pt>
                <c:pt idx="11">
                  <c:v>1120.04</c:v>
                </c:pt>
              </c:numCache>
            </c:numRef>
          </c:val>
          <c:extLst>
            <c:ext xmlns:c16="http://schemas.microsoft.com/office/drawing/2014/chart" uri="{C3380CC4-5D6E-409C-BE32-E72D297353CC}">
              <c16:uniqueId val="{00000000-661A-41E4-B831-743FEFB99BB6}"/>
            </c:ext>
          </c:extLst>
        </c:ser>
        <c:ser>
          <c:idx val="2"/>
          <c:order val="1"/>
          <c:tx>
            <c:strRef>
              <c:f>Processing!$H$1</c:f>
              <c:strCache>
                <c:ptCount val="1"/>
                <c:pt idx="0">
                  <c:v>Sales</c:v>
                </c:pt>
              </c:strCache>
            </c:strRef>
          </c:tx>
          <c:spPr>
            <a:solidFill>
              <a:srgbClr val="001D88"/>
            </a:solidFill>
            <a:ln w="101600">
              <a:gradFill>
                <a:gsLst>
                  <a:gs pos="77000">
                    <a:srgbClr val="004BA6"/>
                  </a:gs>
                  <a:gs pos="100000">
                    <a:srgbClr val="7B85FF"/>
                  </a:gs>
                </a:gsLst>
                <a:lin ang="5400000" scaled="1"/>
              </a:gradFill>
            </a:ln>
            <a:effectLst/>
          </c:spPr>
          <c:invertIfNegative val="0"/>
          <c:val>
            <c:numRef>
              <c:f>Processing!$H$2:$H$13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2-661A-41E4-B831-743FEFB99BB6}"/>
            </c:ext>
          </c:extLst>
        </c:ser>
        <c:dLbls>
          <c:showLegendKey val="0"/>
          <c:showVal val="0"/>
          <c:showCatName val="0"/>
          <c:showSerName val="0"/>
          <c:showPercent val="0"/>
          <c:showBubbleSize val="0"/>
        </c:dLbls>
        <c:gapWidth val="500"/>
        <c:overlap val="100"/>
        <c:axId val="2010021327"/>
        <c:axId val="2010021807"/>
      </c:barChart>
      <c:barChart>
        <c:barDir val="col"/>
        <c:grouping val="stacked"/>
        <c:varyColors val="0"/>
        <c:ser>
          <c:idx val="3"/>
          <c:order val="2"/>
          <c:tx>
            <c:strRef>
              <c:f>Processing!$G$1</c:f>
              <c:strCache>
                <c:ptCount val="1"/>
                <c:pt idx="0">
                  <c:v>Indent</c:v>
                </c:pt>
              </c:strCache>
            </c:strRef>
          </c:tx>
          <c:spPr>
            <a:noFill/>
            <a:ln>
              <a:noFill/>
            </a:ln>
            <a:effectLst/>
          </c:spPr>
          <c:invertIfNegative val="0"/>
          <c:val>
            <c:numRef>
              <c:f>Processing!$G$2:$G$13</c:f>
              <c:numCache>
                <c:formatCode>General</c:formatCode>
                <c:ptCount val="12"/>
                <c:pt idx="0">
                  <c:v>1120.04</c:v>
                </c:pt>
                <c:pt idx="1">
                  <c:v>1120.04</c:v>
                </c:pt>
                <c:pt idx="2">
                  <c:v>1120.04</c:v>
                </c:pt>
                <c:pt idx="3">
                  <c:v>1120.04</c:v>
                </c:pt>
                <c:pt idx="4">
                  <c:v>1120.04</c:v>
                </c:pt>
                <c:pt idx="5">
                  <c:v>1120.04</c:v>
                </c:pt>
                <c:pt idx="6">
                  <c:v>1120.04</c:v>
                </c:pt>
                <c:pt idx="7">
                  <c:v>1120.04</c:v>
                </c:pt>
                <c:pt idx="8">
                  <c:v>1120.04</c:v>
                </c:pt>
                <c:pt idx="9">
                  <c:v>1120.04</c:v>
                </c:pt>
                <c:pt idx="10">
                  <c:v>1120.04</c:v>
                </c:pt>
                <c:pt idx="11">
                  <c:v>1120.04</c:v>
                </c:pt>
              </c:numCache>
            </c:numRef>
          </c:val>
          <c:extLst>
            <c:ext xmlns:c16="http://schemas.microsoft.com/office/drawing/2014/chart" uri="{C3380CC4-5D6E-409C-BE32-E72D297353CC}">
              <c16:uniqueId val="{00000003-661A-41E4-B831-743FEFB99BB6}"/>
            </c:ext>
          </c:extLst>
        </c:ser>
        <c:ser>
          <c:idx val="1"/>
          <c:order val="3"/>
          <c:tx>
            <c:strRef>
              <c:f>Processing!$I$1</c:f>
              <c:strCache>
                <c:ptCount val="1"/>
                <c:pt idx="0">
                  <c:v>Cursor</c:v>
                </c:pt>
              </c:strCache>
            </c:strRef>
          </c:tx>
          <c:spPr>
            <a:solidFill>
              <a:srgbClr val="2E63DE"/>
            </a:solidFill>
            <a:ln w="101600">
              <a:gradFill>
                <a:gsLst>
                  <a:gs pos="49000">
                    <a:srgbClr val="0098FF"/>
                  </a:gs>
                  <a:gs pos="100000">
                    <a:srgbClr val="A110ED"/>
                  </a:gs>
                </a:gsLst>
                <a:lin ang="5400000" scaled="1"/>
              </a:gradFill>
            </a:ln>
            <a:effectLst/>
          </c:spPr>
          <c:invertIfNegative val="0"/>
          <c:cat>
            <c:strRef>
              <c:f>Processing!$F$2:$F$13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Processing!$I$2:$I$13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1-661A-41E4-B831-743FEFB99BB6}"/>
            </c:ext>
          </c:extLst>
        </c:ser>
        <c:dLbls>
          <c:showLegendKey val="0"/>
          <c:showVal val="0"/>
          <c:showCatName val="0"/>
          <c:showSerName val="0"/>
          <c:showPercent val="0"/>
          <c:showBubbleSize val="0"/>
        </c:dLbls>
        <c:gapWidth val="500"/>
        <c:overlap val="100"/>
        <c:axId val="301850960"/>
        <c:axId val="301850000"/>
      </c:barChart>
      <c:catAx>
        <c:axId val="2010021327"/>
        <c:scaling>
          <c:orientation val="minMax"/>
        </c:scaling>
        <c:delete val="1"/>
        <c:axPos val="b"/>
        <c:numFmt formatCode="General" sourceLinked="1"/>
        <c:majorTickMark val="none"/>
        <c:minorTickMark val="none"/>
        <c:tickLblPos val="nextTo"/>
        <c:crossAx val="2010021807"/>
        <c:crosses val="autoZero"/>
        <c:auto val="1"/>
        <c:lblAlgn val="ctr"/>
        <c:lblOffset val="100"/>
        <c:noMultiLvlLbl val="0"/>
      </c:catAx>
      <c:valAx>
        <c:axId val="2010021807"/>
        <c:scaling>
          <c:orientation val="minMax"/>
        </c:scaling>
        <c:delete val="1"/>
        <c:axPos val="l"/>
        <c:majorGridlines>
          <c:spPr>
            <a:ln w="9525" cap="flat" cmpd="sng" algn="ctr">
              <a:solidFill>
                <a:srgbClr val="23272F"/>
              </a:solidFill>
              <a:round/>
            </a:ln>
            <a:effectLst/>
          </c:spPr>
        </c:majorGridlines>
        <c:numFmt formatCode="General" sourceLinked="1"/>
        <c:majorTickMark val="none"/>
        <c:minorTickMark val="none"/>
        <c:tickLblPos val="nextTo"/>
        <c:crossAx val="2010021327"/>
        <c:crosses val="autoZero"/>
        <c:crossBetween val="between"/>
      </c:valAx>
      <c:valAx>
        <c:axId val="301850000"/>
        <c:scaling>
          <c:orientation val="minMax"/>
        </c:scaling>
        <c:delete val="1"/>
        <c:axPos val="r"/>
        <c:numFmt formatCode="General" sourceLinked="1"/>
        <c:majorTickMark val="out"/>
        <c:minorTickMark val="none"/>
        <c:tickLblPos val="nextTo"/>
        <c:crossAx val="301850960"/>
        <c:crosses val="max"/>
        <c:crossBetween val="between"/>
      </c:valAx>
      <c:catAx>
        <c:axId val="301850960"/>
        <c:scaling>
          <c:orientation val="minMax"/>
        </c:scaling>
        <c:delete val="1"/>
        <c:axPos val="b"/>
        <c:majorTickMark val="out"/>
        <c:minorTickMark val="none"/>
        <c:tickLblPos val="nextTo"/>
        <c:crossAx val="30185000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1"/>
          <c:order val="1"/>
          <c:tx>
            <c:v>fill</c:v>
          </c:tx>
          <c:spPr>
            <a:gradFill flip="none" rotWithShape="1">
              <a:gsLst>
                <a:gs pos="100000">
                  <a:srgbClr val="1E3979">
                    <a:alpha val="0"/>
                  </a:srgbClr>
                </a:gs>
                <a:gs pos="0">
                  <a:srgbClr val="1E3979">
                    <a:alpha val="71765"/>
                  </a:srgbClr>
                </a:gs>
              </a:gsLst>
              <a:lin ang="5400000" scaled="0"/>
              <a:tileRect/>
            </a:gradFill>
            <a:ln>
              <a:noFill/>
            </a:ln>
            <a:effectLst/>
          </c:spP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extLst>
            <c:ext xmlns:c16="http://schemas.microsoft.com/office/drawing/2014/chart" uri="{C3380CC4-5D6E-409C-BE32-E72D297353CC}">
              <c16:uniqueId val="{00000001-93A3-46F1-A6CA-0D2906609957}"/>
            </c:ext>
          </c:extLst>
        </c:ser>
        <c:dLbls>
          <c:showLegendKey val="0"/>
          <c:showVal val="0"/>
          <c:showCatName val="0"/>
          <c:showSerName val="0"/>
          <c:showPercent val="0"/>
          <c:showBubbleSize val="0"/>
        </c:dLbls>
        <c:axId val="307641488"/>
        <c:axId val="307634288"/>
      </c:areaChart>
      <c:lineChart>
        <c:grouping val="standard"/>
        <c:varyColors val="0"/>
        <c:ser>
          <c:idx val="0"/>
          <c:order val="0"/>
          <c:tx>
            <c:strRef>
              <c:f>Processing!$L$1</c:f>
              <c:strCache>
                <c:ptCount val="1"/>
                <c:pt idx="0">
                  <c:v>Brand Awareness</c:v>
                </c:pt>
              </c:strCache>
            </c:strRef>
          </c:tx>
          <c:spPr>
            <a:ln w="28575" cap="rnd">
              <a:gradFill>
                <a:gsLst>
                  <a:gs pos="17000">
                    <a:srgbClr val="2578FF"/>
                  </a:gs>
                  <a:gs pos="100000">
                    <a:srgbClr val="A110ED"/>
                  </a:gs>
                </a:gsLst>
                <a:lin ang="5400000" scaled="1"/>
              </a:gradFill>
              <a:round/>
            </a:ln>
            <a:effectLst/>
          </c:spPr>
          <c:marker>
            <c:symbol val="none"/>
          </c:marker>
          <c:cat>
            <c:strRef>
              <c:f>Processing!$K$2:$K$13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smooth val="1"/>
          <c:extLst>
            <c:ext xmlns:c16="http://schemas.microsoft.com/office/drawing/2014/chart" uri="{C3380CC4-5D6E-409C-BE32-E72D297353CC}">
              <c16:uniqueId val="{00000000-93A3-46F1-A6CA-0D2906609957}"/>
            </c:ext>
          </c:extLst>
        </c:ser>
        <c:dLbls>
          <c:showLegendKey val="0"/>
          <c:showVal val="0"/>
          <c:showCatName val="0"/>
          <c:showSerName val="0"/>
          <c:showPercent val="0"/>
          <c:showBubbleSize val="0"/>
        </c:dLbls>
        <c:marker val="1"/>
        <c:smooth val="0"/>
        <c:axId val="307641488"/>
        <c:axId val="307634288"/>
      </c:lineChart>
      <c:scatterChart>
        <c:scatterStyle val="lineMarker"/>
        <c:varyColors val="0"/>
        <c:ser>
          <c:idx val="2"/>
          <c:order val="2"/>
          <c:tx>
            <c:strRef>
              <c:f>Processing!$M$1</c:f>
              <c:strCache>
                <c:ptCount val="1"/>
                <c:pt idx="0">
                  <c:v>Cursor</c:v>
                </c:pt>
              </c:strCache>
            </c:strRef>
          </c:tx>
          <c:spPr>
            <a:ln w="25400" cap="rnd">
              <a:noFill/>
              <a:round/>
            </a:ln>
            <a:effectLst>
              <a:outerShdw blurRad="50800" dist="38100" dir="2700000" algn="tl" rotWithShape="0">
                <a:prstClr val="black">
                  <a:alpha val="40000"/>
                </a:prstClr>
              </a:outerShdw>
            </a:effectLst>
          </c:spPr>
          <c:marker>
            <c:symbol val="circle"/>
            <c:size val="13"/>
            <c:spPr>
              <a:solidFill>
                <a:schemeClr val="tx1"/>
              </a:solidFill>
              <a:ln w="25400">
                <a:solidFill>
                  <a:srgbClr val="2E63DE"/>
                </a:solidFill>
              </a:ln>
              <a:effectLst>
                <a:outerShdw blurRad="50800" dist="38100" dir="2700000" algn="tl" rotWithShape="0">
                  <a:prstClr val="black">
                    <a:alpha val="40000"/>
                  </a:prstClr>
                </a:outerShdw>
              </a:effectLst>
            </c:spPr>
          </c:marker>
          <c:yVal>
            <c:numRef>
              <c:f>Processing!$M$2:$M$13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yVal>
          <c:smooth val="0"/>
          <c:extLst>
            <c:ext xmlns:c16="http://schemas.microsoft.com/office/drawing/2014/chart" uri="{C3380CC4-5D6E-409C-BE32-E72D297353CC}">
              <c16:uniqueId val="{00000002-93A3-46F1-A6CA-0D2906609957}"/>
            </c:ext>
          </c:extLst>
        </c:ser>
        <c:dLbls>
          <c:showLegendKey val="0"/>
          <c:showVal val="0"/>
          <c:showCatName val="0"/>
          <c:showSerName val="0"/>
          <c:showPercent val="0"/>
          <c:showBubbleSize val="0"/>
        </c:dLbls>
        <c:axId val="307641488"/>
        <c:axId val="307634288"/>
      </c:scatterChart>
      <c:catAx>
        <c:axId val="307641488"/>
        <c:scaling>
          <c:orientation val="minMax"/>
        </c:scaling>
        <c:delete val="1"/>
        <c:axPos val="b"/>
        <c:numFmt formatCode="General" sourceLinked="1"/>
        <c:majorTickMark val="none"/>
        <c:minorTickMark val="none"/>
        <c:tickLblPos val="nextTo"/>
        <c:crossAx val="307634288"/>
        <c:crosses val="autoZero"/>
        <c:auto val="1"/>
        <c:lblAlgn val="ctr"/>
        <c:lblOffset val="100"/>
        <c:noMultiLvlLbl val="0"/>
      </c:catAx>
      <c:valAx>
        <c:axId val="307634288"/>
        <c:scaling>
          <c:orientation val="minMax"/>
        </c:scaling>
        <c:delete val="1"/>
        <c:axPos val="l"/>
        <c:numFmt formatCode="0%" sourceLinked="1"/>
        <c:majorTickMark val="none"/>
        <c:minorTickMark val="none"/>
        <c:tickLblPos val="nextTo"/>
        <c:crossAx val="30764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gradFill flip="none" rotWithShape="1">
              <a:gsLst>
                <a:gs pos="100000">
                  <a:srgbClr val="1E3979">
                    <a:alpha val="86000"/>
                  </a:srgbClr>
                </a:gs>
                <a:gs pos="23000">
                  <a:srgbClr val="1B222F"/>
                </a:gs>
                <a:gs pos="84000">
                  <a:srgbClr val="0A0E14">
                    <a:alpha val="42000"/>
                  </a:srgbClr>
                </a:gs>
              </a:gsLst>
              <a:lin ang="5400000" scaled="0"/>
              <a:tileRect/>
            </a:gradFill>
            <a:ln>
              <a:solidFill>
                <a:schemeClr val="tx1"/>
              </a:solidFill>
            </a:ln>
            <a:effectLst>
              <a:outerShdw blurRad="63500" sx="102000" sy="102000" algn="ctr" rotWithShape="0">
                <a:prstClr val="black">
                  <a:alpha val="40000"/>
                </a:prstClr>
              </a:outerShdw>
            </a:effectLst>
          </c:spPr>
          <c:invertIfNegative val="0"/>
          <c:cat>
            <c:strRef>
              <c:f>Processing!$S$2:$S$6</c:f>
              <c:strCache>
                <c:ptCount val="5"/>
                <c:pt idx="0">
                  <c:v>Initiative 1</c:v>
                </c:pt>
                <c:pt idx="1">
                  <c:v>Initiative 2</c:v>
                </c:pt>
                <c:pt idx="2">
                  <c:v>Initiative 3</c:v>
                </c:pt>
                <c:pt idx="3">
                  <c:v>Initiative 4</c:v>
                </c:pt>
                <c:pt idx="4">
                  <c:v>Initiative 5</c:v>
                </c:pt>
              </c:strCache>
            </c:strRef>
          </c:cat>
          <c:val>
            <c:numRef>
              <c:f>Processing!$T$2:$T$6</c:f>
              <c:numCache>
                <c:formatCode>General</c:formatCode>
                <c:ptCount val="5"/>
                <c:pt idx="0">
                  <c:v>0.2</c:v>
                </c:pt>
                <c:pt idx="1">
                  <c:v>1</c:v>
                </c:pt>
                <c:pt idx="2">
                  <c:v>3</c:v>
                </c:pt>
                <c:pt idx="3">
                  <c:v>4</c:v>
                </c:pt>
                <c:pt idx="4">
                  <c:v>7</c:v>
                </c:pt>
              </c:numCache>
            </c:numRef>
          </c:val>
          <c:extLst>
            <c:ext xmlns:c16="http://schemas.microsoft.com/office/drawing/2014/chart" uri="{C3380CC4-5D6E-409C-BE32-E72D297353CC}">
              <c16:uniqueId val="{00000000-1CA6-4502-8E52-56386D824D4E}"/>
            </c:ext>
          </c:extLst>
        </c:ser>
        <c:ser>
          <c:idx val="1"/>
          <c:order val="1"/>
          <c:spPr>
            <a:solidFill>
              <a:srgbClr val="2B5BCB"/>
            </a:solidFill>
            <a:ln w="101600">
              <a:solidFill>
                <a:srgbClr val="2B5BCB"/>
              </a:solidFill>
            </a:ln>
            <a:effectLst/>
          </c:spPr>
          <c:invertIfNegative val="0"/>
          <c:dPt>
            <c:idx val="0"/>
            <c:invertIfNegative val="0"/>
            <c:bubble3D val="0"/>
            <c:spPr>
              <a:solidFill>
                <a:srgbClr val="1D8986"/>
              </a:solidFill>
              <a:ln w="101600">
                <a:gradFill>
                  <a:gsLst>
                    <a:gs pos="0">
                      <a:srgbClr val="28BEBA"/>
                    </a:gs>
                    <a:gs pos="31000">
                      <a:srgbClr val="1D8986"/>
                    </a:gs>
                  </a:gsLst>
                  <a:lin ang="5400000" scaled="1"/>
                </a:gradFill>
              </a:ln>
              <a:effectLst/>
            </c:spPr>
            <c:extLst>
              <c:ext xmlns:c16="http://schemas.microsoft.com/office/drawing/2014/chart" uri="{C3380CC4-5D6E-409C-BE32-E72D297353CC}">
                <c16:uniqueId val="{00000003-1CA6-4502-8E52-56386D824D4E}"/>
              </c:ext>
            </c:extLst>
          </c:dPt>
          <c:dPt>
            <c:idx val="1"/>
            <c:invertIfNegative val="0"/>
            <c:bubble3D val="0"/>
            <c:spPr>
              <a:solidFill>
                <a:srgbClr val="2B5BCB"/>
              </a:solidFill>
              <a:ln w="101600">
                <a:gradFill>
                  <a:gsLst>
                    <a:gs pos="0">
                      <a:srgbClr val="5A82DC"/>
                    </a:gs>
                    <a:gs pos="31000">
                      <a:srgbClr val="2B5BCB"/>
                    </a:gs>
                  </a:gsLst>
                  <a:lin ang="5400000" scaled="1"/>
                </a:gradFill>
              </a:ln>
              <a:effectLst/>
            </c:spPr>
            <c:extLst>
              <c:ext xmlns:c16="http://schemas.microsoft.com/office/drawing/2014/chart" uri="{C3380CC4-5D6E-409C-BE32-E72D297353CC}">
                <c16:uniqueId val="{00000007-1CA6-4502-8E52-56386D824D4E}"/>
              </c:ext>
            </c:extLst>
          </c:dPt>
          <c:dPt>
            <c:idx val="2"/>
            <c:invertIfNegative val="0"/>
            <c:bubble3D val="0"/>
            <c:spPr>
              <a:solidFill>
                <a:srgbClr val="FF5C6D"/>
              </a:solidFill>
              <a:ln w="101600">
                <a:gradFill>
                  <a:gsLst>
                    <a:gs pos="0">
                      <a:srgbClr val="FFA3AC"/>
                    </a:gs>
                    <a:gs pos="31000">
                      <a:srgbClr val="FF5C6D"/>
                    </a:gs>
                  </a:gsLst>
                  <a:lin ang="5400000" scaled="1"/>
                </a:gradFill>
              </a:ln>
              <a:effectLst/>
            </c:spPr>
            <c:extLst>
              <c:ext xmlns:c16="http://schemas.microsoft.com/office/drawing/2014/chart" uri="{C3380CC4-5D6E-409C-BE32-E72D297353CC}">
                <c16:uniqueId val="{00000004-1CA6-4502-8E52-56386D824D4E}"/>
              </c:ext>
            </c:extLst>
          </c:dPt>
          <c:dPt>
            <c:idx val="3"/>
            <c:invertIfNegative val="0"/>
            <c:bubble3D val="0"/>
            <c:spPr>
              <a:solidFill>
                <a:srgbClr val="007D9B"/>
              </a:solidFill>
              <a:ln w="101600">
                <a:gradFill>
                  <a:gsLst>
                    <a:gs pos="0">
                      <a:srgbClr val="00ADD6"/>
                    </a:gs>
                    <a:gs pos="31000">
                      <a:srgbClr val="007D9B"/>
                    </a:gs>
                  </a:gsLst>
                  <a:lin ang="5400000" scaled="1"/>
                </a:gradFill>
              </a:ln>
              <a:effectLst/>
            </c:spPr>
            <c:extLst>
              <c:ext xmlns:c16="http://schemas.microsoft.com/office/drawing/2014/chart" uri="{C3380CC4-5D6E-409C-BE32-E72D297353CC}">
                <c16:uniqueId val="{00000005-1CA6-4502-8E52-56386D824D4E}"/>
              </c:ext>
            </c:extLst>
          </c:dPt>
          <c:dPt>
            <c:idx val="4"/>
            <c:invertIfNegative val="0"/>
            <c:bubble3D val="0"/>
            <c:spPr>
              <a:solidFill>
                <a:srgbClr val="454555"/>
              </a:solidFill>
              <a:ln w="101600">
                <a:gradFill>
                  <a:gsLst>
                    <a:gs pos="0">
                      <a:srgbClr val="70708A"/>
                    </a:gs>
                    <a:gs pos="31000">
                      <a:srgbClr val="454555"/>
                    </a:gs>
                  </a:gsLst>
                  <a:lin ang="5400000" scaled="1"/>
                </a:gradFill>
              </a:ln>
              <a:effectLst/>
            </c:spPr>
            <c:extLst>
              <c:ext xmlns:c16="http://schemas.microsoft.com/office/drawing/2014/chart" uri="{C3380CC4-5D6E-409C-BE32-E72D297353CC}">
                <c16:uniqueId val="{00000006-1CA6-4502-8E52-56386D824D4E}"/>
              </c:ext>
            </c:extLst>
          </c:dPt>
          <c:cat>
            <c:strRef>
              <c:f>Processing!$S$2:$S$6</c:f>
              <c:strCache>
                <c:ptCount val="5"/>
                <c:pt idx="0">
                  <c:v>Initiative 1</c:v>
                </c:pt>
                <c:pt idx="1">
                  <c:v>Initiative 2</c:v>
                </c:pt>
                <c:pt idx="2">
                  <c:v>Initiative 3</c:v>
                </c:pt>
                <c:pt idx="3">
                  <c:v>Initiative 4</c:v>
                </c:pt>
                <c:pt idx="4">
                  <c:v>Initiative 5</c:v>
                </c:pt>
              </c:strCache>
            </c:strRef>
          </c:cat>
          <c:val>
            <c:numRef>
              <c:f>Processing!$U$2:$U$6</c:f>
              <c:numCache>
                <c:formatCode>General</c:formatCode>
                <c:ptCount val="5"/>
                <c:pt idx="0">
                  <c:v>4.8</c:v>
                </c:pt>
                <c:pt idx="1">
                  <c:v>6</c:v>
                </c:pt>
                <c:pt idx="2">
                  <c:v>8</c:v>
                </c:pt>
                <c:pt idx="3">
                  <c:v>7</c:v>
                </c:pt>
                <c:pt idx="4">
                  <c:v>4.8</c:v>
                </c:pt>
              </c:numCache>
            </c:numRef>
          </c:val>
          <c:extLst>
            <c:ext xmlns:c16="http://schemas.microsoft.com/office/drawing/2014/chart" uri="{C3380CC4-5D6E-409C-BE32-E72D297353CC}">
              <c16:uniqueId val="{00000001-1CA6-4502-8E52-56386D824D4E}"/>
            </c:ext>
          </c:extLst>
        </c:ser>
        <c:ser>
          <c:idx val="2"/>
          <c:order val="2"/>
          <c:spPr>
            <a:gradFill>
              <a:gsLst>
                <a:gs pos="100000">
                  <a:srgbClr val="1E3979">
                    <a:alpha val="86000"/>
                  </a:srgbClr>
                </a:gs>
                <a:gs pos="23000">
                  <a:srgbClr val="1B222F"/>
                </a:gs>
                <a:gs pos="84000">
                  <a:srgbClr val="0A0E14"/>
                </a:gs>
              </a:gsLst>
              <a:lin ang="5400000" scaled="0"/>
            </a:gradFill>
            <a:ln>
              <a:solidFill>
                <a:schemeClr val="tx1"/>
              </a:solidFill>
            </a:ln>
            <a:effectLst/>
          </c:spPr>
          <c:invertIfNegative val="0"/>
          <c:cat>
            <c:strRef>
              <c:f>Processing!$S$2:$S$6</c:f>
              <c:strCache>
                <c:ptCount val="5"/>
                <c:pt idx="0">
                  <c:v>Initiative 1</c:v>
                </c:pt>
                <c:pt idx="1">
                  <c:v>Initiative 2</c:v>
                </c:pt>
                <c:pt idx="2">
                  <c:v>Initiative 3</c:v>
                </c:pt>
                <c:pt idx="3">
                  <c:v>Initiative 4</c:v>
                </c:pt>
                <c:pt idx="4">
                  <c:v>Initiative 5</c:v>
                </c:pt>
              </c:strCache>
            </c:strRef>
          </c:cat>
          <c:val>
            <c:numRef>
              <c:f>Processing!$V$2:$V$6</c:f>
              <c:numCache>
                <c:formatCode>General</c:formatCode>
                <c:ptCount val="5"/>
                <c:pt idx="0">
                  <c:v>7</c:v>
                </c:pt>
                <c:pt idx="1">
                  <c:v>5</c:v>
                </c:pt>
                <c:pt idx="2">
                  <c:v>1</c:v>
                </c:pt>
                <c:pt idx="3">
                  <c:v>1</c:v>
                </c:pt>
                <c:pt idx="4">
                  <c:v>0.19999999999999929</c:v>
                </c:pt>
              </c:numCache>
            </c:numRef>
          </c:val>
          <c:extLst>
            <c:ext xmlns:c16="http://schemas.microsoft.com/office/drawing/2014/chart" uri="{C3380CC4-5D6E-409C-BE32-E72D297353CC}">
              <c16:uniqueId val="{00000002-1CA6-4502-8E52-56386D824D4E}"/>
            </c:ext>
          </c:extLst>
        </c:ser>
        <c:dLbls>
          <c:showLegendKey val="0"/>
          <c:showVal val="0"/>
          <c:showCatName val="0"/>
          <c:showSerName val="0"/>
          <c:showPercent val="0"/>
          <c:showBubbleSize val="0"/>
        </c:dLbls>
        <c:gapWidth val="200"/>
        <c:overlap val="100"/>
        <c:axId val="307646768"/>
        <c:axId val="307649168"/>
      </c:barChart>
      <c:catAx>
        <c:axId val="307646768"/>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ru-RU"/>
          </a:p>
        </c:txPr>
        <c:crossAx val="307649168"/>
        <c:crosses val="autoZero"/>
        <c:auto val="1"/>
        <c:lblAlgn val="ctr"/>
        <c:lblOffset val="100"/>
        <c:noMultiLvlLbl val="0"/>
      </c:catAx>
      <c:valAx>
        <c:axId val="307649168"/>
        <c:scaling>
          <c:orientation val="minMax"/>
          <c:max val="12"/>
          <c:min val="0"/>
        </c:scaling>
        <c:delete val="0"/>
        <c:axPos val="t"/>
        <c:majorGridlines>
          <c:spPr>
            <a:ln w="9525" cap="flat" cmpd="sng" algn="ctr">
              <a:solidFill>
                <a:srgbClr val="2F3C53">
                  <a:alpha val="51000"/>
                </a:srgbClr>
              </a:solidFill>
              <a:round/>
            </a:ln>
            <a:effectLst/>
          </c:spPr>
        </c:majorGridlines>
        <c:numFmt formatCode="General"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rgbClr val="2F3C53"/>
                </a:solidFill>
                <a:latin typeface="+mn-lt"/>
                <a:ea typeface="+mn-ea"/>
                <a:cs typeface="+mn-cs"/>
              </a:defRPr>
            </a:pPr>
            <a:endParaRPr lang="ru-RU"/>
          </a:p>
        </c:txPr>
        <c:crossAx val="30764676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spPr>
            <a:blipFill>
              <a:blip xmlns:r="http://schemas.openxmlformats.org/officeDocument/2006/relationships" r:embed="rId3"/>
              <a:stretch>
                <a:fillRect/>
              </a:stretch>
            </a:blipFill>
            <a:ln>
              <a:noFill/>
            </a:ln>
            <a:effectLst/>
          </c:spPr>
          <c:invertIfNegative val="0"/>
          <c:cat>
            <c:strRef>
              <c:f>Processing!$O$12</c:f>
              <c:strCache>
                <c:ptCount val="1"/>
                <c:pt idx="0">
                  <c:v>Icon</c:v>
                </c:pt>
              </c:strCache>
            </c:strRef>
          </c:cat>
          <c:val>
            <c:numRef>
              <c:f>Processing!$O$13</c:f>
              <c:numCache>
                <c:formatCode>General</c:formatCode>
                <c:ptCount val="1"/>
                <c:pt idx="0">
                  <c:v>0</c:v>
                </c:pt>
              </c:numCache>
            </c:numRef>
          </c:val>
          <c:extLst>
            <c:ext xmlns:c16="http://schemas.microsoft.com/office/drawing/2014/chart" uri="{C3380CC4-5D6E-409C-BE32-E72D297353CC}">
              <c16:uniqueId val="{00000000-4DA7-4E66-92E1-F8E19955F2C8}"/>
            </c:ext>
          </c:extLst>
        </c:ser>
        <c:ser>
          <c:idx val="1"/>
          <c:order val="1"/>
          <c:spPr>
            <a:blipFill>
              <a:blip xmlns:r="http://schemas.openxmlformats.org/officeDocument/2006/relationships" r:embed="rId4"/>
              <a:stretch>
                <a:fillRect/>
              </a:stretch>
            </a:blipFill>
            <a:ln>
              <a:noFill/>
            </a:ln>
            <a:effectLst/>
          </c:spPr>
          <c:invertIfNegative val="0"/>
          <c:cat>
            <c:strRef>
              <c:f>Processing!$O$12</c:f>
              <c:strCache>
                <c:ptCount val="1"/>
                <c:pt idx="0">
                  <c:v>Icon</c:v>
                </c:pt>
              </c:strCache>
            </c:strRef>
          </c:cat>
          <c:val>
            <c:numRef>
              <c:f>Processing!$O$14</c:f>
              <c:numCache>
                <c:formatCode>General</c:formatCode>
                <c:ptCount val="1"/>
                <c:pt idx="0">
                  <c:v>0</c:v>
                </c:pt>
              </c:numCache>
            </c:numRef>
          </c:val>
          <c:extLst>
            <c:ext xmlns:c16="http://schemas.microsoft.com/office/drawing/2014/chart" uri="{C3380CC4-5D6E-409C-BE32-E72D297353CC}">
              <c16:uniqueId val="{00000001-4DA7-4E66-92E1-F8E19955F2C8}"/>
            </c:ext>
          </c:extLst>
        </c:ser>
        <c:ser>
          <c:idx val="2"/>
          <c:order val="2"/>
          <c:spPr>
            <a:blipFill>
              <a:blip xmlns:r="http://schemas.openxmlformats.org/officeDocument/2006/relationships" r:embed="rId5"/>
              <a:stretch>
                <a:fillRect/>
              </a:stretch>
            </a:blipFill>
            <a:ln>
              <a:noFill/>
            </a:ln>
            <a:effectLst/>
          </c:spPr>
          <c:invertIfNegative val="0"/>
          <c:cat>
            <c:strRef>
              <c:f>Processing!$O$12</c:f>
              <c:strCache>
                <c:ptCount val="1"/>
                <c:pt idx="0">
                  <c:v>Icon</c:v>
                </c:pt>
              </c:strCache>
            </c:strRef>
          </c:cat>
          <c:val>
            <c:numRef>
              <c:f>Processing!$O$15</c:f>
              <c:numCache>
                <c:formatCode>General</c:formatCode>
                <c:ptCount val="1"/>
                <c:pt idx="0">
                  <c:v>10</c:v>
                </c:pt>
              </c:numCache>
            </c:numRef>
          </c:val>
          <c:extLst>
            <c:ext xmlns:c16="http://schemas.microsoft.com/office/drawing/2014/chart" uri="{C3380CC4-5D6E-409C-BE32-E72D297353CC}">
              <c16:uniqueId val="{00000002-4DA7-4E66-92E1-F8E19955F2C8}"/>
            </c:ext>
          </c:extLst>
        </c:ser>
        <c:dLbls>
          <c:showLegendKey val="0"/>
          <c:showVal val="0"/>
          <c:showCatName val="0"/>
          <c:showSerName val="0"/>
          <c:showPercent val="0"/>
          <c:showBubbleSize val="0"/>
        </c:dLbls>
        <c:gapWidth val="0"/>
        <c:overlap val="100"/>
        <c:axId val="2038252159"/>
        <c:axId val="2038236799"/>
      </c:barChart>
      <c:catAx>
        <c:axId val="2038252159"/>
        <c:scaling>
          <c:orientation val="minMax"/>
        </c:scaling>
        <c:delete val="1"/>
        <c:axPos val="l"/>
        <c:numFmt formatCode="General" sourceLinked="1"/>
        <c:majorTickMark val="none"/>
        <c:minorTickMark val="none"/>
        <c:tickLblPos val="nextTo"/>
        <c:crossAx val="2038236799"/>
        <c:crosses val="autoZero"/>
        <c:auto val="1"/>
        <c:lblAlgn val="ctr"/>
        <c:lblOffset val="100"/>
        <c:noMultiLvlLbl val="0"/>
      </c:catAx>
      <c:valAx>
        <c:axId val="2038236799"/>
        <c:scaling>
          <c:orientation val="minMax"/>
          <c:max val="10"/>
          <c:min val="0"/>
        </c:scaling>
        <c:delete val="1"/>
        <c:axPos val="b"/>
        <c:numFmt formatCode="General" sourceLinked="1"/>
        <c:majorTickMark val="none"/>
        <c:minorTickMark val="none"/>
        <c:tickLblPos val="nextTo"/>
        <c:crossAx val="2038252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chemeClr val="bg1"/>
            </a:solidFill>
            <a:ln>
              <a:noFill/>
            </a:ln>
            <a:effectLst/>
          </c:spPr>
          <c:invertIfNegative val="0"/>
          <c:val>
            <c:numRef>
              <c:f>Processing!$N$17</c:f>
              <c:numCache>
                <c:formatCode>0%</c:formatCode>
                <c:ptCount val="1"/>
                <c:pt idx="0">
                  <c:v>1</c:v>
                </c:pt>
              </c:numCache>
            </c:numRef>
          </c:val>
          <c:extLst>
            <c:ext xmlns:c16="http://schemas.microsoft.com/office/drawing/2014/chart" uri="{C3380CC4-5D6E-409C-BE32-E72D297353CC}">
              <c16:uniqueId val="{00000000-6705-41D7-9610-71CE145D3D9E}"/>
            </c:ext>
          </c:extLst>
        </c:ser>
        <c:ser>
          <c:idx val="1"/>
          <c:order val="1"/>
          <c:spPr>
            <a:solidFill>
              <a:schemeClr val="bg1">
                <a:alpha val="27000"/>
              </a:schemeClr>
            </a:solidFill>
            <a:ln>
              <a:noFill/>
            </a:ln>
            <a:effectLst/>
          </c:spPr>
          <c:invertIfNegative val="0"/>
          <c:val>
            <c:numRef>
              <c:f>Processing!$O$17</c:f>
              <c:numCache>
                <c:formatCode>0%</c:formatCode>
                <c:ptCount val="1"/>
                <c:pt idx="0">
                  <c:v>0</c:v>
                </c:pt>
              </c:numCache>
            </c:numRef>
          </c:val>
          <c:extLst>
            <c:ext xmlns:c16="http://schemas.microsoft.com/office/drawing/2014/chart" uri="{C3380CC4-5D6E-409C-BE32-E72D297353CC}">
              <c16:uniqueId val="{00000001-6705-41D7-9610-71CE145D3D9E}"/>
            </c:ext>
          </c:extLst>
        </c:ser>
        <c:dLbls>
          <c:showLegendKey val="0"/>
          <c:showVal val="0"/>
          <c:showCatName val="0"/>
          <c:showSerName val="0"/>
          <c:showPercent val="0"/>
          <c:showBubbleSize val="0"/>
        </c:dLbls>
        <c:gapWidth val="500"/>
        <c:overlap val="100"/>
        <c:axId val="1957253423"/>
        <c:axId val="1957247663"/>
      </c:barChart>
      <c:catAx>
        <c:axId val="1957253423"/>
        <c:scaling>
          <c:orientation val="minMax"/>
        </c:scaling>
        <c:delete val="1"/>
        <c:axPos val="l"/>
        <c:majorTickMark val="out"/>
        <c:minorTickMark val="none"/>
        <c:tickLblPos val="nextTo"/>
        <c:crossAx val="1957247663"/>
        <c:crosses val="autoZero"/>
        <c:auto val="1"/>
        <c:lblAlgn val="ctr"/>
        <c:lblOffset val="100"/>
        <c:noMultiLvlLbl val="0"/>
      </c:catAx>
      <c:valAx>
        <c:axId val="1957247663"/>
        <c:scaling>
          <c:orientation val="minMax"/>
          <c:max val="1"/>
          <c:min val="0"/>
        </c:scaling>
        <c:delete val="1"/>
        <c:axPos val="b"/>
        <c:numFmt formatCode="0%" sourceLinked="1"/>
        <c:majorTickMark val="out"/>
        <c:minorTickMark val="none"/>
        <c:tickLblPos val="nextTo"/>
        <c:crossAx val="1957253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Processing!$A$1</c:f>
              <c:strCache>
                <c:ptCount val="1"/>
                <c:pt idx="0">
                  <c:v>Dia</c:v>
                </c:pt>
              </c:strCache>
            </c:strRef>
          </c:tx>
          <c:spPr>
            <a:noFill/>
            <a:ln w="12700">
              <a:solidFill>
                <a:schemeClr val="bg1"/>
              </a:solidFill>
            </a:ln>
          </c:spPr>
          <c:dPt>
            <c:idx val="0"/>
            <c:bubble3D val="0"/>
            <c:spPr>
              <a:noFill/>
              <a:ln w="12700">
                <a:solidFill>
                  <a:schemeClr val="bg1"/>
                </a:solidFill>
              </a:ln>
              <a:effectLst/>
            </c:spPr>
            <c:extLst>
              <c:ext xmlns:c16="http://schemas.microsoft.com/office/drawing/2014/chart" uri="{C3380CC4-5D6E-409C-BE32-E72D297353CC}">
                <c16:uniqueId val="{00000001-92CD-42C4-8B2D-4A4331B4C6CA}"/>
              </c:ext>
            </c:extLst>
          </c:dPt>
          <c:dPt>
            <c:idx val="1"/>
            <c:bubble3D val="0"/>
            <c:spPr>
              <a:noFill/>
              <a:ln w="12700">
                <a:solidFill>
                  <a:schemeClr val="bg1"/>
                </a:solidFill>
              </a:ln>
              <a:effectLst/>
            </c:spPr>
            <c:extLst>
              <c:ext xmlns:c16="http://schemas.microsoft.com/office/drawing/2014/chart" uri="{C3380CC4-5D6E-409C-BE32-E72D297353CC}">
                <c16:uniqueId val="{00000003-92CD-42C4-8B2D-4A4331B4C6CA}"/>
              </c:ext>
            </c:extLst>
          </c:dPt>
          <c:dPt>
            <c:idx val="2"/>
            <c:bubble3D val="0"/>
            <c:spPr>
              <a:noFill/>
              <a:ln w="12700">
                <a:solidFill>
                  <a:schemeClr val="bg1"/>
                </a:solidFill>
              </a:ln>
              <a:effectLst/>
            </c:spPr>
            <c:extLst>
              <c:ext xmlns:c16="http://schemas.microsoft.com/office/drawing/2014/chart" uri="{C3380CC4-5D6E-409C-BE32-E72D297353CC}">
                <c16:uniqueId val="{00000005-92CD-42C4-8B2D-4A4331B4C6CA}"/>
              </c:ext>
            </c:extLst>
          </c:dPt>
          <c:dPt>
            <c:idx val="3"/>
            <c:bubble3D val="0"/>
            <c:spPr>
              <a:noFill/>
              <a:ln w="12700">
                <a:solidFill>
                  <a:schemeClr val="bg1"/>
                </a:solidFill>
              </a:ln>
              <a:effectLst/>
            </c:spPr>
            <c:extLst>
              <c:ext xmlns:c16="http://schemas.microsoft.com/office/drawing/2014/chart" uri="{C3380CC4-5D6E-409C-BE32-E72D297353CC}">
                <c16:uniqueId val="{00000007-92CD-42C4-8B2D-4A4331B4C6CA}"/>
              </c:ext>
            </c:extLst>
          </c:dPt>
          <c:dPt>
            <c:idx val="4"/>
            <c:bubble3D val="0"/>
            <c:spPr>
              <a:noFill/>
              <a:ln w="12700">
                <a:solidFill>
                  <a:schemeClr val="bg1"/>
                </a:solidFill>
              </a:ln>
              <a:effectLst/>
            </c:spPr>
            <c:extLst>
              <c:ext xmlns:c16="http://schemas.microsoft.com/office/drawing/2014/chart" uri="{C3380CC4-5D6E-409C-BE32-E72D297353CC}">
                <c16:uniqueId val="{00000009-92CD-42C4-8B2D-4A4331B4C6CA}"/>
              </c:ext>
            </c:extLst>
          </c:dPt>
          <c:dPt>
            <c:idx val="5"/>
            <c:bubble3D val="0"/>
            <c:spPr>
              <a:noFill/>
              <a:ln w="12700">
                <a:solidFill>
                  <a:schemeClr val="bg1"/>
                </a:solidFill>
              </a:ln>
              <a:effectLst/>
            </c:spPr>
            <c:extLst>
              <c:ext xmlns:c16="http://schemas.microsoft.com/office/drawing/2014/chart" uri="{C3380CC4-5D6E-409C-BE32-E72D297353CC}">
                <c16:uniqueId val="{0000000B-92CD-42C4-8B2D-4A4331B4C6CA}"/>
              </c:ext>
            </c:extLst>
          </c:dPt>
          <c:dPt>
            <c:idx val="6"/>
            <c:bubble3D val="0"/>
            <c:spPr>
              <a:noFill/>
              <a:ln w="12700">
                <a:solidFill>
                  <a:schemeClr val="bg1"/>
                </a:solidFill>
              </a:ln>
              <a:effectLst/>
            </c:spPr>
            <c:extLst>
              <c:ext xmlns:c16="http://schemas.microsoft.com/office/drawing/2014/chart" uri="{C3380CC4-5D6E-409C-BE32-E72D297353CC}">
                <c16:uniqueId val="{0000000D-92CD-42C4-8B2D-4A4331B4C6CA}"/>
              </c:ext>
            </c:extLst>
          </c:dPt>
          <c:dPt>
            <c:idx val="7"/>
            <c:bubble3D val="0"/>
            <c:spPr>
              <a:noFill/>
              <a:ln w="12700">
                <a:solidFill>
                  <a:schemeClr val="bg1"/>
                </a:solidFill>
              </a:ln>
              <a:effectLst/>
            </c:spPr>
            <c:extLst>
              <c:ext xmlns:c16="http://schemas.microsoft.com/office/drawing/2014/chart" uri="{C3380CC4-5D6E-409C-BE32-E72D297353CC}">
                <c16:uniqueId val="{0000000F-92CD-42C4-8B2D-4A4331B4C6CA}"/>
              </c:ext>
            </c:extLst>
          </c:dPt>
          <c:dPt>
            <c:idx val="8"/>
            <c:bubble3D val="0"/>
            <c:spPr>
              <a:noFill/>
              <a:ln w="12700">
                <a:solidFill>
                  <a:schemeClr val="bg1"/>
                </a:solidFill>
              </a:ln>
              <a:effectLst/>
            </c:spPr>
            <c:extLst>
              <c:ext xmlns:c16="http://schemas.microsoft.com/office/drawing/2014/chart" uri="{C3380CC4-5D6E-409C-BE32-E72D297353CC}">
                <c16:uniqueId val="{00000011-92CD-42C4-8B2D-4A4331B4C6CA}"/>
              </c:ext>
            </c:extLst>
          </c:dPt>
          <c:dPt>
            <c:idx val="9"/>
            <c:bubble3D val="0"/>
            <c:spPr>
              <a:noFill/>
              <a:ln w="12700">
                <a:solidFill>
                  <a:schemeClr val="bg1"/>
                </a:solidFill>
              </a:ln>
              <a:effectLst/>
            </c:spPr>
            <c:extLst>
              <c:ext xmlns:c16="http://schemas.microsoft.com/office/drawing/2014/chart" uri="{C3380CC4-5D6E-409C-BE32-E72D297353CC}">
                <c16:uniqueId val="{00000013-92CD-42C4-8B2D-4A4331B4C6CA}"/>
              </c:ext>
            </c:extLst>
          </c:dPt>
          <c:dPt>
            <c:idx val="10"/>
            <c:bubble3D val="0"/>
            <c:spPr>
              <a:noFill/>
              <a:ln w="12700">
                <a:solidFill>
                  <a:schemeClr val="bg1"/>
                </a:solidFill>
              </a:ln>
              <a:effectLst/>
            </c:spPr>
            <c:extLst>
              <c:ext xmlns:c16="http://schemas.microsoft.com/office/drawing/2014/chart" uri="{C3380CC4-5D6E-409C-BE32-E72D297353CC}">
                <c16:uniqueId val="{00000015-92CD-42C4-8B2D-4A4331B4C6CA}"/>
              </c:ext>
            </c:extLst>
          </c:dPt>
          <c:dPt>
            <c:idx val="11"/>
            <c:bubble3D val="0"/>
            <c:spPr>
              <a:noFill/>
              <a:ln w="12700">
                <a:solidFill>
                  <a:schemeClr val="bg1"/>
                </a:solidFill>
              </a:ln>
              <a:effectLst/>
            </c:spPr>
            <c:extLst>
              <c:ext xmlns:c16="http://schemas.microsoft.com/office/drawing/2014/chart" uri="{C3380CC4-5D6E-409C-BE32-E72D297353CC}">
                <c16:uniqueId val="{00000017-92CD-42C4-8B2D-4A4331B4C6CA}"/>
              </c:ext>
            </c:extLst>
          </c:dPt>
          <c:dPt>
            <c:idx val="12"/>
            <c:bubble3D val="0"/>
            <c:spPr>
              <a:noFill/>
              <a:ln w="12700">
                <a:solidFill>
                  <a:schemeClr val="bg1"/>
                </a:solidFill>
              </a:ln>
              <a:effectLst/>
            </c:spPr>
            <c:extLst>
              <c:ext xmlns:c16="http://schemas.microsoft.com/office/drawing/2014/chart" uri="{C3380CC4-5D6E-409C-BE32-E72D297353CC}">
                <c16:uniqueId val="{00000019-92CD-42C4-8B2D-4A4331B4C6CA}"/>
              </c:ext>
            </c:extLst>
          </c:dPt>
          <c:dPt>
            <c:idx val="13"/>
            <c:bubble3D val="0"/>
            <c:spPr>
              <a:noFill/>
              <a:ln w="12700">
                <a:solidFill>
                  <a:schemeClr val="bg1"/>
                </a:solidFill>
              </a:ln>
              <a:effectLst/>
            </c:spPr>
            <c:extLst>
              <c:ext xmlns:c16="http://schemas.microsoft.com/office/drawing/2014/chart" uri="{C3380CC4-5D6E-409C-BE32-E72D297353CC}">
                <c16:uniqueId val="{0000001B-92CD-42C4-8B2D-4A4331B4C6CA}"/>
              </c:ext>
            </c:extLst>
          </c:dPt>
          <c:dPt>
            <c:idx val="14"/>
            <c:bubble3D val="0"/>
            <c:spPr>
              <a:noFill/>
              <a:ln w="12700">
                <a:solidFill>
                  <a:schemeClr val="bg1"/>
                </a:solidFill>
              </a:ln>
              <a:effectLst/>
            </c:spPr>
            <c:extLst>
              <c:ext xmlns:c16="http://schemas.microsoft.com/office/drawing/2014/chart" uri="{C3380CC4-5D6E-409C-BE32-E72D297353CC}">
                <c16:uniqueId val="{0000001D-92CD-42C4-8B2D-4A4331B4C6CA}"/>
              </c:ext>
            </c:extLst>
          </c:dPt>
          <c:val>
            <c:numRef>
              <c:f>Processing!$A$2:$A$16</c:f>
              <c:numCache>
                <c:formatCode>General</c:formatCode>
                <c:ptCount val="1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numCache>
            </c:numRef>
          </c:val>
          <c:extLst>
            <c:ext xmlns:c16="http://schemas.microsoft.com/office/drawing/2014/chart" uri="{C3380CC4-5D6E-409C-BE32-E72D297353CC}">
              <c16:uniqueId val="{0000001E-92CD-42C4-8B2D-4A4331B4C6CA}"/>
            </c:ext>
          </c:extLst>
        </c:ser>
        <c:dLbls>
          <c:showLegendKey val="0"/>
          <c:showVal val="0"/>
          <c:showCatName val="0"/>
          <c:showSerName val="0"/>
          <c:showPercent val="0"/>
          <c:showBubbleSize val="0"/>
          <c:showLeaderLines val="1"/>
        </c:dLbls>
        <c:firstSliceAng val="0"/>
      </c:pieChart>
      <c:pieChart>
        <c:varyColors val="1"/>
        <c:ser>
          <c:idx val="1"/>
          <c:order val="1"/>
          <c:tx>
            <c:strRef>
              <c:f>Processing!$B$1</c:f>
              <c:strCache>
                <c:ptCount val="1"/>
                <c:pt idx="0">
                  <c:v>Budgeted Cost</c:v>
                </c:pt>
              </c:strCache>
            </c:strRef>
          </c:tx>
          <c:spPr>
            <a:solidFill>
              <a:schemeClr val="tx1"/>
            </a:solidFill>
          </c:spPr>
          <c:dPt>
            <c:idx val="0"/>
            <c:bubble3D val="0"/>
            <c:spPr>
              <a:gradFill flip="none" rotWithShape="1">
                <a:gsLst>
                  <a:gs pos="62000">
                    <a:schemeClr val="bg1">
                      <a:alpha val="0"/>
                    </a:schemeClr>
                  </a:gs>
                  <a:gs pos="0">
                    <a:schemeClr val="bg1"/>
                  </a:gs>
                </a:gsLst>
                <a:lin ang="5400000" scaled="0"/>
                <a:tileRect/>
              </a:gradFill>
              <a:ln w="19050">
                <a:solidFill>
                  <a:schemeClr val="lt1"/>
                </a:solidFill>
              </a:ln>
              <a:effectLst/>
            </c:spPr>
            <c:extLst>
              <c:ext xmlns:c16="http://schemas.microsoft.com/office/drawing/2014/chart" uri="{C3380CC4-5D6E-409C-BE32-E72D297353CC}">
                <c16:uniqueId val="{00000020-92CD-42C4-8B2D-4A4331B4C6CA}"/>
              </c:ext>
            </c:extLst>
          </c:dPt>
          <c:dPt>
            <c:idx val="1"/>
            <c:bubble3D val="0"/>
            <c:spPr>
              <a:noFill/>
              <a:ln w="19050">
                <a:noFill/>
              </a:ln>
              <a:effectLst/>
            </c:spPr>
            <c:extLst>
              <c:ext xmlns:c16="http://schemas.microsoft.com/office/drawing/2014/chart" uri="{C3380CC4-5D6E-409C-BE32-E72D297353CC}">
                <c16:uniqueId val="{00000022-92CD-42C4-8B2D-4A4331B4C6CA}"/>
              </c:ext>
            </c:extLst>
          </c:dPt>
          <c:dPt>
            <c:idx val="2"/>
            <c:bubble3D val="0"/>
            <c:spPr>
              <a:solidFill>
                <a:schemeClr val="tx1"/>
              </a:solidFill>
              <a:ln w="19050">
                <a:noFill/>
              </a:ln>
              <a:effectLst/>
            </c:spPr>
            <c:extLst>
              <c:ext xmlns:c16="http://schemas.microsoft.com/office/drawing/2014/chart" uri="{C3380CC4-5D6E-409C-BE32-E72D297353CC}">
                <c16:uniqueId val="{00000024-92CD-42C4-8B2D-4A4331B4C6CA}"/>
              </c:ext>
            </c:extLst>
          </c:dPt>
          <c:val>
            <c:numRef>
              <c:f>Processing!$B$2:$D$2</c:f>
              <c:numCache>
                <c:formatCode>0%</c:formatCode>
                <c:ptCount val="3"/>
                <c:pt idx="0">
                  <c:v>0.76158940397350994</c:v>
                </c:pt>
                <c:pt idx="1">
                  <c:v>0.23841059602649006</c:v>
                </c:pt>
                <c:pt idx="2">
                  <c:v>0.5</c:v>
                </c:pt>
              </c:numCache>
            </c:numRef>
          </c:val>
          <c:extLst>
            <c:ext xmlns:c16="http://schemas.microsoft.com/office/drawing/2014/chart" uri="{C3380CC4-5D6E-409C-BE32-E72D297353CC}">
              <c16:uniqueId val="{00000025-92CD-42C4-8B2D-4A4331B4C6CA}"/>
            </c:ext>
          </c:extLst>
        </c:ser>
        <c:dLbls>
          <c:showLegendKey val="0"/>
          <c:showVal val="0"/>
          <c:showCatName val="0"/>
          <c:showSerName val="0"/>
          <c:showPercent val="0"/>
          <c:showBubbleSize val="0"/>
          <c:showLeaderLines val="1"/>
        </c:dLbls>
        <c:firstSliceAng val="240"/>
      </c:pieChart>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A2ADBE">
                <a:alpha val="21000"/>
              </a:srgbClr>
            </a:solidFill>
            <a:ln>
              <a:noFill/>
            </a:ln>
            <a:effectLst/>
          </c:spPr>
          <c:invertIfNegative val="0"/>
          <c:val>
            <c:numRef>
              <c:f>Processing!$AD$3:$AD$14</c:f>
              <c:numCache>
                <c:formatCode>0%</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00-0410-4FA8-AE29-669543A5D98F}"/>
            </c:ext>
          </c:extLst>
        </c:ser>
        <c:dLbls>
          <c:showLegendKey val="0"/>
          <c:showVal val="0"/>
          <c:showCatName val="0"/>
          <c:showSerName val="0"/>
          <c:showPercent val="0"/>
          <c:showBubbleSize val="0"/>
        </c:dLbls>
        <c:gapWidth val="50"/>
        <c:overlap val="-27"/>
        <c:axId val="2029676367"/>
        <c:axId val="2029690287"/>
      </c:barChart>
      <c:catAx>
        <c:axId val="2029676367"/>
        <c:scaling>
          <c:orientation val="minMax"/>
        </c:scaling>
        <c:delete val="1"/>
        <c:axPos val="b"/>
        <c:majorTickMark val="none"/>
        <c:minorTickMark val="none"/>
        <c:tickLblPos val="nextTo"/>
        <c:crossAx val="2029690287"/>
        <c:crosses val="autoZero"/>
        <c:auto val="1"/>
        <c:lblAlgn val="ctr"/>
        <c:lblOffset val="100"/>
        <c:noMultiLvlLbl val="0"/>
      </c:catAx>
      <c:valAx>
        <c:axId val="2029690287"/>
        <c:scaling>
          <c:orientation val="minMax"/>
          <c:max val="1"/>
          <c:min val="0"/>
        </c:scaling>
        <c:delete val="1"/>
        <c:axPos val="l"/>
        <c:numFmt formatCode="0%" sourceLinked="1"/>
        <c:majorTickMark val="none"/>
        <c:minorTickMark val="none"/>
        <c:tickLblPos val="nextTo"/>
        <c:crossAx val="2029676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solidFill>
              <a:srgbClr val="0C94FF">
                <a:alpha val="20000"/>
              </a:srgbClr>
            </a:solidFill>
            <a:ln w="12700">
              <a:solidFill>
                <a:srgbClr val="0C94FF"/>
              </a:solidFill>
            </a:ln>
            <a:effectLst/>
          </c:spPr>
          <c:val>
            <c:numRef>
              <c:f>Processing!$U$10:$U$14</c:f>
              <c:numCache>
                <c:formatCode>0%</c:formatCode>
                <c:ptCount val="5"/>
                <c:pt idx="0">
                  <c:v>0.55555555555555547</c:v>
                </c:pt>
                <c:pt idx="1">
                  <c:v>0.55555555555555547</c:v>
                </c:pt>
                <c:pt idx="2">
                  <c:v>0.55555555555555558</c:v>
                </c:pt>
                <c:pt idx="3">
                  <c:v>0.55555555555555547</c:v>
                </c:pt>
                <c:pt idx="4">
                  <c:v>0.55555555555555547</c:v>
                </c:pt>
              </c:numCache>
            </c:numRef>
          </c:val>
          <c:extLst>
            <c:ext xmlns:c16="http://schemas.microsoft.com/office/drawing/2014/chart" uri="{C3380CC4-5D6E-409C-BE32-E72D297353CC}">
              <c16:uniqueId val="{00000000-8BA0-491B-AF21-23D3B00F6E1C}"/>
            </c:ext>
          </c:extLst>
        </c:ser>
        <c:dLbls>
          <c:showLegendKey val="0"/>
          <c:showVal val="0"/>
          <c:showCatName val="0"/>
          <c:showSerName val="0"/>
          <c:showPercent val="0"/>
          <c:showBubbleSize val="0"/>
        </c:dLbls>
        <c:axId val="308727968"/>
        <c:axId val="308731808"/>
      </c:radarChart>
      <c:catAx>
        <c:axId val="308727968"/>
        <c:scaling>
          <c:orientation val="minMax"/>
        </c:scaling>
        <c:delete val="1"/>
        <c:axPos val="b"/>
        <c:majorTickMark val="none"/>
        <c:minorTickMark val="none"/>
        <c:tickLblPos val="nextTo"/>
        <c:crossAx val="308731808"/>
        <c:crosses val="autoZero"/>
        <c:auto val="1"/>
        <c:lblAlgn val="ctr"/>
        <c:lblOffset val="100"/>
        <c:noMultiLvlLbl val="0"/>
      </c:catAx>
      <c:valAx>
        <c:axId val="308731808"/>
        <c:scaling>
          <c:orientation val="minMax"/>
        </c:scaling>
        <c:delete val="1"/>
        <c:axPos val="l"/>
        <c:numFmt formatCode="0%" sourceLinked="1"/>
        <c:majorTickMark val="none"/>
        <c:minorTickMark val="none"/>
        <c:tickLblPos val="nextTo"/>
        <c:crossAx val="308727968"/>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a:gsLst>
                <a:gs pos="54000">
                  <a:srgbClr val="0C94FF">
                    <a:alpha val="54000"/>
                  </a:srgbClr>
                </a:gs>
                <a:gs pos="100000">
                  <a:srgbClr val="0C94FF">
                    <a:alpha val="28000"/>
                  </a:srgbClr>
                </a:gs>
              </a:gsLst>
              <a:lin ang="5400000" scaled="0"/>
            </a:gradFill>
            <a:ln w="34925">
              <a:noFill/>
            </a:ln>
            <a:effectLst/>
          </c:spPr>
          <c:invertIfNegative val="0"/>
          <c:val>
            <c:numRef>
              <c:f>Processing!$H$2:$H$13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0-186E-4D18-B4FA-FE6107B5A9AB}"/>
            </c:ext>
          </c:extLst>
        </c:ser>
        <c:dLbls>
          <c:showLegendKey val="0"/>
          <c:showVal val="0"/>
          <c:showCatName val="0"/>
          <c:showSerName val="0"/>
          <c:showPercent val="0"/>
          <c:showBubbleSize val="0"/>
        </c:dLbls>
        <c:gapWidth val="30"/>
        <c:overlap val="-27"/>
        <c:axId val="310750192"/>
        <c:axId val="310746832"/>
      </c:barChart>
      <c:catAx>
        <c:axId val="310750192"/>
        <c:scaling>
          <c:orientation val="minMax"/>
        </c:scaling>
        <c:delete val="1"/>
        <c:axPos val="b"/>
        <c:majorTickMark val="none"/>
        <c:minorTickMark val="none"/>
        <c:tickLblPos val="nextTo"/>
        <c:crossAx val="310746832"/>
        <c:crosses val="autoZero"/>
        <c:auto val="1"/>
        <c:lblAlgn val="ctr"/>
        <c:lblOffset val="100"/>
        <c:noMultiLvlLbl val="0"/>
      </c:catAx>
      <c:valAx>
        <c:axId val="310746832"/>
        <c:scaling>
          <c:orientation val="minMax"/>
        </c:scaling>
        <c:delete val="1"/>
        <c:axPos val="l"/>
        <c:numFmt formatCode="General" sourceLinked="1"/>
        <c:majorTickMark val="none"/>
        <c:minorTickMark val="none"/>
        <c:tickLblPos val="nextTo"/>
        <c:crossAx val="31075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1"/>
          <c:order val="1"/>
          <c:spPr>
            <a:gradFill flip="none" rotWithShape="1">
              <a:gsLst>
                <a:gs pos="0">
                  <a:srgbClr val="0C94FF">
                    <a:alpha val="54000"/>
                  </a:srgbClr>
                </a:gs>
                <a:gs pos="100000">
                  <a:srgbClr val="0C94FF">
                    <a:alpha val="0"/>
                  </a:srgbClr>
                </a:gs>
              </a:gsLst>
              <a:lin ang="5400000" scaled="0"/>
              <a:tileRect/>
            </a:gradFill>
            <a:ln>
              <a:noFill/>
            </a:ln>
            <a:effectLst/>
          </c:spP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extLst>
            <c:ext xmlns:c16="http://schemas.microsoft.com/office/drawing/2014/chart" uri="{C3380CC4-5D6E-409C-BE32-E72D297353CC}">
              <c16:uniqueId val="{00000000-E6B5-4160-BA6A-23CC48495F67}"/>
            </c:ext>
          </c:extLst>
        </c:ser>
        <c:dLbls>
          <c:showLegendKey val="0"/>
          <c:showVal val="0"/>
          <c:showCatName val="0"/>
          <c:showSerName val="0"/>
          <c:showPercent val="0"/>
          <c:showBubbleSize val="0"/>
        </c:dLbls>
        <c:axId val="1734722031"/>
        <c:axId val="1734718191"/>
      </c:areaChart>
      <c:lineChart>
        <c:grouping val="standard"/>
        <c:varyColors val="0"/>
        <c:ser>
          <c:idx val="0"/>
          <c:order val="0"/>
          <c:spPr>
            <a:ln w="19050" cap="rnd">
              <a:solidFill>
                <a:srgbClr val="0C94FF"/>
              </a:solidFill>
              <a:round/>
            </a:ln>
            <a:effectLst/>
          </c:spPr>
          <c:marker>
            <c:symbol val="none"/>
          </c:marke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smooth val="1"/>
          <c:extLst>
            <c:ext xmlns:c16="http://schemas.microsoft.com/office/drawing/2014/chart" uri="{C3380CC4-5D6E-409C-BE32-E72D297353CC}">
              <c16:uniqueId val="{00000001-E6B5-4160-BA6A-23CC48495F67}"/>
            </c:ext>
          </c:extLst>
        </c:ser>
        <c:dLbls>
          <c:showLegendKey val="0"/>
          <c:showVal val="0"/>
          <c:showCatName val="0"/>
          <c:showSerName val="0"/>
          <c:showPercent val="0"/>
          <c:showBubbleSize val="0"/>
        </c:dLbls>
        <c:marker val="1"/>
        <c:smooth val="0"/>
        <c:axId val="1734722031"/>
        <c:axId val="1734718191"/>
      </c:lineChart>
      <c:catAx>
        <c:axId val="1734722031"/>
        <c:scaling>
          <c:orientation val="minMax"/>
        </c:scaling>
        <c:delete val="1"/>
        <c:axPos val="b"/>
        <c:majorTickMark val="none"/>
        <c:minorTickMark val="none"/>
        <c:tickLblPos val="nextTo"/>
        <c:crossAx val="1734718191"/>
        <c:crosses val="autoZero"/>
        <c:auto val="1"/>
        <c:lblAlgn val="ctr"/>
        <c:lblOffset val="100"/>
        <c:noMultiLvlLbl val="0"/>
      </c:catAx>
      <c:valAx>
        <c:axId val="1734718191"/>
        <c:scaling>
          <c:orientation val="minMax"/>
        </c:scaling>
        <c:delete val="1"/>
        <c:axPos val="l"/>
        <c:numFmt formatCode="0%" sourceLinked="1"/>
        <c:majorTickMark val="none"/>
        <c:minorTickMark val="none"/>
        <c:tickLblPos val="nextTo"/>
        <c:crossAx val="1734722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flip="none" rotWithShape="1">
                <a:gsLst>
                  <a:gs pos="47000">
                    <a:srgbClr val="7B58FA"/>
                  </a:gs>
                  <a:gs pos="0">
                    <a:srgbClr val="5B52EA"/>
                  </a:gs>
                  <a:gs pos="100000">
                    <a:srgbClr val="5977F5"/>
                  </a:gs>
                </a:gsLst>
                <a:lin ang="2700000" scaled="1"/>
                <a:tileRect/>
              </a:gradFill>
              <a:ln w="19050">
                <a:noFill/>
              </a:ln>
              <a:effectLst/>
            </c:spPr>
            <c:extLst>
              <c:ext xmlns:c16="http://schemas.microsoft.com/office/drawing/2014/chart" uri="{C3380CC4-5D6E-409C-BE32-E72D297353CC}">
                <c16:uniqueId val="{00000001-8E7D-4CE0-B969-572A34D677AE}"/>
              </c:ext>
            </c:extLst>
          </c:dPt>
          <c:dPt>
            <c:idx val="1"/>
            <c:bubble3D val="0"/>
            <c:spPr>
              <a:solidFill>
                <a:srgbClr val="192C5A">
                  <a:alpha val="10000"/>
                </a:srgbClr>
              </a:solidFill>
              <a:ln w="19050">
                <a:noFill/>
              </a:ln>
              <a:effectLst/>
            </c:spPr>
            <c:extLst>
              <c:ext xmlns:c16="http://schemas.microsoft.com/office/drawing/2014/chart" uri="{C3380CC4-5D6E-409C-BE32-E72D297353CC}">
                <c16:uniqueId val="{00000003-8E7D-4CE0-B969-572A34D677AE}"/>
              </c:ext>
            </c:extLst>
          </c:dPt>
          <c:val>
            <c:numRef>
              <c:f>Processing!$B$5:$C$5</c:f>
              <c:numCache>
                <c:formatCode>0%</c:formatCode>
                <c:ptCount val="2"/>
                <c:pt idx="0">
                  <c:v>0.57926829268292679</c:v>
                </c:pt>
                <c:pt idx="1">
                  <c:v>0.42073170731707321</c:v>
                </c:pt>
              </c:numCache>
            </c:numRef>
          </c:val>
          <c:extLst>
            <c:ext xmlns:c16="http://schemas.microsoft.com/office/drawing/2014/chart" uri="{C3380CC4-5D6E-409C-BE32-E72D297353CC}">
              <c16:uniqueId val="{00000004-8E7D-4CE0-B969-572A34D677AE}"/>
            </c:ext>
          </c:extLst>
        </c:ser>
        <c:dLbls>
          <c:showLegendKey val="0"/>
          <c:showVal val="0"/>
          <c:showCatName val="0"/>
          <c:showSerName val="0"/>
          <c:showPercent val="0"/>
          <c:showBubbleSize val="0"/>
          <c:showLeaderLines val="1"/>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Processing!$G$1</c:f>
              <c:strCache>
                <c:ptCount val="1"/>
                <c:pt idx="0">
                  <c:v>Indent</c:v>
                </c:pt>
              </c:strCache>
            </c:strRef>
          </c:tx>
          <c:spPr>
            <a:solidFill>
              <a:schemeClr val="accent1"/>
            </a:solidFill>
            <a:ln>
              <a:noFill/>
            </a:ln>
            <a:effectLst/>
          </c:spPr>
          <c:invertIfNegative val="0"/>
          <c:cat>
            <c:strRef>
              <c:f>Processing!$F$2:$F$13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Processing!$G$2:$G$13</c:f>
              <c:numCache>
                <c:formatCode>General</c:formatCode>
                <c:ptCount val="12"/>
                <c:pt idx="0">
                  <c:v>1120.04</c:v>
                </c:pt>
                <c:pt idx="1">
                  <c:v>1120.04</c:v>
                </c:pt>
                <c:pt idx="2">
                  <c:v>1120.04</c:v>
                </c:pt>
                <c:pt idx="3">
                  <c:v>1120.04</c:v>
                </c:pt>
                <c:pt idx="4">
                  <c:v>1120.04</c:v>
                </c:pt>
                <c:pt idx="5">
                  <c:v>1120.04</c:v>
                </c:pt>
                <c:pt idx="6">
                  <c:v>1120.04</c:v>
                </c:pt>
                <c:pt idx="7">
                  <c:v>1120.04</c:v>
                </c:pt>
                <c:pt idx="8">
                  <c:v>1120.04</c:v>
                </c:pt>
                <c:pt idx="9">
                  <c:v>1120.04</c:v>
                </c:pt>
                <c:pt idx="10">
                  <c:v>1120.04</c:v>
                </c:pt>
                <c:pt idx="11">
                  <c:v>1120.04</c:v>
                </c:pt>
              </c:numCache>
            </c:numRef>
          </c:val>
          <c:extLst>
            <c:ext xmlns:c16="http://schemas.microsoft.com/office/drawing/2014/chart" uri="{C3380CC4-5D6E-409C-BE32-E72D297353CC}">
              <c16:uniqueId val="{00000000-D11F-461A-9BF9-ECA4EC6B7864}"/>
            </c:ext>
          </c:extLst>
        </c:ser>
        <c:ser>
          <c:idx val="2"/>
          <c:order val="1"/>
          <c:tx>
            <c:strRef>
              <c:f>Processing!$H$1</c:f>
              <c:strCache>
                <c:ptCount val="1"/>
                <c:pt idx="0">
                  <c:v>Sales</c:v>
                </c:pt>
              </c:strCache>
            </c:strRef>
          </c:tx>
          <c:spPr>
            <a:solidFill>
              <a:srgbClr val="001D88"/>
            </a:solidFill>
            <a:ln w="101600">
              <a:solidFill>
                <a:srgbClr val="88CBFF"/>
              </a:solidFill>
            </a:ln>
            <a:effectLst/>
          </c:spPr>
          <c:invertIfNegative val="0"/>
          <c:val>
            <c:numRef>
              <c:f>Processing!$H$2:$H$13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1-D11F-461A-9BF9-ECA4EC6B7864}"/>
            </c:ext>
          </c:extLst>
        </c:ser>
        <c:dLbls>
          <c:showLegendKey val="0"/>
          <c:showVal val="0"/>
          <c:showCatName val="0"/>
          <c:showSerName val="0"/>
          <c:showPercent val="0"/>
          <c:showBubbleSize val="0"/>
        </c:dLbls>
        <c:gapWidth val="500"/>
        <c:overlap val="100"/>
        <c:axId val="2010021327"/>
        <c:axId val="2010021807"/>
      </c:barChart>
      <c:barChart>
        <c:barDir val="col"/>
        <c:grouping val="stacked"/>
        <c:varyColors val="0"/>
        <c:ser>
          <c:idx val="3"/>
          <c:order val="2"/>
          <c:tx>
            <c:strRef>
              <c:f>Processing!$G$1</c:f>
              <c:strCache>
                <c:ptCount val="1"/>
                <c:pt idx="0">
                  <c:v>Indent</c:v>
                </c:pt>
              </c:strCache>
            </c:strRef>
          </c:tx>
          <c:spPr>
            <a:noFill/>
            <a:ln>
              <a:noFill/>
            </a:ln>
            <a:effectLst/>
          </c:spPr>
          <c:invertIfNegative val="0"/>
          <c:val>
            <c:numRef>
              <c:f>Processing!$G$2:$G$13</c:f>
              <c:numCache>
                <c:formatCode>General</c:formatCode>
                <c:ptCount val="12"/>
                <c:pt idx="0">
                  <c:v>1120.04</c:v>
                </c:pt>
                <c:pt idx="1">
                  <c:v>1120.04</c:v>
                </c:pt>
                <c:pt idx="2">
                  <c:v>1120.04</c:v>
                </c:pt>
                <c:pt idx="3">
                  <c:v>1120.04</c:v>
                </c:pt>
                <c:pt idx="4">
                  <c:v>1120.04</c:v>
                </c:pt>
                <c:pt idx="5">
                  <c:v>1120.04</c:v>
                </c:pt>
                <c:pt idx="6">
                  <c:v>1120.04</c:v>
                </c:pt>
                <c:pt idx="7">
                  <c:v>1120.04</c:v>
                </c:pt>
                <c:pt idx="8">
                  <c:v>1120.04</c:v>
                </c:pt>
                <c:pt idx="9">
                  <c:v>1120.04</c:v>
                </c:pt>
                <c:pt idx="10">
                  <c:v>1120.04</c:v>
                </c:pt>
                <c:pt idx="11">
                  <c:v>1120.04</c:v>
                </c:pt>
              </c:numCache>
            </c:numRef>
          </c:val>
          <c:extLst>
            <c:ext xmlns:c16="http://schemas.microsoft.com/office/drawing/2014/chart" uri="{C3380CC4-5D6E-409C-BE32-E72D297353CC}">
              <c16:uniqueId val="{00000002-D11F-461A-9BF9-ECA4EC6B7864}"/>
            </c:ext>
          </c:extLst>
        </c:ser>
        <c:ser>
          <c:idx val="1"/>
          <c:order val="3"/>
          <c:tx>
            <c:strRef>
              <c:f>Processing!$I$1</c:f>
              <c:strCache>
                <c:ptCount val="1"/>
                <c:pt idx="0">
                  <c:v>Cursor</c:v>
                </c:pt>
              </c:strCache>
            </c:strRef>
          </c:tx>
          <c:spPr>
            <a:solidFill>
              <a:srgbClr val="2E63DE"/>
            </a:solidFill>
            <a:ln w="101600">
              <a:solidFill>
                <a:srgbClr val="0C94FF"/>
              </a:solidFill>
            </a:ln>
            <a:effectLst/>
          </c:spPr>
          <c:invertIfNegative val="0"/>
          <c:cat>
            <c:strRef>
              <c:f>Processing!$F$2:$F$13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Processing!$I$2:$I$13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3-D11F-461A-9BF9-ECA4EC6B7864}"/>
            </c:ext>
          </c:extLst>
        </c:ser>
        <c:dLbls>
          <c:showLegendKey val="0"/>
          <c:showVal val="0"/>
          <c:showCatName val="0"/>
          <c:showSerName val="0"/>
          <c:showPercent val="0"/>
          <c:showBubbleSize val="0"/>
        </c:dLbls>
        <c:gapWidth val="500"/>
        <c:overlap val="100"/>
        <c:axId val="301850960"/>
        <c:axId val="301850000"/>
      </c:barChart>
      <c:catAx>
        <c:axId val="2010021327"/>
        <c:scaling>
          <c:orientation val="minMax"/>
        </c:scaling>
        <c:delete val="1"/>
        <c:axPos val="b"/>
        <c:numFmt formatCode="General" sourceLinked="1"/>
        <c:majorTickMark val="none"/>
        <c:minorTickMark val="none"/>
        <c:tickLblPos val="nextTo"/>
        <c:crossAx val="2010021807"/>
        <c:crosses val="autoZero"/>
        <c:auto val="1"/>
        <c:lblAlgn val="ctr"/>
        <c:lblOffset val="100"/>
        <c:noMultiLvlLbl val="0"/>
      </c:catAx>
      <c:valAx>
        <c:axId val="2010021807"/>
        <c:scaling>
          <c:orientation val="minMax"/>
        </c:scaling>
        <c:delete val="1"/>
        <c:axPos val="l"/>
        <c:numFmt formatCode="General" sourceLinked="1"/>
        <c:majorTickMark val="none"/>
        <c:minorTickMark val="none"/>
        <c:tickLblPos val="nextTo"/>
        <c:crossAx val="2010021327"/>
        <c:crosses val="autoZero"/>
        <c:crossBetween val="between"/>
      </c:valAx>
      <c:valAx>
        <c:axId val="301850000"/>
        <c:scaling>
          <c:orientation val="minMax"/>
        </c:scaling>
        <c:delete val="1"/>
        <c:axPos val="r"/>
        <c:numFmt formatCode="General" sourceLinked="1"/>
        <c:majorTickMark val="out"/>
        <c:minorTickMark val="none"/>
        <c:tickLblPos val="nextTo"/>
        <c:crossAx val="301850960"/>
        <c:crosses val="max"/>
        <c:crossBetween val="between"/>
      </c:valAx>
      <c:catAx>
        <c:axId val="301850960"/>
        <c:scaling>
          <c:orientation val="minMax"/>
        </c:scaling>
        <c:delete val="1"/>
        <c:axPos val="b"/>
        <c:majorTickMark val="out"/>
        <c:minorTickMark val="none"/>
        <c:tickLblPos val="nextTo"/>
        <c:crossAx val="30185000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1"/>
          <c:order val="1"/>
          <c:tx>
            <c:v>fill</c:v>
          </c:tx>
          <c:spPr>
            <a:gradFill>
              <a:gsLst>
                <a:gs pos="49000">
                  <a:srgbClr val="65C5E7">
                    <a:alpha val="95000"/>
                  </a:srgbClr>
                </a:gs>
                <a:gs pos="100000">
                  <a:srgbClr val="65C5E7">
                    <a:alpha val="0"/>
                  </a:srgbClr>
                </a:gs>
              </a:gsLst>
              <a:lin ang="5400000" scaled="1"/>
            </a:gradFill>
            <a:ln>
              <a:noFill/>
            </a:ln>
            <a:effectLst/>
          </c:spP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extLst>
            <c:ext xmlns:c16="http://schemas.microsoft.com/office/drawing/2014/chart" uri="{C3380CC4-5D6E-409C-BE32-E72D297353CC}">
              <c16:uniqueId val="{00000000-DE00-427D-AF5F-A50D4E0E6B4C}"/>
            </c:ext>
          </c:extLst>
        </c:ser>
        <c:dLbls>
          <c:showLegendKey val="0"/>
          <c:showVal val="0"/>
          <c:showCatName val="0"/>
          <c:showSerName val="0"/>
          <c:showPercent val="0"/>
          <c:showBubbleSize val="0"/>
        </c:dLbls>
        <c:axId val="307641488"/>
        <c:axId val="307634288"/>
      </c:areaChart>
      <c:lineChart>
        <c:grouping val="standard"/>
        <c:varyColors val="0"/>
        <c:ser>
          <c:idx val="0"/>
          <c:order val="0"/>
          <c:tx>
            <c:strRef>
              <c:f>Processing!$L$1</c:f>
              <c:strCache>
                <c:ptCount val="1"/>
                <c:pt idx="0">
                  <c:v>Brand Awareness</c:v>
                </c:pt>
              </c:strCache>
            </c:strRef>
          </c:tx>
          <c:spPr>
            <a:ln w="28575" cap="rnd">
              <a:solidFill>
                <a:srgbClr val="0094D1"/>
              </a:solidFill>
              <a:round/>
            </a:ln>
            <a:effectLst/>
          </c:spPr>
          <c:marker>
            <c:symbol val="none"/>
          </c:marker>
          <c:cat>
            <c:strRef>
              <c:f>Processing!$K$2:$K$13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smooth val="1"/>
          <c:extLst>
            <c:ext xmlns:c16="http://schemas.microsoft.com/office/drawing/2014/chart" uri="{C3380CC4-5D6E-409C-BE32-E72D297353CC}">
              <c16:uniqueId val="{00000001-DE00-427D-AF5F-A50D4E0E6B4C}"/>
            </c:ext>
          </c:extLst>
        </c:ser>
        <c:dLbls>
          <c:showLegendKey val="0"/>
          <c:showVal val="0"/>
          <c:showCatName val="0"/>
          <c:showSerName val="0"/>
          <c:showPercent val="0"/>
          <c:showBubbleSize val="0"/>
        </c:dLbls>
        <c:marker val="1"/>
        <c:smooth val="0"/>
        <c:axId val="307641488"/>
        <c:axId val="307634288"/>
      </c:lineChart>
      <c:scatterChart>
        <c:scatterStyle val="lineMarker"/>
        <c:varyColors val="0"/>
        <c:ser>
          <c:idx val="2"/>
          <c:order val="2"/>
          <c:tx>
            <c:strRef>
              <c:f>Processing!$M$1</c:f>
              <c:strCache>
                <c:ptCount val="1"/>
                <c:pt idx="0">
                  <c:v>Cursor</c:v>
                </c:pt>
              </c:strCache>
            </c:strRef>
          </c:tx>
          <c:spPr>
            <a:ln w="25400" cap="rnd">
              <a:noFill/>
              <a:round/>
            </a:ln>
            <a:effectLst/>
          </c:spPr>
          <c:marker>
            <c:symbol val="circle"/>
            <c:size val="10"/>
            <c:spPr>
              <a:solidFill>
                <a:srgbClr val="89CCFF"/>
              </a:solidFill>
              <a:ln w="25400">
                <a:solidFill>
                  <a:schemeClr val="bg1"/>
                </a:solidFill>
              </a:ln>
              <a:effectLst/>
            </c:spPr>
          </c:marker>
          <c:yVal>
            <c:numRef>
              <c:f>Processing!$M$2:$M$13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yVal>
          <c:smooth val="0"/>
          <c:extLst>
            <c:ext xmlns:c16="http://schemas.microsoft.com/office/drawing/2014/chart" uri="{C3380CC4-5D6E-409C-BE32-E72D297353CC}">
              <c16:uniqueId val="{00000002-DE00-427D-AF5F-A50D4E0E6B4C}"/>
            </c:ext>
          </c:extLst>
        </c:ser>
        <c:dLbls>
          <c:showLegendKey val="0"/>
          <c:showVal val="0"/>
          <c:showCatName val="0"/>
          <c:showSerName val="0"/>
          <c:showPercent val="0"/>
          <c:showBubbleSize val="0"/>
        </c:dLbls>
        <c:axId val="307641488"/>
        <c:axId val="307634288"/>
      </c:scatterChart>
      <c:catAx>
        <c:axId val="307641488"/>
        <c:scaling>
          <c:orientation val="minMax"/>
        </c:scaling>
        <c:delete val="1"/>
        <c:axPos val="b"/>
        <c:numFmt formatCode="General" sourceLinked="1"/>
        <c:majorTickMark val="none"/>
        <c:minorTickMark val="none"/>
        <c:tickLblPos val="nextTo"/>
        <c:crossAx val="307634288"/>
        <c:crosses val="autoZero"/>
        <c:auto val="1"/>
        <c:lblAlgn val="ctr"/>
        <c:lblOffset val="100"/>
        <c:noMultiLvlLbl val="0"/>
      </c:catAx>
      <c:valAx>
        <c:axId val="307634288"/>
        <c:scaling>
          <c:orientation val="minMax"/>
        </c:scaling>
        <c:delete val="1"/>
        <c:axPos val="l"/>
        <c:numFmt formatCode="0%" sourceLinked="1"/>
        <c:majorTickMark val="none"/>
        <c:minorTickMark val="none"/>
        <c:tickLblPos val="nextTo"/>
        <c:crossAx val="30764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gradFill>
              <a:gsLst>
                <a:gs pos="100000">
                  <a:srgbClr val="A2ADBE"/>
                </a:gs>
                <a:gs pos="23000">
                  <a:srgbClr val="A2ADBE"/>
                </a:gs>
                <a:gs pos="83000">
                  <a:srgbClr val="D8DDE4"/>
                </a:gs>
              </a:gsLst>
              <a:lin ang="5400000" scaled="0"/>
            </a:gradFill>
            <a:ln>
              <a:noFill/>
            </a:ln>
            <a:effectLst/>
          </c:spPr>
          <c:invertIfNegative val="0"/>
          <c:cat>
            <c:strRef>
              <c:f>Processing!$S$2:$S$6</c:f>
              <c:strCache>
                <c:ptCount val="5"/>
                <c:pt idx="0">
                  <c:v>Initiative 1</c:v>
                </c:pt>
                <c:pt idx="1">
                  <c:v>Initiative 2</c:v>
                </c:pt>
                <c:pt idx="2">
                  <c:v>Initiative 3</c:v>
                </c:pt>
                <c:pt idx="3">
                  <c:v>Initiative 4</c:v>
                </c:pt>
                <c:pt idx="4">
                  <c:v>Initiative 5</c:v>
                </c:pt>
              </c:strCache>
            </c:strRef>
          </c:cat>
          <c:val>
            <c:numRef>
              <c:f>Processing!$T$2:$T$6</c:f>
              <c:numCache>
                <c:formatCode>General</c:formatCode>
                <c:ptCount val="5"/>
                <c:pt idx="0">
                  <c:v>0.2</c:v>
                </c:pt>
                <c:pt idx="1">
                  <c:v>1</c:v>
                </c:pt>
                <c:pt idx="2">
                  <c:v>3</c:v>
                </c:pt>
                <c:pt idx="3">
                  <c:v>4</c:v>
                </c:pt>
                <c:pt idx="4">
                  <c:v>7</c:v>
                </c:pt>
              </c:numCache>
            </c:numRef>
          </c:val>
          <c:extLst>
            <c:ext xmlns:c16="http://schemas.microsoft.com/office/drawing/2014/chart" uri="{C3380CC4-5D6E-409C-BE32-E72D297353CC}">
              <c16:uniqueId val="{00000000-E48F-486D-9D4D-A15A1D9363EF}"/>
            </c:ext>
          </c:extLst>
        </c:ser>
        <c:ser>
          <c:idx val="1"/>
          <c:order val="1"/>
          <c:spPr>
            <a:solidFill>
              <a:srgbClr val="2B5BCB"/>
            </a:solidFill>
            <a:ln w="101600">
              <a:solidFill>
                <a:srgbClr val="2B5BCB"/>
              </a:solidFill>
            </a:ln>
            <a:effectLst/>
          </c:spPr>
          <c:invertIfNegative val="0"/>
          <c:dPt>
            <c:idx val="0"/>
            <c:invertIfNegative val="0"/>
            <c:bubble3D val="0"/>
            <c:spPr>
              <a:solidFill>
                <a:srgbClr val="1D8986"/>
              </a:solidFill>
              <a:ln w="101600">
                <a:gradFill>
                  <a:gsLst>
                    <a:gs pos="0">
                      <a:srgbClr val="28BEBA"/>
                    </a:gs>
                    <a:gs pos="31000">
                      <a:srgbClr val="1D8986"/>
                    </a:gs>
                  </a:gsLst>
                  <a:lin ang="5400000" scaled="1"/>
                </a:gradFill>
              </a:ln>
              <a:effectLst/>
            </c:spPr>
            <c:extLst>
              <c:ext xmlns:c16="http://schemas.microsoft.com/office/drawing/2014/chart" uri="{C3380CC4-5D6E-409C-BE32-E72D297353CC}">
                <c16:uniqueId val="{00000002-E48F-486D-9D4D-A15A1D9363EF}"/>
              </c:ext>
            </c:extLst>
          </c:dPt>
          <c:dPt>
            <c:idx val="1"/>
            <c:invertIfNegative val="0"/>
            <c:bubble3D val="0"/>
            <c:spPr>
              <a:solidFill>
                <a:srgbClr val="2B5BCB"/>
              </a:solidFill>
              <a:ln w="101600">
                <a:gradFill>
                  <a:gsLst>
                    <a:gs pos="0">
                      <a:srgbClr val="5A82DC"/>
                    </a:gs>
                    <a:gs pos="31000">
                      <a:srgbClr val="2B5BCB"/>
                    </a:gs>
                  </a:gsLst>
                  <a:lin ang="5400000" scaled="1"/>
                </a:gradFill>
              </a:ln>
              <a:effectLst/>
            </c:spPr>
            <c:extLst>
              <c:ext xmlns:c16="http://schemas.microsoft.com/office/drawing/2014/chart" uri="{C3380CC4-5D6E-409C-BE32-E72D297353CC}">
                <c16:uniqueId val="{00000004-E48F-486D-9D4D-A15A1D9363EF}"/>
              </c:ext>
            </c:extLst>
          </c:dPt>
          <c:dPt>
            <c:idx val="2"/>
            <c:invertIfNegative val="0"/>
            <c:bubble3D val="0"/>
            <c:spPr>
              <a:solidFill>
                <a:srgbClr val="FF5C6D"/>
              </a:solidFill>
              <a:ln w="101600">
                <a:gradFill>
                  <a:gsLst>
                    <a:gs pos="0">
                      <a:srgbClr val="FFA3AC"/>
                    </a:gs>
                    <a:gs pos="31000">
                      <a:srgbClr val="FF5C6D"/>
                    </a:gs>
                  </a:gsLst>
                  <a:lin ang="5400000" scaled="1"/>
                </a:gradFill>
              </a:ln>
              <a:effectLst/>
            </c:spPr>
            <c:extLst>
              <c:ext xmlns:c16="http://schemas.microsoft.com/office/drawing/2014/chart" uri="{C3380CC4-5D6E-409C-BE32-E72D297353CC}">
                <c16:uniqueId val="{00000006-E48F-486D-9D4D-A15A1D9363EF}"/>
              </c:ext>
            </c:extLst>
          </c:dPt>
          <c:dPt>
            <c:idx val="3"/>
            <c:invertIfNegative val="0"/>
            <c:bubble3D val="0"/>
            <c:spPr>
              <a:solidFill>
                <a:srgbClr val="007D9B"/>
              </a:solidFill>
              <a:ln w="101600">
                <a:gradFill>
                  <a:gsLst>
                    <a:gs pos="0">
                      <a:srgbClr val="00ADD6"/>
                    </a:gs>
                    <a:gs pos="31000">
                      <a:srgbClr val="007D9B"/>
                    </a:gs>
                  </a:gsLst>
                  <a:lin ang="5400000" scaled="1"/>
                </a:gradFill>
              </a:ln>
              <a:effectLst/>
            </c:spPr>
            <c:extLst>
              <c:ext xmlns:c16="http://schemas.microsoft.com/office/drawing/2014/chart" uri="{C3380CC4-5D6E-409C-BE32-E72D297353CC}">
                <c16:uniqueId val="{00000008-E48F-486D-9D4D-A15A1D9363EF}"/>
              </c:ext>
            </c:extLst>
          </c:dPt>
          <c:dPt>
            <c:idx val="4"/>
            <c:invertIfNegative val="0"/>
            <c:bubble3D val="0"/>
            <c:spPr>
              <a:solidFill>
                <a:srgbClr val="454555"/>
              </a:solidFill>
              <a:ln w="101600">
                <a:gradFill>
                  <a:gsLst>
                    <a:gs pos="0">
                      <a:srgbClr val="70708A"/>
                    </a:gs>
                    <a:gs pos="31000">
                      <a:srgbClr val="454555"/>
                    </a:gs>
                  </a:gsLst>
                  <a:lin ang="5400000" scaled="1"/>
                </a:gradFill>
              </a:ln>
              <a:effectLst/>
            </c:spPr>
            <c:extLst>
              <c:ext xmlns:c16="http://schemas.microsoft.com/office/drawing/2014/chart" uri="{C3380CC4-5D6E-409C-BE32-E72D297353CC}">
                <c16:uniqueId val="{0000000A-E48F-486D-9D4D-A15A1D9363EF}"/>
              </c:ext>
            </c:extLst>
          </c:dPt>
          <c:cat>
            <c:strRef>
              <c:f>Processing!$S$2:$S$6</c:f>
              <c:strCache>
                <c:ptCount val="5"/>
                <c:pt idx="0">
                  <c:v>Initiative 1</c:v>
                </c:pt>
                <c:pt idx="1">
                  <c:v>Initiative 2</c:v>
                </c:pt>
                <c:pt idx="2">
                  <c:v>Initiative 3</c:v>
                </c:pt>
                <c:pt idx="3">
                  <c:v>Initiative 4</c:v>
                </c:pt>
                <c:pt idx="4">
                  <c:v>Initiative 5</c:v>
                </c:pt>
              </c:strCache>
            </c:strRef>
          </c:cat>
          <c:val>
            <c:numRef>
              <c:f>Processing!$U$2:$U$6</c:f>
              <c:numCache>
                <c:formatCode>General</c:formatCode>
                <c:ptCount val="5"/>
                <c:pt idx="0">
                  <c:v>4.8</c:v>
                </c:pt>
                <c:pt idx="1">
                  <c:v>6</c:v>
                </c:pt>
                <c:pt idx="2">
                  <c:v>8</c:v>
                </c:pt>
                <c:pt idx="3">
                  <c:v>7</c:v>
                </c:pt>
                <c:pt idx="4">
                  <c:v>4.8</c:v>
                </c:pt>
              </c:numCache>
            </c:numRef>
          </c:val>
          <c:extLst>
            <c:ext xmlns:c16="http://schemas.microsoft.com/office/drawing/2014/chart" uri="{C3380CC4-5D6E-409C-BE32-E72D297353CC}">
              <c16:uniqueId val="{0000000B-E48F-486D-9D4D-A15A1D9363EF}"/>
            </c:ext>
          </c:extLst>
        </c:ser>
        <c:ser>
          <c:idx val="2"/>
          <c:order val="2"/>
          <c:spPr>
            <a:gradFill>
              <a:gsLst>
                <a:gs pos="100000">
                  <a:srgbClr val="A2ADBE"/>
                </a:gs>
                <a:gs pos="23000">
                  <a:srgbClr val="A2ADBE"/>
                </a:gs>
                <a:gs pos="83000">
                  <a:srgbClr val="D8DDE4"/>
                </a:gs>
              </a:gsLst>
              <a:lin ang="5400000" scaled="0"/>
            </a:gradFill>
            <a:ln>
              <a:noFill/>
            </a:ln>
            <a:effectLst/>
          </c:spPr>
          <c:invertIfNegative val="0"/>
          <c:cat>
            <c:strRef>
              <c:f>Processing!$S$2:$S$6</c:f>
              <c:strCache>
                <c:ptCount val="5"/>
                <c:pt idx="0">
                  <c:v>Initiative 1</c:v>
                </c:pt>
                <c:pt idx="1">
                  <c:v>Initiative 2</c:v>
                </c:pt>
                <c:pt idx="2">
                  <c:v>Initiative 3</c:v>
                </c:pt>
                <c:pt idx="3">
                  <c:v>Initiative 4</c:v>
                </c:pt>
                <c:pt idx="4">
                  <c:v>Initiative 5</c:v>
                </c:pt>
              </c:strCache>
            </c:strRef>
          </c:cat>
          <c:val>
            <c:numRef>
              <c:f>Processing!$V$2:$V$6</c:f>
              <c:numCache>
                <c:formatCode>General</c:formatCode>
                <c:ptCount val="5"/>
                <c:pt idx="0">
                  <c:v>7</c:v>
                </c:pt>
                <c:pt idx="1">
                  <c:v>5</c:v>
                </c:pt>
                <c:pt idx="2">
                  <c:v>1</c:v>
                </c:pt>
                <c:pt idx="3">
                  <c:v>1</c:v>
                </c:pt>
                <c:pt idx="4">
                  <c:v>0.19999999999999929</c:v>
                </c:pt>
              </c:numCache>
            </c:numRef>
          </c:val>
          <c:extLst>
            <c:ext xmlns:c16="http://schemas.microsoft.com/office/drawing/2014/chart" uri="{C3380CC4-5D6E-409C-BE32-E72D297353CC}">
              <c16:uniqueId val="{0000000C-E48F-486D-9D4D-A15A1D9363EF}"/>
            </c:ext>
          </c:extLst>
        </c:ser>
        <c:dLbls>
          <c:showLegendKey val="0"/>
          <c:showVal val="0"/>
          <c:showCatName val="0"/>
          <c:showSerName val="0"/>
          <c:showPercent val="0"/>
          <c:showBubbleSize val="0"/>
        </c:dLbls>
        <c:gapWidth val="200"/>
        <c:overlap val="100"/>
        <c:axId val="307646768"/>
        <c:axId val="307649168"/>
      </c:barChart>
      <c:catAx>
        <c:axId val="307646768"/>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5D6C85"/>
                </a:solidFill>
                <a:latin typeface="+mn-lt"/>
                <a:ea typeface="+mn-ea"/>
                <a:cs typeface="+mn-cs"/>
              </a:defRPr>
            </a:pPr>
            <a:endParaRPr lang="ru-RU"/>
          </a:p>
        </c:txPr>
        <c:crossAx val="307649168"/>
        <c:crosses val="autoZero"/>
        <c:auto val="1"/>
        <c:lblAlgn val="ctr"/>
        <c:lblOffset val="100"/>
        <c:noMultiLvlLbl val="0"/>
      </c:catAx>
      <c:valAx>
        <c:axId val="307649168"/>
        <c:scaling>
          <c:orientation val="minMax"/>
          <c:max val="12"/>
          <c:min val="0"/>
        </c:scaling>
        <c:delete val="0"/>
        <c:axPos val="t"/>
        <c:majorGridlines>
          <c:spPr>
            <a:ln w="9525" cap="flat" cmpd="sng" algn="ctr">
              <a:solidFill>
                <a:srgbClr val="A2ADBE">
                  <a:alpha val="51000"/>
                </a:srgbClr>
              </a:solidFill>
              <a:round/>
            </a:ln>
            <a:effectLst/>
          </c:spPr>
        </c:majorGridlines>
        <c:numFmt formatCode="General"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rgbClr val="75859F"/>
                </a:solidFill>
                <a:latin typeface="+mn-lt"/>
                <a:ea typeface="+mn-ea"/>
                <a:cs typeface="+mn-cs"/>
              </a:defRPr>
            </a:pPr>
            <a:endParaRPr lang="ru-RU"/>
          </a:p>
        </c:txPr>
        <c:crossAx val="30764676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spPr>
            <a:blipFill>
              <a:blip xmlns:r="http://schemas.openxmlformats.org/officeDocument/2006/relationships" r:embed="rId3"/>
              <a:stretch>
                <a:fillRect/>
              </a:stretch>
            </a:blipFill>
            <a:ln>
              <a:noFill/>
            </a:ln>
            <a:effectLst/>
          </c:spPr>
          <c:invertIfNegative val="0"/>
          <c:cat>
            <c:strRef>
              <c:f>Processing!$O$12</c:f>
              <c:strCache>
                <c:ptCount val="1"/>
                <c:pt idx="0">
                  <c:v>Icon</c:v>
                </c:pt>
              </c:strCache>
            </c:strRef>
          </c:cat>
          <c:val>
            <c:numRef>
              <c:f>Processing!$O$13</c:f>
              <c:numCache>
                <c:formatCode>General</c:formatCode>
                <c:ptCount val="1"/>
                <c:pt idx="0">
                  <c:v>0</c:v>
                </c:pt>
              </c:numCache>
            </c:numRef>
          </c:val>
          <c:extLst>
            <c:ext xmlns:c16="http://schemas.microsoft.com/office/drawing/2014/chart" uri="{C3380CC4-5D6E-409C-BE32-E72D297353CC}">
              <c16:uniqueId val="{00000000-5DC5-4817-95AA-EB54D3EA5960}"/>
            </c:ext>
          </c:extLst>
        </c:ser>
        <c:ser>
          <c:idx val="1"/>
          <c:order val="1"/>
          <c:spPr>
            <a:blipFill>
              <a:blip xmlns:r="http://schemas.openxmlformats.org/officeDocument/2006/relationships" r:embed="rId4"/>
              <a:stretch>
                <a:fillRect/>
              </a:stretch>
            </a:blipFill>
            <a:ln>
              <a:noFill/>
            </a:ln>
            <a:effectLst/>
          </c:spPr>
          <c:invertIfNegative val="0"/>
          <c:cat>
            <c:strRef>
              <c:f>Processing!$O$12</c:f>
              <c:strCache>
                <c:ptCount val="1"/>
                <c:pt idx="0">
                  <c:v>Icon</c:v>
                </c:pt>
              </c:strCache>
            </c:strRef>
          </c:cat>
          <c:val>
            <c:numRef>
              <c:f>Processing!$O$14</c:f>
              <c:numCache>
                <c:formatCode>General</c:formatCode>
                <c:ptCount val="1"/>
                <c:pt idx="0">
                  <c:v>0</c:v>
                </c:pt>
              </c:numCache>
            </c:numRef>
          </c:val>
          <c:extLst>
            <c:ext xmlns:c16="http://schemas.microsoft.com/office/drawing/2014/chart" uri="{C3380CC4-5D6E-409C-BE32-E72D297353CC}">
              <c16:uniqueId val="{00000001-5DC5-4817-95AA-EB54D3EA5960}"/>
            </c:ext>
          </c:extLst>
        </c:ser>
        <c:ser>
          <c:idx val="2"/>
          <c:order val="2"/>
          <c:spPr>
            <a:blipFill>
              <a:blip xmlns:r="http://schemas.openxmlformats.org/officeDocument/2006/relationships" r:embed="rId5"/>
              <a:stretch>
                <a:fillRect/>
              </a:stretch>
            </a:blipFill>
            <a:ln>
              <a:noFill/>
            </a:ln>
            <a:effectLst/>
          </c:spPr>
          <c:invertIfNegative val="0"/>
          <c:cat>
            <c:strRef>
              <c:f>Processing!$O$12</c:f>
              <c:strCache>
                <c:ptCount val="1"/>
                <c:pt idx="0">
                  <c:v>Icon</c:v>
                </c:pt>
              </c:strCache>
            </c:strRef>
          </c:cat>
          <c:val>
            <c:numRef>
              <c:f>Processing!$O$15</c:f>
              <c:numCache>
                <c:formatCode>General</c:formatCode>
                <c:ptCount val="1"/>
                <c:pt idx="0">
                  <c:v>10</c:v>
                </c:pt>
              </c:numCache>
            </c:numRef>
          </c:val>
          <c:extLst>
            <c:ext xmlns:c16="http://schemas.microsoft.com/office/drawing/2014/chart" uri="{C3380CC4-5D6E-409C-BE32-E72D297353CC}">
              <c16:uniqueId val="{00000002-5DC5-4817-95AA-EB54D3EA5960}"/>
            </c:ext>
          </c:extLst>
        </c:ser>
        <c:dLbls>
          <c:showLegendKey val="0"/>
          <c:showVal val="0"/>
          <c:showCatName val="0"/>
          <c:showSerName val="0"/>
          <c:showPercent val="0"/>
          <c:showBubbleSize val="0"/>
        </c:dLbls>
        <c:gapWidth val="0"/>
        <c:overlap val="100"/>
        <c:axId val="2038252159"/>
        <c:axId val="2038236799"/>
      </c:barChart>
      <c:catAx>
        <c:axId val="2038252159"/>
        <c:scaling>
          <c:orientation val="minMax"/>
        </c:scaling>
        <c:delete val="1"/>
        <c:axPos val="l"/>
        <c:numFmt formatCode="General" sourceLinked="1"/>
        <c:majorTickMark val="none"/>
        <c:minorTickMark val="none"/>
        <c:tickLblPos val="nextTo"/>
        <c:crossAx val="2038236799"/>
        <c:crosses val="autoZero"/>
        <c:auto val="1"/>
        <c:lblAlgn val="ctr"/>
        <c:lblOffset val="100"/>
        <c:noMultiLvlLbl val="0"/>
      </c:catAx>
      <c:valAx>
        <c:axId val="2038236799"/>
        <c:scaling>
          <c:orientation val="minMax"/>
          <c:max val="10"/>
          <c:min val="0"/>
        </c:scaling>
        <c:delete val="1"/>
        <c:axPos val="b"/>
        <c:numFmt formatCode="General" sourceLinked="1"/>
        <c:majorTickMark val="none"/>
        <c:minorTickMark val="none"/>
        <c:tickLblPos val="nextTo"/>
        <c:crossAx val="2038252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chemeClr val="bg1"/>
            </a:solidFill>
            <a:ln>
              <a:noFill/>
            </a:ln>
            <a:effectLst/>
          </c:spPr>
          <c:invertIfNegative val="0"/>
          <c:dPt>
            <c:idx val="0"/>
            <c:invertIfNegative val="0"/>
            <c:bubble3D val="0"/>
            <c:spPr>
              <a:solidFill>
                <a:srgbClr val="0C94FF"/>
              </a:solidFill>
              <a:ln>
                <a:noFill/>
              </a:ln>
              <a:effectLst/>
            </c:spPr>
            <c:extLst>
              <c:ext xmlns:c16="http://schemas.microsoft.com/office/drawing/2014/chart" uri="{C3380CC4-5D6E-409C-BE32-E72D297353CC}">
                <c16:uniqueId val="{00000002-EDFF-4E92-B7DD-DA8D43C95756}"/>
              </c:ext>
            </c:extLst>
          </c:dPt>
          <c:val>
            <c:numRef>
              <c:f>Processing!$N$17</c:f>
              <c:numCache>
                <c:formatCode>0%</c:formatCode>
                <c:ptCount val="1"/>
                <c:pt idx="0">
                  <c:v>1</c:v>
                </c:pt>
              </c:numCache>
            </c:numRef>
          </c:val>
          <c:extLst>
            <c:ext xmlns:c16="http://schemas.microsoft.com/office/drawing/2014/chart" uri="{C3380CC4-5D6E-409C-BE32-E72D297353CC}">
              <c16:uniqueId val="{00000000-EDFF-4E92-B7DD-DA8D43C95756}"/>
            </c:ext>
          </c:extLst>
        </c:ser>
        <c:ser>
          <c:idx val="1"/>
          <c:order val="1"/>
          <c:spPr>
            <a:solidFill>
              <a:srgbClr val="0C94FF">
                <a:alpha val="27000"/>
              </a:srgbClr>
            </a:solidFill>
            <a:ln>
              <a:noFill/>
            </a:ln>
            <a:effectLst/>
          </c:spPr>
          <c:invertIfNegative val="0"/>
          <c:val>
            <c:numRef>
              <c:f>Processing!$O$17</c:f>
              <c:numCache>
                <c:formatCode>0%</c:formatCode>
                <c:ptCount val="1"/>
                <c:pt idx="0">
                  <c:v>0</c:v>
                </c:pt>
              </c:numCache>
            </c:numRef>
          </c:val>
          <c:extLst>
            <c:ext xmlns:c16="http://schemas.microsoft.com/office/drawing/2014/chart" uri="{C3380CC4-5D6E-409C-BE32-E72D297353CC}">
              <c16:uniqueId val="{00000001-EDFF-4E92-B7DD-DA8D43C95756}"/>
            </c:ext>
          </c:extLst>
        </c:ser>
        <c:dLbls>
          <c:showLegendKey val="0"/>
          <c:showVal val="0"/>
          <c:showCatName val="0"/>
          <c:showSerName val="0"/>
          <c:showPercent val="0"/>
          <c:showBubbleSize val="0"/>
        </c:dLbls>
        <c:gapWidth val="500"/>
        <c:overlap val="100"/>
        <c:axId val="1957253423"/>
        <c:axId val="1957247663"/>
      </c:barChart>
      <c:catAx>
        <c:axId val="1957253423"/>
        <c:scaling>
          <c:orientation val="minMax"/>
        </c:scaling>
        <c:delete val="1"/>
        <c:axPos val="l"/>
        <c:majorTickMark val="out"/>
        <c:minorTickMark val="none"/>
        <c:tickLblPos val="nextTo"/>
        <c:crossAx val="1957247663"/>
        <c:crosses val="autoZero"/>
        <c:auto val="1"/>
        <c:lblAlgn val="ctr"/>
        <c:lblOffset val="100"/>
        <c:noMultiLvlLbl val="0"/>
      </c:catAx>
      <c:valAx>
        <c:axId val="1957247663"/>
        <c:scaling>
          <c:orientation val="minMax"/>
          <c:max val="1"/>
          <c:min val="0"/>
        </c:scaling>
        <c:delete val="1"/>
        <c:axPos val="b"/>
        <c:numFmt formatCode="0%" sourceLinked="1"/>
        <c:majorTickMark val="out"/>
        <c:minorTickMark val="none"/>
        <c:tickLblPos val="nextTo"/>
        <c:crossAx val="1957253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Processing!$A$1</c:f>
              <c:strCache>
                <c:ptCount val="1"/>
                <c:pt idx="0">
                  <c:v>Dia</c:v>
                </c:pt>
              </c:strCache>
            </c:strRef>
          </c:tx>
          <c:spPr>
            <a:noFill/>
            <a:ln w="12700">
              <a:solidFill>
                <a:schemeClr val="tx1"/>
              </a:solidFill>
            </a:ln>
          </c:spPr>
          <c:dPt>
            <c:idx val="0"/>
            <c:bubble3D val="0"/>
            <c:spPr>
              <a:noFill/>
              <a:ln w="12700">
                <a:solidFill>
                  <a:schemeClr val="tx1"/>
                </a:solidFill>
              </a:ln>
              <a:effectLst/>
            </c:spPr>
            <c:extLst>
              <c:ext xmlns:c16="http://schemas.microsoft.com/office/drawing/2014/chart" uri="{C3380CC4-5D6E-409C-BE32-E72D297353CC}">
                <c16:uniqueId val="{00000001-FE12-41B2-A998-2DB006D4AACC}"/>
              </c:ext>
            </c:extLst>
          </c:dPt>
          <c:dPt>
            <c:idx val="1"/>
            <c:bubble3D val="0"/>
            <c:spPr>
              <a:noFill/>
              <a:ln w="12700">
                <a:solidFill>
                  <a:schemeClr val="tx1"/>
                </a:solidFill>
              </a:ln>
              <a:effectLst/>
            </c:spPr>
            <c:extLst>
              <c:ext xmlns:c16="http://schemas.microsoft.com/office/drawing/2014/chart" uri="{C3380CC4-5D6E-409C-BE32-E72D297353CC}">
                <c16:uniqueId val="{00000003-FE12-41B2-A998-2DB006D4AACC}"/>
              </c:ext>
            </c:extLst>
          </c:dPt>
          <c:dPt>
            <c:idx val="2"/>
            <c:bubble3D val="0"/>
            <c:spPr>
              <a:noFill/>
              <a:ln w="12700">
                <a:solidFill>
                  <a:schemeClr val="tx1"/>
                </a:solidFill>
              </a:ln>
              <a:effectLst/>
            </c:spPr>
            <c:extLst>
              <c:ext xmlns:c16="http://schemas.microsoft.com/office/drawing/2014/chart" uri="{C3380CC4-5D6E-409C-BE32-E72D297353CC}">
                <c16:uniqueId val="{00000005-FE12-41B2-A998-2DB006D4AACC}"/>
              </c:ext>
            </c:extLst>
          </c:dPt>
          <c:dPt>
            <c:idx val="3"/>
            <c:bubble3D val="0"/>
            <c:spPr>
              <a:noFill/>
              <a:ln w="12700">
                <a:solidFill>
                  <a:schemeClr val="tx1"/>
                </a:solidFill>
              </a:ln>
              <a:effectLst/>
            </c:spPr>
            <c:extLst>
              <c:ext xmlns:c16="http://schemas.microsoft.com/office/drawing/2014/chart" uri="{C3380CC4-5D6E-409C-BE32-E72D297353CC}">
                <c16:uniqueId val="{00000007-FE12-41B2-A998-2DB006D4AACC}"/>
              </c:ext>
            </c:extLst>
          </c:dPt>
          <c:dPt>
            <c:idx val="4"/>
            <c:bubble3D val="0"/>
            <c:spPr>
              <a:noFill/>
              <a:ln w="12700">
                <a:solidFill>
                  <a:schemeClr val="tx1"/>
                </a:solidFill>
              </a:ln>
              <a:effectLst/>
            </c:spPr>
            <c:extLst>
              <c:ext xmlns:c16="http://schemas.microsoft.com/office/drawing/2014/chart" uri="{C3380CC4-5D6E-409C-BE32-E72D297353CC}">
                <c16:uniqueId val="{00000009-FE12-41B2-A998-2DB006D4AACC}"/>
              </c:ext>
            </c:extLst>
          </c:dPt>
          <c:dPt>
            <c:idx val="5"/>
            <c:bubble3D val="0"/>
            <c:spPr>
              <a:noFill/>
              <a:ln w="12700">
                <a:solidFill>
                  <a:schemeClr val="tx1"/>
                </a:solidFill>
              </a:ln>
              <a:effectLst/>
            </c:spPr>
            <c:extLst>
              <c:ext xmlns:c16="http://schemas.microsoft.com/office/drawing/2014/chart" uri="{C3380CC4-5D6E-409C-BE32-E72D297353CC}">
                <c16:uniqueId val="{0000000B-FE12-41B2-A998-2DB006D4AACC}"/>
              </c:ext>
            </c:extLst>
          </c:dPt>
          <c:dPt>
            <c:idx val="6"/>
            <c:bubble3D val="0"/>
            <c:spPr>
              <a:noFill/>
              <a:ln w="12700">
                <a:solidFill>
                  <a:schemeClr val="tx1"/>
                </a:solidFill>
              </a:ln>
              <a:effectLst/>
            </c:spPr>
            <c:extLst>
              <c:ext xmlns:c16="http://schemas.microsoft.com/office/drawing/2014/chart" uri="{C3380CC4-5D6E-409C-BE32-E72D297353CC}">
                <c16:uniqueId val="{0000000D-FE12-41B2-A998-2DB006D4AACC}"/>
              </c:ext>
            </c:extLst>
          </c:dPt>
          <c:dPt>
            <c:idx val="7"/>
            <c:bubble3D val="0"/>
            <c:spPr>
              <a:noFill/>
              <a:ln w="12700">
                <a:solidFill>
                  <a:schemeClr val="tx1"/>
                </a:solidFill>
              </a:ln>
              <a:effectLst/>
            </c:spPr>
            <c:extLst>
              <c:ext xmlns:c16="http://schemas.microsoft.com/office/drawing/2014/chart" uri="{C3380CC4-5D6E-409C-BE32-E72D297353CC}">
                <c16:uniqueId val="{0000000F-FE12-41B2-A998-2DB006D4AACC}"/>
              </c:ext>
            </c:extLst>
          </c:dPt>
          <c:dPt>
            <c:idx val="8"/>
            <c:bubble3D val="0"/>
            <c:spPr>
              <a:noFill/>
              <a:ln w="12700">
                <a:solidFill>
                  <a:schemeClr val="tx1"/>
                </a:solidFill>
              </a:ln>
              <a:effectLst/>
            </c:spPr>
            <c:extLst>
              <c:ext xmlns:c16="http://schemas.microsoft.com/office/drawing/2014/chart" uri="{C3380CC4-5D6E-409C-BE32-E72D297353CC}">
                <c16:uniqueId val="{00000011-FE12-41B2-A998-2DB006D4AACC}"/>
              </c:ext>
            </c:extLst>
          </c:dPt>
          <c:dPt>
            <c:idx val="9"/>
            <c:bubble3D val="0"/>
            <c:spPr>
              <a:noFill/>
              <a:ln w="12700">
                <a:solidFill>
                  <a:schemeClr val="tx1"/>
                </a:solidFill>
              </a:ln>
              <a:effectLst/>
            </c:spPr>
            <c:extLst>
              <c:ext xmlns:c16="http://schemas.microsoft.com/office/drawing/2014/chart" uri="{C3380CC4-5D6E-409C-BE32-E72D297353CC}">
                <c16:uniqueId val="{00000013-FE12-41B2-A998-2DB006D4AACC}"/>
              </c:ext>
            </c:extLst>
          </c:dPt>
          <c:dPt>
            <c:idx val="10"/>
            <c:bubble3D val="0"/>
            <c:spPr>
              <a:noFill/>
              <a:ln w="12700">
                <a:solidFill>
                  <a:schemeClr val="tx1"/>
                </a:solidFill>
              </a:ln>
              <a:effectLst/>
            </c:spPr>
            <c:extLst>
              <c:ext xmlns:c16="http://schemas.microsoft.com/office/drawing/2014/chart" uri="{C3380CC4-5D6E-409C-BE32-E72D297353CC}">
                <c16:uniqueId val="{00000015-FE12-41B2-A998-2DB006D4AACC}"/>
              </c:ext>
            </c:extLst>
          </c:dPt>
          <c:dPt>
            <c:idx val="11"/>
            <c:bubble3D val="0"/>
            <c:spPr>
              <a:noFill/>
              <a:ln w="12700">
                <a:solidFill>
                  <a:schemeClr val="tx1"/>
                </a:solidFill>
              </a:ln>
              <a:effectLst/>
            </c:spPr>
            <c:extLst>
              <c:ext xmlns:c16="http://schemas.microsoft.com/office/drawing/2014/chart" uri="{C3380CC4-5D6E-409C-BE32-E72D297353CC}">
                <c16:uniqueId val="{00000017-FE12-41B2-A998-2DB006D4AACC}"/>
              </c:ext>
            </c:extLst>
          </c:dPt>
          <c:dPt>
            <c:idx val="12"/>
            <c:bubble3D val="0"/>
            <c:spPr>
              <a:noFill/>
              <a:ln w="12700">
                <a:solidFill>
                  <a:schemeClr val="tx1"/>
                </a:solidFill>
              </a:ln>
              <a:effectLst/>
            </c:spPr>
            <c:extLst>
              <c:ext xmlns:c16="http://schemas.microsoft.com/office/drawing/2014/chart" uri="{C3380CC4-5D6E-409C-BE32-E72D297353CC}">
                <c16:uniqueId val="{00000019-FE12-41B2-A998-2DB006D4AACC}"/>
              </c:ext>
            </c:extLst>
          </c:dPt>
          <c:dPt>
            <c:idx val="13"/>
            <c:bubble3D val="0"/>
            <c:spPr>
              <a:noFill/>
              <a:ln w="12700">
                <a:solidFill>
                  <a:schemeClr val="tx1"/>
                </a:solidFill>
              </a:ln>
              <a:effectLst/>
            </c:spPr>
            <c:extLst>
              <c:ext xmlns:c16="http://schemas.microsoft.com/office/drawing/2014/chart" uri="{C3380CC4-5D6E-409C-BE32-E72D297353CC}">
                <c16:uniqueId val="{0000001B-FE12-41B2-A998-2DB006D4AACC}"/>
              </c:ext>
            </c:extLst>
          </c:dPt>
          <c:dPt>
            <c:idx val="14"/>
            <c:bubble3D val="0"/>
            <c:spPr>
              <a:noFill/>
              <a:ln w="12700">
                <a:solidFill>
                  <a:schemeClr val="tx1"/>
                </a:solidFill>
              </a:ln>
              <a:effectLst/>
            </c:spPr>
            <c:extLst>
              <c:ext xmlns:c16="http://schemas.microsoft.com/office/drawing/2014/chart" uri="{C3380CC4-5D6E-409C-BE32-E72D297353CC}">
                <c16:uniqueId val="{0000001D-FE12-41B2-A998-2DB006D4AACC}"/>
              </c:ext>
            </c:extLst>
          </c:dPt>
          <c:val>
            <c:numRef>
              <c:f>Processing!$A$2:$A$16</c:f>
              <c:numCache>
                <c:formatCode>General</c:formatCode>
                <c:ptCount val="1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numCache>
            </c:numRef>
          </c:val>
          <c:extLst>
            <c:ext xmlns:c16="http://schemas.microsoft.com/office/drawing/2014/chart" uri="{C3380CC4-5D6E-409C-BE32-E72D297353CC}">
              <c16:uniqueId val="{0000001E-FE12-41B2-A998-2DB006D4AACC}"/>
            </c:ext>
          </c:extLst>
        </c:ser>
        <c:dLbls>
          <c:showLegendKey val="0"/>
          <c:showVal val="0"/>
          <c:showCatName val="0"/>
          <c:showSerName val="0"/>
          <c:showPercent val="0"/>
          <c:showBubbleSize val="0"/>
          <c:showLeaderLines val="1"/>
        </c:dLbls>
        <c:firstSliceAng val="0"/>
      </c:pieChart>
      <c:pieChart>
        <c:varyColors val="1"/>
        <c:ser>
          <c:idx val="1"/>
          <c:order val="1"/>
          <c:tx>
            <c:strRef>
              <c:f>Processing!$B$1</c:f>
              <c:strCache>
                <c:ptCount val="1"/>
                <c:pt idx="0">
                  <c:v>Budgeted Cost</c:v>
                </c:pt>
              </c:strCache>
            </c:strRef>
          </c:tx>
          <c:spPr>
            <a:solidFill>
              <a:schemeClr val="tx1"/>
            </a:solidFill>
          </c:spPr>
          <c:dPt>
            <c:idx val="0"/>
            <c:bubble3D val="0"/>
            <c:spPr>
              <a:gradFill flip="none" rotWithShape="1">
                <a:gsLst>
                  <a:gs pos="62000">
                    <a:schemeClr val="bg1">
                      <a:alpha val="0"/>
                    </a:schemeClr>
                  </a:gs>
                  <a:gs pos="0">
                    <a:schemeClr val="bg1"/>
                  </a:gs>
                </a:gsLst>
                <a:lin ang="5400000" scaled="0"/>
                <a:tileRect/>
              </a:gradFill>
              <a:ln w="19050">
                <a:solidFill>
                  <a:schemeClr val="lt1"/>
                </a:solidFill>
              </a:ln>
              <a:effectLst/>
            </c:spPr>
            <c:extLst>
              <c:ext xmlns:c16="http://schemas.microsoft.com/office/drawing/2014/chart" uri="{C3380CC4-5D6E-409C-BE32-E72D297353CC}">
                <c16:uniqueId val="{00000020-FE12-41B2-A998-2DB006D4AACC}"/>
              </c:ext>
            </c:extLst>
          </c:dPt>
          <c:dPt>
            <c:idx val="1"/>
            <c:bubble3D val="0"/>
            <c:spPr>
              <a:noFill/>
              <a:ln w="19050">
                <a:noFill/>
              </a:ln>
              <a:effectLst/>
            </c:spPr>
            <c:extLst>
              <c:ext xmlns:c16="http://schemas.microsoft.com/office/drawing/2014/chart" uri="{C3380CC4-5D6E-409C-BE32-E72D297353CC}">
                <c16:uniqueId val="{00000022-FE12-41B2-A998-2DB006D4AACC}"/>
              </c:ext>
            </c:extLst>
          </c:dPt>
          <c:dPt>
            <c:idx val="2"/>
            <c:bubble3D val="0"/>
            <c:spPr>
              <a:solidFill>
                <a:schemeClr val="tx1"/>
              </a:solidFill>
              <a:ln w="19050">
                <a:noFill/>
              </a:ln>
              <a:effectLst/>
            </c:spPr>
            <c:extLst>
              <c:ext xmlns:c16="http://schemas.microsoft.com/office/drawing/2014/chart" uri="{C3380CC4-5D6E-409C-BE32-E72D297353CC}">
                <c16:uniqueId val="{00000024-FE12-41B2-A998-2DB006D4AACC}"/>
              </c:ext>
            </c:extLst>
          </c:dPt>
          <c:val>
            <c:numRef>
              <c:f>Processing!$B$2:$D$2</c:f>
              <c:numCache>
                <c:formatCode>0%</c:formatCode>
                <c:ptCount val="3"/>
                <c:pt idx="0">
                  <c:v>0.76158940397350994</c:v>
                </c:pt>
                <c:pt idx="1">
                  <c:v>0.23841059602649006</c:v>
                </c:pt>
                <c:pt idx="2">
                  <c:v>0.5</c:v>
                </c:pt>
              </c:numCache>
            </c:numRef>
          </c:val>
          <c:extLst>
            <c:ext xmlns:c16="http://schemas.microsoft.com/office/drawing/2014/chart" uri="{C3380CC4-5D6E-409C-BE32-E72D297353CC}">
              <c16:uniqueId val="{00000025-FE12-41B2-A998-2DB006D4AACC}"/>
            </c:ext>
          </c:extLst>
        </c:ser>
        <c:dLbls>
          <c:showLegendKey val="0"/>
          <c:showVal val="0"/>
          <c:showCatName val="0"/>
          <c:showSerName val="0"/>
          <c:showPercent val="0"/>
          <c:showBubbleSize val="0"/>
          <c:showLeaderLines val="1"/>
        </c:dLbls>
        <c:firstSliceAng val="240"/>
      </c:pieChart>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solidFill>
              <a:srgbClr val="2E63DE">
                <a:alpha val="31000"/>
              </a:srgbClr>
            </a:solidFill>
            <a:ln w="12700">
              <a:solidFill>
                <a:srgbClr val="2E63DE"/>
              </a:solidFill>
            </a:ln>
            <a:effectLst/>
          </c:spPr>
          <c:val>
            <c:numRef>
              <c:f>Processing!$U$10:$U$14</c:f>
              <c:numCache>
                <c:formatCode>0%</c:formatCode>
                <c:ptCount val="5"/>
                <c:pt idx="0">
                  <c:v>0.55555555555555547</c:v>
                </c:pt>
                <c:pt idx="1">
                  <c:v>0.55555555555555547</c:v>
                </c:pt>
                <c:pt idx="2">
                  <c:v>0.55555555555555558</c:v>
                </c:pt>
                <c:pt idx="3">
                  <c:v>0.55555555555555547</c:v>
                </c:pt>
                <c:pt idx="4">
                  <c:v>0.55555555555555547</c:v>
                </c:pt>
              </c:numCache>
            </c:numRef>
          </c:val>
          <c:extLst>
            <c:ext xmlns:c16="http://schemas.microsoft.com/office/drawing/2014/chart" uri="{C3380CC4-5D6E-409C-BE32-E72D297353CC}">
              <c16:uniqueId val="{00000000-B424-46B1-93DA-1AFEF9ED824A}"/>
            </c:ext>
          </c:extLst>
        </c:ser>
        <c:dLbls>
          <c:showLegendKey val="0"/>
          <c:showVal val="0"/>
          <c:showCatName val="0"/>
          <c:showSerName val="0"/>
          <c:showPercent val="0"/>
          <c:showBubbleSize val="0"/>
        </c:dLbls>
        <c:axId val="308727968"/>
        <c:axId val="308731808"/>
      </c:radarChart>
      <c:catAx>
        <c:axId val="308727968"/>
        <c:scaling>
          <c:orientation val="minMax"/>
        </c:scaling>
        <c:delete val="1"/>
        <c:axPos val="b"/>
        <c:majorTickMark val="none"/>
        <c:minorTickMark val="none"/>
        <c:tickLblPos val="nextTo"/>
        <c:crossAx val="308731808"/>
        <c:crosses val="autoZero"/>
        <c:auto val="1"/>
        <c:lblAlgn val="ctr"/>
        <c:lblOffset val="100"/>
        <c:noMultiLvlLbl val="0"/>
      </c:catAx>
      <c:valAx>
        <c:axId val="308731808"/>
        <c:scaling>
          <c:orientation val="minMax"/>
        </c:scaling>
        <c:delete val="1"/>
        <c:axPos val="l"/>
        <c:numFmt formatCode="0%" sourceLinked="1"/>
        <c:majorTickMark val="none"/>
        <c:minorTickMark val="none"/>
        <c:tickLblPos val="nextTo"/>
        <c:crossAx val="308727968"/>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1"/>
          <c:order val="1"/>
          <c:spPr>
            <a:gradFill flip="none" rotWithShape="1">
              <a:gsLst>
                <a:gs pos="7000">
                  <a:srgbClr val="2E63DE"/>
                </a:gs>
                <a:gs pos="100000">
                  <a:srgbClr val="0A0E14">
                    <a:alpha val="4000"/>
                  </a:srgbClr>
                </a:gs>
              </a:gsLst>
              <a:lin ang="5400000" scaled="0"/>
              <a:tileRect/>
            </a:gradFill>
            <a:ln>
              <a:noFill/>
            </a:ln>
            <a:effectLst/>
          </c:spP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extLst>
            <c:ext xmlns:c16="http://schemas.microsoft.com/office/drawing/2014/chart" uri="{C3380CC4-5D6E-409C-BE32-E72D297353CC}">
              <c16:uniqueId val="{00000000-049A-4B86-9EA3-1D6997AF7A62}"/>
            </c:ext>
          </c:extLst>
        </c:ser>
        <c:dLbls>
          <c:showLegendKey val="0"/>
          <c:showVal val="0"/>
          <c:showCatName val="0"/>
          <c:showSerName val="0"/>
          <c:showPercent val="0"/>
          <c:showBubbleSize val="0"/>
        </c:dLbls>
        <c:axId val="1734722031"/>
        <c:axId val="1734718191"/>
      </c:areaChart>
      <c:lineChart>
        <c:grouping val="standard"/>
        <c:varyColors val="0"/>
        <c:ser>
          <c:idx val="0"/>
          <c:order val="0"/>
          <c:spPr>
            <a:ln w="19050" cap="rnd">
              <a:solidFill>
                <a:srgbClr val="5977F5"/>
              </a:solidFill>
              <a:round/>
            </a:ln>
            <a:effectLst/>
          </c:spPr>
          <c:marker>
            <c:symbol val="none"/>
          </c:marke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smooth val="1"/>
          <c:extLst>
            <c:ext xmlns:c16="http://schemas.microsoft.com/office/drawing/2014/chart" uri="{C3380CC4-5D6E-409C-BE32-E72D297353CC}">
              <c16:uniqueId val="{00000001-049A-4B86-9EA3-1D6997AF7A62}"/>
            </c:ext>
          </c:extLst>
        </c:ser>
        <c:dLbls>
          <c:showLegendKey val="0"/>
          <c:showVal val="0"/>
          <c:showCatName val="0"/>
          <c:showSerName val="0"/>
          <c:showPercent val="0"/>
          <c:showBubbleSize val="0"/>
        </c:dLbls>
        <c:marker val="1"/>
        <c:smooth val="0"/>
        <c:axId val="1734722031"/>
        <c:axId val="1734718191"/>
      </c:lineChart>
      <c:catAx>
        <c:axId val="1734722031"/>
        <c:scaling>
          <c:orientation val="minMax"/>
        </c:scaling>
        <c:delete val="1"/>
        <c:axPos val="b"/>
        <c:majorTickMark val="none"/>
        <c:minorTickMark val="none"/>
        <c:tickLblPos val="nextTo"/>
        <c:crossAx val="1734718191"/>
        <c:crosses val="autoZero"/>
        <c:auto val="1"/>
        <c:lblAlgn val="ctr"/>
        <c:lblOffset val="100"/>
        <c:noMultiLvlLbl val="0"/>
      </c:catAx>
      <c:valAx>
        <c:axId val="1734718191"/>
        <c:scaling>
          <c:orientation val="minMax"/>
        </c:scaling>
        <c:delete val="1"/>
        <c:axPos val="l"/>
        <c:numFmt formatCode="0%" sourceLinked="1"/>
        <c:majorTickMark val="none"/>
        <c:minorTickMark val="none"/>
        <c:tickLblPos val="nextTo"/>
        <c:crossAx val="1734722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a:gsLst>
                <a:gs pos="0">
                  <a:srgbClr val="2E63DE"/>
                </a:gs>
                <a:gs pos="100000">
                  <a:srgbClr val="0A0E14"/>
                </a:gs>
              </a:gsLst>
              <a:path path="circle">
                <a:fillToRect l="100000" b="100000"/>
              </a:path>
            </a:gradFill>
            <a:ln w="34925">
              <a:noFill/>
            </a:ln>
            <a:effectLst/>
          </c:spPr>
          <c:invertIfNegative val="0"/>
          <c:val>
            <c:numRef>
              <c:f>Processing!$H$2:$H$13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0-F8EA-4E31-87B0-348BBFBA8828}"/>
            </c:ext>
          </c:extLst>
        </c:ser>
        <c:dLbls>
          <c:showLegendKey val="0"/>
          <c:showVal val="0"/>
          <c:showCatName val="0"/>
          <c:showSerName val="0"/>
          <c:showPercent val="0"/>
          <c:showBubbleSize val="0"/>
        </c:dLbls>
        <c:gapWidth val="30"/>
        <c:overlap val="-27"/>
        <c:axId val="310750192"/>
        <c:axId val="310746832"/>
      </c:barChart>
      <c:catAx>
        <c:axId val="310750192"/>
        <c:scaling>
          <c:orientation val="minMax"/>
        </c:scaling>
        <c:delete val="1"/>
        <c:axPos val="b"/>
        <c:majorTickMark val="none"/>
        <c:minorTickMark val="none"/>
        <c:tickLblPos val="nextTo"/>
        <c:crossAx val="310746832"/>
        <c:crosses val="autoZero"/>
        <c:auto val="1"/>
        <c:lblAlgn val="ctr"/>
        <c:lblOffset val="100"/>
        <c:noMultiLvlLbl val="0"/>
      </c:catAx>
      <c:valAx>
        <c:axId val="310746832"/>
        <c:scaling>
          <c:orientation val="minMax"/>
        </c:scaling>
        <c:delete val="1"/>
        <c:axPos val="l"/>
        <c:numFmt formatCode="General" sourceLinked="1"/>
        <c:majorTickMark val="none"/>
        <c:minorTickMark val="none"/>
        <c:tickLblPos val="nextTo"/>
        <c:crossAx val="31075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flip="none" rotWithShape="1">
                <a:gsLst>
                  <a:gs pos="47000">
                    <a:srgbClr val="7B58FA"/>
                  </a:gs>
                  <a:gs pos="0">
                    <a:srgbClr val="5B52EA"/>
                  </a:gs>
                  <a:gs pos="100000">
                    <a:srgbClr val="5977F5"/>
                  </a:gs>
                </a:gsLst>
                <a:lin ang="2700000" scaled="1"/>
                <a:tileRect/>
              </a:gradFill>
              <a:ln w="19050">
                <a:noFill/>
              </a:ln>
              <a:effectLst/>
            </c:spPr>
            <c:extLst>
              <c:ext xmlns:c16="http://schemas.microsoft.com/office/drawing/2014/chart" uri="{C3380CC4-5D6E-409C-BE32-E72D297353CC}">
                <c16:uniqueId val="{00000001-2E4A-4809-AA10-189FE9726B86}"/>
              </c:ext>
            </c:extLst>
          </c:dPt>
          <c:dPt>
            <c:idx val="1"/>
            <c:bubble3D val="0"/>
            <c:spPr>
              <a:solidFill>
                <a:srgbClr val="192C5A"/>
              </a:solidFill>
              <a:ln w="19050">
                <a:noFill/>
              </a:ln>
              <a:effectLst/>
            </c:spPr>
            <c:extLst>
              <c:ext xmlns:c16="http://schemas.microsoft.com/office/drawing/2014/chart" uri="{C3380CC4-5D6E-409C-BE32-E72D297353CC}">
                <c16:uniqueId val="{00000003-2E4A-4809-AA10-189FE9726B86}"/>
              </c:ext>
            </c:extLst>
          </c:dPt>
          <c:val>
            <c:numRef>
              <c:f>Processing!$B$5:$C$5</c:f>
              <c:numCache>
                <c:formatCode>0%</c:formatCode>
                <c:ptCount val="2"/>
                <c:pt idx="0">
                  <c:v>0.57926829268292679</c:v>
                </c:pt>
                <c:pt idx="1">
                  <c:v>0.42073170731707321</c:v>
                </c:pt>
              </c:numCache>
            </c:numRef>
          </c:val>
          <c:extLst>
            <c:ext xmlns:c16="http://schemas.microsoft.com/office/drawing/2014/chart" uri="{C3380CC4-5D6E-409C-BE32-E72D297353CC}">
              <c16:uniqueId val="{00000004-2E4A-4809-AA10-189FE9726B86}"/>
            </c:ext>
          </c:extLst>
        </c:ser>
        <c:dLbls>
          <c:showLegendKey val="0"/>
          <c:showVal val="0"/>
          <c:showCatName val="0"/>
          <c:showSerName val="0"/>
          <c:showPercent val="0"/>
          <c:showBubbleSize val="0"/>
          <c:showLeaderLines val="1"/>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Processing!$G$1</c:f>
              <c:strCache>
                <c:ptCount val="1"/>
                <c:pt idx="0">
                  <c:v>Indent</c:v>
                </c:pt>
              </c:strCache>
            </c:strRef>
          </c:tx>
          <c:spPr>
            <a:solidFill>
              <a:schemeClr val="accent1"/>
            </a:solidFill>
            <a:ln>
              <a:noFill/>
            </a:ln>
            <a:effectLst/>
          </c:spPr>
          <c:invertIfNegative val="0"/>
          <c:cat>
            <c:strRef>
              <c:f>Processing!$F$2:$F$13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Processing!$G$2:$G$13</c:f>
              <c:numCache>
                <c:formatCode>General</c:formatCode>
                <c:ptCount val="12"/>
                <c:pt idx="0">
                  <c:v>1120.04</c:v>
                </c:pt>
                <c:pt idx="1">
                  <c:v>1120.04</c:v>
                </c:pt>
                <c:pt idx="2">
                  <c:v>1120.04</c:v>
                </c:pt>
                <c:pt idx="3">
                  <c:v>1120.04</c:v>
                </c:pt>
                <c:pt idx="4">
                  <c:v>1120.04</c:v>
                </c:pt>
                <c:pt idx="5">
                  <c:v>1120.04</c:v>
                </c:pt>
                <c:pt idx="6">
                  <c:v>1120.04</c:v>
                </c:pt>
                <c:pt idx="7">
                  <c:v>1120.04</c:v>
                </c:pt>
                <c:pt idx="8">
                  <c:v>1120.04</c:v>
                </c:pt>
                <c:pt idx="9">
                  <c:v>1120.04</c:v>
                </c:pt>
                <c:pt idx="10">
                  <c:v>1120.04</c:v>
                </c:pt>
                <c:pt idx="11">
                  <c:v>1120.04</c:v>
                </c:pt>
              </c:numCache>
            </c:numRef>
          </c:val>
          <c:extLst>
            <c:ext xmlns:c16="http://schemas.microsoft.com/office/drawing/2014/chart" uri="{C3380CC4-5D6E-409C-BE32-E72D297353CC}">
              <c16:uniqueId val="{00000000-ADA1-4C1A-8476-AEA21348B913}"/>
            </c:ext>
          </c:extLst>
        </c:ser>
        <c:ser>
          <c:idx val="2"/>
          <c:order val="1"/>
          <c:tx>
            <c:strRef>
              <c:f>Processing!$H$1</c:f>
              <c:strCache>
                <c:ptCount val="1"/>
                <c:pt idx="0">
                  <c:v>Sales</c:v>
                </c:pt>
              </c:strCache>
            </c:strRef>
          </c:tx>
          <c:spPr>
            <a:solidFill>
              <a:srgbClr val="001D88"/>
            </a:solidFill>
            <a:ln w="101600">
              <a:gradFill>
                <a:gsLst>
                  <a:gs pos="77000">
                    <a:srgbClr val="004BA6"/>
                  </a:gs>
                  <a:gs pos="100000">
                    <a:srgbClr val="7B85FF"/>
                  </a:gs>
                </a:gsLst>
                <a:lin ang="5400000" scaled="1"/>
              </a:gradFill>
            </a:ln>
            <a:effectLst/>
          </c:spPr>
          <c:invertIfNegative val="0"/>
          <c:val>
            <c:numRef>
              <c:f>Processing!$H$2:$H$13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1-ADA1-4C1A-8476-AEA21348B913}"/>
            </c:ext>
          </c:extLst>
        </c:ser>
        <c:dLbls>
          <c:showLegendKey val="0"/>
          <c:showVal val="0"/>
          <c:showCatName val="0"/>
          <c:showSerName val="0"/>
          <c:showPercent val="0"/>
          <c:showBubbleSize val="0"/>
        </c:dLbls>
        <c:gapWidth val="500"/>
        <c:overlap val="100"/>
        <c:axId val="2010021327"/>
        <c:axId val="2010021807"/>
      </c:barChart>
      <c:barChart>
        <c:barDir val="col"/>
        <c:grouping val="stacked"/>
        <c:varyColors val="0"/>
        <c:ser>
          <c:idx val="3"/>
          <c:order val="2"/>
          <c:tx>
            <c:strRef>
              <c:f>Processing!$G$1</c:f>
              <c:strCache>
                <c:ptCount val="1"/>
                <c:pt idx="0">
                  <c:v>Indent</c:v>
                </c:pt>
              </c:strCache>
            </c:strRef>
          </c:tx>
          <c:spPr>
            <a:noFill/>
            <a:ln>
              <a:noFill/>
            </a:ln>
            <a:effectLst/>
          </c:spPr>
          <c:invertIfNegative val="0"/>
          <c:val>
            <c:numRef>
              <c:f>Processing!$G$2:$G$13</c:f>
              <c:numCache>
                <c:formatCode>General</c:formatCode>
                <c:ptCount val="12"/>
                <c:pt idx="0">
                  <c:v>1120.04</c:v>
                </c:pt>
                <c:pt idx="1">
                  <c:v>1120.04</c:v>
                </c:pt>
                <c:pt idx="2">
                  <c:v>1120.04</c:v>
                </c:pt>
                <c:pt idx="3">
                  <c:v>1120.04</c:v>
                </c:pt>
                <c:pt idx="4">
                  <c:v>1120.04</c:v>
                </c:pt>
                <c:pt idx="5">
                  <c:v>1120.04</c:v>
                </c:pt>
                <c:pt idx="6">
                  <c:v>1120.04</c:v>
                </c:pt>
                <c:pt idx="7">
                  <c:v>1120.04</c:v>
                </c:pt>
                <c:pt idx="8">
                  <c:v>1120.04</c:v>
                </c:pt>
                <c:pt idx="9">
                  <c:v>1120.04</c:v>
                </c:pt>
                <c:pt idx="10">
                  <c:v>1120.04</c:v>
                </c:pt>
                <c:pt idx="11">
                  <c:v>1120.04</c:v>
                </c:pt>
              </c:numCache>
            </c:numRef>
          </c:val>
          <c:extLst>
            <c:ext xmlns:c16="http://schemas.microsoft.com/office/drawing/2014/chart" uri="{C3380CC4-5D6E-409C-BE32-E72D297353CC}">
              <c16:uniqueId val="{00000002-ADA1-4C1A-8476-AEA21348B913}"/>
            </c:ext>
          </c:extLst>
        </c:ser>
        <c:ser>
          <c:idx val="1"/>
          <c:order val="3"/>
          <c:tx>
            <c:strRef>
              <c:f>Processing!$I$1</c:f>
              <c:strCache>
                <c:ptCount val="1"/>
                <c:pt idx="0">
                  <c:v>Cursor</c:v>
                </c:pt>
              </c:strCache>
            </c:strRef>
          </c:tx>
          <c:spPr>
            <a:solidFill>
              <a:srgbClr val="2E63DE"/>
            </a:solidFill>
            <a:ln w="101600">
              <a:gradFill>
                <a:gsLst>
                  <a:gs pos="49000">
                    <a:srgbClr val="0098FF"/>
                  </a:gs>
                  <a:gs pos="100000">
                    <a:srgbClr val="A110ED"/>
                  </a:gs>
                </a:gsLst>
                <a:lin ang="5400000" scaled="1"/>
              </a:gradFill>
            </a:ln>
            <a:effectLst/>
          </c:spPr>
          <c:invertIfNegative val="0"/>
          <c:cat>
            <c:strRef>
              <c:f>Processing!$F$2:$F$13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Processing!$I$2:$I$13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3-ADA1-4C1A-8476-AEA21348B913}"/>
            </c:ext>
          </c:extLst>
        </c:ser>
        <c:dLbls>
          <c:showLegendKey val="0"/>
          <c:showVal val="0"/>
          <c:showCatName val="0"/>
          <c:showSerName val="0"/>
          <c:showPercent val="0"/>
          <c:showBubbleSize val="0"/>
        </c:dLbls>
        <c:gapWidth val="500"/>
        <c:overlap val="100"/>
        <c:axId val="301850960"/>
        <c:axId val="301850000"/>
      </c:barChart>
      <c:catAx>
        <c:axId val="2010021327"/>
        <c:scaling>
          <c:orientation val="minMax"/>
        </c:scaling>
        <c:delete val="1"/>
        <c:axPos val="b"/>
        <c:numFmt formatCode="General" sourceLinked="1"/>
        <c:majorTickMark val="none"/>
        <c:minorTickMark val="none"/>
        <c:tickLblPos val="nextTo"/>
        <c:crossAx val="2010021807"/>
        <c:crosses val="autoZero"/>
        <c:auto val="1"/>
        <c:lblAlgn val="ctr"/>
        <c:lblOffset val="100"/>
        <c:noMultiLvlLbl val="0"/>
      </c:catAx>
      <c:valAx>
        <c:axId val="2010021807"/>
        <c:scaling>
          <c:orientation val="minMax"/>
        </c:scaling>
        <c:delete val="1"/>
        <c:axPos val="l"/>
        <c:majorGridlines>
          <c:spPr>
            <a:ln w="9525" cap="flat" cmpd="sng" algn="ctr">
              <a:solidFill>
                <a:srgbClr val="23272F"/>
              </a:solidFill>
              <a:round/>
            </a:ln>
            <a:effectLst/>
          </c:spPr>
        </c:majorGridlines>
        <c:numFmt formatCode="General" sourceLinked="1"/>
        <c:majorTickMark val="none"/>
        <c:minorTickMark val="none"/>
        <c:tickLblPos val="nextTo"/>
        <c:crossAx val="2010021327"/>
        <c:crosses val="autoZero"/>
        <c:crossBetween val="between"/>
      </c:valAx>
      <c:valAx>
        <c:axId val="301850000"/>
        <c:scaling>
          <c:orientation val="minMax"/>
        </c:scaling>
        <c:delete val="1"/>
        <c:axPos val="r"/>
        <c:numFmt formatCode="General" sourceLinked="1"/>
        <c:majorTickMark val="out"/>
        <c:minorTickMark val="none"/>
        <c:tickLblPos val="nextTo"/>
        <c:crossAx val="301850960"/>
        <c:crosses val="max"/>
        <c:crossBetween val="between"/>
      </c:valAx>
      <c:catAx>
        <c:axId val="301850960"/>
        <c:scaling>
          <c:orientation val="minMax"/>
        </c:scaling>
        <c:delete val="1"/>
        <c:axPos val="b"/>
        <c:majorTickMark val="out"/>
        <c:minorTickMark val="none"/>
        <c:tickLblPos val="nextTo"/>
        <c:crossAx val="30185000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1"/>
          <c:order val="1"/>
          <c:tx>
            <c:v>fill</c:v>
          </c:tx>
          <c:spPr>
            <a:gradFill flip="none" rotWithShape="1">
              <a:gsLst>
                <a:gs pos="100000">
                  <a:srgbClr val="1E3979">
                    <a:alpha val="0"/>
                  </a:srgbClr>
                </a:gs>
                <a:gs pos="0">
                  <a:srgbClr val="1E3979">
                    <a:alpha val="71765"/>
                  </a:srgbClr>
                </a:gs>
              </a:gsLst>
              <a:lin ang="5400000" scaled="0"/>
              <a:tileRect/>
            </a:gradFill>
            <a:ln>
              <a:noFill/>
            </a:ln>
            <a:effectLst/>
          </c:spP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extLst>
            <c:ext xmlns:c16="http://schemas.microsoft.com/office/drawing/2014/chart" uri="{C3380CC4-5D6E-409C-BE32-E72D297353CC}">
              <c16:uniqueId val="{00000000-A18B-4914-8158-052E07A71E68}"/>
            </c:ext>
          </c:extLst>
        </c:ser>
        <c:dLbls>
          <c:showLegendKey val="0"/>
          <c:showVal val="0"/>
          <c:showCatName val="0"/>
          <c:showSerName val="0"/>
          <c:showPercent val="0"/>
          <c:showBubbleSize val="0"/>
        </c:dLbls>
        <c:axId val="307641488"/>
        <c:axId val="307634288"/>
      </c:areaChart>
      <c:lineChart>
        <c:grouping val="standard"/>
        <c:varyColors val="0"/>
        <c:ser>
          <c:idx val="0"/>
          <c:order val="0"/>
          <c:tx>
            <c:strRef>
              <c:f>Processing!$L$1</c:f>
              <c:strCache>
                <c:ptCount val="1"/>
                <c:pt idx="0">
                  <c:v>Brand Awareness</c:v>
                </c:pt>
              </c:strCache>
            </c:strRef>
          </c:tx>
          <c:spPr>
            <a:ln w="28575" cap="rnd">
              <a:gradFill>
                <a:gsLst>
                  <a:gs pos="17000">
                    <a:srgbClr val="2578FF"/>
                  </a:gs>
                  <a:gs pos="100000">
                    <a:srgbClr val="A110ED"/>
                  </a:gs>
                </a:gsLst>
                <a:lin ang="5400000" scaled="1"/>
              </a:gradFill>
              <a:round/>
            </a:ln>
            <a:effectLst/>
          </c:spPr>
          <c:marker>
            <c:symbol val="none"/>
          </c:marker>
          <c:cat>
            <c:strRef>
              <c:f>Processing!$K$2:$K$13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smooth val="1"/>
          <c:extLst>
            <c:ext xmlns:c16="http://schemas.microsoft.com/office/drawing/2014/chart" uri="{C3380CC4-5D6E-409C-BE32-E72D297353CC}">
              <c16:uniqueId val="{00000001-A18B-4914-8158-052E07A71E68}"/>
            </c:ext>
          </c:extLst>
        </c:ser>
        <c:dLbls>
          <c:showLegendKey val="0"/>
          <c:showVal val="0"/>
          <c:showCatName val="0"/>
          <c:showSerName val="0"/>
          <c:showPercent val="0"/>
          <c:showBubbleSize val="0"/>
        </c:dLbls>
        <c:marker val="1"/>
        <c:smooth val="0"/>
        <c:axId val="307641488"/>
        <c:axId val="307634288"/>
      </c:lineChart>
      <c:scatterChart>
        <c:scatterStyle val="lineMarker"/>
        <c:varyColors val="0"/>
        <c:ser>
          <c:idx val="2"/>
          <c:order val="2"/>
          <c:tx>
            <c:strRef>
              <c:f>Processing!$M$1</c:f>
              <c:strCache>
                <c:ptCount val="1"/>
                <c:pt idx="0">
                  <c:v>Cursor</c:v>
                </c:pt>
              </c:strCache>
            </c:strRef>
          </c:tx>
          <c:spPr>
            <a:ln w="25400" cap="rnd">
              <a:noFill/>
              <a:round/>
            </a:ln>
            <a:effectLst>
              <a:outerShdw blurRad="50800" dist="38100" dir="2700000" algn="tl" rotWithShape="0">
                <a:prstClr val="black">
                  <a:alpha val="40000"/>
                </a:prstClr>
              </a:outerShdw>
            </a:effectLst>
          </c:spPr>
          <c:marker>
            <c:symbol val="circle"/>
            <c:size val="13"/>
            <c:spPr>
              <a:solidFill>
                <a:schemeClr val="tx1"/>
              </a:solidFill>
              <a:ln w="25400">
                <a:solidFill>
                  <a:srgbClr val="2E63DE"/>
                </a:solidFill>
              </a:ln>
              <a:effectLst>
                <a:outerShdw blurRad="50800" dist="38100" dir="2700000" algn="tl" rotWithShape="0">
                  <a:prstClr val="black">
                    <a:alpha val="40000"/>
                  </a:prstClr>
                </a:outerShdw>
              </a:effectLst>
            </c:spPr>
          </c:marker>
          <c:yVal>
            <c:numRef>
              <c:f>Processing!$M$2:$M$13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yVal>
          <c:smooth val="0"/>
          <c:extLst>
            <c:ext xmlns:c16="http://schemas.microsoft.com/office/drawing/2014/chart" uri="{C3380CC4-5D6E-409C-BE32-E72D297353CC}">
              <c16:uniqueId val="{00000002-A18B-4914-8158-052E07A71E68}"/>
            </c:ext>
          </c:extLst>
        </c:ser>
        <c:dLbls>
          <c:showLegendKey val="0"/>
          <c:showVal val="0"/>
          <c:showCatName val="0"/>
          <c:showSerName val="0"/>
          <c:showPercent val="0"/>
          <c:showBubbleSize val="0"/>
        </c:dLbls>
        <c:axId val="307641488"/>
        <c:axId val="307634288"/>
      </c:scatterChart>
      <c:catAx>
        <c:axId val="307641488"/>
        <c:scaling>
          <c:orientation val="minMax"/>
        </c:scaling>
        <c:delete val="1"/>
        <c:axPos val="b"/>
        <c:numFmt formatCode="General" sourceLinked="1"/>
        <c:majorTickMark val="none"/>
        <c:minorTickMark val="none"/>
        <c:tickLblPos val="nextTo"/>
        <c:crossAx val="307634288"/>
        <c:crosses val="autoZero"/>
        <c:auto val="1"/>
        <c:lblAlgn val="ctr"/>
        <c:lblOffset val="100"/>
        <c:noMultiLvlLbl val="0"/>
      </c:catAx>
      <c:valAx>
        <c:axId val="307634288"/>
        <c:scaling>
          <c:orientation val="minMax"/>
        </c:scaling>
        <c:delete val="1"/>
        <c:axPos val="l"/>
        <c:numFmt formatCode="0%" sourceLinked="1"/>
        <c:majorTickMark val="none"/>
        <c:minorTickMark val="none"/>
        <c:tickLblPos val="nextTo"/>
        <c:crossAx val="30764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gradFill flip="none" rotWithShape="1">
              <a:gsLst>
                <a:gs pos="100000">
                  <a:srgbClr val="1E3979">
                    <a:alpha val="86000"/>
                  </a:srgbClr>
                </a:gs>
                <a:gs pos="23000">
                  <a:srgbClr val="1B222F"/>
                </a:gs>
                <a:gs pos="84000">
                  <a:srgbClr val="0A0E14">
                    <a:alpha val="42000"/>
                  </a:srgbClr>
                </a:gs>
              </a:gsLst>
              <a:lin ang="5400000" scaled="0"/>
              <a:tileRect/>
            </a:gradFill>
            <a:ln>
              <a:solidFill>
                <a:schemeClr val="tx1"/>
              </a:solidFill>
            </a:ln>
            <a:effectLst>
              <a:outerShdw blurRad="63500" sx="102000" sy="102000" algn="ctr" rotWithShape="0">
                <a:prstClr val="black">
                  <a:alpha val="40000"/>
                </a:prstClr>
              </a:outerShdw>
            </a:effectLst>
          </c:spPr>
          <c:invertIfNegative val="0"/>
          <c:cat>
            <c:strRef>
              <c:f>Processing!$S$2:$S$6</c:f>
              <c:strCache>
                <c:ptCount val="5"/>
                <c:pt idx="0">
                  <c:v>Initiative 1</c:v>
                </c:pt>
                <c:pt idx="1">
                  <c:v>Initiative 2</c:v>
                </c:pt>
                <c:pt idx="2">
                  <c:v>Initiative 3</c:v>
                </c:pt>
                <c:pt idx="3">
                  <c:v>Initiative 4</c:v>
                </c:pt>
                <c:pt idx="4">
                  <c:v>Initiative 5</c:v>
                </c:pt>
              </c:strCache>
            </c:strRef>
          </c:cat>
          <c:val>
            <c:numRef>
              <c:f>Processing!$T$2:$T$6</c:f>
              <c:numCache>
                <c:formatCode>General</c:formatCode>
                <c:ptCount val="5"/>
                <c:pt idx="0">
                  <c:v>0.2</c:v>
                </c:pt>
                <c:pt idx="1">
                  <c:v>1</c:v>
                </c:pt>
                <c:pt idx="2">
                  <c:v>3</c:v>
                </c:pt>
                <c:pt idx="3">
                  <c:v>4</c:v>
                </c:pt>
                <c:pt idx="4">
                  <c:v>7</c:v>
                </c:pt>
              </c:numCache>
            </c:numRef>
          </c:val>
          <c:extLst>
            <c:ext xmlns:c16="http://schemas.microsoft.com/office/drawing/2014/chart" uri="{C3380CC4-5D6E-409C-BE32-E72D297353CC}">
              <c16:uniqueId val="{00000000-BD9A-4696-A107-0234ED97E460}"/>
            </c:ext>
          </c:extLst>
        </c:ser>
        <c:ser>
          <c:idx val="1"/>
          <c:order val="1"/>
          <c:spPr>
            <a:solidFill>
              <a:srgbClr val="2B5BCB"/>
            </a:solidFill>
            <a:ln w="101600">
              <a:solidFill>
                <a:srgbClr val="2B5BCB"/>
              </a:solidFill>
            </a:ln>
            <a:effectLst/>
          </c:spPr>
          <c:invertIfNegative val="0"/>
          <c:dPt>
            <c:idx val="0"/>
            <c:invertIfNegative val="0"/>
            <c:bubble3D val="0"/>
            <c:spPr>
              <a:solidFill>
                <a:srgbClr val="1D8986"/>
              </a:solidFill>
              <a:ln w="101600">
                <a:gradFill>
                  <a:gsLst>
                    <a:gs pos="0">
                      <a:srgbClr val="28BEBA"/>
                    </a:gs>
                    <a:gs pos="31000">
                      <a:srgbClr val="1D8986"/>
                    </a:gs>
                  </a:gsLst>
                  <a:lin ang="5400000" scaled="1"/>
                </a:gradFill>
              </a:ln>
              <a:effectLst/>
            </c:spPr>
            <c:extLst>
              <c:ext xmlns:c16="http://schemas.microsoft.com/office/drawing/2014/chart" uri="{C3380CC4-5D6E-409C-BE32-E72D297353CC}">
                <c16:uniqueId val="{00000002-BD9A-4696-A107-0234ED97E460}"/>
              </c:ext>
            </c:extLst>
          </c:dPt>
          <c:dPt>
            <c:idx val="1"/>
            <c:invertIfNegative val="0"/>
            <c:bubble3D val="0"/>
            <c:spPr>
              <a:solidFill>
                <a:srgbClr val="2B5BCB"/>
              </a:solidFill>
              <a:ln w="101600">
                <a:gradFill>
                  <a:gsLst>
                    <a:gs pos="0">
                      <a:srgbClr val="5A82DC"/>
                    </a:gs>
                    <a:gs pos="31000">
                      <a:srgbClr val="2B5BCB"/>
                    </a:gs>
                  </a:gsLst>
                  <a:lin ang="5400000" scaled="1"/>
                </a:gradFill>
              </a:ln>
              <a:effectLst/>
            </c:spPr>
            <c:extLst>
              <c:ext xmlns:c16="http://schemas.microsoft.com/office/drawing/2014/chart" uri="{C3380CC4-5D6E-409C-BE32-E72D297353CC}">
                <c16:uniqueId val="{00000004-BD9A-4696-A107-0234ED97E460}"/>
              </c:ext>
            </c:extLst>
          </c:dPt>
          <c:dPt>
            <c:idx val="2"/>
            <c:invertIfNegative val="0"/>
            <c:bubble3D val="0"/>
            <c:spPr>
              <a:solidFill>
                <a:srgbClr val="FF5C6D"/>
              </a:solidFill>
              <a:ln w="101600">
                <a:gradFill>
                  <a:gsLst>
                    <a:gs pos="0">
                      <a:srgbClr val="FFA3AC"/>
                    </a:gs>
                    <a:gs pos="31000">
                      <a:srgbClr val="FF5C6D"/>
                    </a:gs>
                  </a:gsLst>
                  <a:lin ang="5400000" scaled="1"/>
                </a:gradFill>
              </a:ln>
              <a:effectLst/>
            </c:spPr>
            <c:extLst>
              <c:ext xmlns:c16="http://schemas.microsoft.com/office/drawing/2014/chart" uri="{C3380CC4-5D6E-409C-BE32-E72D297353CC}">
                <c16:uniqueId val="{00000006-BD9A-4696-A107-0234ED97E460}"/>
              </c:ext>
            </c:extLst>
          </c:dPt>
          <c:dPt>
            <c:idx val="3"/>
            <c:invertIfNegative val="0"/>
            <c:bubble3D val="0"/>
            <c:spPr>
              <a:solidFill>
                <a:srgbClr val="007D9B"/>
              </a:solidFill>
              <a:ln w="101600">
                <a:gradFill>
                  <a:gsLst>
                    <a:gs pos="0">
                      <a:srgbClr val="00ADD6"/>
                    </a:gs>
                    <a:gs pos="31000">
                      <a:srgbClr val="007D9B"/>
                    </a:gs>
                  </a:gsLst>
                  <a:lin ang="5400000" scaled="1"/>
                </a:gradFill>
              </a:ln>
              <a:effectLst/>
            </c:spPr>
            <c:extLst>
              <c:ext xmlns:c16="http://schemas.microsoft.com/office/drawing/2014/chart" uri="{C3380CC4-5D6E-409C-BE32-E72D297353CC}">
                <c16:uniqueId val="{00000008-BD9A-4696-A107-0234ED97E460}"/>
              </c:ext>
            </c:extLst>
          </c:dPt>
          <c:dPt>
            <c:idx val="4"/>
            <c:invertIfNegative val="0"/>
            <c:bubble3D val="0"/>
            <c:spPr>
              <a:solidFill>
                <a:srgbClr val="454555"/>
              </a:solidFill>
              <a:ln w="101600">
                <a:gradFill>
                  <a:gsLst>
                    <a:gs pos="0">
                      <a:srgbClr val="70708A"/>
                    </a:gs>
                    <a:gs pos="31000">
                      <a:srgbClr val="454555"/>
                    </a:gs>
                  </a:gsLst>
                  <a:lin ang="5400000" scaled="1"/>
                </a:gradFill>
              </a:ln>
              <a:effectLst/>
            </c:spPr>
            <c:extLst>
              <c:ext xmlns:c16="http://schemas.microsoft.com/office/drawing/2014/chart" uri="{C3380CC4-5D6E-409C-BE32-E72D297353CC}">
                <c16:uniqueId val="{0000000A-BD9A-4696-A107-0234ED97E460}"/>
              </c:ext>
            </c:extLst>
          </c:dPt>
          <c:cat>
            <c:strRef>
              <c:f>Processing!$S$2:$S$6</c:f>
              <c:strCache>
                <c:ptCount val="5"/>
                <c:pt idx="0">
                  <c:v>Initiative 1</c:v>
                </c:pt>
                <c:pt idx="1">
                  <c:v>Initiative 2</c:v>
                </c:pt>
                <c:pt idx="2">
                  <c:v>Initiative 3</c:v>
                </c:pt>
                <c:pt idx="3">
                  <c:v>Initiative 4</c:v>
                </c:pt>
                <c:pt idx="4">
                  <c:v>Initiative 5</c:v>
                </c:pt>
              </c:strCache>
            </c:strRef>
          </c:cat>
          <c:val>
            <c:numRef>
              <c:f>Processing!$U$2:$U$6</c:f>
              <c:numCache>
                <c:formatCode>General</c:formatCode>
                <c:ptCount val="5"/>
                <c:pt idx="0">
                  <c:v>4.8</c:v>
                </c:pt>
                <c:pt idx="1">
                  <c:v>6</c:v>
                </c:pt>
                <c:pt idx="2">
                  <c:v>8</c:v>
                </c:pt>
                <c:pt idx="3">
                  <c:v>7</c:v>
                </c:pt>
                <c:pt idx="4">
                  <c:v>4.8</c:v>
                </c:pt>
              </c:numCache>
            </c:numRef>
          </c:val>
          <c:extLst>
            <c:ext xmlns:c16="http://schemas.microsoft.com/office/drawing/2014/chart" uri="{C3380CC4-5D6E-409C-BE32-E72D297353CC}">
              <c16:uniqueId val="{0000000B-BD9A-4696-A107-0234ED97E460}"/>
            </c:ext>
          </c:extLst>
        </c:ser>
        <c:ser>
          <c:idx val="2"/>
          <c:order val="2"/>
          <c:spPr>
            <a:gradFill>
              <a:gsLst>
                <a:gs pos="100000">
                  <a:srgbClr val="1E3979">
                    <a:alpha val="86000"/>
                  </a:srgbClr>
                </a:gs>
                <a:gs pos="23000">
                  <a:srgbClr val="1B222F"/>
                </a:gs>
                <a:gs pos="84000">
                  <a:srgbClr val="0A0E14"/>
                </a:gs>
              </a:gsLst>
              <a:lin ang="5400000" scaled="0"/>
            </a:gradFill>
            <a:ln>
              <a:solidFill>
                <a:schemeClr val="tx1"/>
              </a:solidFill>
            </a:ln>
            <a:effectLst/>
          </c:spPr>
          <c:invertIfNegative val="0"/>
          <c:cat>
            <c:strRef>
              <c:f>Processing!$S$2:$S$6</c:f>
              <c:strCache>
                <c:ptCount val="5"/>
                <c:pt idx="0">
                  <c:v>Initiative 1</c:v>
                </c:pt>
                <c:pt idx="1">
                  <c:v>Initiative 2</c:v>
                </c:pt>
                <c:pt idx="2">
                  <c:v>Initiative 3</c:v>
                </c:pt>
                <c:pt idx="3">
                  <c:v>Initiative 4</c:v>
                </c:pt>
                <c:pt idx="4">
                  <c:v>Initiative 5</c:v>
                </c:pt>
              </c:strCache>
            </c:strRef>
          </c:cat>
          <c:val>
            <c:numRef>
              <c:f>Processing!$V$2:$V$6</c:f>
              <c:numCache>
                <c:formatCode>General</c:formatCode>
                <c:ptCount val="5"/>
                <c:pt idx="0">
                  <c:v>7</c:v>
                </c:pt>
                <c:pt idx="1">
                  <c:v>5</c:v>
                </c:pt>
                <c:pt idx="2">
                  <c:v>1</c:v>
                </c:pt>
                <c:pt idx="3">
                  <c:v>1</c:v>
                </c:pt>
                <c:pt idx="4">
                  <c:v>0.19999999999999929</c:v>
                </c:pt>
              </c:numCache>
            </c:numRef>
          </c:val>
          <c:extLst>
            <c:ext xmlns:c16="http://schemas.microsoft.com/office/drawing/2014/chart" uri="{C3380CC4-5D6E-409C-BE32-E72D297353CC}">
              <c16:uniqueId val="{0000000C-BD9A-4696-A107-0234ED97E460}"/>
            </c:ext>
          </c:extLst>
        </c:ser>
        <c:dLbls>
          <c:showLegendKey val="0"/>
          <c:showVal val="0"/>
          <c:showCatName val="0"/>
          <c:showSerName val="0"/>
          <c:showPercent val="0"/>
          <c:showBubbleSize val="0"/>
        </c:dLbls>
        <c:gapWidth val="200"/>
        <c:overlap val="100"/>
        <c:axId val="307646768"/>
        <c:axId val="307649168"/>
      </c:barChart>
      <c:catAx>
        <c:axId val="307646768"/>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ru-RU"/>
          </a:p>
        </c:txPr>
        <c:crossAx val="307649168"/>
        <c:crosses val="autoZero"/>
        <c:auto val="1"/>
        <c:lblAlgn val="ctr"/>
        <c:lblOffset val="100"/>
        <c:noMultiLvlLbl val="0"/>
      </c:catAx>
      <c:valAx>
        <c:axId val="307649168"/>
        <c:scaling>
          <c:orientation val="minMax"/>
          <c:max val="12"/>
          <c:min val="0"/>
        </c:scaling>
        <c:delete val="0"/>
        <c:axPos val="t"/>
        <c:majorGridlines>
          <c:spPr>
            <a:ln w="9525" cap="flat" cmpd="sng" algn="ctr">
              <a:solidFill>
                <a:srgbClr val="2F3C53">
                  <a:alpha val="51000"/>
                </a:srgbClr>
              </a:solidFill>
              <a:round/>
            </a:ln>
            <a:effectLst/>
          </c:spPr>
        </c:majorGridlines>
        <c:numFmt formatCode="General"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rgbClr val="2F3C53"/>
                </a:solidFill>
                <a:latin typeface="+mn-lt"/>
                <a:ea typeface="+mn-ea"/>
                <a:cs typeface="+mn-cs"/>
              </a:defRPr>
            </a:pPr>
            <a:endParaRPr lang="ru-RU"/>
          </a:p>
        </c:txPr>
        <c:crossAx val="30764676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1"/>
          <c:order val="0"/>
          <c:tx>
            <c:strRef>
              <c:f>Processing!$T$9</c:f>
              <c:strCache>
                <c:ptCount val="1"/>
                <c:pt idx="0">
                  <c:v>Cost</c:v>
                </c:pt>
              </c:strCache>
            </c:strRef>
          </c:tx>
          <c:spPr>
            <a:solidFill>
              <a:srgbClr val="A2ADBE">
                <a:alpha val="10000"/>
              </a:srgbClr>
            </a:solidFill>
            <a:ln w="12700">
              <a:solidFill>
                <a:srgbClr val="A2ADBE"/>
              </a:solidFill>
            </a:ln>
            <a:effectLst/>
          </c:spPr>
          <c:cat>
            <c:strRef>
              <c:f>Processing!$Q$10:$Q$14</c:f>
              <c:strCache>
                <c:ptCount val="5"/>
                <c:pt idx="0">
                  <c:v>Seasonal Push</c:v>
                </c:pt>
                <c:pt idx="1">
                  <c:v>Influencer Collab</c:v>
                </c:pt>
                <c:pt idx="2">
                  <c:v>Game Giveaway</c:v>
                </c:pt>
                <c:pt idx="3">
                  <c:v>User Posts</c:v>
                </c:pt>
                <c:pt idx="4">
                  <c:v>Tips &amp; Guides</c:v>
                </c:pt>
              </c:strCache>
            </c:strRef>
          </c:cat>
          <c:val>
            <c:numRef>
              <c:f>Processing!$T$10:$T$14</c:f>
              <c:numCache>
                <c:formatCode>0%</c:formatCode>
                <c:ptCount val="5"/>
                <c:pt idx="0">
                  <c:v>0.55555555555555547</c:v>
                </c:pt>
                <c:pt idx="1">
                  <c:v>0.55555555555555547</c:v>
                </c:pt>
                <c:pt idx="2">
                  <c:v>0.55555555555555558</c:v>
                </c:pt>
                <c:pt idx="3">
                  <c:v>0.55555555555555547</c:v>
                </c:pt>
                <c:pt idx="4">
                  <c:v>0.55555555555555547</c:v>
                </c:pt>
              </c:numCache>
            </c:numRef>
          </c:val>
          <c:extLst>
            <c:ext xmlns:c16="http://schemas.microsoft.com/office/drawing/2014/chart" uri="{C3380CC4-5D6E-409C-BE32-E72D297353CC}">
              <c16:uniqueId val="{00000000-C3B5-45CE-AE2D-32CBFEECF920}"/>
            </c:ext>
          </c:extLst>
        </c:ser>
        <c:ser>
          <c:idx val="0"/>
          <c:order val="1"/>
          <c:tx>
            <c:strRef>
              <c:f>Processing!$S$9</c:f>
              <c:strCache>
                <c:ptCount val="1"/>
                <c:pt idx="0">
                  <c:v>Awareness</c:v>
                </c:pt>
              </c:strCache>
            </c:strRef>
          </c:tx>
          <c:spPr>
            <a:gradFill>
              <a:gsLst>
                <a:gs pos="35000">
                  <a:srgbClr val="0C94FF">
                    <a:alpha val="70000"/>
                  </a:srgbClr>
                </a:gs>
                <a:gs pos="100000">
                  <a:srgbClr val="CE0BFA">
                    <a:alpha val="70000"/>
                  </a:srgbClr>
                </a:gs>
              </a:gsLst>
              <a:path path="circle">
                <a:fillToRect r="100000" b="100000"/>
              </a:path>
            </a:gradFill>
            <a:ln w="25400">
              <a:gradFill flip="none" rotWithShape="1">
                <a:gsLst>
                  <a:gs pos="30000">
                    <a:srgbClr val="0C94FF"/>
                  </a:gs>
                  <a:gs pos="100000">
                    <a:srgbClr val="CE0BFA"/>
                  </a:gs>
                </a:gsLst>
                <a:path path="circle">
                  <a:fillToRect r="100000" b="100000"/>
                </a:path>
                <a:tileRect l="-100000" t="-100000"/>
              </a:gradFill>
            </a:ln>
            <a:effectLst/>
          </c:spPr>
          <c:cat>
            <c:strRef>
              <c:f>Processing!$Q$10:$Q$14</c:f>
              <c:strCache>
                <c:ptCount val="5"/>
                <c:pt idx="0">
                  <c:v>Seasonal Push</c:v>
                </c:pt>
                <c:pt idx="1">
                  <c:v>Influencer Collab</c:v>
                </c:pt>
                <c:pt idx="2">
                  <c:v>Game Giveaway</c:v>
                </c:pt>
                <c:pt idx="3">
                  <c:v>User Posts</c:v>
                </c:pt>
                <c:pt idx="4">
                  <c:v>Tips &amp; Guides</c:v>
                </c:pt>
              </c:strCache>
            </c:strRef>
          </c:cat>
          <c:val>
            <c:numRef>
              <c:f>Processing!$S$10:$S$14</c:f>
              <c:numCache>
                <c:formatCode>0%</c:formatCode>
                <c:ptCount val="5"/>
                <c:pt idx="0">
                  <c:v>0.6282904170236393</c:v>
                </c:pt>
                <c:pt idx="1">
                  <c:v>0.61347529010560276</c:v>
                </c:pt>
                <c:pt idx="2">
                  <c:v>0.62162751368843916</c:v>
                </c:pt>
                <c:pt idx="3">
                  <c:v>0.60746295975909126</c:v>
                </c:pt>
                <c:pt idx="4">
                  <c:v>0.59561764504291892</c:v>
                </c:pt>
              </c:numCache>
            </c:numRef>
          </c:val>
          <c:extLst>
            <c:ext xmlns:c16="http://schemas.microsoft.com/office/drawing/2014/chart" uri="{C3380CC4-5D6E-409C-BE32-E72D297353CC}">
              <c16:uniqueId val="{00000001-C3B5-45CE-AE2D-32CBFEECF920}"/>
            </c:ext>
          </c:extLst>
        </c:ser>
        <c:dLbls>
          <c:showLegendKey val="0"/>
          <c:showVal val="0"/>
          <c:showCatName val="0"/>
          <c:showSerName val="0"/>
          <c:showPercent val="0"/>
          <c:showBubbleSize val="0"/>
        </c:dLbls>
        <c:axId val="2082175967"/>
        <c:axId val="2082190847"/>
      </c:radarChart>
      <c:catAx>
        <c:axId val="2082175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A2ADBE"/>
                </a:solidFill>
                <a:latin typeface="+mn-lt"/>
                <a:ea typeface="+mn-ea"/>
                <a:cs typeface="+mn-cs"/>
              </a:defRPr>
            </a:pPr>
            <a:endParaRPr lang="ru-RU"/>
          </a:p>
        </c:txPr>
        <c:crossAx val="2082190847"/>
        <c:crosses val="autoZero"/>
        <c:auto val="1"/>
        <c:lblAlgn val="ctr"/>
        <c:lblOffset val="100"/>
        <c:noMultiLvlLbl val="0"/>
      </c:catAx>
      <c:valAx>
        <c:axId val="2082190847"/>
        <c:scaling>
          <c:orientation val="minMax"/>
        </c:scaling>
        <c:delete val="1"/>
        <c:axPos val="l"/>
        <c:majorGridlines>
          <c:spPr>
            <a:ln w="6350" cap="flat" cmpd="sng" algn="ctr">
              <a:solidFill>
                <a:srgbClr val="333A43"/>
              </a:solidFill>
              <a:round/>
            </a:ln>
            <a:effectLst/>
          </c:spPr>
        </c:majorGridlines>
        <c:numFmt formatCode="0%" sourceLinked="1"/>
        <c:majorTickMark val="none"/>
        <c:minorTickMark val="none"/>
        <c:tickLblPos val="nextTo"/>
        <c:crossAx val="2082175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spPr>
            <a:blipFill>
              <a:blip xmlns:r="http://schemas.openxmlformats.org/officeDocument/2006/relationships" r:embed="rId3"/>
              <a:stretch>
                <a:fillRect/>
              </a:stretch>
            </a:blipFill>
            <a:ln>
              <a:noFill/>
            </a:ln>
            <a:effectLst/>
          </c:spPr>
          <c:invertIfNegative val="0"/>
          <c:cat>
            <c:strRef>
              <c:f>Processing!$O$12</c:f>
              <c:strCache>
                <c:ptCount val="1"/>
                <c:pt idx="0">
                  <c:v>Icon</c:v>
                </c:pt>
              </c:strCache>
            </c:strRef>
          </c:cat>
          <c:val>
            <c:numRef>
              <c:f>Processing!$O$13</c:f>
              <c:numCache>
                <c:formatCode>General</c:formatCode>
                <c:ptCount val="1"/>
                <c:pt idx="0">
                  <c:v>0</c:v>
                </c:pt>
              </c:numCache>
            </c:numRef>
          </c:val>
          <c:extLst>
            <c:ext xmlns:c16="http://schemas.microsoft.com/office/drawing/2014/chart" uri="{C3380CC4-5D6E-409C-BE32-E72D297353CC}">
              <c16:uniqueId val="{00000000-DACA-433C-9151-BC4F851E15DC}"/>
            </c:ext>
          </c:extLst>
        </c:ser>
        <c:ser>
          <c:idx val="1"/>
          <c:order val="1"/>
          <c:spPr>
            <a:blipFill>
              <a:blip xmlns:r="http://schemas.openxmlformats.org/officeDocument/2006/relationships" r:embed="rId4"/>
              <a:stretch>
                <a:fillRect/>
              </a:stretch>
            </a:blipFill>
            <a:ln>
              <a:noFill/>
            </a:ln>
            <a:effectLst/>
          </c:spPr>
          <c:invertIfNegative val="0"/>
          <c:cat>
            <c:strRef>
              <c:f>Processing!$O$12</c:f>
              <c:strCache>
                <c:ptCount val="1"/>
                <c:pt idx="0">
                  <c:v>Icon</c:v>
                </c:pt>
              </c:strCache>
            </c:strRef>
          </c:cat>
          <c:val>
            <c:numRef>
              <c:f>Processing!$O$14</c:f>
              <c:numCache>
                <c:formatCode>General</c:formatCode>
                <c:ptCount val="1"/>
                <c:pt idx="0">
                  <c:v>0</c:v>
                </c:pt>
              </c:numCache>
            </c:numRef>
          </c:val>
          <c:extLst>
            <c:ext xmlns:c16="http://schemas.microsoft.com/office/drawing/2014/chart" uri="{C3380CC4-5D6E-409C-BE32-E72D297353CC}">
              <c16:uniqueId val="{00000001-DACA-433C-9151-BC4F851E15DC}"/>
            </c:ext>
          </c:extLst>
        </c:ser>
        <c:ser>
          <c:idx val="2"/>
          <c:order val="2"/>
          <c:spPr>
            <a:blipFill>
              <a:blip xmlns:r="http://schemas.openxmlformats.org/officeDocument/2006/relationships" r:embed="rId5"/>
              <a:stretch>
                <a:fillRect/>
              </a:stretch>
            </a:blipFill>
            <a:ln>
              <a:noFill/>
            </a:ln>
            <a:effectLst/>
          </c:spPr>
          <c:invertIfNegative val="0"/>
          <c:cat>
            <c:strRef>
              <c:f>Processing!$O$12</c:f>
              <c:strCache>
                <c:ptCount val="1"/>
                <c:pt idx="0">
                  <c:v>Icon</c:v>
                </c:pt>
              </c:strCache>
            </c:strRef>
          </c:cat>
          <c:val>
            <c:numRef>
              <c:f>Processing!$O$15</c:f>
              <c:numCache>
                <c:formatCode>General</c:formatCode>
                <c:ptCount val="1"/>
                <c:pt idx="0">
                  <c:v>10</c:v>
                </c:pt>
              </c:numCache>
            </c:numRef>
          </c:val>
          <c:extLst>
            <c:ext xmlns:c16="http://schemas.microsoft.com/office/drawing/2014/chart" uri="{C3380CC4-5D6E-409C-BE32-E72D297353CC}">
              <c16:uniqueId val="{00000002-DACA-433C-9151-BC4F851E15DC}"/>
            </c:ext>
          </c:extLst>
        </c:ser>
        <c:dLbls>
          <c:showLegendKey val="0"/>
          <c:showVal val="0"/>
          <c:showCatName val="0"/>
          <c:showSerName val="0"/>
          <c:showPercent val="0"/>
          <c:showBubbleSize val="0"/>
        </c:dLbls>
        <c:gapWidth val="0"/>
        <c:overlap val="100"/>
        <c:axId val="2038252159"/>
        <c:axId val="2038236799"/>
      </c:barChart>
      <c:catAx>
        <c:axId val="2038252159"/>
        <c:scaling>
          <c:orientation val="minMax"/>
        </c:scaling>
        <c:delete val="1"/>
        <c:axPos val="l"/>
        <c:numFmt formatCode="General" sourceLinked="1"/>
        <c:majorTickMark val="none"/>
        <c:minorTickMark val="none"/>
        <c:tickLblPos val="nextTo"/>
        <c:crossAx val="2038236799"/>
        <c:crosses val="autoZero"/>
        <c:auto val="1"/>
        <c:lblAlgn val="ctr"/>
        <c:lblOffset val="100"/>
        <c:noMultiLvlLbl val="0"/>
      </c:catAx>
      <c:valAx>
        <c:axId val="2038236799"/>
        <c:scaling>
          <c:orientation val="minMax"/>
          <c:max val="10"/>
          <c:min val="0"/>
        </c:scaling>
        <c:delete val="1"/>
        <c:axPos val="b"/>
        <c:numFmt formatCode="General" sourceLinked="1"/>
        <c:majorTickMark val="none"/>
        <c:minorTickMark val="none"/>
        <c:tickLblPos val="nextTo"/>
        <c:crossAx val="2038252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Processing!$R$16</c:f>
              <c:strCache>
                <c:ptCount val="1"/>
                <c:pt idx="0">
                  <c:v>Tumbler</c:v>
                </c:pt>
              </c:strCache>
            </c:strRef>
          </c:tx>
          <c:spPr>
            <a:blipFill>
              <a:blip xmlns:r="http://schemas.openxmlformats.org/officeDocument/2006/relationships" r:embed="rId3"/>
              <a:stretch>
                <a:fillRect/>
              </a:stretch>
            </a:blipFill>
            <a:ln>
              <a:noFill/>
            </a:ln>
            <a:effectLst/>
          </c:spPr>
          <c:invertIfNegative val="0"/>
          <c:val>
            <c:numRef>
              <c:f>Processing!$S$16</c:f>
              <c:numCache>
                <c:formatCode>General</c:formatCode>
                <c:ptCount val="1"/>
                <c:pt idx="0">
                  <c:v>10</c:v>
                </c:pt>
              </c:numCache>
            </c:numRef>
          </c:val>
          <c:extLst>
            <c:ext xmlns:c16="http://schemas.microsoft.com/office/drawing/2014/chart" uri="{C3380CC4-5D6E-409C-BE32-E72D297353CC}">
              <c16:uniqueId val="{00000000-9833-412B-BC79-AB02ECFDA3E1}"/>
            </c:ext>
          </c:extLst>
        </c:ser>
        <c:ser>
          <c:idx val="1"/>
          <c:order val="1"/>
          <c:spPr>
            <a:blipFill>
              <a:blip xmlns:r="http://schemas.openxmlformats.org/officeDocument/2006/relationships" r:embed="rId4"/>
              <a:stretch>
                <a:fillRect/>
              </a:stretch>
            </a:blipFill>
            <a:ln>
              <a:noFill/>
            </a:ln>
            <a:effectLst/>
          </c:spPr>
          <c:invertIfNegative val="0"/>
          <c:val>
            <c:numRef>
              <c:f>Processing!$S$17</c:f>
              <c:numCache>
                <c:formatCode>General</c:formatCode>
                <c:ptCount val="1"/>
                <c:pt idx="0">
                  <c:v>0</c:v>
                </c:pt>
              </c:numCache>
            </c:numRef>
          </c:val>
          <c:extLst>
            <c:ext xmlns:c16="http://schemas.microsoft.com/office/drawing/2014/chart" uri="{C3380CC4-5D6E-409C-BE32-E72D297353CC}">
              <c16:uniqueId val="{00000001-9833-412B-BC79-AB02ECFDA3E1}"/>
            </c:ext>
          </c:extLst>
        </c:ser>
        <c:dLbls>
          <c:showLegendKey val="0"/>
          <c:showVal val="0"/>
          <c:showCatName val="0"/>
          <c:showSerName val="0"/>
          <c:showPercent val="0"/>
          <c:showBubbleSize val="0"/>
        </c:dLbls>
        <c:gapWidth val="0"/>
        <c:overlap val="100"/>
        <c:axId val="435131904"/>
        <c:axId val="435032544"/>
      </c:barChart>
      <c:catAx>
        <c:axId val="435131904"/>
        <c:scaling>
          <c:orientation val="minMax"/>
        </c:scaling>
        <c:delete val="1"/>
        <c:axPos val="l"/>
        <c:majorTickMark val="none"/>
        <c:minorTickMark val="none"/>
        <c:tickLblPos val="nextTo"/>
        <c:crossAx val="435032544"/>
        <c:crosses val="autoZero"/>
        <c:auto val="1"/>
        <c:lblAlgn val="ctr"/>
        <c:lblOffset val="100"/>
        <c:noMultiLvlLbl val="0"/>
      </c:catAx>
      <c:valAx>
        <c:axId val="435032544"/>
        <c:scaling>
          <c:orientation val="minMax"/>
          <c:max val="10"/>
          <c:min val="0"/>
        </c:scaling>
        <c:delete val="1"/>
        <c:axPos val="b"/>
        <c:numFmt formatCode="General" sourceLinked="1"/>
        <c:majorTickMark val="none"/>
        <c:minorTickMark val="none"/>
        <c:tickLblPos val="nextTo"/>
        <c:crossAx val="435131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chemeClr val="bg1"/>
            </a:solidFill>
            <a:ln>
              <a:noFill/>
            </a:ln>
            <a:effectLst/>
          </c:spPr>
          <c:invertIfNegative val="0"/>
          <c:val>
            <c:numRef>
              <c:f>Processing!$N$17</c:f>
              <c:numCache>
                <c:formatCode>0%</c:formatCode>
                <c:ptCount val="1"/>
                <c:pt idx="0">
                  <c:v>1</c:v>
                </c:pt>
              </c:numCache>
            </c:numRef>
          </c:val>
          <c:extLst>
            <c:ext xmlns:c16="http://schemas.microsoft.com/office/drawing/2014/chart" uri="{C3380CC4-5D6E-409C-BE32-E72D297353CC}">
              <c16:uniqueId val="{00000000-A648-4C25-A784-C6C811FFFA52}"/>
            </c:ext>
          </c:extLst>
        </c:ser>
        <c:ser>
          <c:idx val="1"/>
          <c:order val="1"/>
          <c:spPr>
            <a:solidFill>
              <a:schemeClr val="bg1">
                <a:alpha val="27000"/>
              </a:schemeClr>
            </a:solidFill>
            <a:ln>
              <a:noFill/>
            </a:ln>
            <a:effectLst/>
          </c:spPr>
          <c:invertIfNegative val="0"/>
          <c:val>
            <c:numRef>
              <c:f>Processing!$O$17</c:f>
              <c:numCache>
                <c:formatCode>0%</c:formatCode>
                <c:ptCount val="1"/>
                <c:pt idx="0">
                  <c:v>0</c:v>
                </c:pt>
              </c:numCache>
            </c:numRef>
          </c:val>
          <c:extLst>
            <c:ext xmlns:c16="http://schemas.microsoft.com/office/drawing/2014/chart" uri="{C3380CC4-5D6E-409C-BE32-E72D297353CC}">
              <c16:uniqueId val="{00000001-A648-4C25-A784-C6C811FFFA52}"/>
            </c:ext>
          </c:extLst>
        </c:ser>
        <c:dLbls>
          <c:showLegendKey val="0"/>
          <c:showVal val="0"/>
          <c:showCatName val="0"/>
          <c:showSerName val="0"/>
          <c:showPercent val="0"/>
          <c:showBubbleSize val="0"/>
        </c:dLbls>
        <c:gapWidth val="500"/>
        <c:overlap val="100"/>
        <c:axId val="1957253423"/>
        <c:axId val="1957247663"/>
      </c:barChart>
      <c:catAx>
        <c:axId val="1957253423"/>
        <c:scaling>
          <c:orientation val="minMax"/>
        </c:scaling>
        <c:delete val="1"/>
        <c:axPos val="l"/>
        <c:majorTickMark val="out"/>
        <c:minorTickMark val="none"/>
        <c:tickLblPos val="nextTo"/>
        <c:crossAx val="1957247663"/>
        <c:crosses val="autoZero"/>
        <c:auto val="1"/>
        <c:lblAlgn val="ctr"/>
        <c:lblOffset val="100"/>
        <c:noMultiLvlLbl val="0"/>
      </c:catAx>
      <c:valAx>
        <c:axId val="1957247663"/>
        <c:scaling>
          <c:orientation val="minMax"/>
          <c:max val="1"/>
          <c:min val="0"/>
        </c:scaling>
        <c:delete val="1"/>
        <c:axPos val="b"/>
        <c:numFmt formatCode="0%" sourceLinked="1"/>
        <c:majorTickMark val="out"/>
        <c:minorTickMark val="none"/>
        <c:tickLblPos val="nextTo"/>
        <c:crossAx val="1957253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Processing!$A$1</c:f>
              <c:strCache>
                <c:ptCount val="1"/>
                <c:pt idx="0">
                  <c:v>Dia</c:v>
                </c:pt>
              </c:strCache>
            </c:strRef>
          </c:tx>
          <c:spPr>
            <a:noFill/>
            <a:ln w="12700">
              <a:solidFill>
                <a:schemeClr val="bg1"/>
              </a:solidFill>
            </a:ln>
          </c:spPr>
          <c:dPt>
            <c:idx val="0"/>
            <c:bubble3D val="0"/>
            <c:spPr>
              <a:noFill/>
              <a:ln w="12700">
                <a:solidFill>
                  <a:schemeClr val="bg1"/>
                </a:solidFill>
              </a:ln>
              <a:effectLst/>
            </c:spPr>
            <c:extLst>
              <c:ext xmlns:c16="http://schemas.microsoft.com/office/drawing/2014/chart" uri="{C3380CC4-5D6E-409C-BE32-E72D297353CC}">
                <c16:uniqueId val="{00000001-2D4F-42FE-BB06-F317E2A2FD3E}"/>
              </c:ext>
            </c:extLst>
          </c:dPt>
          <c:dPt>
            <c:idx val="1"/>
            <c:bubble3D val="0"/>
            <c:spPr>
              <a:noFill/>
              <a:ln w="12700">
                <a:solidFill>
                  <a:schemeClr val="bg1"/>
                </a:solidFill>
              </a:ln>
              <a:effectLst/>
            </c:spPr>
            <c:extLst>
              <c:ext xmlns:c16="http://schemas.microsoft.com/office/drawing/2014/chart" uri="{C3380CC4-5D6E-409C-BE32-E72D297353CC}">
                <c16:uniqueId val="{00000003-2D4F-42FE-BB06-F317E2A2FD3E}"/>
              </c:ext>
            </c:extLst>
          </c:dPt>
          <c:dPt>
            <c:idx val="2"/>
            <c:bubble3D val="0"/>
            <c:spPr>
              <a:noFill/>
              <a:ln w="12700">
                <a:solidFill>
                  <a:schemeClr val="bg1"/>
                </a:solidFill>
              </a:ln>
              <a:effectLst/>
            </c:spPr>
            <c:extLst>
              <c:ext xmlns:c16="http://schemas.microsoft.com/office/drawing/2014/chart" uri="{C3380CC4-5D6E-409C-BE32-E72D297353CC}">
                <c16:uniqueId val="{00000005-2D4F-42FE-BB06-F317E2A2FD3E}"/>
              </c:ext>
            </c:extLst>
          </c:dPt>
          <c:dPt>
            <c:idx val="3"/>
            <c:bubble3D val="0"/>
            <c:spPr>
              <a:noFill/>
              <a:ln w="12700">
                <a:solidFill>
                  <a:schemeClr val="bg1"/>
                </a:solidFill>
              </a:ln>
              <a:effectLst/>
            </c:spPr>
            <c:extLst>
              <c:ext xmlns:c16="http://schemas.microsoft.com/office/drawing/2014/chart" uri="{C3380CC4-5D6E-409C-BE32-E72D297353CC}">
                <c16:uniqueId val="{00000007-2D4F-42FE-BB06-F317E2A2FD3E}"/>
              </c:ext>
            </c:extLst>
          </c:dPt>
          <c:dPt>
            <c:idx val="4"/>
            <c:bubble3D val="0"/>
            <c:spPr>
              <a:noFill/>
              <a:ln w="12700">
                <a:solidFill>
                  <a:schemeClr val="bg1"/>
                </a:solidFill>
              </a:ln>
              <a:effectLst/>
            </c:spPr>
            <c:extLst>
              <c:ext xmlns:c16="http://schemas.microsoft.com/office/drawing/2014/chart" uri="{C3380CC4-5D6E-409C-BE32-E72D297353CC}">
                <c16:uniqueId val="{00000009-2D4F-42FE-BB06-F317E2A2FD3E}"/>
              </c:ext>
            </c:extLst>
          </c:dPt>
          <c:dPt>
            <c:idx val="5"/>
            <c:bubble3D val="0"/>
            <c:spPr>
              <a:noFill/>
              <a:ln w="12700">
                <a:solidFill>
                  <a:schemeClr val="bg1"/>
                </a:solidFill>
              </a:ln>
              <a:effectLst/>
            </c:spPr>
            <c:extLst>
              <c:ext xmlns:c16="http://schemas.microsoft.com/office/drawing/2014/chart" uri="{C3380CC4-5D6E-409C-BE32-E72D297353CC}">
                <c16:uniqueId val="{0000000B-2D4F-42FE-BB06-F317E2A2FD3E}"/>
              </c:ext>
            </c:extLst>
          </c:dPt>
          <c:dPt>
            <c:idx val="6"/>
            <c:bubble3D val="0"/>
            <c:spPr>
              <a:noFill/>
              <a:ln w="12700">
                <a:solidFill>
                  <a:schemeClr val="bg1"/>
                </a:solidFill>
              </a:ln>
              <a:effectLst/>
            </c:spPr>
            <c:extLst>
              <c:ext xmlns:c16="http://schemas.microsoft.com/office/drawing/2014/chart" uri="{C3380CC4-5D6E-409C-BE32-E72D297353CC}">
                <c16:uniqueId val="{0000000D-2D4F-42FE-BB06-F317E2A2FD3E}"/>
              </c:ext>
            </c:extLst>
          </c:dPt>
          <c:dPt>
            <c:idx val="7"/>
            <c:bubble3D val="0"/>
            <c:spPr>
              <a:noFill/>
              <a:ln w="12700">
                <a:solidFill>
                  <a:schemeClr val="bg1"/>
                </a:solidFill>
              </a:ln>
              <a:effectLst/>
            </c:spPr>
            <c:extLst>
              <c:ext xmlns:c16="http://schemas.microsoft.com/office/drawing/2014/chart" uri="{C3380CC4-5D6E-409C-BE32-E72D297353CC}">
                <c16:uniqueId val="{0000000F-2D4F-42FE-BB06-F317E2A2FD3E}"/>
              </c:ext>
            </c:extLst>
          </c:dPt>
          <c:dPt>
            <c:idx val="8"/>
            <c:bubble3D val="0"/>
            <c:spPr>
              <a:noFill/>
              <a:ln w="12700">
                <a:solidFill>
                  <a:schemeClr val="bg1"/>
                </a:solidFill>
              </a:ln>
              <a:effectLst/>
            </c:spPr>
            <c:extLst>
              <c:ext xmlns:c16="http://schemas.microsoft.com/office/drawing/2014/chart" uri="{C3380CC4-5D6E-409C-BE32-E72D297353CC}">
                <c16:uniqueId val="{00000011-2D4F-42FE-BB06-F317E2A2FD3E}"/>
              </c:ext>
            </c:extLst>
          </c:dPt>
          <c:dPt>
            <c:idx val="9"/>
            <c:bubble3D val="0"/>
            <c:spPr>
              <a:noFill/>
              <a:ln w="12700">
                <a:solidFill>
                  <a:schemeClr val="bg1"/>
                </a:solidFill>
              </a:ln>
              <a:effectLst/>
            </c:spPr>
            <c:extLst>
              <c:ext xmlns:c16="http://schemas.microsoft.com/office/drawing/2014/chart" uri="{C3380CC4-5D6E-409C-BE32-E72D297353CC}">
                <c16:uniqueId val="{00000013-2D4F-42FE-BB06-F317E2A2FD3E}"/>
              </c:ext>
            </c:extLst>
          </c:dPt>
          <c:dPt>
            <c:idx val="10"/>
            <c:bubble3D val="0"/>
            <c:spPr>
              <a:noFill/>
              <a:ln w="12700">
                <a:solidFill>
                  <a:schemeClr val="bg1"/>
                </a:solidFill>
              </a:ln>
              <a:effectLst/>
            </c:spPr>
            <c:extLst>
              <c:ext xmlns:c16="http://schemas.microsoft.com/office/drawing/2014/chart" uri="{C3380CC4-5D6E-409C-BE32-E72D297353CC}">
                <c16:uniqueId val="{00000015-2D4F-42FE-BB06-F317E2A2FD3E}"/>
              </c:ext>
            </c:extLst>
          </c:dPt>
          <c:dPt>
            <c:idx val="11"/>
            <c:bubble3D val="0"/>
            <c:spPr>
              <a:noFill/>
              <a:ln w="12700">
                <a:solidFill>
                  <a:schemeClr val="bg1"/>
                </a:solidFill>
              </a:ln>
              <a:effectLst/>
            </c:spPr>
            <c:extLst>
              <c:ext xmlns:c16="http://schemas.microsoft.com/office/drawing/2014/chart" uri="{C3380CC4-5D6E-409C-BE32-E72D297353CC}">
                <c16:uniqueId val="{00000017-2D4F-42FE-BB06-F317E2A2FD3E}"/>
              </c:ext>
            </c:extLst>
          </c:dPt>
          <c:dPt>
            <c:idx val="12"/>
            <c:bubble3D val="0"/>
            <c:spPr>
              <a:noFill/>
              <a:ln w="12700">
                <a:solidFill>
                  <a:schemeClr val="bg1"/>
                </a:solidFill>
              </a:ln>
              <a:effectLst/>
            </c:spPr>
            <c:extLst>
              <c:ext xmlns:c16="http://schemas.microsoft.com/office/drawing/2014/chart" uri="{C3380CC4-5D6E-409C-BE32-E72D297353CC}">
                <c16:uniqueId val="{00000019-2D4F-42FE-BB06-F317E2A2FD3E}"/>
              </c:ext>
            </c:extLst>
          </c:dPt>
          <c:dPt>
            <c:idx val="13"/>
            <c:bubble3D val="0"/>
            <c:spPr>
              <a:noFill/>
              <a:ln w="12700">
                <a:solidFill>
                  <a:schemeClr val="bg1"/>
                </a:solidFill>
              </a:ln>
              <a:effectLst/>
            </c:spPr>
            <c:extLst>
              <c:ext xmlns:c16="http://schemas.microsoft.com/office/drawing/2014/chart" uri="{C3380CC4-5D6E-409C-BE32-E72D297353CC}">
                <c16:uniqueId val="{0000001B-2D4F-42FE-BB06-F317E2A2FD3E}"/>
              </c:ext>
            </c:extLst>
          </c:dPt>
          <c:dPt>
            <c:idx val="14"/>
            <c:bubble3D val="0"/>
            <c:spPr>
              <a:noFill/>
              <a:ln w="12700">
                <a:solidFill>
                  <a:schemeClr val="bg1"/>
                </a:solidFill>
              </a:ln>
              <a:effectLst/>
            </c:spPr>
            <c:extLst>
              <c:ext xmlns:c16="http://schemas.microsoft.com/office/drawing/2014/chart" uri="{C3380CC4-5D6E-409C-BE32-E72D297353CC}">
                <c16:uniqueId val="{0000001D-2D4F-42FE-BB06-F317E2A2FD3E}"/>
              </c:ext>
            </c:extLst>
          </c:dPt>
          <c:val>
            <c:numRef>
              <c:f>Processing!$A$2:$A$16</c:f>
              <c:numCache>
                <c:formatCode>General</c:formatCode>
                <c:ptCount val="1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numCache>
            </c:numRef>
          </c:val>
          <c:extLst>
            <c:ext xmlns:c16="http://schemas.microsoft.com/office/drawing/2014/chart" uri="{C3380CC4-5D6E-409C-BE32-E72D297353CC}">
              <c16:uniqueId val="{0000001E-2D4F-42FE-BB06-F317E2A2FD3E}"/>
            </c:ext>
          </c:extLst>
        </c:ser>
        <c:dLbls>
          <c:showLegendKey val="0"/>
          <c:showVal val="0"/>
          <c:showCatName val="0"/>
          <c:showSerName val="0"/>
          <c:showPercent val="0"/>
          <c:showBubbleSize val="0"/>
          <c:showLeaderLines val="1"/>
        </c:dLbls>
        <c:firstSliceAng val="0"/>
      </c:pieChart>
      <c:pieChart>
        <c:varyColors val="1"/>
        <c:ser>
          <c:idx val="1"/>
          <c:order val="1"/>
          <c:tx>
            <c:strRef>
              <c:f>Processing!$B$1</c:f>
              <c:strCache>
                <c:ptCount val="1"/>
                <c:pt idx="0">
                  <c:v>Budgeted Cost</c:v>
                </c:pt>
              </c:strCache>
            </c:strRef>
          </c:tx>
          <c:spPr>
            <a:solidFill>
              <a:schemeClr val="tx1"/>
            </a:solidFill>
          </c:spPr>
          <c:dPt>
            <c:idx val="0"/>
            <c:bubble3D val="0"/>
            <c:spPr>
              <a:gradFill flip="none" rotWithShape="1">
                <a:gsLst>
                  <a:gs pos="62000">
                    <a:schemeClr val="bg1">
                      <a:alpha val="0"/>
                    </a:schemeClr>
                  </a:gs>
                  <a:gs pos="0">
                    <a:schemeClr val="bg1"/>
                  </a:gs>
                </a:gsLst>
                <a:lin ang="5400000" scaled="0"/>
                <a:tileRect/>
              </a:gradFill>
              <a:ln w="19050">
                <a:solidFill>
                  <a:schemeClr val="lt1"/>
                </a:solidFill>
              </a:ln>
              <a:effectLst/>
            </c:spPr>
            <c:extLst>
              <c:ext xmlns:c16="http://schemas.microsoft.com/office/drawing/2014/chart" uri="{C3380CC4-5D6E-409C-BE32-E72D297353CC}">
                <c16:uniqueId val="{00000020-2D4F-42FE-BB06-F317E2A2FD3E}"/>
              </c:ext>
            </c:extLst>
          </c:dPt>
          <c:dPt>
            <c:idx val="1"/>
            <c:bubble3D val="0"/>
            <c:spPr>
              <a:noFill/>
              <a:ln w="19050">
                <a:noFill/>
              </a:ln>
              <a:effectLst/>
            </c:spPr>
            <c:extLst>
              <c:ext xmlns:c16="http://schemas.microsoft.com/office/drawing/2014/chart" uri="{C3380CC4-5D6E-409C-BE32-E72D297353CC}">
                <c16:uniqueId val="{00000022-2D4F-42FE-BB06-F317E2A2FD3E}"/>
              </c:ext>
            </c:extLst>
          </c:dPt>
          <c:dPt>
            <c:idx val="2"/>
            <c:bubble3D val="0"/>
            <c:spPr>
              <a:solidFill>
                <a:schemeClr val="tx1"/>
              </a:solidFill>
              <a:ln w="19050">
                <a:noFill/>
              </a:ln>
              <a:effectLst/>
            </c:spPr>
            <c:extLst>
              <c:ext xmlns:c16="http://schemas.microsoft.com/office/drawing/2014/chart" uri="{C3380CC4-5D6E-409C-BE32-E72D297353CC}">
                <c16:uniqueId val="{00000024-2D4F-42FE-BB06-F317E2A2FD3E}"/>
              </c:ext>
            </c:extLst>
          </c:dPt>
          <c:val>
            <c:numRef>
              <c:f>Processing!$B$2:$D$2</c:f>
              <c:numCache>
                <c:formatCode>0%</c:formatCode>
                <c:ptCount val="3"/>
                <c:pt idx="0">
                  <c:v>0.76158940397350994</c:v>
                </c:pt>
                <c:pt idx="1">
                  <c:v>0.23841059602649006</c:v>
                </c:pt>
                <c:pt idx="2">
                  <c:v>0.5</c:v>
                </c:pt>
              </c:numCache>
            </c:numRef>
          </c:val>
          <c:extLst>
            <c:ext xmlns:c16="http://schemas.microsoft.com/office/drawing/2014/chart" uri="{C3380CC4-5D6E-409C-BE32-E72D297353CC}">
              <c16:uniqueId val="{00000025-2D4F-42FE-BB06-F317E2A2FD3E}"/>
            </c:ext>
          </c:extLst>
        </c:ser>
        <c:dLbls>
          <c:showLegendKey val="0"/>
          <c:showVal val="0"/>
          <c:showCatName val="0"/>
          <c:showSerName val="0"/>
          <c:showPercent val="0"/>
          <c:showBubbleSize val="0"/>
          <c:showLeaderLines val="1"/>
        </c:dLbls>
        <c:firstSliceAng val="240"/>
      </c:pieChart>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solidFill>
              <a:srgbClr val="0C94FF">
                <a:alpha val="20000"/>
              </a:srgbClr>
            </a:solidFill>
            <a:ln w="12700">
              <a:solidFill>
                <a:srgbClr val="0C94FF"/>
              </a:solidFill>
            </a:ln>
            <a:effectLst/>
          </c:spPr>
          <c:val>
            <c:numRef>
              <c:f>Processing!$U$10:$U$14</c:f>
              <c:numCache>
                <c:formatCode>0%</c:formatCode>
                <c:ptCount val="5"/>
                <c:pt idx="0">
                  <c:v>0.55555555555555547</c:v>
                </c:pt>
                <c:pt idx="1">
                  <c:v>0.55555555555555547</c:v>
                </c:pt>
                <c:pt idx="2">
                  <c:v>0.55555555555555558</c:v>
                </c:pt>
                <c:pt idx="3">
                  <c:v>0.55555555555555547</c:v>
                </c:pt>
                <c:pt idx="4">
                  <c:v>0.55555555555555547</c:v>
                </c:pt>
              </c:numCache>
            </c:numRef>
          </c:val>
          <c:extLst>
            <c:ext xmlns:c16="http://schemas.microsoft.com/office/drawing/2014/chart" uri="{C3380CC4-5D6E-409C-BE32-E72D297353CC}">
              <c16:uniqueId val="{00000000-CCFD-4BF6-936F-C77546870E4E}"/>
            </c:ext>
          </c:extLst>
        </c:ser>
        <c:dLbls>
          <c:showLegendKey val="0"/>
          <c:showVal val="0"/>
          <c:showCatName val="0"/>
          <c:showSerName val="0"/>
          <c:showPercent val="0"/>
          <c:showBubbleSize val="0"/>
        </c:dLbls>
        <c:axId val="308727968"/>
        <c:axId val="308731808"/>
      </c:radarChart>
      <c:catAx>
        <c:axId val="308727968"/>
        <c:scaling>
          <c:orientation val="minMax"/>
        </c:scaling>
        <c:delete val="1"/>
        <c:axPos val="b"/>
        <c:majorTickMark val="none"/>
        <c:minorTickMark val="none"/>
        <c:tickLblPos val="nextTo"/>
        <c:crossAx val="308731808"/>
        <c:crosses val="autoZero"/>
        <c:auto val="1"/>
        <c:lblAlgn val="ctr"/>
        <c:lblOffset val="100"/>
        <c:noMultiLvlLbl val="0"/>
      </c:catAx>
      <c:valAx>
        <c:axId val="308731808"/>
        <c:scaling>
          <c:orientation val="minMax"/>
        </c:scaling>
        <c:delete val="1"/>
        <c:axPos val="l"/>
        <c:numFmt formatCode="0%" sourceLinked="1"/>
        <c:majorTickMark val="none"/>
        <c:minorTickMark val="none"/>
        <c:tickLblPos val="nextTo"/>
        <c:crossAx val="308727968"/>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a:gsLst>
                <a:gs pos="54000">
                  <a:srgbClr val="0C94FF">
                    <a:alpha val="54000"/>
                  </a:srgbClr>
                </a:gs>
                <a:gs pos="100000">
                  <a:srgbClr val="0C94FF">
                    <a:alpha val="28000"/>
                  </a:srgbClr>
                </a:gs>
              </a:gsLst>
              <a:lin ang="5400000" scaled="0"/>
            </a:gradFill>
            <a:ln w="34925">
              <a:noFill/>
            </a:ln>
            <a:effectLst/>
          </c:spPr>
          <c:invertIfNegative val="0"/>
          <c:val>
            <c:numRef>
              <c:f>Processing!$H$2:$H$13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0-3005-4861-859C-440B23B2C6C0}"/>
            </c:ext>
          </c:extLst>
        </c:ser>
        <c:dLbls>
          <c:showLegendKey val="0"/>
          <c:showVal val="0"/>
          <c:showCatName val="0"/>
          <c:showSerName val="0"/>
          <c:showPercent val="0"/>
          <c:showBubbleSize val="0"/>
        </c:dLbls>
        <c:gapWidth val="30"/>
        <c:overlap val="-27"/>
        <c:axId val="310750192"/>
        <c:axId val="310746832"/>
      </c:barChart>
      <c:catAx>
        <c:axId val="310750192"/>
        <c:scaling>
          <c:orientation val="minMax"/>
        </c:scaling>
        <c:delete val="1"/>
        <c:axPos val="b"/>
        <c:majorTickMark val="none"/>
        <c:minorTickMark val="none"/>
        <c:tickLblPos val="nextTo"/>
        <c:crossAx val="310746832"/>
        <c:crosses val="autoZero"/>
        <c:auto val="1"/>
        <c:lblAlgn val="ctr"/>
        <c:lblOffset val="100"/>
        <c:noMultiLvlLbl val="0"/>
      </c:catAx>
      <c:valAx>
        <c:axId val="310746832"/>
        <c:scaling>
          <c:orientation val="minMax"/>
        </c:scaling>
        <c:delete val="1"/>
        <c:axPos val="l"/>
        <c:numFmt formatCode="General" sourceLinked="1"/>
        <c:majorTickMark val="none"/>
        <c:minorTickMark val="none"/>
        <c:tickLblPos val="nextTo"/>
        <c:crossAx val="31075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1"/>
          <c:order val="1"/>
          <c:spPr>
            <a:gradFill flip="none" rotWithShape="1">
              <a:gsLst>
                <a:gs pos="0">
                  <a:srgbClr val="0C94FF">
                    <a:alpha val="54000"/>
                  </a:srgbClr>
                </a:gs>
                <a:gs pos="100000">
                  <a:srgbClr val="0C94FF">
                    <a:alpha val="0"/>
                  </a:srgbClr>
                </a:gs>
              </a:gsLst>
              <a:lin ang="5400000" scaled="0"/>
              <a:tileRect/>
            </a:gradFill>
            <a:ln>
              <a:noFill/>
            </a:ln>
            <a:effectLst/>
          </c:spP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extLst>
            <c:ext xmlns:c16="http://schemas.microsoft.com/office/drawing/2014/chart" uri="{C3380CC4-5D6E-409C-BE32-E72D297353CC}">
              <c16:uniqueId val="{00000000-D0BA-4AD7-B23F-6092723B106C}"/>
            </c:ext>
          </c:extLst>
        </c:ser>
        <c:dLbls>
          <c:showLegendKey val="0"/>
          <c:showVal val="0"/>
          <c:showCatName val="0"/>
          <c:showSerName val="0"/>
          <c:showPercent val="0"/>
          <c:showBubbleSize val="0"/>
        </c:dLbls>
        <c:axId val="1734722031"/>
        <c:axId val="1734718191"/>
      </c:areaChart>
      <c:lineChart>
        <c:grouping val="standard"/>
        <c:varyColors val="0"/>
        <c:ser>
          <c:idx val="0"/>
          <c:order val="0"/>
          <c:spPr>
            <a:ln w="19050" cap="rnd">
              <a:solidFill>
                <a:srgbClr val="0C94FF"/>
              </a:solidFill>
              <a:round/>
            </a:ln>
            <a:effectLst/>
          </c:spPr>
          <c:marker>
            <c:symbol val="none"/>
          </c:marke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smooth val="1"/>
          <c:extLst>
            <c:ext xmlns:c16="http://schemas.microsoft.com/office/drawing/2014/chart" uri="{C3380CC4-5D6E-409C-BE32-E72D297353CC}">
              <c16:uniqueId val="{00000001-D0BA-4AD7-B23F-6092723B106C}"/>
            </c:ext>
          </c:extLst>
        </c:ser>
        <c:dLbls>
          <c:showLegendKey val="0"/>
          <c:showVal val="0"/>
          <c:showCatName val="0"/>
          <c:showSerName val="0"/>
          <c:showPercent val="0"/>
          <c:showBubbleSize val="0"/>
        </c:dLbls>
        <c:marker val="1"/>
        <c:smooth val="0"/>
        <c:axId val="1734722031"/>
        <c:axId val="1734718191"/>
      </c:lineChart>
      <c:catAx>
        <c:axId val="1734722031"/>
        <c:scaling>
          <c:orientation val="minMax"/>
        </c:scaling>
        <c:delete val="1"/>
        <c:axPos val="b"/>
        <c:majorTickMark val="none"/>
        <c:minorTickMark val="none"/>
        <c:tickLblPos val="nextTo"/>
        <c:crossAx val="1734718191"/>
        <c:crosses val="autoZero"/>
        <c:auto val="1"/>
        <c:lblAlgn val="ctr"/>
        <c:lblOffset val="100"/>
        <c:noMultiLvlLbl val="0"/>
      </c:catAx>
      <c:valAx>
        <c:axId val="1734718191"/>
        <c:scaling>
          <c:orientation val="minMax"/>
        </c:scaling>
        <c:delete val="1"/>
        <c:axPos val="l"/>
        <c:numFmt formatCode="0%" sourceLinked="1"/>
        <c:majorTickMark val="none"/>
        <c:minorTickMark val="none"/>
        <c:tickLblPos val="nextTo"/>
        <c:crossAx val="1734722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flip="none" rotWithShape="1">
                <a:gsLst>
                  <a:gs pos="47000">
                    <a:srgbClr val="7B58FA"/>
                  </a:gs>
                  <a:gs pos="0">
                    <a:srgbClr val="5B52EA"/>
                  </a:gs>
                  <a:gs pos="100000">
                    <a:srgbClr val="5977F5"/>
                  </a:gs>
                </a:gsLst>
                <a:lin ang="2700000" scaled="1"/>
                <a:tileRect/>
              </a:gradFill>
              <a:ln w="19050">
                <a:noFill/>
              </a:ln>
              <a:effectLst/>
            </c:spPr>
            <c:extLst>
              <c:ext xmlns:c16="http://schemas.microsoft.com/office/drawing/2014/chart" uri="{C3380CC4-5D6E-409C-BE32-E72D297353CC}">
                <c16:uniqueId val="{00000001-4F49-4377-8E8A-6353DDE4A519}"/>
              </c:ext>
            </c:extLst>
          </c:dPt>
          <c:dPt>
            <c:idx val="1"/>
            <c:bubble3D val="0"/>
            <c:spPr>
              <a:solidFill>
                <a:srgbClr val="192C5A">
                  <a:alpha val="10000"/>
                </a:srgbClr>
              </a:solidFill>
              <a:ln w="19050">
                <a:noFill/>
              </a:ln>
              <a:effectLst/>
            </c:spPr>
            <c:extLst>
              <c:ext xmlns:c16="http://schemas.microsoft.com/office/drawing/2014/chart" uri="{C3380CC4-5D6E-409C-BE32-E72D297353CC}">
                <c16:uniqueId val="{00000003-4F49-4377-8E8A-6353DDE4A519}"/>
              </c:ext>
            </c:extLst>
          </c:dPt>
          <c:val>
            <c:numRef>
              <c:f>Processing!$B$5:$C$5</c:f>
              <c:numCache>
                <c:formatCode>0%</c:formatCode>
                <c:ptCount val="2"/>
                <c:pt idx="0">
                  <c:v>0.57926829268292679</c:v>
                </c:pt>
                <c:pt idx="1">
                  <c:v>0.42073170731707321</c:v>
                </c:pt>
              </c:numCache>
            </c:numRef>
          </c:val>
          <c:extLst>
            <c:ext xmlns:c16="http://schemas.microsoft.com/office/drawing/2014/chart" uri="{C3380CC4-5D6E-409C-BE32-E72D297353CC}">
              <c16:uniqueId val="{00000004-4F49-4377-8E8A-6353DDE4A519}"/>
            </c:ext>
          </c:extLst>
        </c:ser>
        <c:dLbls>
          <c:showLegendKey val="0"/>
          <c:showVal val="0"/>
          <c:showCatName val="0"/>
          <c:showSerName val="0"/>
          <c:showPercent val="0"/>
          <c:showBubbleSize val="0"/>
          <c:showLeaderLines val="1"/>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Processing!$G$1</c:f>
              <c:strCache>
                <c:ptCount val="1"/>
                <c:pt idx="0">
                  <c:v>Indent</c:v>
                </c:pt>
              </c:strCache>
            </c:strRef>
          </c:tx>
          <c:spPr>
            <a:solidFill>
              <a:schemeClr val="accent1"/>
            </a:solidFill>
            <a:ln>
              <a:noFill/>
            </a:ln>
            <a:effectLst/>
          </c:spPr>
          <c:invertIfNegative val="0"/>
          <c:cat>
            <c:strRef>
              <c:f>Processing!$F$2:$F$13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Processing!$G$2:$G$13</c:f>
              <c:numCache>
                <c:formatCode>General</c:formatCode>
                <c:ptCount val="12"/>
                <c:pt idx="0">
                  <c:v>1120.04</c:v>
                </c:pt>
                <c:pt idx="1">
                  <c:v>1120.04</c:v>
                </c:pt>
                <c:pt idx="2">
                  <c:v>1120.04</c:v>
                </c:pt>
                <c:pt idx="3">
                  <c:v>1120.04</c:v>
                </c:pt>
                <c:pt idx="4">
                  <c:v>1120.04</c:v>
                </c:pt>
                <c:pt idx="5">
                  <c:v>1120.04</c:v>
                </c:pt>
                <c:pt idx="6">
                  <c:v>1120.04</c:v>
                </c:pt>
                <c:pt idx="7">
                  <c:v>1120.04</c:v>
                </c:pt>
                <c:pt idx="8">
                  <c:v>1120.04</c:v>
                </c:pt>
                <c:pt idx="9">
                  <c:v>1120.04</c:v>
                </c:pt>
                <c:pt idx="10">
                  <c:v>1120.04</c:v>
                </c:pt>
                <c:pt idx="11">
                  <c:v>1120.04</c:v>
                </c:pt>
              </c:numCache>
            </c:numRef>
          </c:val>
          <c:extLst>
            <c:ext xmlns:c16="http://schemas.microsoft.com/office/drawing/2014/chart" uri="{C3380CC4-5D6E-409C-BE32-E72D297353CC}">
              <c16:uniqueId val="{00000000-EE1B-42D6-868A-403284C2A4FB}"/>
            </c:ext>
          </c:extLst>
        </c:ser>
        <c:ser>
          <c:idx val="2"/>
          <c:order val="1"/>
          <c:tx>
            <c:strRef>
              <c:f>Processing!$H$1</c:f>
              <c:strCache>
                <c:ptCount val="1"/>
                <c:pt idx="0">
                  <c:v>Sales</c:v>
                </c:pt>
              </c:strCache>
            </c:strRef>
          </c:tx>
          <c:spPr>
            <a:solidFill>
              <a:srgbClr val="001D88"/>
            </a:solidFill>
            <a:ln w="101600">
              <a:solidFill>
                <a:srgbClr val="88CBFF"/>
              </a:solidFill>
            </a:ln>
            <a:effectLst/>
          </c:spPr>
          <c:invertIfNegative val="0"/>
          <c:val>
            <c:numRef>
              <c:f>Processing!$H$2:$H$13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1-EE1B-42D6-868A-403284C2A4FB}"/>
            </c:ext>
          </c:extLst>
        </c:ser>
        <c:dLbls>
          <c:showLegendKey val="0"/>
          <c:showVal val="0"/>
          <c:showCatName val="0"/>
          <c:showSerName val="0"/>
          <c:showPercent val="0"/>
          <c:showBubbleSize val="0"/>
        </c:dLbls>
        <c:gapWidth val="500"/>
        <c:overlap val="100"/>
        <c:axId val="2010021327"/>
        <c:axId val="2010021807"/>
      </c:barChart>
      <c:barChart>
        <c:barDir val="col"/>
        <c:grouping val="stacked"/>
        <c:varyColors val="0"/>
        <c:ser>
          <c:idx val="3"/>
          <c:order val="2"/>
          <c:tx>
            <c:strRef>
              <c:f>Processing!$G$1</c:f>
              <c:strCache>
                <c:ptCount val="1"/>
                <c:pt idx="0">
                  <c:v>Indent</c:v>
                </c:pt>
              </c:strCache>
            </c:strRef>
          </c:tx>
          <c:spPr>
            <a:noFill/>
            <a:ln>
              <a:noFill/>
            </a:ln>
            <a:effectLst/>
          </c:spPr>
          <c:invertIfNegative val="0"/>
          <c:val>
            <c:numRef>
              <c:f>Processing!$G$2:$G$13</c:f>
              <c:numCache>
                <c:formatCode>General</c:formatCode>
                <c:ptCount val="12"/>
                <c:pt idx="0">
                  <c:v>1120.04</c:v>
                </c:pt>
                <c:pt idx="1">
                  <c:v>1120.04</c:v>
                </c:pt>
                <c:pt idx="2">
                  <c:v>1120.04</c:v>
                </c:pt>
                <c:pt idx="3">
                  <c:v>1120.04</c:v>
                </c:pt>
                <c:pt idx="4">
                  <c:v>1120.04</c:v>
                </c:pt>
                <c:pt idx="5">
                  <c:v>1120.04</c:v>
                </c:pt>
                <c:pt idx="6">
                  <c:v>1120.04</c:v>
                </c:pt>
                <c:pt idx="7">
                  <c:v>1120.04</c:v>
                </c:pt>
                <c:pt idx="8">
                  <c:v>1120.04</c:v>
                </c:pt>
                <c:pt idx="9">
                  <c:v>1120.04</c:v>
                </c:pt>
                <c:pt idx="10">
                  <c:v>1120.04</c:v>
                </c:pt>
                <c:pt idx="11">
                  <c:v>1120.04</c:v>
                </c:pt>
              </c:numCache>
            </c:numRef>
          </c:val>
          <c:extLst>
            <c:ext xmlns:c16="http://schemas.microsoft.com/office/drawing/2014/chart" uri="{C3380CC4-5D6E-409C-BE32-E72D297353CC}">
              <c16:uniqueId val="{00000002-EE1B-42D6-868A-403284C2A4FB}"/>
            </c:ext>
          </c:extLst>
        </c:ser>
        <c:ser>
          <c:idx val="1"/>
          <c:order val="3"/>
          <c:tx>
            <c:strRef>
              <c:f>Processing!$I$1</c:f>
              <c:strCache>
                <c:ptCount val="1"/>
                <c:pt idx="0">
                  <c:v>Cursor</c:v>
                </c:pt>
              </c:strCache>
            </c:strRef>
          </c:tx>
          <c:spPr>
            <a:solidFill>
              <a:srgbClr val="2E63DE"/>
            </a:solidFill>
            <a:ln w="101600">
              <a:solidFill>
                <a:srgbClr val="0C94FF"/>
              </a:solidFill>
            </a:ln>
            <a:effectLst/>
          </c:spPr>
          <c:invertIfNegative val="0"/>
          <c:cat>
            <c:strRef>
              <c:f>Processing!$F$2:$F$13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Processing!$I$2:$I$13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3-EE1B-42D6-868A-403284C2A4FB}"/>
            </c:ext>
          </c:extLst>
        </c:ser>
        <c:dLbls>
          <c:showLegendKey val="0"/>
          <c:showVal val="0"/>
          <c:showCatName val="0"/>
          <c:showSerName val="0"/>
          <c:showPercent val="0"/>
          <c:showBubbleSize val="0"/>
        </c:dLbls>
        <c:gapWidth val="500"/>
        <c:overlap val="100"/>
        <c:axId val="301850960"/>
        <c:axId val="301850000"/>
      </c:barChart>
      <c:catAx>
        <c:axId val="2010021327"/>
        <c:scaling>
          <c:orientation val="minMax"/>
        </c:scaling>
        <c:delete val="1"/>
        <c:axPos val="b"/>
        <c:numFmt formatCode="General" sourceLinked="1"/>
        <c:majorTickMark val="none"/>
        <c:minorTickMark val="none"/>
        <c:tickLblPos val="nextTo"/>
        <c:crossAx val="2010021807"/>
        <c:crosses val="autoZero"/>
        <c:auto val="1"/>
        <c:lblAlgn val="ctr"/>
        <c:lblOffset val="100"/>
        <c:noMultiLvlLbl val="0"/>
      </c:catAx>
      <c:valAx>
        <c:axId val="2010021807"/>
        <c:scaling>
          <c:orientation val="minMax"/>
        </c:scaling>
        <c:delete val="1"/>
        <c:axPos val="l"/>
        <c:numFmt formatCode="General" sourceLinked="1"/>
        <c:majorTickMark val="none"/>
        <c:minorTickMark val="none"/>
        <c:tickLblPos val="nextTo"/>
        <c:crossAx val="2010021327"/>
        <c:crosses val="autoZero"/>
        <c:crossBetween val="between"/>
      </c:valAx>
      <c:valAx>
        <c:axId val="301850000"/>
        <c:scaling>
          <c:orientation val="minMax"/>
        </c:scaling>
        <c:delete val="1"/>
        <c:axPos val="r"/>
        <c:numFmt formatCode="General" sourceLinked="1"/>
        <c:majorTickMark val="out"/>
        <c:minorTickMark val="none"/>
        <c:tickLblPos val="nextTo"/>
        <c:crossAx val="301850960"/>
        <c:crosses val="max"/>
        <c:crossBetween val="between"/>
      </c:valAx>
      <c:catAx>
        <c:axId val="301850960"/>
        <c:scaling>
          <c:orientation val="minMax"/>
        </c:scaling>
        <c:delete val="1"/>
        <c:axPos val="b"/>
        <c:majorTickMark val="out"/>
        <c:minorTickMark val="none"/>
        <c:tickLblPos val="nextTo"/>
        <c:crossAx val="30185000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1"/>
          <c:order val="1"/>
          <c:tx>
            <c:v>fill</c:v>
          </c:tx>
          <c:spPr>
            <a:gradFill>
              <a:gsLst>
                <a:gs pos="49000">
                  <a:srgbClr val="65C5E7">
                    <a:alpha val="95000"/>
                  </a:srgbClr>
                </a:gs>
                <a:gs pos="100000">
                  <a:srgbClr val="65C5E7">
                    <a:alpha val="0"/>
                  </a:srgbClr>
                </a:gs>
              </a:gsLst>
              <a:lin ang="5400000" scaled="1"/>
            </a:gradFill>
            <a:ln>
              <a:noFill/>
            </a:ln>
            <a:effectLst/>
          </c:spP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extLst>
            <c:ext xmlns:c16="http://schemas.microsoft.com/office/drawing/2014/chart" uri="{C3380CC4-5D6E-409C-BE32-E72D297353CC}">
              <c16:uniqueId val="{00000000-E416-459E-9A87-83A422E0C60D}"/>
            </c:ext>
          </c:extLst>
        </c:ser>
        <c:dLbls>
          <c:showLegendKey val="0"/>
          <c:showVal val="0"/>
          <c:showCatName val="0"/>
          <c:showSerName val="0"/>
          <c:showPercent val="0"/>
          <c:showBubbleSize val="0"/>
        </c:dLbls>
        <c:axId val="307641488"/>
        <c:axId val="307634288"/>
      </c:areaChart>
      <c:lineChart>
        <c:grouping val="standard"/>
        <c:varyColors val="0"/>
        <c:ser>
          <c:idx val="0"/>
          <c:order val="0"/>
          <c:tx>
            <c:strRef>
              <c:f>Processing!$L$1</c:f>
              <c:strCache>
                <c:ptCount val="1"/>
                <c:pt idx="0">
                  <c:v>Brand Awareness</c:v>
                </c:pt>
              </c:strCache>
            </c:strRef>
          </c:tx>
          <c:spPr>
            <a:ln w="28575" cap="rnd">
              <a:solidFill>
                <a:srgbClr val="0094D1"/>
              </a:solidFill>
              <a:round/>
            </a:ln>
            <a:effectLst/>
          </c:spPr>
          <c:marker>
            <c:symbol val="none"/>
          </c:marker>
          <c:cat>
            <c:strRef>
              <c:f>Processing!$K$2:$K$13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smooth val="1"/>
          <c:extLst>
            <c:ext xmlns:c16="http://schemas.microsoft.com/office/drawing/2014/chart" uri="{C3380CC4-5D6E-409C-BE32-E72D297353CC}">
              <c16:uniqueId val="{00000001-E416-459E-9A87-83A422E0C60D}"/>
            </c:ext>
          </c:extLst>
        </c:ser>
        <c:dLbls>
          <c:showLegendKey val="0"/>
          <c:showVal val="0"/>
          <c:showCatName val="0"/>
          <c:showSerName val="0"/>
          <c:showPercent val="0"/>
          <c:showBubbleSize val="0"/>
        </c:dLbls>
        <c:marker val="1"/>
        <c:smooth val="0"/>
        <c:axId val="307641488"/>
        <c:axId val="307634288"/>
      </c:lineChart>
      <c:scatterChart>
        <c:scatterStyle val="lineMarker"/>
        <c:varyColors val="0"/>
        <c:ser>
          <c:idx val="2"/>
          <c:order val="2"/>
          <c:tx>
            <c:strRef>
              <c:f>Processing!$M$1</c:f>
              <c:strCache>
                <c:ptCount val="1"/>
                <c:pt idx="0">
                  <c:v>Cursor</c:v>
                </c:pt>
              </c:strCache>
            </c:strRef>
          </c:tx>
          <c:spPr>
            <a:ln w="25400" cap="rnd">
              <a:noFill/>
              <a:round/>
            </a:ln>
            <a:effectLst/>
          </c:spPr>
          <c:marker>
            <c:symbol val="circle"/>
            <c:size val="10"/>
            <c:spPr>
              <a:solidFill>
                <a:srgbClr val="88CBFF"/>
              </a:solidFill>
              <a:ln w="25400">
                <a:solidFill>
                  <a:schemeClr val="bg1"/>
                </a:solidFill>
              </a:ln>
              <a:effectLst/>
            </c:spPr>
          </c:marker>
          <c:yVal>
            <c:numRef>
              <c:f>Processing!$M$2:$M$13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yVal>
          <c:smooth val="0"/>
          <c:extLst>
            <c:ext xmlns:c16="http://schemas.microsoft.com/office/drawing/2014/chart" uri="{C3380CC4-5D6E-409C-BE32-E72D297353CC}">
              <c16:uniqueId val="{00000002-E416-459E-9A87-83A422E0C60D}"/>
            </c:ext>
          </c:extLst>
        </c:ser>
        <c:dLbls>
          <c:showLegendKey val="0"/>
          <c:showVal val="0"/>
          <c:showCatName val="0"/>
          <c:showSerName val="0"/>
          <c:showPercent val="0"/>
          <c:showBubbleSize val="0"/>
        </c:dLbls>
        <c:axId val="307641488"/>
        <c:axId val="307634288"/>
      </c:scatterChart>
      <c:catAx>
        <c:axId val="307641488"/>
        <c:scaling>
          <c:orientation val="minMax"/>
        </c:scaling>
        <c:delete val="1"/>
        <c:axPos val="b"/>
        <c:numFmt formatCode="General" sourceLinked="1"/>
        <c:majorTickMark val="none"/>
        <c:minorTickMark val="none"/>
        <c:tickLblPos val="nextTo"/>
        <c:crossAx val="307634288"/>
        <c:crosses val="autoZero"/>
        <c:auto val="1"/>
        <c:lblAlgn val="ctr"/>
        <c:lblOffset val="100"/>
        <c:noMultiLvlLbl val="0"/>
      </c:catAx>
      <c:valAx>
        <c:axId val="307634288"/>
        <c:scaling>
          <c:orientation val="minMax"/>
        </c:scaling>
        <c:delete val="1"/>
        <c:axPos val="l"/>
        <c:numFmt formatCode="0%" sourceLinked="1"/>
        <c:majorTickMark val="none"/>
        <c:minorTickMark val="none"/>
        <c:tickLblPos val="nextTo"/>
        <c:crossAx val="30764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spPr>
            <a:blipFill>
              <a:blip xmlns:r="http://schemas.openxmlformats.org/officeDocument/2006/relationships" r:embed="rId3"/>
              <a:stretch>
                <a:fillRect/>
              </a:stretch>
            </a:blipFill>
            <a:ln>
              <a:noFill/>
            </a:ln>
            <a:effectLst/>
          </c:spPr>
          <c:invertIfNegative val="0"/>
          <c:cat>
            <c:strRef>
              <c:f>Processing!$O$12</c:f>
              <c:strCache>
                <c:ptCount val="1"/>
                <c:pt idx="0">
                  <c:v>Icon</c:v>
                </c:pt>
              </c:strCache>
            </c:strRef>
          </c:cat>
          <c:val>
            <c:numRef>
              <c:f>Processing!$O$13</c:f>
              <c:numCache>
                <c:formatCode>General</c:formatCode>
                <c:ptCount val="1"/>
                <c:pt idx="0">
                  <c:v>0</c:v>
                </c:pt>
              </c:numCache>
            </c:numRef>
          </c:val>
          <c:extLst>
            <c:ext xmlns:c16="http://schemas.microsoft.com/office/drawing/2014/chart" uri="{C3380CC4-5D6E-409C-BE32-E72D297353CC}">
              <c16:uniqueId val="{00000000-B724-4D08-9570-C58470A2870D}"/>
            </c:ext>
          </c:extLst>
        </c:ser>
        <c:ser>
          <c:idx val="1"/>
          <c:order val="1"/>
          <c:spPr>
            <a:blipFill>
              <a:blip xmlns:r="http://schemas.openxmlformats.org/officeDocument/2006/relationships" r:embed="rId4"/>
              <a:stretch>
                <a:fillRect/>
              </a:stretch>
            </a:blipFill>
            <a:ln>
              <a:noFill/>
            </a:ln>
            <a:effectLst/>
          </c:spPr>
          <c:invertIfNegative val="0"/>
          <c:cat>
            <c:strRef>
              <c:f>Processing!$O$12</c:f>
              <c:strCache>
                <c:ptCount val="1"/>
                <c:pt idx="0">
                  <c:v>Icon</c:v>
                </c:pt>
              </c:strCache>
            </c:strRef>
          </c:cat>
          <c:val>
            <c:numRef>
              <c:f>Processing!$O$14</c:f>
              <c:numCache>
                <c:formatCode>General</c:formatCode>
                <c:ptCount val="1"/>
                <c:pt idx="0">
                  <c:v>0</c:v>
                </c:pt>
              </c:numCache>
            </c:numRef>
          </c:val>
          <c:extLst>
            <c:ext xmlns:c16="http://schemas.microsoft.com/office/drawing/2014/chart" uri="{C3380CC4-5D6E-409C-BE32-E72D297353CC}">
              <c16:uniqueId val="{00000001-B724-4D08-9570-C58470A2870D}"/>
            </c:ext>
          </c:extLst>
        </c:ser>
        <c:ser>
          <c:idx val="2"/>
          <c:order val="2"/>
          <c:spPr>
            <a:blipFill>
              <a:blip xmlns:r="http://schemas.openxmlformats.org/officeDocument/2006/relationships" r:embed="rId5"/>
              <a:stretch>
                <a:fillRect/>
              </a:stretch>
            </a:blipFill>
            <a:ln>
              <a:noFill/>
            </a:ln>
            <a:effectLst/>
          </c:spPr>
          <c:invertIfNegative val="0"/>
          <c:cat>
            <c:strRef>
              <c:f>Processing!$O$12</c:f>
              <c:strCache>
                <c:ptCount val="1"/>
                <c:pt idx="0">
                  <c:v>Icon</c:v>
                </c:pt>
              </c:strCache>
            </c:strRef>
          </c:cat>
          <c:val>
            <c:numRef>
              <c:f>Processing!$O$15</c:f>
              <c:numCache>
                <c:formatCode>General</c:formatCode>
                <c:ptCount val="1"/>
                <c:pt idx="0">
                  <c:v>10</c:v>
                </c:pt>
              </c:numCache>
            </c:numRef>
          </c:val>
          <c:extLst>
            <c:ext xmlns:c16="http://schemas.microsoft.com/office/drawing/2014/chart" uri="{C3380CC4-5D6E-409C-BE32-E72D297353CC}">
              <c16:uniqueId val="{00000002-B724-4D08-9570-C58470A2870D}"/>
            </c:ext>
          </c:extLst>
        </c:ser>
        <c:dLbls>
          <c:showLegendKey val="0"/>
          <c:showVal val="0"/>
          <c:showCatName val="0"/>
          <c:showSerName val="0"/>
          <c:showPercent val="0"/>
          <c:showBubbleSize val="0"/>
        </c:dLbls>
        <c:gapWidth val="0"/>
        <c:overlap val="100"/>
        <c:axId val="2038252159"/>
        <c:axId val="2038236799"/>
      </c:barChart>
      <c:catAx>
        <c:axId val="2038252159"/>
        <c:scaling>
          <c:orientation val="minMax"/>
        </c:scaling>
        <c:delete val="1"/>
        <c:axPos val="l"/>
        <c:numFmt formatCode="General" sourceLinked="1"/>
        <c:majorTickMark val="none"/>
        <c:minorTickMark val="none"/>
        <c:tickLblPos val="nextTo"/>
        <c:crossAx val="2038236799"/>
        <c:crosses val="autoZero"/>
        <c:auto val="1"/>
        <c:lblAlgn val="ctr"/>
        <c:lblOffset val="100"/>
        <c:noMultiLvlLbl val="0"/>
      </c:catAx>
      <c:valAx>
        <c:axId val="2038236799"/>
        <c:scaling>
          <c:orientation val="minMax"/>
          <c:max val="10"/>
          <c:min val="0"/>
        </c:scaling>
        <c:delete val="1"/>
        <c:axPos val="b"/>
        <c:numFmt formatCode="General" sourceLinked="1"/>
        <c:majorTickMark val="none"/>
        <c:minorTickMark val="none"/>
        <c:tickLblPos val="nextTo"/>
        <c:crossAx val="2038252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chemeClr val="bg1"/>
            </a:solidFill>
            <a:ln>
              <a:noFill/>
            </a:ln>
            <a:effectLst/>
          </c:spPr>
          <c:invertIfNegative val="0"/>
          <c:dPt>
            <c:idx val="0"/>
            <c:invertIfNegative val="0"/>
            <c:bubble3D val="0"/>
            <c:spPr>
              <a:solidFill>
                <a:srgbClr val="0C94FF"/>
              </a:solidFill>
              <a:ln>
                <a:noFill/>
              </a:ln>
              <a:effectLst/>
            </c:spPr>
            <c:extLst>
              <c:ext xmlns:c16="http://schemas.microsoft.com/office/drawing/2014/chart" uri="{C3380CC4-5D6E-409C-BE32-E72D297353CC}">
                <c16:uniqueId val="{00000001-1BF1-467D-AE93-EB845228E676}"/>
              </c:ext>
            </c:extLst>
          </c:dPt>
          <c:val>
            <c:numRef>
              <c:f>Processing!$N$17</c:f>
              <c:numCache>
                <c:formatCode>0%</c:formatCode>
                <c:ptCount val="1"/>
                <c:pt idx="0">
                  <c:v>1</c:v>
                </c:pt>
              </c:numCache>
            </c:numRef>
          </c:val>
          <c:extLst>
            <c:ext xmlns:c16="http://schemas.microsoft.com/office/drawing/2014/chart" uri="{C3380CC4-5D6E-409C-BE32-E72D297353CC}">
              <c16:uniqueId val="{00000002-1BF1-467D-AE93-EB845228E676}"/>
            </c:ext>
          </c:extLst>
        </c:ser>
        <c:ser>
          <c:idx val="1"/>
          <c:order val="1"/>
          <c:spPr>
            <a:solidFill>
              <a:srgbClr val="0C94FF">
                <a:alpha val="27000"/>
              </a:srgbClr>
            </a:solidFill>
            <a:ln>
              <a:noFill/>
            </a:ln>
            <a:effectLst/>
          </c:spPr>
          <c:invertIfNegative val="0"/>
          <c:val>
            <c:numRef>
              <c:f>Processing!$O$17</c:f>
              <c:numCache>
                <c:formatCode>0%</c:formatCode>
                <c:ptCount val="1"/>
                <c:pt idx="0">
                  <c:v>0</c:v>
                </c:pt>
              </c:numCache>
            </c:numRef>
          </c:val>
          <c:extLst>
            <c:ext xmlns:c16="http://schemas.microsoft.com/office/drawing/2014/chart" uri="{C3380CC4-5D6E-409C-BE32-E72D297353CC}">
              <c16:uniqueId val="{00000003-1BF1-467D-AE93-EB845228E676}"/>
            </c:ext>
          </c:extLst>
        </c:ser>
        <c:dLbls>
          <c:showLegendKey val="0"/>
          <c:showVal val="0"/>
          <c:showCatName val="0"/>
          <c:showSerName val="0"/>
          <c:showPercent val="0"/>
          <c:showBubbleSize val="0"/>
        </c:dLbls>
        <c:gapWidth val="500"/>
        <c:overlap val="100"/>
        <c:axId val="1957253423"/>
        <c:axId val="1957247663"/>
      </c:barChart>
      <c:catAx>
        <c:axId val="1957253423"/>
        <c:scaling>
          <c:orientation val="minMax"/>
        </c:scaling>
        <c:delete val="1"/>
        <c:axPos val="l"/>
        <c:majorTickMark val="out"/>
        <c:minorTickMark val="none"/>
        <c:tickLblPos val="nextTo"/>
        <c:crossAx val="1957247663"/>
        <c:crosses val="autoZero"/>
        <c:auto val="1"/>
        <c:lblAlgn val="ctr"/>
        <c:lblOffset val="100"/>
        <c:noMultiLvlLbl val="0"/>
      </c:catAx>
      <c:valAx>
        <c:axId val="1957247663"/>
        <c:scaling>
          <c:orientation val="minMax"/>
          <c:max val="1"/>
          <c:min val="0"/>
        </c:scaling>
        <c:delete val="1"/>
        <c:axPos val="b"/>
        <c:numFmt formatCode="0%" sourceLinked="1"/>
        <c:majorTickMark val="out"/>
        <c:minorTickMark val="none"/>
        <c:tickLblPos val="nextTo"/>
        <c:crossAx val="1957253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tx>
            <c:strRef>
              <c:f>Processing!$S$9</c:f>
              <c:strCache>
                <c:ptCount val="1"/>
                <c:pt idx="0">
                  <c:v>Awareness</c:v>
                </c:pt>
              </c:strCache>
            </c:strRef>
          </c:tx>
          <c:spPr>
            <a:gradFill>
              <a:gsLst>
                <a:gs pos="35000">
                  <a:srgbClr val="0C94FF">
                    <a:alpha val="70000"/>
                  </a:srgbClr>
                </a:gs>
                <a:gs pos="100000">
                  <a:srgbClr val="CE0BFA">
                    <a:alpha val="70000"/>
                  </a:srgbClr>
                </a:gs>
              </a:gsLst>
              <a:path path="circle">
                <a:fillToRect r="100000" b="100000"/>
              </a:path>
            </a:gradFill>
            <a:ln w="25400">
              <a:gradFill flip="none" rotWithShape="1">
                <a:gsLst>
                  <a:gs pos="30000">
                    <a:srgbClr val="0C94FF"/>
                  </a:gs>
                  <a:gs pos="100000">
                    <a:srgbClr val="CE0BFA"/>
                  </a:gs>
                </a:gsLst>
                <a:path path="circle">
                  <a:fillToRect r="100000" b="100000"/>
                </a:path>
                <a:tileRect l="-100000" t="-100000"/>
              </a:gradFill>
            </a:ln>
            <a:effectLst/>
          </c:spPr>
          <c:cat>
            <c:strRef>
              <c:f>Processing!$Q$10:$Q$14</c:f>
              <c:strCache>
                <c:ptCount val="5"/>
                <c:pt idx="0">
                  <c:v>Seasonal Push</c:v>
                </c:pt>
                <c:pt idx="1">
                  <c:v>Influencer Collab</c:v>
                </c:pt>
                <c:pt idx="2">
                  <c:v>Game Giveaway</c:v>
                </c:pt>
                <c:pt idx="3">
                  <c:v>User Posts</c:v>
                </c:pt>
                <c:pt idx="4">
                  <c:v>Tips &amp; Guides</c:v>
                </c:pt>
              </c:strCache>
            </c:strRef>
          </c:cat>
          <c:val>
            <c:numRef>
              <c:f>Processing!$S$10:$S$14</c:f>
              <c:numCache>
                <c:formatCode>0%</c:formatCode>
                <c:ptCount val="5"/>
                <c:pt idx="0">
                  <c:v>0.6282904170236393</c:v>
                </c:pt>
                <c:pt idx="1">
                  <c:v>0.61347529010560276</c:v>
                </c:pt>
                <c:pt idx="2">
                  <c:v>0.62162751368843916</c:v>
                </c:pt>
                <c:pt idx="3">
                  <c:v>0.60746295975909126</c:v>
                </c:pt>
                <c:pt idx="4">
                  <c:v>0.59561764504291892</c:v>
                </c:pt>
              </c:numCache>
            </c:numRef>
          </c:val>
          <c:extLst>
            <c:ext xmlns:c16="http://schemas.microsoft.com/office/drawing/2014/chart" uri="{C3380CC4-5D6E-409C-BE32-E72D297353CC}">
              <c16:uniqueId val="{00000001-72F8-4557-9A25-FFF2D136027A}"/>
            </c:ext>
          </c:extLst>
        </c:ser>
        <c:ser>
          <c:idx val="1"/>
          <c:order val="1"/>
          <c:tx>
            <c:strRef>
              <c:f>Processing!$T$9</c:f>
              <c:strCache>
                <c:ptCount val="1"/>
                <c:pt idx="0">
                  <c:v>Cost</c:v>
                </c:pt>
              </c:strCache>
            </c:strRef>
          </c:tx>
          <c:spPr>
            <a:solidFill>
              <a:schemeClr val="bg1">
                <a:alpha val="38000"/>
              </a:schemeClr>
            </a:solidFill>
            <a:ln w="12700">
              <a:solidFill>
                <a:srgbClr val="001654"/>
              </a:solidFill>
            </a:ln>
            <a:effectLst/>
          </c:spPr>
          <c:cat>
            <c:strRef>
              <c:f>Processing!$Q$10:$Q$14</c:f>
              <c:strCache>
                <c:ptCount val="5"/>
                <c:pt idx="0">
                  <c:v>Seasonal Push</c:v>
                </c:pt>
                <c:pt idx="1">
                  <c:v>Influencer Collab</c:v>
                </c:pt>
                <c:pt idx="2">
                  <c:v>Game Giveaway</c:v>
                </c:pt>
                <c:pt idx="3">
                  <c:v>User Posts</c:v>
                </c:pt>
                <c:pt idx="4">
                  <c:v>Tips &amp; Guides</c:v>
                </c:pt>
              </c:strCache>
            </c:strRef>
          </c:cat>
          <c:val>
            <c:numRef>
              <c:f>Processing!$T$10:$T$14</c:f>
              <c:numCache>
                <c:formatCode>0%</c:formatCode>
                <c:ptCount val="5"/>
                <c:pt idx="0">
                  <c:v>0.55555555555555547</c:v>
                </c:pt>
                <c:pt idx="1">
                  <c:v>0.55555555555555547</c:v>
                </c:pt>
                <c:pt idx="2">
                  <c:v>0.55555555555555558</c:v>
                </c:pt>
                <c:pt idx="3">
                  <c:v>0.55555555555555547</c:v>
                </c:pt>
                <c:pt idx="4">
                  <c:v>0.55555555555555547</c:v>
                </c:pt>
              </c:numCache>
            </c:numRef>
          </c:val>
          <c:extLst>
            <c:ext xmlns:c16="http://schemas.microsoft.com/office/drawing/2014/chart" uri="{C3380CC4-5D6E-409C-BE32-E72D297353CC}">
              <c16:uniqueId val="{00000000-72F8-4557-9A25-FFF2D136027A}"/>
            </c:ext>
          </c:extLst>
        </c:ser>
        <c:dLbls>
          <c:showLegendKey val="0"/>
          <c:showVal val="0"/>
          <c:showCatName val="0"/>
          <c:showSerName val="0"/>
          <c:showPercent val="0"/>
          <c:showBubbleSize val="0"/>
        </c:dLbls>
        <c:axId val="2082175967"/>
        <c:axId val="2082190847"/>
      </c:radarChart>
      <c:catAx>
        <c:axId val="2082175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5D6C85"/>
                </a:solidFill>
                <a:latin typeface="+mn-lt"/>
                <a:ea typeface="+mn-ea"/>
                <a:cs typeface="+mn-cs"/>
              </a:defRPr>
            </a:pPr>
            <a:endParaRPr lang="ru-RU"/>
          </a:p>
        </c:txPr>
        <c:crossAx val="2082190847"/>
        <c:crosses val="autoZero"/>
        <c:auto val="1"/>
        <c:lblAlgn val="ctr"/>
        <c:lblOffset val="100"/>
        <c:noMultiLvlLbl val="0"/>
      </c:catAx>
      <c:valAx>
        <c:axId val="2082190847"/>
        <c:scaling>
          <c:orientation val="minMax"/>
        </c:scaling>
        <c:delete val="1"/>
        <c:axPos val="l"/>
        <c:majorGridlines>
          <c:spPr>
            <a:ln w="6350" cap="flat" cmpd="sng" algn="ctr">
              <a:solidFill>
                <a:srgbClr val="D0D5DE"/>
              </a:solidFill>
              <a:round/>
            </a:ln>
            <a:effectLst/>
          </c:spPr>
        </c:majorGridlines>
        <c:numFmt formatCode="0%" sourceLinked="1"/>
        <c:majorTickMark val="none"/>
        <c:minorTickMark val="none"/>
        <c:tickLblPos val="nextTo"/>
        <c:crossAx val="2082175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Processing!$R$16</c:f>
              <c:strCache>
                <c:ptCount val="1"/>
                <c:pt idx="0">
                  <c:v>Tumbler</c:v>
                </c:pt>
              </c:strCache>
            </c:strRef>
          </c:tx>
          <c:spPr>
            <a:blipFill>
              <a:blip xmlns:r="http://schemas.openxmlformats.org/officeDocument/2006/relationships" r:embed="rId3"/>
              <a:stretch>
                <a:fillRect/>
              </a:stretch>
            </a:blipFill>
            <a:ln>
              <a:noFill/>
            </a:ln>
            <a:effectLst/>
          </c:spPr>
          <c:invertIfNegative val="0"/>
          <c:val>
            <c:numRef>
              <c:f>Processing!$S$16</c:f>
              <c:numCache>
                <c:formatCode>General</c:formatCode>
                <c:ptCount val="1"/>
                <c:pt idx="0">
                  <c:v>10</c:v>
                </c:pt>
              </c:numCache>
            </c:numRef>
          </c:val>
          <c:extLst>
            <c:ext xmlns:c16="http://schemas.microsoft.com/office/drawing/2014/chart" uri="{C3380CC4-5D6E-409C-BE32-E72D297353CC}">
              <c16:uniqueId val="{00000000-8010-490B-8BED-72DE02760F03}"/>
            </c:ext>
          </c:extLst>
        </c:ser>
        <c:ser>
          <c:idx val="1"/>
          <c:order val="1"/>
          <c:spPr>
            <a:blipFill>
              <a:blip xmlns:r="http://schemas.openxmlformats.org/officeDocument/2006/relationships" r:embed="rId4"/>
              <a:stretch>
                <a:fillRect/>
              </a:stretch>
            </a:blipFill>
            <a:ln>
              <a:noFill/>
            </a:ln>
            <a:effectLst/>
          </c:spPr>
          <c:invertIfNegative val="0"/>
          <c:val>
            <c:numRef>
              <c:f>Processing!$S$17</c:f>
              <c:numCache>
                <c:formatCode>General</c:formatCode>
                <c:ptCount val="1"/>
                <c:pt idx="0">
                  <c:v>0</c:v>
                </c:pt>
              </c:numCache>
            </c:numRef>
          </c:val>
          <c:extLst>
            <c:ext xmlns:c16="http://schemas.microsoft.com/office/drawing/2014/chart" uri="{C3380CC4-5D6E-409C-BE32-E72D297353CC}">
              <c16:uniqueId val="{00000001-8010-490B-8BED-72DE02760F03}"/>
            </c:ext>
          </c:extLst>
        </c:ser>
        <c:dLbls>
          <c:showLegendKey val="0"/>
          <c:showVal val="0"/>
          <c:showCatName val="0"/>
          <c:showSerName val="0"/>
          <c:showPercent val="0"/>
          <c:showBubbleSize val="0"/>
        </c:dLbls>
        <c:gapWidth val="0"/>
        <c:overlap val="100"/>
        <c:axId val="435131904"/>
        <c:axId val="435032544"/>
      </c:barChart>
      <c:catAx>
        <c:axId val="435131904"/>
        <c:scaling>
          <c:orientation val="minMax"/>
        </c:scaling>
        <c:delete val="1"/>
        <c:axPos val="l"/>
        <c:majorTickMark val="none"/>
        <c:minorTickMark val="none"/>
        <c:tickLblPos val="nextTo"/>
        <c:crossAx val="435032544"/>
        <c:crosses val="autoZero"/>
        <c:auto val="1"/>
        <c:lblAlgn val="ctr"/>
        <c:lblOffset val="100"/>
        <c:noMultiLvlLbl val="0"/>
      </c:catAx>
      <c:valAx>
        <c:axId val="435032544"/>
        <c:scaling>
          <c:orientation val="minMax"/>
          <c:max val="10"/>
          <c:min val="0"/>
        </c:scaling>
        <c:delete val="1"/>
        <c:axPos val="b"/>
        <c:numFmt formatCode="General" sourceLinked="1"/>
        <c:majorTickMark val="none"/>
        <c:minorTickMark val="none"/>
        <c:tickLblPos val="nextTo"/>
        <c:crossAx val="435131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Processing!$A$1</c:f>
              <c:strCache>
                <c:ptCount val="1"/>
                <c:pt idx="0">
                  <c:v>Dia</c:v>
                </c:pt>
              </c:strCache>
            </c:strRef>
          </c:tx>
          <c:spPr>
            <a:noFill/>
            <a:ln w="12700">
              <a:solidFill>
                <a:schemeClr val="tx1"/>
              </a:solidFill>
            </a:ln>
          </c:spPr>
          <c:dPt>
            <c:idx val="0"/>
            <c:bubble3D val="0"/>
            <c:spPr>
              <a:noFill/>
              <a:ln w="12700">
                <a:solidFill>
                  <a:schemeClr val="tx1"/>
                </a:solidFill>
              </a:ln>
              <a:effectLst/>
            </c:spPr>
            <c:extLst>
              <c:ext xmlns:c16="http://schemas.microsoft.com/office/drawing/2014/chart" uri="{C3380CC4-5D6E-409C-BE32-E72D297353CC}">
                <c16:uniqueId val="{00000001-62A4-4694-AC8A-584475706D3E}"/>
              </c:ext>
            </c:extLst>
          </c:dPt>
          <c:dPt>
            <c:idx val="1"/>
            <c:bubble3D val="0"/>
            <c:spPr>
              <a:noFill/>
              <a:ln w="12700">
                <a:solidFill>
                  <a:schemeClr val="tx1"/>
                </a:solidFill>
              </a:ln>
              <a:effectLst/>
            </c:spPr>
            <c:extLst>
              <c:ext xmlns:c16="http://schemas.microsoft.com/office/drawing/2014/chart" uri="{C3380CC4-5D6E-409C-BE32-E72D297353CC}">
                <c16:uniqueId val="{00000003-62A4-4694-AC8A-584475706D3E}"/>
              </c:ext>
            </c:extLst>
          </c:dPt>
          <c:dPt>
            <c:idx val="2"/>
            <c:bubble3D val="0"/>
            <c:spPr>
              <a:noFill/>
              <a:ln w="12700">
                <a:solidFill>
                  <a:schemeClr val="tx1"/>
                </a:solidFill>
              </a:ln>
              <a:effectLst/>
            </c:spPr>
            <c:extLst>
              <c:ext xmlns:c16="http://schemas.microsoft.com/office/drawing/2014/chart" uri="{C3380CC4-5D6E-409C-BE32-E72D297353CC}">
                <c16:uniqueId val="{00000005-62A4-4694-AC8A-584475706D3E}"/>
              </c:ext>
            </c:extLst>
          </c:dPt>
          <c:dPt>
            <c:idx val="3"/>
            <c:bubble3D val="0"/>
            <c:spPr>
              <a:noFill/>
              <a:ln w="12700">
                <a:solidFill>
                  <a:schemeClr val="tx1"/>
                </a:solidFill>
              </a:ln>
              <a:effectLst/>
            </c:spPr>
            <c:extLst>
              <c:ext xmlns:c16="http://schemas.microsoft.com/office/drawing/2014/chart" uri="{C3380CC4-5D6E-409C-BE32-E72D297353CC}">
                <c16:uniqueId val="{00000007-62A4-4694-AC8A-584475706D3E}"/>
              </c:ext>
            </c:extLst>
          </c:dPt>
          <c:dPt>
            <c:idx val="4"/>
            <c:bubble3D val="0"/>
            <c:spPr>
              <a:noFill/>
              <a:ln w="12700">
                <a:solidFill>
                  <a:schemeClr val="tx1"/>
                </a:solidFill>
              </a:ln>
              <a:effectLst/>
            </c:spPr>
            <c:extLst>
              <c:ext xmlns:c16="http://schemas.microsoft.com/office/drawing/2014/chart" uri="{C3380CC4-5D6E-409C-BE32-E72D297353CC}">
                <c16:uniqueId val="{00000009-62A4-4694-AC8A-584475706D3E}"/>
              </c:ext>
            </c:extLst>
          </c:dPt>
          <c:dPt>
            <c:idx val="5"/>
            <c:bubble3D val="0"/>
            <c:spPr>
              <a:noFill/>
              <a:ln w="12700">
                <a:solidFill>
                  <a:schemeClr val="tx1"/>
                </a:solidFill>
              </a:ln>
              <a:effectLst/>
            </c:spPr>
            <c:extLst>
              <c:ext xmlns:c16="http://schemas.microsoft.com/office/drawing/2014/chart" uri="{C3380CC4-5D6E-409C-BE32-E72D297353CC}">
                <c16:uniqueId val="{0000000B-62A4-4694-AC8A-584475706D3E}"/>
              </c:ext>
            </c:extLst>
          </c:dPt>
          <c:dPt>
            <c:idx val="6"/>
            <c:bubble3D val="0"/>
            <c:spPr>
              <a:noFill/>
              <a:ln w="12700">
                <a:solidFill>
                  <a:schemeClr val="tx1"/>
                </a:solidFill>
              </a:ln>
              <a:effectLst/>
            </c:spPr>
            <c:extLst>
              <c:ext xmlns:c16="http://schemas.microsoft.com/office/drawing/2014/chart" uri="{C3380CC4-5D6E-409C-BE32-E72D297353CC}">
                <c16:uniqueId val="{0000000D-62A4-4694-AC8A-584475706D3E}"/>
              </c:ext>
            </c:extLst>
          </c:dPt>
          <c:dPt>
            <c:idx val="7"/>
            <c:bubble3D val="0"/>
            <c:spPr>
              <a:noFill/>
              <a:ln w="12700">
                <a:solidFill>
                  <a:schemeClr val="tx1"/>
                </a:solidFill>
              </a:ln>
              <a:effectLst/>
            </c:spPr>
            <c:extLst>
              <c:ext xmlns:c16="http://schemas.microsoft.com/office/drawing/2014/chart" uri="{C3380CC4-5D6E-409C-BE32-E72D297353CC}">
                <c16:uniqueId val="{0000000F-62A4-4694-AC8A-584475706D3E}"/>
              </c:ext>
            </c:extLst>
          </c:dPt>
          <c:dPt>
            <c:idx val="8"/>
            <c:bubble3D val="0"/>
            <c:spPr>
              <a:noFill/>
              <a:ln w="12700">
                <a:solidFill>
                  <a:schemeClr val="tx1"/>
                </a:solidFill>
              </a:ln>
              <a:effectLst/>
            </c:spPr>
            <c:extLst>
              <c:ext xmlns:c16="http://schemas.microsoft.com/office/drawing/2014/chart" uri="{C3380CC4-5D6E-409C-BE32-E72D297353CC}">
                <c16:uniqueId val="{00000011-62A4-4694-AC8A-584475706D3E}"/>
              </c:ext>
            </c:extLst>
          </c:dPt>
          <c:dPt>
            <c:idx val="9"/>
            <c:bubble3D val="0"/>
            <c:spPr>
              <a:noFill/>
              <a:ln w="12700">
                <a:solidFill>
                  <a:schemeClr val="tx1"/>
                </a:solidFill>
              </a:ln>
              <a:effectLst/>
            </c:spPr>
            <c:extLst>
              <c:ext xmlns:c16="http://schemas.microsoft.com/office/drawing/2014/chart" uri="{C3380CC4-5D6E-409C-BE32-E72D297353CC}">
                <c16:uniqueId val="{00000013-62A4-4694-AC8A-584475706D3E}"/>
              </c:ext>
            </c:extLst>
          </c:dPt>
          <c:dPt>
            <c:idx val="10"/>
            <c:bubble3D val="0"/>
            <c:spPr>
              <a:noFill/>
              <a:ln w="12700">
                <a:solidFill>
                  <a:schemeClr val="tx1"/>
                </a:solidFill>
              </a:ln>
              <a:effectLst/>
            </c:spPr>
            <c:extLst>
              <c:ext xmlns:c16="http://schemas.microsoft.com/office/drawing/2014/chart" uri="{C3380CC4-5D6E-409C-BE32-E72D297353CC}">
                <c16:uniqueId val="{00000015-62A4-4694-AC8A-584475706D3E}"/>
              </c:ext>
            </c:extLst>
          </c:dPt>
          <c:dPt>
            <c:idx val="11"/>
            <c:bubble3D val="0"/>
            <c:spPr>
              <a:noFill/>
              <a:ln w="12700">
                <a:solidFill>
                  <a:schemeClr val="tx1"/>
                </a:solidFill>
              </a:ln>
              <a:effectLst/>
            </c:spPr>
            <c:extLst>
              <c:ext xmlns:c16="http://schemas.microsoft.com/office/drawing/2014/chart" uri="{C3380CC4-5D6E-409C-BE32-E72D297353CC}">
                <c16:uniqueId val="{00000017-62A4-4694-AC8A-584475706D3E}"/>
              </c:ext>
            </c:extLst>
          </c:dPt>
          <c:dPt>
            <c:idx val="12"/>
            <c:bubble3D val="0"/>
            <c:spPr>
              <a:noFill/>
              <a:ln w="12700">
                <a:solidFill>
                  <a:schemeClr val="tx1"/>
                </a:solidFill>
              </a:ln>
              <a:effectLst/>
            </c:spPr>
            <c:extLst>
              <c:ext xmlns:c16="http://schemas.microsoft.com/office/drawing/2014/chart" uri="{C3380CC4-5D6E-409C-BE32-E72D297353CC}">
                <c16:uniqueId val="{00000019-62A4-4694-AC8A-584475706D3E}"/>
              </c:ext>
            </c:extLst>
          </c:dPt>
          <c:dPt>
            <c:idx val="13"/>
            <c:bubble3D val="0"/>
            <c:spPr>
              <a:noFill/>
              <a:ln w="12700">
                <a:solidFill>
                  <a:schemeClr val="tx1"/>
                </a:solidFill>
              </a:ln>
              <a:effectLst/>
            </c:spPr>
            <c:extLst>
              <c:ext xmlns:c16="http://schemas.microsoft.com/office/drawing/2014/chart" uri="{C3380CC4-5D6E-409C-BE32-E72D297353CC}">
                <c16:uniqueId val="{0000001B-62A4-4694-AC8A-584475706D3E}"/>
              </c:ext>
            </c:extLst>
          </c:dPt>
          <c:dPt>
            <c:idx val="14"/>
            <c:bubble3D val="0"/>
            <c:spPr>
              <a:noFill/>
              <a:ln w="12700">
                <a:solidFill>
                  <a:schemeClr val="tx1"/>
                </a:solidFill>
              </a:ln>
              <a:effectLst/>
            </c:spPr>
            <c:extLst>
              <c:ext xmlns:c16="http://schemas.microsoft.com/office/drawing/2014/chart" uri="{C3380CC4-5D6E-409C-BE32-E72D297353CC}">
                <c16:uniqueId val="{0000001D-62A4-4694-AC8A-584475706D3E}"/>
              </c:ext>
            </c:extLst>
          </c:dPt>
          <c:val>
            <c:numRef>
              <c:f>Processing!$A$2:$A$16</c:f>
              <c:numCache>
                <c:formatCode>General</c:formatCode>
                <c:ptCount val="1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numCache>
            </c:numRef>
          </c:val>
          <c:extLst>
            <c:ext xmlns:c16="http://schemas.microsoft.com/office/drawing/2014/chart" uri="{C3380CC4-5D6E-409C-BE32-E72D297353CC}">
              <c16:uniqueId val="{0000001E-62A4-4694-AC8A-584475706D3E}"/>
            </c:ext>
          </c:extLst>
        </c:ser>
        <c:dLbls>
          <c:showLegendKey val="0"/>
          <c:showVal val="0"/>
          <c:showCatName val="0"/>
          <c:showSerName val="0"/>
          <c:showPercent val="0"/>
          <c:showBubbleSize val="0"/>
          <c:showLeaderLines val="1"/>
        </c:dLbls>
        <c:firstSliceAng val="0"/>
      </c:pieChart>
      <c:pieChart>
        <c:varyColors val="1"/>
        <c:ser>
          <c:idx val="1"/>
          <c:order val="1"/>
          <c:tx>
            <c:strRef>
              <c:f>Processing!$B$1</c:f>
              <c:strCache>
                <c:ptCount val="1"/>
                <c:pt idx="0">
                  <c:v>Budgeted Cost</c:v>
                </c:pt>
              </c:strCache>
            </c:strRef>
          </c:tx>
          <c:spPr>
            <a:solidFill>
              <a:schemeClr val="tx1"/>
            </a:solidFill>
          </c:spPr>
          <c:dPt>
            <c:idx val="0"/>
            <c:bubble3D val="0"/>
            <c:spPr>
              <a:gradFill flip="none" rotWithShape="1">
                <a:gsLst>
                  <a:gs pos="62000">
                    <a:schemeClr val="bg1">
                      <a:alpha val="0"/>
                    </a:schemeClr>
                  </a:gs>
                  <a:gs pos="0">
                    <a:schemeClr val="bg1"/>
                  </a:gs>
                </a:gsLst>
                <a:lin ang="5400000" scaled="0"/>
                <a:tileRect/>
              </a:gradFill>
              <a:ln w="19050">
                <a:solidFill>
                  <a:schemeClr val="lt1"/>
                </a:solidFill>
              </a:ln>
              <a:effectLst/>
            </c:spPr>
            <c:extLst>
              <c:ext xmlns:c16="http://schemas.microsoft.com/office/drawing/2014/chart" uri="{C3380CC4-5D6E-409C-BE32-E72D297353CC}">
                <c16:uniqueId val="{00000020-62A4-4694-AC8A-584475706D3E}"/>
              </c:ext>
            </c:extLst>
          </c:dPt>
          <c:dPt>
            <c:idx val="1"/>
            <c:bubble3D val="0"/>
            <c:spPr>
              <a:noFill/>
              <a:ln w="19050">
                <a:noFill/>
              </a:ln>
              <a:effectLst/>
            </c:spPr>
            <c:extLst>
              <c:ext xmlns:c16="http://schemas.microsoft.com/office/drawing/2014/chart" uri="{C3380CC4-5D6E-409C-BE32-E72D297353CC}">
                <c16:uniqueId val="{00000022-62A4-4694-AC8A-584475706D3E}"/>
              </c:ext>
            </c:extLst>
          </c:dPt>
          <c:dPt>
            <c:idx val="2"/>
            <c:bubble3D val="0"/>
            <c:spPr>
              <a:solidFill>
                <a:schemeClr val="tx1"/>
              </a:solidFill>
              <a:ln w="19050">
                <a:noFill/>
              </a:ln>
              <a:effectLst/>
            </c:spPr>
            <c:extLst>
              <c:ext xmlns:c16="http://schemas.microsoft.com/office/drawing/2014/chart" uri="{C3380CC4-5D6E-409C-BE32-E72D297353CC}">
                <c16:uniqueId val="{00000024-62A4-4694-AC8A-584475706D3E}"/>
              </c:ext>
            </c:extLst>
          </c:dPt>
          <c:val>
            <c:numRef>
              <c:f>Processing!$B$2:$D$2</c:f>
              <c:numCache>
                <c:formatCode>0%</c:formatCode>
                <c:ptCount val="3"/>
                <c:pt idx="0">
                  <c:v>0.76158940397350994</c:v>
                </c:pt>
                <c:pt idx="1">
                  <c:v>0.23841059602649006</c:v>
                </c:pt>
                <c:pt idx="2">
                  <c:v>0.5</c:v>
                </c:pt>
              </c:numCache>
            </c:numRef>
          </c:val>
          <c:extLst>
            <c:ext xmlns:c16="http://schemas.microsoft.com/office/drawing/2014/chart" uri="{C3380CC4-5D6E-409C-BE32-E72D297353CC}">
              <c16:uniqueId val="{00000025-62A4-4694-AC8A-584475706D3E}"/>
            </c:ext>
          </c:extLst>
        </c:ser>
        <c:dLbls>
          <c:showLegendKey val="0"/>
          <c:showVal val="0"/>
          <c:showCatName val="0"/>
          <c:showSerName val="0"/>
          <c:showPercent val="0"/>
          <c:showBubbleSize val="0"/>
          <c:showLeaderLines val="1"/>
        </c:dLbls>
        <c:firstSliceAng val="240"/>
      </c:pieChart>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solidFill>
              <a:srgbClr val="2E63DE">
                <a:alpha val="31000"/>
              </a:srgbClr>
            </a:solidFill>
            <a:ln w="12700">
              <a:solidFill>
                <a:srgbClr val="2E63DE"/>
              </a:solidFill>
            </a:ln>
            <a:effectLst/>
          </c:spPr>
          <c:val>
            <c:numRef>
              <c:f>Processing!$U$10:$U$14</c:f>
              <c:numCache>
                <c:formatCode>0%</c:formatCode>
                <c:ptCount val="5"/>
                <c:pt idx="0">
                  <c:v>0.55555555555555547</c:v>
                </c:pt>
                <c:pt idx="1">
                  <c:v>0.55555555555555547</c:v>
                </c:pt>
                <c:pt idx="2">
                  <c:v>0.55555555555555558</c:v>
                </c:pt>
                <c:pt idx="3">
                  <c:v>0.55555555555555547</c:v>
                </c:pt>
                <c:pt idx="4">
                  <c:v>0.55555555555555547</c:v>
                </c:pt>
              </c:numCache>
            </c:numRef>
          </c:val>
          <c:extLst>
            <c:ext xmlns:c16="http://schemas.microsoft.com/office/drawing/2014/chart" uri="{C3380CC4-5D6E-409C-BE32-E72D297353CC}">
              <c16:uniqueId val="{00000000-723B-4E6A-9450-2514C8526D4E}"/>
            </c:ext>
          </c:extLst>
        </c:ser>
        <c:dLbls>
          <c:showLegendKey val="0"/>
          <c:showVal val="0"/>
          <c:showCatName val="0"/>
          <c:showSerName val="0"/>
          <c:showPercent val="0"/>
          <c:showBubbleSize val="0"/>
        </c:dLbls>
        <c:axId val="308727968"/>
        <c:axId val="308731808"/>
      </c:radarChart>
      <c:catAx>
        <c:axId val="308727968"/>
        <c:scaling>
          <c:orientation val="minMax"/>
        </c:scaling>
        <c:delete val="1"/>
        <c:axPos val="b"/>
        <c:majorTickMark val="none"/>
        <c:minorTickMark val="none"/>
        <c:tickLblPos val="nextTo"/>
        <c:crossAx val="308731808"/>
        <c:crosses val="autoZero"/>
        <c:auto val="1"/>
        <c:lblAlgn val="ctr"/>
        <c:lblOffset val="100"/>
        <c:noMultiLvlLbl val="0"/>
      </c:catAx>
      <c:valAx>
        <c:axId val="308731808"/>
        <c:scaling>
          <c:orientation val="minMax"/>
        </c:scaling>
        <c:delete val="1"/>
        <c:axPos val="l"/>
        <c:numFmt formatCode="0%" sourceLinked="1"/>
        <c:majorTickMark val="none"/>
        <c:minorTickMark val="none"/>
        <c:tickLblPos val="nextTo"/>
        <c:crossAx val="308727968"/>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a:gsLst>
                <a:gs pos="0">
                  <a:srgbClr val="2E63DE"/>
                </a:gs>
                <a:gs pos="100000">
                  <a:srgbClr val="0A0E14"/>
                </a:gs>
              </a:gsLst>
              <a:path path="circle">
                <a:fillToRect l="100000" b="100000"/>
              </a:path>
            </a:gradFill>
            <a:ln w="34925">
              <a:noFill/>
            </a:ln>
            <a:effectLst/>
          </c:spPr>
          <c:invertIfNegative val="0"/>
          <c:val>
            <c:numRef>
              <c:f>Processing!$H$2:$H$13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0-EA35-4B53-A79C-7CEB05F23137}"/>
            </c:ext>
          </c:extLst>
        </c:ser>
        <c:dLbls>
          <c:showLegendKey val="0"/>
          <c:showVal val="0"/>
          <c:showCatName val="0"/>
          <c:showSerName val="0"/>
          <c:showPercent val="0"/>
          <c:showBubbleSize val="0"/>
        </c:dLbls>
        <c:gapWidth val="30"/>
        <c:overlap val="-27"/>
        <c:axId val="310750192"/>
        <c:axId val="310746832"/>
      </c:barChart>
      <c:catAx>
        <c:axId val="310750192"/>
        <c:scaling>
          <c:orientation val="minMax"/>
        </c:scaling>
        <c:delete val="1"/>
        <c:axPos val="b"/>
        <c:majorTickMark val="none"/>
        <c:minorTickMark val="none"/>
        <c:tickLblPos val="nextTo"/>
        <c:crossAx val="310746832"/>
        <c:crosses val="autoZero"/>
        <c:auto val="1"/>
        <c:lblAlgn val="ctr"/>
        <c:lblOffset val="100"/>
        <c:noMultiLvlLbl val="0"/>
      </c:catAx>
      <c:valAx>
        <c:axId val="310746832"/>
        <c:scaling>
          <c:orientation val="minMax"/>
        </c:scaling>
        <c:delete val="1"/>
        <c:axPos val="l"/>
        <c:numFmt formatCode="General" sourceLinked="1"/>
        <c:majorTickMark val="none"/>
        <c:minorTickMark val="none"/>
        <c:tickLblPos val="nextTo"/>
        <c:crossAx val="31075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1"/>
          <c:order val="1"/>
          <c:spPr>
            <a:gradFill flip="none" rotWithShape="1">
              <a:gsLst>
                <a:gs pos="7000">
                  <a:srgbClr val="2E63DE"/>
                </a:gs>
                <a:gs pos="100000">
                  <a:srgbClr val="0A0E14">
                    <a:alpha val="4000"/>
                  </a:srgbClr>
                </a:gs>
              </a:gsLst>
              <a:lin ang="5400000" scaled="0"/>
              <a:tileRect/>
            </a:gradFill>
            <a:ln>
              <a:noFill/>
            </a:ln>
            <a:effectLst/>
          </c:spP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extLst>
            <c:ext xmlns:c16="http://schemas.microsoft.com/office/drawing/2014/chart" uri="{C3380CC4-5D6E-409C-BE32-E72D297353CC}">
              <c16:uniqueId val="{00000000-0BE2-40FD-9D2B-63CBE8BAAC90}"/>
            </c:ext>
          </c:extLst>
        </c:ser>
        <c:dLbls>
          <c:showLegendKey val="0"/>
          <c:showVal val="0"/>
          <c:showCatName val="0"/>
          <c:showSerName val="0"/>
          <c:showPercent val="0"/>
          <c:showBubbleSize val="0"/>
        </c:dLbls>
        <c:axId val="1734722031"/>
        <c:axId val="1734718191"/>
      </c:areaChart>
      <c:lineChart>
        <c:grouping val="standard"/>
        <c:varyColors val="0"/>
        <c:ser>
          <c:idx val="0"/>
          <c:order val="0"/>
          <c:spPr>
            <a:ln w="19050" cap="rnd">
              <a:solidFill>
                <a:srgbClr val="5977F5"/>
              </a:solidFill>
              <a:round/>
            </a:ln>
            <a:effectLst/>
          </c:spPr>
          <c:marker>
            <c:symbol val="none"/>
          </c:marke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smooth val="1"/>
          <c:extLst>
            <c:ext xmlns:c16="http://schemas.microsoft.com/office/drawing/2014/chart" uri="{C3380CC4-5D6E-409C-BE32-E72D297353CC}">
              <c16:uniqueId val="{00000001-0BE2-40FD-9D2B-63CBE8BAAC90}"/>
            </c:ext>
          </c:extLst>
        </c:ser>
        <c:dLbls>
          <c:showLegendKey val="0"/>
          <c:showVal val="0"/>
          <c:showCatName val="0"/>
          <c:showSerName val="0"/>
          <c:showPercent val="0"/>
          <c:showBubbleSize val="0"/>
        </c:dLbls>
        <c:marker val="1"/>
        <c:smooth val="0"/>
        <c:axId val="1734722031"/>
        <c:axId val="1734718191"/>
      </c:lineChart>
      <c:catAx>
        <c:axId val="1734722031"/>
        <c:scaling>
          <c:orientation val="minMax"/>
        </c:scaling>
        <c:delete val="1"/>
        <c:axPos val="b"/>
        <c:majorTickMark val="none"/>
        <c:minorTickMark val="none"/>
        <c:tickLblPos val="nextTo"/>
        <c:crossAx val="1734718191"/>
        <c:crosses val="autoZero"/>
        <c:auto val="1"/>
        <c:lblAlgn val="ctr"/>
        <c:lblOffset val="100"/>
        <c:noMultiLvlLbl val="0"/>
      </c:catAx>
      <c:valAx>
        <c:axId val="1734718191"/>
        <c:scaling>
          <c:orientation val="minMax"/>
        </c:scaling>
        <c:delete val="1"/>
        <c:axPos val="l"/>
        <c:numFmt formatCode="0%" sourceLinked="1"/>
        <c:majorTickMark val="none"/>
        <c:minorTickMark val="none"/>
        <c:tickLblPos val="nextTo"/>
        <c:crossAx val="1734722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flip="none" rotWithShape="1">
                <a:gsLst>
                  <a:gs pos="47000">
                    <a:srgbClr val="7B58FA"/>
                  </a:gs>
                  <a:gs pos="0">
                    <a:srgbClr val="5B52EA"/>
                  </a:gs>
                  <a:gs pos="100000">
                    <a:srgbClr val="5977F5"/>
                  </a:gs>
                </a:gsLst>
                <a:lin ang="2700000" scaled="1"/>
                <a:tileRect/>
              </a:gradFill>
              <a:ln w="19050">
                <a:noFill/>
              </a:ln>
              <a:effectLst/>
            </c:spPr>
            <c:extLst>
              <c:ext xmlns:c16="http://schemas.microsoft.com/office/drawing/2014/chart" uri="{C3380CC4-5D6E-409C-BE32-E72D297353CC}">
                <c16:uniqueId val="{00000001-E8A1-4DA2-9F74-1C38BDDED8D5}"/>
              </c:ext>
            </c:extLst>
          </c:dPt>
          <c:dPt>
            <c:idx val="1"/>
            <c:bubble3D val="0"/>
            <c:spPr>
              <a:solidFill>
                <a:srgbClr val="192C5A"/>
              </a:solidFill>
              <a:ln w="19050">
                <a:noFill/>
              </a:ln>
              <a:effectLst/>
            </c:spPr>
            <c:extLst>
              <c:ext xmlns:c16="http://schemas.microsoft.com/office/drawing/2014/chart" uri="{C3380CC4-5D6E-409C-BE32-E72D297353CC}">
                <c16:uniqueId val="{00000003-E8A1-4DA2-9F74-1C38BDDED8D5}"/>
              </c:ext>
            </c:extLst>
          </c:dPt>
          <c:val>
            <c:numRef>
              <c:f>Processing!$B$5:$C$5</c:f>
              <c:numCache>
                <c:formatCode>0%</c:formatCode>
                <c:ptCount val="2"/>
                <c:pt idx="0">
                  <c:v>0.57926829268292679</c:v>
                </c:pt>
                <c:pt idx="1">
                  <c:v>0.42073170731707321</c:v>
                </c:pt>
              </c:numCache>
            </c:numRef>
          </c:val>
          <c:extLst>
            <c:ext xmlns:c16="http://schemas.microsoft.com/office/drawing/2014/chart" uri="{C3380CC4-5D6E-409C-BE32-E72D297353CC}">
              <c16:uniqueId val="{00000004-E8A1-4DA2-9F74-1C38BDDED8D5}"/>
            </c:ext>
          </c:extLst>
        </c:ser>
        <c:dLbls>
          <c:showLegendKey val="0"/>
          <c:showVal val="0"/>
          <c:showCatName val="0"/>
          <c:showSerName val="0"/>
          <c:showPercent val="0"/>
          <c:showBubbleSize val="0"/>
          <c:showLeaderLines val="1"/>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Processing!$G$1</c:f>
              <c:strCache>
                <c:ptCount val="1"/>
                <c:pt idx="0">
                  <c:v>Indent</c:v>
                </c:pt>
              </c:strCache>
            </c:strRef>
          </c:tx>
          <c:spPr>
            <a:solidFill>
              <a:schemeClr val="accent1"/>
            </a:solidFill>
            <a:ln>
              <a:noFill/>
            </a:ln>
            <a:effectLst/>
          </c:spPr>
          <c:invertIfNegative val="0"/>
          <c:cat>
            <c:strRef>
              <c:f>Processing!$F$2:$F$13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Processing!$G$2:$G$13</c:f>
              <c:numCache>
                <c:formatCode>General</c:formatCode>
                <c:ptCount val="12"/>
                <c:pt idx="0">
                  <c:v>1120.04</c:v>
                </c:pt>
                <c:pt idx="1">
                  <c:v>1120.04</c:v>
                </c:pt>
                <c:pt idx="2">
                  <c:v>1120.04</c:v>
                </c:pt>
                <c:pt idx="3">
                  <c:v>1120.04</c:v>
                </c:pt>
                <c:pt idx="4">
                  <c:v>1120.04</c:v>
                </c:pt>
                <c:pt idx="5">
                  <c:v>1120.04</c:v>
                </c:pt>
                <c:pt idx="6">
                  <c:v>1120.04</c:v>
                </c:pt>
                <c:pt idx="7">
                  <c:v>1120.04</c:v>
                </c:pt>
                <c:pt idx="8">
                  <c:v>1120.04</c:v>
                </c:pt>
                <c:pt idx="9">
                  <c:v>1120.04</c:v>
                </c:pt>
                <c:pt idx="10">
                  <c:v>1120.04</c:v>
                </c:pt>
                <c:pt idx="11">
                  <c:v>1120.04</c:v>
                </c:pt>
              </c:numCache>
            </c:numRef>
          </c:val>
          <c:extLst>
            <c:ext xmlns:c16="http://schemas.microsoft.com/office/drawing/2014/chart" uri="{C3380CC4-5D6E-409C-BE32-E72D297353CC}">
              <c16:uniqueId val="{00000000-6F18-4BEC-A092-17D0BE326225}"/>
            </c:ext>
          </c:extLst>
        </c:ser>
        <c:ser>
          <c:idx val="2"/>
          <c:order val="1"/>
          <c:tx>
            <c:strRef>
              <c:f>Processing!$H$1</c:f>
              <c:strCache>
                <c:ptCount val="1"/>
                <c:pt idx="0">
                  <c:v>Sales</c:v>
                </c:pt>
              </c:strCache>
            </c:strRef>
          </c:tx>
          <c:spPr>
            <a:solidFill>
              <a:srgbClr val="001D88"/>
            </a:solidFill>
            <a:ln w="101600">
              <a:gradFill>
                <a:gsLst>
                  <a:gs pos="77000">
                    <a:srgbClr val="004BA6"/>
                  </a:gs>
                  <a:gs pos="100000">
                    <a:srgbClr val="7B85FF"/>
                  </a:gs>
                </a:gsLst>
                <a:lin ang="5400000" scaled="1"/>
              </a:gradFill>
            </a:ln>
            <a:effectLst/>
          </c:spPr>
          <c:invertIfNegative val="0"/>
          <c:val>
            <c:numRef>
              <c:f>Processing!$H$2:$H$13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1-6F18-4BEC-A092-17D0BE326225}"/>
            </c:ext>
          </c:extLst>
        </c:ser>
        <c:dLbls>
          <c:showLegendKey val="0"/>
          <c:showVal val="0"/>
          <c:showCatName val="0"/>
          <c:showSerName val="0"/>
          <c:showPercent val="0"/>
          <c:showBubbleSize val="0"/>
        </c:dLbls>
        <c:gapWidth val="500"/>
        <c:overlap val="100"/>
        <c:axId val="2010021327"/>
        <c:axId val="2010021807"/>
      </c:barChart>
      <c:barChart>
        <c:barDir val="col"/>
        <c:grouping val="stacked"/>
        <c:varyColors val="0"/>
        <c:ser>
          <c:idx val="3"/>
          <c:order val="2"/>
          <c:tx>
            <c:strRef>
              <c:f>Processing!$G$1</c:f>
              <c:strCache>
                <c:ptCount val="1"/>
                <c:pt idx="0">
                  <c:v>Indent</c:v>
                </c:pt>
              </c:strCache>
            </c:strRef>
          </c:tx>
          <c:spPr>
            <a:noFill/>
            <a:ln>
              <a:noFill/>
            </a:ln>
            <a:effectLst/>
          </c:spPr>
          <c:invertIfNegative val="0"/>
          <c:val>
            <c:numRef>
              <c:f>Processing!$G$2:$G$13</c:f>
              <c:numCache>
                <c:formatCode>General</c:formatCode>
                <c:ptCount val="12"/>
                <c:pt idx="0">
                  <c:v>1120.04</c:v>
                </c:pt>
                <c:pt idx="1">
                  <c:v>1120.04</c:v>
                </c:pt>
                <c:pt idx="2">
                  <c:v>1120.04</c:v>
                </c:pt>
                <c:pt idx="3">
                  <c:v>1120.04</c:v>
                </c:pt>
                <c:pt idx="4">
                  <c:v>1120.04</c:v>
                </c:pt>
                <c:pt idx="5">
                  <c:v>1120.04</c:v>
                </c:pt>
                <c:pt idx="6">
                  <c:v>1120.04</c:v>
                </c:pt>
                <c:pt idx="7">
                  <c:v>1120.04</c:v>
                </c:pt>
                <c:pt idx="8">
                  <c:v>1120.04</c:v>
                </c:pt>
                <c:pt idx="9">
                  <c:v>1120.04</c:v>
                </c:pt>
                <c:pt idx="10">
                  <c:v>1120.04</c:v>
                </c:pt>
                <c:pt idx="11">
                  <c:v>1120.04</c:v>
                </c:pt>
              </c:numCache>
            </c:numRef>
          </c:val>
          <c:extLst>
            <c:ext xmlns:c16="http://schemas.microsoft.com/office/drawing/2014/chart" uri="{C3380CC4-5D6E-409C-BE32-E72D297353CC}">
              <c16:uniqueId val="{00000002-6F18-4BEC-A092-17D0BE326225}"/>
            </c:ext>
          </c:extLst>
        </c:ser>
        <c:ser>
          <c:idx val="1"/>
          <c:order val="3"/>
          <c:tx>
            <c:strRef>
              <c:f>Processing!$I$1</c:f>
              <c:strCache>
                <c:ptCount val="1"/>
                <c:pt idx="0">
                  <c:v>Cursor</c:v>
                </c:pt>
              </c:strCache>
            </c:strRef>
          </c:tx>
          <c:spPr>
            <a:solidFill>
              <a:srgbClr val="2E63DE"/>
            </a:solidFill>
            <a:ln w="101600">
              <a:gradFill>
                <a:gsLst>
                  <a:gs pos="49000">
                    <a:srgbClr val="0098FF"/>
                  </a:gs>
                  <a:gs pos="100000">
                    <a:srgbClr val="A110ED"/>
                  </a:gs>
                </a:gsLst>
                <a:lin ang="5400000" scaled="1"/>
              </a:gradFill>
            </a:ln>
            <a:effectLst/>
          </c:spPr>
          <c:invertIfNegative val="0"/>
          <c:cat>
            <c:strRef>
              <c:f>Processing!$F$2:$F$13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Processing!$I$2:$I$13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3-6F18-4BEC-A092-17D0BE326225}"/>
            </c:ext>
          </c:extLst>
        </c:ser>
        <c:dLbls>
          <c:showLegendKey val="0"/>
          <c:showVal val="0"/>
          <c:showCatName val="0"/>
          <c:showSerName val="0"/>
          <c:showPercent val="0"/>
          <c:showBubbleSize val="0"/>
        </c:dLbls>
        <c:gapWidth val="500"/>
        <c:overlap val="100"/>
        <c:axId val="301850960"/>
        <c:axId val="301850000"/>
      </c:barChart>
      <c:catAx>
        <c:axId val="2010021327"/>
        <c:scaling>
          <c:orientation val="minMax"/>
        </c:scaling>
        <c:delete val="1"/>
        <c:axPos val="b"/>
        <c:numFmt formatCode="General" sourceLinked="1"/>
        <c:majorTickMark val="none"/>
        <c:minorTickMark val="none"/>
        <c:tickLblPos val="nextTo"/>
        <c:crossAx val="2010021807"/>
        <c:crosses val="autoZero"/>
        <c:auto val="1"/>
        <c:lblAlgn val="ctr"/>
        <c:lblOffset val="100"/>
        <c:noMultiLvlLbl val="0"/>
      </c:catAx>
      <c:valAx>
        <c:axId val="2010021807"/>
        <c:scaling>
          <c:orientation val="minMax"/>
        </c:scaling>
        <c:delete val="1"/>
        <c:axPos val="l"/>
        <c:majorGridlines>
          <c:spPr>
            <a:ln w="9525" cap="flat" cmpd="sng" algn="ctr">
              <a:solidFill>
                <a:srgbClr val="23272F"/>
              </a:solidFill>
              <a:round/>
            </a:ln>
            <a:effectLst/>
          </c:spPr>
        </c:majorGridlines>
        <c:numFmt formatCode="General" sourceLinked="1"/>
        <c:majorTickMark val="none"/>
        <c:minorTickMark val="none"/>
        <c:tickLblPos val="nextTo"/>
        <c:crossAx val="2010021327"/>
        <c:crosses val="autoZero"/>
        <c:crossBetween val="between"/>
      </c:valAx>
      <c:valAx>
        <c:axId val="301850000"/>
        <c:scaling>
          <c:orientation val="minMax"/>
        </c:scaling>
        <c:delete val="1"/>
        <c:axPos val="r"/>
        <c:numFmt formatCode="General" sourceLinked="1"/>
        <c:majorTickMark val="out"/>
        <c:minorTickMark val="none"/>
        <c:tickLblPos val="nextTo"/>
        <c:crossAx val="301850960"/>
        <c:crosses val="max"/>
        <c:crossBetween val="between"/>
      </c:valAx>
      <c:catAx>
        <c:axId val="301850960"/>
        <c:scaling>
          <c:orientation val="minMax"/>
        </c:scaling>
        <c:delete val="1"/>
        <c:axPos val="b"/>
        <c:majorTickMark val="out"/>
        <c:minorTickMark val="none"/>
        <c:tickLblPos val="nextTo"/>
        <c:crossAx val="30185000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gradFill flip="none" rotWithShape="1">
              <a:gsLst>
                <a:gs pos="100000">
                  <a:srgbClr val="1E3979">
                    <a:alpha val="86000"/>
                  </a:srgbClr>
                </a:gs>
                <a:gs pos="23000">
                  <a:srgbClr val="1B222F"/>
                </a:gs>
                <a:gs pos="84000">
                  <a:srgbClr val="0A0E14">
                    <a:alpha val="42000"/>
                  </a:srgbClr>
                </a:gs>
              </a:gsLst>
              <a:lin ang="5400000" scaled="0"/>
              <a:tileRect/>
            </a:gradFill>
            <a:ln>
              <a:solidFill>
                <a:schemeClr val="tx1"/>
              </a:solidFill>
            </a:ln>
            <a:effectLst>
              <a:outerShdw blurRad="63500" sx="102000" sy="102000" algn="ctr" rotWithShape="0">
                <a:prstClr val="black">
                  <a:alpha val="40000"/>
                </a:prstClr>
              </a:outerShdw>
            </a:effectLst>
          </c:spPr>
          <c:invertIfNegative val="0"/>
          <c:cat>
            <c:strRef>
              <c:f>Processing!$S$2:$S$6</c:f>
              <c:strCache>
                <c:ptCount val="5"/>
                <c:pt idx="0">
                  <c:v>Initiative 1</c:v>
                </c:pt>
                <c:pt idx="1">
                  <c:v>Initiative 2</c:v>
                </c:pt>
                <c:pt idx="2">
                  <c:v>Initiative 3</c:v>
                </c:pt>
                <c:pt idx="3">
                  <c:v>Initiative 4</c:v>
                </c:pt>
                <c:pt idx="4">
                  <c:v>Initiative 5</c:v>
                </c:pt>
              </c:strCache>
            </c:strRef>
          </c:cat>
          <c:val>
            <c:numRef>
              <c:f>Processing!$T$2:$T$6</c:f>
              <c:numCache>
                <c:formatCode>General</c:formatCode>
                <c:ptCount val="5"/>
                <c:pt idx="0">
                  <c:v>0.2</c:v>
                </c:pt>
                <c:pt idx="1">
                  <c:v>1</c:v>
                </c:pt>
                <c:pt idx="2">
                  <c:v>3</c:v>
                </c:pt>
                <c:pt idx="3">
                  <c:v>4</c:v>
                </c:pt>
                <c:pt idx="4">
                  <c:v>7</c:v>
                </c:pt>
              </c:numCache>
            </c:numRef>
          </c:val>
          <c:extLst>
            <c:ext xmlns:c16="http://schemas.microsoft.com/office/drawing/2014/chart" uri="{C3380CC4-5D6E-409C-BE32-E72D297353CC}">
              <c16:uniqueId val="{00000000-55C4-404E-BB25-1D086E01BD67}"/>
            </c:ext>
          </c:extLst>
        </c:ser>
        <c:ser>
          <c:idx val="1"/>
          <c:order val="1"/>
          <c:spPr>
            <a:solidFill>
              <a:srgbClr val="2B5BCB"/>
            </a:solidFill>
            <a:ln w="101600">
              <a:solidFill>
                <a:srgbClr val="2B5BCB"/>
              </a:solidFill>
            </a:ln>
            <a:effectLst/>
          </c:spPr>
          <c:invertIfNegative val="0"/>
          <c:dPt>
            <c:idx val="0"/>
            <c:invertIfNegative val="0"/>
            <c:bubble3D val="0"/>
            <c:spPr>
              <a:solidFill>
                <a:srgbClr val="1D8986"/>
              </a:solidFill>
              <a:ln w="101600">
                <a:gradFill>
                  <a:gsLst>
                    <a:gs pos="0">
                      <a:srgbClr val="28BEBA"/>
                    </a:gs>
                    <a:gs pos="31000">
                      <a:srgbClr val="1D8986"/>
                    </a:gs>
                  </a:gsLst>
                  <a:lin ang="5400000" scaled="1"/>
                </a:gradFill>
              </a:ln>
              <a:effectLst/>
            </c:spPr>
            <c:extLst>
              <c:ext xmlns:c16="http://schemas.microsoft.com/office/drawing/2014/chart" uri="{C3380CC4-5D6E-409C-BE32-E72D297353CC}">
                <c16:uniqueId val="{00000002-55C4-404E-BB25-1D086E01BD67}"/>
              </c:ext>
            </c:extLst>
          </c:dPt>
          <c:dPt>
            <c:idx val="1"/>
            <c:invertIfNegative val="0"/>
            <c:bubble3D val="0"/>
            <c:spPr>
              <a:solidFill>
                <a:srgbClr val="2B5BCB"/>
              </a:solidFill>
              <a:ln w="101600">
                <a:gradFill>
                  <a:gsLst>
                    <a:gs pos="0">
                      <a:srgbClr val="5A82DC"/>
                    </a:gs>
                    <a:gs pos="31000">
                      <a:srgbClr val="2B5BCB"/>
                    </a:gs>
                  </a:gsLst>
                  <a:lin ang="5400000" scaled="1"/>
                </a:gradFill>
              </a:ln>
              <a:effectLst/>
            </c:spPr>
            <c:extLst>
              <c:ext xmlns:c16="http://schemas.microsoft.com/office/drawing/2014/chart" uri="{C3380CC4-5D6E-409C-BE32-E72D297353CC}">
                <c16:uniqueId val="{00000004-55C4-404E-BB25-1D086E01BD67}"/>
              </c:ext>
            </c:extLst>
          </c:dPt>
          <c:dPt>
            <c:idx val="2"/>
            <c:invertIfNegative val="0"/>
            <c:bubble3D val="0"/>
            <c:spPr>
              <a:solidFill>
                <a:srgbClr val="FF5C6D"/>
              </a:solidFill>
              <a:ln w="101600">
                <a:gradFill>
                  <a:gsLst>
                    <a:gs pos="0">
                      <a:srgbClr val="FFA3AC"/>
                    </a:gs>
                    <a:gs pos="31000">
                      <a:srgbClr val="FF5C6D"/>
                    </a:gs>
                  </a:gsLst>
                  <a:lin ang="5400000" scaled="1"/>
                </a:gradFill>
              </a:ln>
              <a:effectLst/>
            </c:spPr>
            <c:extLst>
              <c:ext xmlns:c16="http://schemas.microsoft.com/office/drawing/2014/chart" uri="{C3380CC4-5D6E-409C-BE32-E72D297353CC}">
                <c16:uniqueId val="{00000006-55C4-404E-BB25-1D086E01BD67}"/>
              </c:ext>
            </c:extLst>
          </c:dPt>
          <c:dPt>
            <c:idx val="3"/>
            <c:invertIfNegative val="0"/>
            <c:bubble3D val="0"/>
            <c:spPr>
              <a:solidFill>
                <a:srgbClr val="007D9B"/>
              </a:solidFill>
              <a:ln w="101600">
                <a:gradFill>
                  <a:gsLst>
                    <a:gs pos="0">
                      <a:srgbClr val="00ADD6"/>
                    </a:gs>
                    <a:gs pos="31000">
                      <a:srgbClr val="007D9B"/>
                    </a:gs>
                  </a:gsLst>
                  <a:lin ang="5400000" scaled="1"/>
                </a:gradFill>
              </a:ln>
              <a:effectLst/>
            </c:spPr>
            <c:extLst>
              <c:ext xmlns:c16="http://schemas.microsoft.com/office/drawing/2014/chart" uri="{C3380CC4-5D6E-409C-BE32-E72D297353CC}">
                <c16:uniqueId val="{00000008-55C4-404E-BB25-1D086E01BD67}"/>
              </c:ext>
            </c:extLst>
          </c:dPt>
          <c:dPt>
            <c:idx val="4"/>
            <c:invertIfNegative val="0"/>
            <c:bubble3D val="0"/>
            <c:spPr>
              <a:solidFill>
                <a:srgbClr val="454555"/>
              </a:solidFill>
              <a:ln w="101600">
                <a:gradFill>
                  <a:gsLst>
                    <a:gs pos="0">
                      <a:srgbClr val="70708A"/>
                    </a:gs>
                    <a:gs pos="31000">
                      <a:srgbClr val="454555"/>
                    </a:gs>
                  </a:gsLst>
                  <a:lin ang="5400000" scaled="1"/>
                </a:gradFill>
              </a:ln>
              <a:effectLst/>
            </c:spPr>
            <c:extLst>
              <c:ext xmlns:c16="http://schemas.microsoft.com/office/drawing/2014/chart" uri="{C3380CC4-5D6E-409C-BE32-E72D297353CC}">
                <c16:uniqueId val="{0000000A-55C4-404E-BB25-1D086E01BD67}"/>
              </c:ext>
            </c:extLst>
          </c:dPt>
          <c:cat>
            <c:strRef>
              <c:f>Processing!$S$2:$S$6</c:f>
              <c:strCache>
                <c:ptCount val="5"/>
                <c:pt idx="0">
                  <c:v>Initiative 1</c:v>
                </c:pt>
                <c:pt idx="1">
                  <c:v>Initiative 2</c:v>
                </c:pt>
                <c:pt idx="2">
                  <c:v>Initiative 3</c:v>
                </c:pt>
                <c:pt idx="3">
                  <c:v>Initiative 4</c:v>
                </c:pt>
                <c:pt idx="4">
                  <c:v>Initiative 5</c:v>
                </c:pt>
              </c:strCache>
            </c:strRef>
          </c:cat>
          <c:val>
            <c:numRef>
              <c:f>Processing!$U$2:$U$6</c:f>
              <c:numCache>
                <c:formatCode>General</c:formatCode>
                <c:ptCount val="5"/>
                <c:pt idx="0">
                  <c:v>4.8</c:v>
                </c:pt>
                <c:pt idx="1">
                  <c:v>6</c:v>
                </c:pt>
                <c:pt idx="2">
                  <c:v>8</c:v>
                </c:pt>
                <c:pt idx="3">
                  <c:v>7</c:v>
                </c:pt>
                <c:pt idx="4">
                  <c:v>4.8</c:v>
                </c:pt>
              </c:numCache>
            </c:numRef>
          </c:val>
          <c:extLst>
            <c:ext xmlns:c16="http://schemas.microsoft.com/office/drawing/2014/chart" uri="{C3380CC4-5D6E-409C-BE32-E72D297353CC}">
              <c16:uniqueId val="{0000000B-55C4-404E-BB25-1D086E01BD67}"/>
            </c:ext>
          </c:extLst>
        </c:ser>
        <c:ser>
          <c:idx val="2"/>
          <c:order val="2"/>
          <c:spPr>
            <a:gradFill>
              <a:gsLst>
                <a:gs pos="100000">
                  <a:srgbClr val="1E3979">
                    <a:alpha val="86000"/>
                  </a:srgbClr>
                </a:gs>
                <a:gs pos="23000">
                  <a:srgbClr val="1B222F"/>
                </a:gs>
                <a:gs pos="84000">
                  <a:srgbClr val="0A0E14"/>
                </a:gs>
              </a:gsLst>
              <a:lin ang="5400000" scaled="0"/>
            </a:gradFill>
            <a:ln>
              <a:solidFill>
                <a:schemeClr val="tx1"/>
              </a:solidFill>
            </a:ln>
            <a:effectLst/>
          </c:spPr>
          <c:invertIfNegative val="0"/>
          <c:cat>
            <c:strRef>
              <c:f>Processing!$S$2:$S$6</c:f>
              <c:strCache>
                <c:ptCount val="5"/>
                <c:pt idx="0">
                  <c:v>Initiative 1</c:v>
                </c:pt>
                <c:pt idx="1">
                  <c:v>Initiative 2</c:v>
                </c:pt>
                <c:pt idx="2">
                  <c:v>Initiative 3</c:v>
                </c:pt>
                <c:pt idx="3">
                  <c:v>Initiative 4</c:v>
                </c:pt>
                <c:pt idx="4">
                  <c:v>Initiative 5</c:v>
                </c:pt>
              </c:strCache>
            </c:strRef>
          </c:cat>
          <c:val>
            <c:numRef>
              <c:f>Processing!$V$2:$V$6</c:f>
              <c:numCache>
                <c:formatCode>General</c:formatCode>
                <c:ptCount val="5"/>
                <c:pt idx="0">
                  <c:v>7</c:v>
                </c:pt>
                <c:pt idx="1">
                  <c:v>5</c:v>
                </c:pt>
                <c:pt idx="2">
                  <c:v>1</c:v>
                </c:pt>
                <c:pt idx="3">
                  <c:v>1</c:v>
                </c:pt>
                <c:pt idx="4">
                  <c:v>0.19999999999999929</c:v>
                </c:pt>
              </c:numCache>
            </c:numRef>
          </c:val>
          <c:extLst>
            <c:ext xmlns:c16="http://schemas.microsoft.com/office/drawing/2014/chart" uri="{C3380CC4-5D6E-409C-BE32-E72D297353CC}">
              <c16:uniqueId val="{0000000C-55C4-404E-BB25-1D086E01BD67}"/>
            </c:ext>
          </c:extLst>
        </c:ser>
        <c:dLbls>
          <c:showLegendKey val="0"/>
          <c:showVal val="0"/>
          <c:showCatName val="0"/>
          <c:showSerName val="0"/>
          <c:showPercent val="0"/>
          <c:showBubbleSize val="0"/>
        </c:dLbls>
        <c:gapWidth val="200"/>
        <c:overlap val="100"/>
        <c:axId val="307646768"/>
        <c:axId val="307649168"/>
      </c:barChart>
      <c:catAx>
        <c:axId val="307646768"/>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ru-RU"/>
          </a:p>
        </c:txPr>
        <c:crossAx val="307649168"/>
        <c:crosses val="autoZero"/>
        <c:auto val="1"/>
        <c:lblAlgn val="ctr"/>
        <c:lblOffset val="100"/>
        <c:noMultiLvlLbl val="0"/>
      </c:catAx>
      <c:valAx>
        <c:axId val="307649168"/>
        <c:scaling>
          <c:orientation val="minMax"/>
          <c:max val="12"/>
          <c:min val="0"/>
        </c:scaling>
        <c:delete val="0"/>
        <c:axPos val="t"/>
        <c:majorGridlines>
          <c:spPr>
            <a:ln w="9525" cap="flat" cmpd="sng" algn="ctr">
              <a:solidFill>
                <a:srgbClr val="2F3C53">
                  <a:alpha val="51000"/>
                </a:srgbClr>
              </a:solidFill>
              <a:round/>
            </a:ln>
            <a:effectLst/>
          </c:spPr>
        </c:majorGridlines>
        <c:numFmt formatCode="General"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rgbClr val="2F3C53"/>
                </a:solidFill>
                <a:latin typeface="+mn-lt"/>
                <a:ea typeface="+mn-ea"/>
                <a:cs typeface="+mn-cs"/>
              </a:defRPr>
            </a:pPr>
            <a:endParaRPr lang="ru-RU"/>
          </a:p>
        </c:txPr>
        <c:crossAx val="30764676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spPr>
            <a:blipFill>
              <a:blip xmlns:r="http://schemas.openxmlformats.org/officeDocument/2006/relationships" r:embed="rId3"/>
              <a:stretch>
                <a:fillRect/>
              </a:stretch>
            </a:blipFill>
            <a:ln>
              <a:noFill/>
            </a:ln>
            <a:effectLst/>
          </c:spPr>
          <c:invertIfNegative val="0"/>
          <c:cat>
            <c:strRef>
              <c:f>Processing!$O$12</c:f>
              <c:strCache>
                <c:ptCount val="1"/>
                <c:pt idx="0">
                  <c:v>Icon</c:v>
                </c:pt>
              </c:strCache>
            </c:strRef>
          </c:cat>
          <c:val>
            <c:numRef>
              <c:f>Processing!$O$13</c:f>
              <c:numCache>
                <c:formatCode>General</c:formatCode>
                <c:ptCount val="1"/>
                <c:pt idx="0">
                  <c:v>0</c:v>
                </c:pt>
              </c:numCache>
            </c:numRef>
          </c:val>
          <c:extLst>
            <c:ext xmlns:c16="http://schemas.microsoft.com/office/drawing/2014/chart" uri="{C3380CC4-5D6E-409C-BE32-E72D297353CC}">
              <c16:uniqueId val="{00000000-E287-4335-BC55-91E7F040A32B}"/>
            </c:ext>
          </c:extLst>
        </c:ser>
        <c:ser>
          <c:idx val="1"/>
          <c:order val="1"/>
          <c:spPr>
            <a:blipFill>
              <a:blip xmlns:r="http://schemas.openxmlformats.org/officeDocument/2006/relationships" r:embed="rId4"/>
              <a:stretch>
                <a:fillRect/>
              </a:stretch>
            </a:blipFill>
            <a:ln>
              <a:noFill/>
            </a:ln>
            <a:effectLst/>
          </c:spPr>
          <c:invertIfNegative val="0"/>
          <c:cat>
            <c:strRef>
              <c:f>Processing!$O$12</c:f>
              <c:strCache>
                <c:ptCount val="1"/>
                <c:pt idx="0">
                  <c:v>Icon</c:v>
                </c:pt>
              </c:strCache>
            </c:strRef>
          </c:cat>
          <c:val>
            <c:numRef>
              <c:f>Processing!$O$14</c:f>
              <c:numCache>
                <c:formatCode>General</c:formatCode>
                <c:ptCount val="1"/>
                <c:pt idx="0">
                  <c:v>0</c:v>
                </c:pt>
              </c:numCache>
            </c:numRef>
          </c:val>
          <c:extLst>
            <c:ext xmlns:c16="http://schemas.microsoft.com/office/drawing/2014/chart" uri="{C3380CC4-5D6E-409C-BE32-E72D297353CC}">
              <c16:uniqueId val="{00000001-E287-4335-BC55-91E7F040A32B}"/>
            </c:ext>
          </c:extLst>
        </c:ser>
        <c:ser>
          <c:idx val="2"/>
          <c:order val="2"/>
          <c:spPr>
            <a:blipFill>
              <a:blip xmlns:r="http://schemas.openxmlformats.org/officeDocument/2006/relationships" r:embed="rId5"/>
              <a:stretch>
                <a:fillRect/>
              </a:stretch>
            </a:blipFill>
            <a:ln>
              <a:noFill/>
            </a:ln>
            <a:effectLst/>
          </c:spPr>
          <c:invertIfNegative val="0"/>
          <c:cat>
            <c:strRef>
              <c:f>Processing!$O$12</c:f>
              <c:strCache>
                <c:ptCount val="1"/>
                <c:pt idx="0">
                  <c:v>Icon</c:v>
                </c:pt>
              </c:strCache>
            </c:strRef>
          </c:cat>
          <c:val>
            <c:numRef>
              <c:f>Processing!$O$15</c:f>
              <c:numCache>
                <c:formatCode>General</c:formatCode>
                <c:ptCount val="1"/>
                <c:pt idx="0">
                  <c:v>10</c:v>
                </c:pt>
              </c:numCache>
            </c:numRef>
          </c:val>
          <c:extLst>
            <c:ext xmlns:c16="http://schemas.microsoft.com/office/drawing/2014/chart" uri="{C3380CC4-5D6E-409C-BE32-E72D297353CC}">
              <c16:uniqueId val="{00000002-E287-4335-BC55-91E7F040A32B}"/>
            </c:ext>
          </c:extLst>
        </c:ser>
        <c:dLbls>
          <c:showLegendKey val="0"/>
          <c:showVal val="0"/>
          <c:showCatName val="0"/>
          <c:showSerName val="0"/>
          <c:showPercent val="0"/>
          <c:showBubbleSize val="0"/>
        </c:dLbls>
        <c:gapWidth val="0"/>
        <c:overlap val="100"/>
        <c:axId val="2038252159"/>
        <c:axId val="2038236799"/>
      </c:barChart>
      <c:catAx>
        <c:axId val="2038252159"/>
        <c:scaling>
          <c:orientation val="minMax"/>
        </c:scaling>
        <c:delete val="1"/>
        <c:axPos val="l"/>
        <c:numFmt formatCode="General" sourceLinked="1"/>
        <c:majorTickMark val="none"/>
        <c:minorTickMark val="none"/>
        <c:tickLblPos val="nextTo"/>
        <c:crossAx val="2038236799"/>
        <c:crosses val="autoZero"/>
        <c:auto val="1"/>
        <c:lblAlgn val="ctr"/>
        <c:lblOffset val="100"/>
        <c:noMultiLvlLbl val="0"/>
      </c:catAx>
      <c:valAx>
        <c:axId val="2038236799"/>
        <c:scaling>
          <c:orientation val="minMax"/>
          <c:max val="10"/>
          <c:min val="0"/>
        </c:scaling>
        <c:delete val="1"/>
        <c:axPos val="b"/>
        <c:numFmt formatCode="General" sourceLinked="1"/>
        <c:majorTickMark val="none"/>
        <c:minorTickMark val="none"/>
        <c:tickLblPos val="nextTo"/>
        <c:crossAx val="2038252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chemeClr val="bg1"/>
            </a:solidFill>
            <a:ln>
              <a:noFill/>
            </a:ln>
            <a:effectLst/>
          </c:spPr>
          <c:invertIfNegative val="0"/>
          <c:val>
            <c:numRef>
              <c:f>Processing!$N$17</c:f>
              <c:numCache>
                <c:formatCode>0%</c:formatCode>
                <c:ptCount val="1"/>
                <c:pt idx="0">
                  <c:v>1</c:v>
                </c:pt>
              </c:numCache>
            </c:numRef>
          </c:val>
          <c:extLst>
            <c:ext xmlns:c16="http://schemas.microsoft.com/office/drawing/2014/chart" uri="{C3380CC4-5D6E-409C-BE32-E72D297353CC}">
              <c16:uniqueId val="{00000000-4407-4530-AAC7-86788863532D}"/>
            </c:ext>
          </c:extLst>
        </c:ser>
        <c:ser>
          <c:idx val="1"/>
          <c:order val="1"/>
          <c:spPr>
            <a:solidFill>
              <a:schemeClr val="bg1">
                <a:alpha val="27000"/>
              </a:schemeClr>
            </a:solidFill>
            <a:ln>
              <a:noFill/>
            </a:ln>
            <a:effectLst/>
          </c:spPr>
          <c:invertIfNegative val="0"/>
          <c:val>
            <c:numRef>
              <c:f>Processing!$O$17</c:f>
              <c:numCache>
                <c:formatCode>0%</c:formatCode>
                <c:ptCount val="1"/>
                <c:pt idx="0">
                  <c:v>0</c:v>
                </c:pt>
              </c:numCache>
            </c:numRef>
          </c:val>
          <c:extLst>
            <c:ext xmlns:c16="http://schemas.microsoft.com/office/drawing/2014/chart" uri="{C3380CC4-5D6E-409C-BE32-E72D297353CC}">
              <c16:uniqueId val="{00000001-4407-4530-AAC7-86788863532D}"/>
            </c:ext>
          </c:extLst>
        </c:ser>
        <c:dLbls>
          <c:showLegendKey val="0"/>
          <c:showVal val="0"/>
          <c:showCatName val="0"/>
          <c:showSerName val="0"/>
          <c:showPercent val="0"/>
          <c:showBubbleSize val="0"/>
        </c:dLbls>
        <c:gapWidth val="500"/>
        <c:overlap val="100"/>
        <c:axId val="1957253423"/>
        <c:axId val="1957247663"/>
      </c:barChart>
      <c:catAx>
        <c:axId val="1957253423"/>
        <c:scaling>
          <c:orientation val="minMax"/>
        </c:scaling>
        <c:delete val="1"/>
        <c:axPos val="l"/>
        <c:majorTickMark val="out"/>
        <c:minorTickMark val="none"/>
        <c:tickLblPos val="nextTo"/>
        <c:crossAx val="1957247663"/>
        <c:crosses val="autoZero"/>
        <c:auto val="1"/>
        <c:lblAlgn val="ctr"/>
        <c:lblOffset val="100"/>
        <c:noMultiLvlLbl val="0"/>
      </c:catAx>
      <c:valAx>
        <c:axId val="1957247663"/>
        <c:scaling>
          <c:orientation val="minMax"/>
          <c:max val="1"/>
          <c:min val="0"/>
        </c:scaling>
        <c:delete val="1"/>
        <c:axPos val="b"/>
        <c:numFmt formatCode="0%" sourceLinked="1"/>
        <c:majorTickMark val="out"/>
        <c:minorTickMark val="none"/>
        <c:tickLblPos val="nextTo"/>
        <c:crossAx val="1957253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1"/>
          <c:order val="1"/>
          <c:tx>
            <c:v>fill</c:v>
          </c:tx>
          <c:spPr>
            <a:gradFill flip="none" rotWithShape="1">
              <a:gsLst>
                <a:gs pos="100000">
                  <a:srgbClr val="1E3979">
                    <a:alpha val="0"/>
                  </a:srgbClr>
                </a:gs>
                <a:gs pos="0">
                  <a:srgbClr val="1E3979">
                    <a:alpha val="71765"/>
                  </a:srgbClr>
                </a:gs>
              </a:gsLst>
              <a:lin ang="5400000" scaled="0"/>
              <a:tileRect/>
            </a:gradFill>
            <a:ln>
              <a:noFill/>
            </a:ln>
            <a:effectLst/>
          </c:spP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extLst>
            <c:ext xmlns:c16="http://schemas.microsoft.com/office/drawing/2014/chart" uri="{C3380CC4-5D6E-409C-BE32-E72D297353CC}">
              <c16:uniqueId val="{00000000-99C9-4B83-AC47-3DEFD431F3B1}"/>
            </c:ext>
          </c:extLst>
        </c:ser>
        <c:dLbls>
          <c:showLegendKey val="0"/>
          <c:showVal val="0"/>
          <c:showCatName val="0"/>
          <c:showSerName val="0"/>
          <c:showPercent val="0"/>
          <c:showBubbleSize val="0"/>
        </c:dLbls>
        <c:axId val="307641488"/>
        <c:axId val="307634288"/>
      </c:areaChart>
      <c:lineChart>
        <c:grouping val="standard"/>
        <c:varyColors val="0"/>
        <c:ser>
          <c:idx val="0"/>
          <c:order val="0"/>
          <c:tx>
            <c:strRef>
              <c:f>Processing!$L$1</c:f>
              <c:strCache>
                <c:ptCount val="1"/>
                <c:pt idx="0">
                  <c:v>Brand Awareness</c:v>
                </c:pt>
              </c:strCache>
            </c:strRef>
          </c:tx>
          <c:spPr>
            <a:ln w="28575" cap="rnd">
              <a:gradFill>
                <a:gsLst>
                  <a:gs pos="17000">
                    <a:srgbClr val="2578FF"/>
                  </a:gs>
                  <a:gs pos="100000">
                    <a:srgbClr val="A110ED"/>
                  </a:gs>
                </a:gsLst>
                <a:lin ang="5400000" scaled="1"/>
              </a:gradFill>
              <a:round/>
            </a:ln>
            <a:effectLst/>
          </c:spPr>
          <c:marker>
            <c:symbol val="none"/>
          </c:marker>
          <c:cat>
            <c:strRef>
              <c:f>Processing!$K$2:$K$13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smooth val="1"/>
          <c:extLst>
            <c:ext xmlns:c16="http://schemas.microsoft.com/office/drawing/2014/chart" uri="{C3380CC4-5D6E-409C-BE32-E72D297353CC}">
              <c16:uniqueId val="{00000001-99C9-4B83-AC47-3DEFD431F3B1}"/>
            </c:ext>
          </c:extLst>
        </c:ser>
        <c:dLbls>
          <c:showLegendKey val="0"/>
          <c:showVal val="0"/>
          <c:showCatName val="0"/>
          <c:showSerName val="0"/>
          <c:showPercent val="0"/>
          <c:showBubbleSize val="0"/>
        </c:dLbls>
        <c:marker val="1"/>
        <c:smooth val="0"/>
        <c:axId val="307641488"/>
        <c:axId val="307634288"/>
      </c:lineChart>
      <c:scatterChart>
        <c:scatterStyle val="lineMarker"/>
        <c:varyColors val="0"/>
        <c:ser>
          <c:idx val="2"/>
          <c:order val="2"/>
          <c:tx>
            <c:strRef>
              <c:f>Processing!$M$1</c:f>
              <c:strCache>
                <c:ptCount val="1"/>
                <c:pt idx="0">
                  <c:v>Cursor</c:v>
                </c:pt>
              </c:strCache>
            </c:strRef>
          </c:tx>
          <c:spPr>
            <a:ln w="25400" cap="rnd">
              <a:noFill/>
              <a:round/>
            </a:ln>
            <a:effectLst>
              <a:outerShdw blurRad="50800" dist="38100" dir="2700000" algn="tl" rotWithShape="0">
                <a:prstClr val="black">
                  <a:alpha val="40000"/>
                </a:prstClr>
              </a:outerShdw>
            </a:effectLst>
          </c:spPr>
          <c:marker>
            <c:symbol val="circle"/>
            <c:size val="13"/>
            <c:spPr>
              <a:solidFill>
                <a:schemeClr val="tx1"/>
              </a:solidFill>
              <a:ln w="25400">
                <a:solidFill>
                  <a:srgbClr val="2E63DE"/>
                </a:solidFill>
              </a:ln>
              <a:effectLst>
                <a:outerShdw blurRad="50800" dist="38100" dir="2700000" algn="tl" rotWithShape="0">
                  <a:prstClr val="black">
                    <a:alpha val="40000"/>
                  </a:prst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y"/>
            <c:errBarType val="minus"/>
            <c:errValType val="cust"/>
            <c:noEndCap val="1"/>
            <c:plus>
              <c:numLit>
                <c:formatCode>General</c:formatCode>
                <c:ptCount val="1"/>
                <c:pt idx="0">
                  <c:v>1</c:v>
                </c:pt>
              </c:numLit>
            </c:plus>
            <c:minus>
              <c:numRef>
                <c:f>Processing!$M$2:$M$13</c:f>
                <c:numCache>
                  <c:formatCode>General</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minus>
            <c:spPr>
              <a:noFill/>
              <a:ln w="9525" cap="flat" cmpd="sng" algn="ctr">
                <a:solidFill>
                  <a:schemeClr val="tx1">
                    <a:lumMod val="65000"/>
                    <a:lumOff val="35000"/>
                  </a:schemeClr>
                </a:solidFill>
                <a:round/>
              </a:ln>
              <a:effectLst/>
            </c:spPr>
          </c:errBars>
          <c:yVal>
            <c:numRef>
              <c:f>Processing!$M$2:$M$13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yVal>
          <c:smooth val="0"/>
          <c:extLst>
            <c:ext xmlns:c16="http://schemas.microsoft.com/office/drawing/2014/chart" uri="{C3380CC4-5D6E-409C-BE32-E72D297353CC}">
              <c16:uniqueId val="{00000002-99C9-4B83-AC47-3DEFD431F3B1}"/>
            </c:ext>
          </c:extLst>
        </c:ser>
        <c:dLbls>
          <c:showLegendKey val="0"/>
          <c:showVal val="0"/>
          <c:showCatName val="0"/>
          <c:showSerName val="0"/>
          <c:showPercent val="0"/>
          <c:showBubbleSize val="0"/>
        </c:dLbls>
        <c:axId val="307641488"/>
        <c:axId val="307634288"/>
      </c:scatterChart>
      <c:catAx>
        <c:axId val="307641488"/>
        <c:scaling>
          <c:orientation val="minMax"/>
        </c:scaling>
        <c:delete val="1"/>
        <c:axPos val="b"/>
        <c:numFmt formatCode="General" sourceLinked="1"/>
        <c:majorTickMark val="none"/>
        <c:minorTickMark val="none"/>
        <c:tickLblPos val="nextTo"/>
        <c:crossAx val="307634288"/>
        <c:crosses val="autoZero"/>
        <c:auto val="1"/>
        <c:lblAlgn val="ctr"/>
        <c:lblOffset val="100"/>
        <c:noMultiLvlLbl val="0"/>
      </c:catAx>
      <c:valAx>
        <c:axId val="307634288"/>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5D6C85"/>
                </a:solidFill>
                <a:latin typeface="+mn-lt"/>
                <a:ea typeface="+mn-ea"/>
                <a:cs typeface="+mn-cs"/>
              </a:defRPr>
            </a:pPr>
            <a:endParaRPr lang="ru-RU"/>
          </a:p>
        </c:txPr>
        <c:crossAx val="30764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1"/>
          <c:order val="0"/>
          <c:tx>
            <c:strRef>
              <c:f>Processing!$T$9</c:f>
              <c:strCache>
                <c:ptCount val="1"/>
                <c:pt idx="0">
                  <c:v>Cost</c:v>
                </c:pt>
              </c:strCache>
            </c:strRef>
          </c:tx>
          <c:spPr>
            <a:solidFill>
              <a:srgbClr val="A2ADBE">
                <a:alpha val="10000"/>
              </a:srgbClr>
            </a:solidFill>
            <a:ln w="12700">
              <a:solidFill>
                <a:srgbClr val="A2ADBE"/>
              </a:solidFill>
            </a:ln>
            <a:effectLst/>
          </c:spPr>
          <c:cat>
            <c:strRef>
              <c:f>Processing!$Q$10:$Q$14</c:f>
              <c:strCache>
                <c:ptCount val="5"/>
                <c:pt idx="0">
                  <c:v>Seasonal Push</c:v>
                </c:pt>
                <c:pt idx="1">
                  <c:v>Influencer Collab</c:v>
                </c:pt>
                <c:pt idx="2">
                  <c:v>Game Giveaway</c:v>
                </c:pt>
                <c:pt idx="3">
                  <c:v>User Posts</c:v>
                </c:pt>
                <c:pt idx="4">
                  <c:v>Tips &amp; Guides</c:v>
                </c:pt>
              </c:strCache>
            </c:strRef>
          </c:cat>
          <c:val>
            <c:numRef>
              <c:f>Processing!$T$10:$T$14</c:f>
              <c:numCache>
                <c:formatCode>0%</c:formatCode>
                <c:ptCount val="5"/>
                <c:pt idx="0">
                  <c:v>0.55555555555555547</c:v>
                </c:pt>
                <c:pt idx="1">
                  <c:v>0.55555555555555547</c:v>
                </c:pt>
                <c:pt idx="2">
                  <c:v>0.55555555555555558</c:v>
                </c:pt>
                <c:pt idx="3">
                  <c:v>0.55555555555555547</c:v>
                </c:pt>
                <c:pt idx="4">
                  <c:v>0.55555555555555547</c:v>
                </c:pt>
              </c:numCache>
            </c:numRef>
          </c:val>
          <c:extLst>
            <c:ext xmlns:c16="http://schemas.microsoft.com/office/drawing/2014/chart" uri="{C3380CC4-5D6E-409C-BE32-E72D297353CC}">
              <c16:uniqueId val="{00000000-C602-48D2-A3A1-64BCBFECB6FB}"/>
            </c:ext>
          </c:extLst>
        </c:ser>
        <c:ser>
          <c:idx val="0"/>
          <c:order val="1"/>
          <c:tx>
            <c:strRef>
              <c:f>Processing!$S$9</c:f>
              <c:strCache>
                <c:ptCount val="1"/>
                <c:pt idx="0">
                  <c:v>Awareness</c:v>
                </c:pt>
              </c:strCache>
            </c:strRef>
          </c:tx>
          <c:spPr>
            <a:gradFill>
              <a:gsLst>
                <a:gs pos="35000">
                  <a:srgbClr val="0C94FF">
                    <a:alpha val="70000"/>
                  </a:srgbClr>
                </a:gs>
                <a:gs pos="100000">
                  <a:srgbClr val="CE0BFA">
                    <a:alpha val="70000"/>
                  </a:srgbClr>
                </a:gs>
              </a:gsLst>
              <a:path path="circle">
                <a:fillToRect r="100000" b="100000"/>
              </a:path>
            </a:gradFill>
            <a:ln w="25400">
              <a:gradFill flip="none" rotWithShape="1">
                <a:gsLst>
                  <a:gs pos="30000">
                    <a:srgbClr val="0C94FF"/>
                  </a:gs>
                  <a:gs pos="100000">
                    <a:srgbClr val="CE0BFA"/>
                  </a:gs>
                </a:gsLst>
                <a:path path="circle">
                  <a:fillToRect r="100000" b="100000"/>
                </a:path>
                <a:tileRect l="-100000" t="-100000"/>
              </a:gradFill>
            </a:ln>
            <a:effectLst/>
          </c:spPr>
          <c:cat>
            <c:strRef>
              <c:f>Processing!$Q$10:$Q$14</c:f>
              <c:strCache>
                <c:ptCount val="5"/>
                <c:pt idx="0">
                  <c:v>Seasonal Push</c:v>
                </c:pt>
                <c:pt idx="1">
                  <c:v>Influencer Collab</c:v>
                </c:pt>
                <c:pt idx="2">
                  <c:v>Game Giveaway</c:v>
                </c:pt>
                <c:pt idx="3">
                  <c:v>User Posts</c:v>
                </c:pt>
                <c:pt idx="4">
                  <c:v>Tips &amp; Guides</c:v>
                </c:pt>
              </c:strCache>
            </c:strRef>
          </c:cat>
          <c:val>
            <c:numRef>
              <c:f>Processing!$S$10:$S$14</c:f>
              <c:numCache>
                <c:formatCode>0%</c:formatCode>
                <c:ptCount val="5"/>
                <c:pt idx="0">
                  <c:v>0.6282904170236393</c:v>
                </c:pt>
                <c:pt idx="1">
                  <c:v>0.61347529010560276</c:v>
                </c:pt>
                <c:pt idx="2">
                  <c:v>0.62162751368843916</c:v>
                </c:pt>
                <c:pt idx="3">
                  <c:v>0.60746295975909126</c:v>
                </c:pt>
                <c:pt idx="4">
                  <c:v>0.59561764504291892</c:v>
                </c:pt>
              </c:numCache>
            </c:numRef>
          </c:val>
          <c:extLst>
            <c:ext xmlns:c16="http://schemas.microsoft.com/office/drawing/2014/chart" uri="{C3380CC4-5D6E-409C-BE32-E72D297353CC}">
              <c16:uniqueId val="{00000001-C602-48D2-A3A1-64BCBFECB6FB}"/>
            </c:ext>
          </c:extLst>
        </c:ser>
        <c:dLbls>
          <c:showLegendKey val="0"/>
          <c:showVal val="0"/>
          <c:showCatName val="0"/>
          <c:showSerName val="0"/>
          <c:showPercent val="0"/>
          <c:showBubbleSize val="0"/>
        </c:dLbls>
        <c:axId val="2082175967"/>
        <c:axId val="2082190847"/>
      </c:radarChart>
      <c:catAx>
        <c:axId val="2082175967"/>
        <c:scaling>
          <c:orientation val="minMax"/>
        </c:scaling>
        <c:delete val="1"/>
        <c:axPos val="b"/>
        <c:numFmt formatCode="General" sourceLinked="1"/>
        <c:majorTickMark val="none"/>
        <c:minorTickMark val="none"/>
        <c:tickLblPos val="nextTo"/>
        <c:crossAx val="2082190847"/>
        <c:crosses val="autoZero"/>
        <c:auto val="1"/>
        <c:lblAlgn val="ctr"/>
        <c:lblOffset val="100"/>
        <c:noMultiLvlLbl val="0"/>
      </c:catAx>
      <c:valAx>
        <c:axId val="2082190847"/>
        <c:scaling>
          <c:orientation val="minMax"/>
        </c:scaling>
        <c:delete val="1"/>
        <c:axPos val="l"/>
        <c:majorGridlines>
          <c:spPr>
            <a:ln w="6350" cap="flat" cmpd="sng" algn="ctr">
              <a:solidFill>
                <a:srgbClr val="333A43"/>
              </a:solidFill>
              <a:round/>
            </a:ln>
            <a:effectLst/>
          </c:spPr>
        </c:majorGridlines>
        <c:numFmt formatCode="0%" sourceLinked="1"/>
        <c:majorTickMark val="none"/>
        <c:minorTickMark val="none"/>
        <c:tickLblPos val="nextTo"/>
        <c:crossAx val="2082175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Processing!$A$1</c:f>
              <c:strCache>
                <c:ptCount val="1"/>
                <c:pt idx="0">
                  <c:v>Dia</c:v>
                </c:pt>
              </c:strCache>
            </c:strRef>
          </c:tx>
          <c:spPr>
            <a:noFill/>
            <a:ln w="12700">
              <a:solidFill>
                <a:schemeClr val="bg1"/>
              </a:solidFill>
            </a:ln>
          </c:spPr>
          <c:dPt>
            <c:idx val="0"/>
            <c:bubble3D val="0"/>
            <c:spPr>
              <a:noFill/>
              <a:ln w="12700">
                <a:solidFill>
                  <a:schemeClr val="bg1"/>
                </a:solidFill>
              </a:ln>
              <a:effectLst/>
            </c:spPr>
            <c:extLst>
              <c:ext xmlns:c16="http://schemas.microsoft.com/office/drawing/2014/chart" uri="{C3380CC4-5D6E-409C-BE32-E72D297353CC}">
                <c16:uniqueId val="{00000001-36B6-4293-8B07-7F58E67EA8CA}"/>
              </c:ext>
            </c:extLst>
          </c:dPt>
          <c:dPt>
            <c:idx val="1"/>
            <c:bubble3D val="0"/>
            <c:spPr>
              <a:noFill/>
              <a:ln w="12700">
                <a:solidFill>
                  <a:schemeClr val="bg1"/>
                </a:solidFill>
              </a:ln>
              <a:effectLst/>
            </c:spPr>
            <c:extLst>
              <c:ext xmlns:c16="http://schemas.microsoft.com/office/drawing/2014/chart" uri="{C3380CC4-5D6E-409C-BE32-E72D297353CC}">
                <c16:uniqueId val="{00000003-36B6-4293-8B07-7F58E67EA8CA}"/>
              </c:ext>
            </c:extLst>
          </c:dPt>
          <c:dPt>
            <c:idx val="2"/>
            <c:bubble3D val="0"/>
            <c:spPr>
              <a:noFill/>
              <a:ln w="12700">
                <a:solidFill>
                  <a:schemeClr val="bg1"/>
                </a:solidFill>
              </a:ln>
              <a:effectLst/>
            </c:spPr>
            <c:extLst>
              <c:ext xmlns:c16="http://schemas.microsoft.com/office/drawing/2014/chart" uri="{C3380CC4-5D6E-409C-BE32-E72D297353CC}">
                <c16:uniqueId val="{00000005-36B6-4293-8B07-7F58E67EA8CA}"/>
              </c:ext>
            </c:extLst>
          </c:dPt>
          <c:dPt>
            <c:idx val="3"/>
            <c:bubble3D val="0"/>
            <c:spPr>
              <a:noFill/>
              <a:ln w="12700">
                <a:solidFill>
                  <a:schemeClr val="bg1"/>
                </a:solidFill>
              </a:ln>
              <a:effectLst/>
            </c:spPr>
            <c:extLst>
              <c:ext xmlns:c16="http://schemas.microsoft.com/office/drawing/2014/chart" uri="{C3380CC4-5D6E-409C-BE32-E72D297353CC}">
                <c16:uniqueId val="{00000007-36B6-4293-8B07-7F58E67EA8CA}"/>
              </c:ext>
            </c:extLst>
          </c:dPt>
          <c:dPt>
            <c:idx val="4"/>
            <c:bubble3D val="0"/>
            <c:spPr>
              <a:noFill/>
              <a:ln w="12700">
                <a:solidFill>
                  <a:schemeClr val="bg1"/>
                </a:solidFill>
              </a:ln>
              <a:effectLst/>
            </c:spPr>
            <c:extLst>
              <c:ext xmlns:c16="http://schemas.microsoft.com/office/drawing/2014/chart" uri="{C3380CC4-5D6E-409C-BE32-E72D297353CC}">
                <c16:uniqueId val="{00000009-36B6-4293-8B07-7F58E67EA8CA}"/>
              </c:ext>
            </c:extLst>
          </c:dPt>
          <c:dPt>
            <c:idx val="5"/>
            <c:bubble3D val="0"/>
            <c:spPr>
              <a:noFill/>
              <a:ln w="12700">
                <a:solidFill>
                  <a:schemeClr val="bg1"/>
                </a:solidFill>
              </a:ln>
              <a:effectLst/>
            </c:spPr>
            <c:extLst>
              <c:ext xmlns:c16="http://schemas.microsoft.com/office/drawing/2014/chart" uri="{C3380CC4-5D6E-409C-BE32-E72D297353CC}">
                <c16:uniqueId val="{0000000B-36B6-4293-8B07-7F58E67EA8CA}"/>
              </c:ext>
            </c:extLst>
          </c:dPt>
          <c:dPt>
            <c:idx val="6"/>
            <c:bubble3D val="0"/>
            <c:spPr>
              <a:noFill/>
              <a:ln w="12700">
                <a:solidFill>
                  <a:schemeClr val="bg1"/>
                </a:solidFill>
              </a:ln>
              <a:effectLst/>
            </c:spPr>
            <c:extLst>
              <c:ext xmlns:c16="http://schemas.microsoft.com/office/drawing/2014/chart" uri="{C3380CC4-5D6E-409C-BE32-E72D297353CC}">
                <c16:uniqueId val="{0000000D-36B6-4293-8B07-7F58E67EA8CA}"/>
              </c:ext>
            </c:extLst>
          </c:dPt>
          <c:dPt>
            <c:idx val="7"/>
            <c:bubble3D val="0"/>
            <c:spPr>
              <a:noFill/>
              <a:ln w="12700">
                <a:solidFill>
                  <a:schemeClr val="bg1"/>
                </a:solidFill>
              </a:ln>
              <a:effectLst/>
            </c:spPr>
            <c:extLst>
              <c:ext xmlns:c16="http://schemas.microsoft.com/office/drawing/2014/chart" uri="{C3380CC4-5D6E-409C-BE32-E72D297353CC}">
                <c16:uniqueId val="{0000000F-36B6-4293-8B07-7F58E67EA8CA}"/>
              </c:ext>
            </c:extLst>
          </c:dPt>
          <c:dPt>
            <c:idx val="8"/>
            <c:bubble3D val="0"/>
            <c:spPr>
              <a:noFill/>
              <a:ln w="12700">
                <a:solidFill>
                  <a:schemeClr val="bg1"/>
                </a:solidFill>
              </a:ln>
              <a:effectLst/>
            </c:spPr>
            <c:extLst>
              <c:ext xmlns:c16="http://schemas.microsoft.com/office/drawing/2014/chart" uri="{C3380CC4-5D6E-409C-BE32-E72D297353CC}">
                <c16:uniqueId val="{00000011-36B6-4293-8B07-7F58E67EA8CA}"/>
              </c:ext>
            </c:extLst>
          </c:dPt>
          <c:dPt>
            <c:idx val="9"/>
            <c:bubble3D val="0"/>
            <c:spPr>
              <a:noFill/>
              <a:ln w="12700">
                <a:solidFill>
                  <a:schemeClr val="bg1"/>
                </a:solidFill>
              </a:ln>
              <a:effectLst/>
            </c:spPr>
            <c:extLst>
              <c:ext xmlns:c16="http://schemas.microsoft.com/office/drawing/2014/chart" uri="{C3380CC4-5D6E-409C-BE32-E72D297353CC}">
                <c16:uniqueId val="{00000013-36B6-4293-8B07-7F58E67EA8CA}"/>
              </c:ext>
            </c:extLst>
          </c:dPt>
          <c:dPt>
            <c:idx val="10"/>
            <c:bubble3D val="0"/>
            <c:spPr>
              <a:noFill/>
              <a:ln w="12700">
                <a:solidFill>
                  <a:schemeClr val="bg1"/>
                </a:solidFill>
              </a:ln>
              <a:effectLst/>
            </c:spPr>
            <c:extLst>
              <c:ext xmlns:c16="http://schemas.microsoft.com/office/drawing/2014/chart" uri="{C3380CC4-5D6E-409C-BE32-E72D297353CC}">
                <c16:uniqueId val="{00000015-36B6-4293-8B07-7F58E67EA8CA}"/>
              </c:ext>
            </c:extLst>
          </c:dPt>
          <c:dPt>
            <c:idx val="11"/>
            <c:bubble3D val="0"/>
            <c:spPr>
              <a:noFill/>
              <a:ln w="12700">
                <a:solidFill>
                  <a:schemeClr val="bg1"/>
                </a:solidFill>
              </a:ln>
              <a:effectLst/>
            </c:spPr>
            <c:extLst>
              <c:ext xmlns:c16="http://schemas.microsoft.com/office/drawing/2014/chart" uri="{C3380CC4-5D6E-409C-BE32-E72D297353CC}">
                <c16:uniqueId val="{00000017-36B6-4293-8B07-7F58E67EA8CA}"/>
              </c:ext>
            </c:extLst>
          </c:dPt>
          <c:dPt>
            <c:idx val="12"/>
            <c:bubble3D val="0"/>
            <c:spPr>
              <a:noFill/>
              <a:ln w="12700">
                <a:solidFill>
                  <a:schemeClr val="bg1"/>
                </a:solidFill>
              </a:ln>
              <a:effectLst/>
            </c:spPr>
            <c:extLst>
              <c:ext xmlns:c16="http://schemas.microsoft.com/office/drawing/2014/chart" uri="{C3380CC4-5D6E-409C-BE32-E72D297353CC}">
                <c16:uniqueId val="{00000019-36B6-4293-8B07-7F58E67EA8CA}"/>
              </c:ext>
            </c:extLst>
          </c:dPt>
          <c:dPt>
            <c:idx val="13"/>
            <c:bubble3D val="0"/>
            <c:spPr>
              <a:noFill/>
              <a:ln w="12700">
                <a:solidFill>
                  <a:schemeClr val="bg1"/>
                </a:solidFill>
              </a:ln>
              <a:effectLst/>
            </c:spPr>
            <c:extLst>
              <c:ext xmlns:c16="http://schemas.microsoft.com/office/drawing/2014/chart" uri="{C3380CC4-5D6E-409C-BE32-E72D297353CC}">
                <c16:uniqueId val="{0000001B-36B6-4293-8B07-7F58E67EA8CA}"/>
              </c:ext>
            </c:extLst>
          </c:dPt>
          <c:dPt>
            <c:idx val="14"/>
            <c:bubble3D val="0"/>
            <c:spPr>
              <a:noFill/>
              <a:ln w="12700">
                <a:solidFill>
                  <a:schemeClr val="bg1"/>
                </a:solidFill>
              </a:ln>
              <a:effectLst/>
            </c:spPr>
            <c:extLst>
              <c:ext xmlns:c16="http://schemas.microsoft.com/office/drawing/2014/chart" uri="{C3380CC4-5D6E-409C-BE32-E72D297353CC}">
                <c16:uniqueId val="{0000001D-36B6-4293-8B07-7F58E67EA8CA}"/>
              </c:ext>
            </c:extLst>
          </c:dPt>
          <c:val>
            <c:numRef>
              <c:f>Processing!$A$2:$A$16</c:f>
              <c:numCache>
                <c:formatCode>General</c:formatCode>
                <c:ptCount val="1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numCache>
            </c:numRef>
          </c:val>
          <c:extLst>
            <c:ext xmlns:c16="http://schemas.microsoft.com/office/drawing/2014/chart" uri="{C3380CC4-5D6E-409C-BE32-E72D297353CC}">
              <c16:uniqueId val="{0000001E-36B6-4293-8B07-7F58E67EA8CA}"/>
            </c:ext>
          </c:extLst>
        </c:ser>
        <c:dLbls>
          <c:showLegendKey val="0"/>
          <c:showVal val="0"/>
          <c:showCatName val="0"/>
          <c:showSerName val="0"/>
          <c:showPercent val="0"/>
          <c:showBubbleSize val="0"/>
          <c:showLeaderLines val="1"/>
        </c:dLbls>
        <c:firstSliceAng val="0"/>
      </c:pieChart>
      <c:pieChart>
        <c:varyColors val="1"/>
        <c:ser>
          <c:idx val="1"/>
          <c:order val="1"/>
          <c:tx>
            <c:strRef>
              <c:f>Processing!$B$1</c:f>
              <c:strCache>
                <c:ptCount val="1"/>
                <c:pt idx="0">
                  <c:v>Budgeted Cost</c:v>
                </c:pt>
              </c:strCache>
            </c:strRef>
          </c:tx>
          <c:spPr>
            <a:solidFill>
              <a:schemeClr val="tx1"/>
            </a:solidFill>
          </c:spPr>
          <c:dPt>
            <c:idx val="0"/>
            <c:bubble3D val="0"/>
            <c:spPr>
              <a:gradFill flip="none" rotWithShape="1">
                <a:gsLst>
                  <a:gs pos="62000">
                    <a:schemeClr val="bg1">
                      <a:alpha val="0"/>
                    </a:schemeClr>
                  </a:gs>
                  <a:gs pos="0">
                    <a:schemeClr val="bg1"/>
                  </a:gs>
                </a:gsLst>
                <a:lin ang="5400000" scaled="0"/>
                <a:tileRect/>
              </a:gradFill>
              <a:ln w="19050">
                <a:solidFill>
                  <a:schemeClr val="lt1"/>
                </a:solidFill>
              </a:ln>
              <a:effectLst/>
            </c:spPr>
            <c:extLst>
              <c:ext xmlns:c16="http://schemas.microsoft.com/office/drawing/2014/chart" uri="{C3380CC4-5D6E-409C-BE32-E72D297353CC}">
                <c16:uniqueId val="{00000020-36B6-4293-8B07-7F58E67EA8CA}"/>
              </c:ext>
            </c:extLst>
          </c:dPt>
          <c:dPt>
            <c:idx val="1"/>
            <c:bubble3D val="0"/>
            <c:spPr>
              <a:noFill/>
              <a:ln w="19050">
                <a:noFill/>
              </a:ln>
              <a:effectLst/>
            </c:spPr>
            <c:extLst>
              <c:ext xmlns:c16="http://schemas.microsoft.com/office/drawing/2014/chart" uri="{C3380CC4-5D6E-409C-BE32-E72D297353CC}">
                <c16:uniqueId val="{00000022-36B6-4293-8B07-7F58E67EA8CA}"/>
              </c:ext>
            </c:extLst>
          </c:dPt>
          <c:dPt>
            <c:idx val="2"/>
            <c:bubble3D val="0"/>
            <c:spPr>
              <a:solidFill>
                <a:schemeClr val="tx1"/>
              </a:solidFill>
              <a:ln w="19050">
                <a:noFill/>
              </a:ln>
              <a:effectLst/>
            </c:spPr>
            <c:extLst>
              <c:ext xmlns:c16="http://schemas.microsoft.com/office/drawing/2014/chart" uri="{C3380CC4-5D6E-409C-BE32-E72D297353CC}">
                <c16:uniqueId val="{00000024-36B6-4293-8B07-7F58E67EA8CA}"/>
              </c:ext>
            </c:extLst>
          </c:dPt>
          <c:val>
            <c:numRef>
              <c:f>Processing!$B$2:$D$2</c:f>
              <c:numCache>
                <c:formatCode>0%</c:formatCode>
                <c:ptCount val="3"/>
                <c:pt idx="0">
                  <c:v>0.76158940397350994</c:v>
                </c:pt>
                <c:pt idx="1">
                  <c:v>0.23841059602649006</c:v>
                </c:pt>
                <c:pt idx="2">
                  <c:v>0.5</c:v>
                </c:pt>
              </c:numCache>
            </c:numRef>
          </c:val>
          <c:extLst>
            <c:ext xmlns:c16="http://schemas.microsoft.com/office/drawing/2014/chart" uri="{C3380CC4-5D6E-409C-BE32-E72D297353CC}">
              <c16:uniqueId val="{00000025-36B6-4293-8B07-7F58E67EA8CA}"/>
            </c:ext>
          </c:extLst>
        </c:ser>
        <c:dLbls>
          <c:showLegendKey val="0"/>
          <c:showVal val="0"/>
          <c:showCatName val="0"/>
          <c:showSerName val="0"/>
          <c:showPercent val="0"/>
          <c:showBubbleSize val="0"/>
          <c:showLeaderLines val="1"/>
        </c:dLbls>
        <c:firstSliceAng val="240"/>
      </c:pieChart>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solidFill>
              <a:srgbClr val="0C94FF">
                <a:alpha val="20000"/>
              </a:srgbClr>
            </a:solidFill>
            <a:ln w="12700">
              <a:solidFill>
                <a:srgbClr val="0C94FF"/>
              </a:solidFill>
            </a:ln>
            <a:effectLst/>
          </c:spPr>
          <c:val>
            <c:numRef>
              <c:f>Processing!$U$10:$U$14</c:f>
              <c:numCache>
                <c:formatCode>0%</c:formatCode>
                <c:ptCount val="5"/>
                <c:pt idx="0">
                  <c:v>0.55555555555555547</c:v>
                </c:pt>
                <c:pt idx="1">
                  <c:v>0.55555555555555547</c:v>
                </c:pt>
                <c:pt idx="2">
                  <c:v>0.55555555555555558</c:v>
                </c:pt>
                <c:pt idx="3">
                  <c:v>0.55555555555555547</c:v>
                </c:pt>
                <c:pt idx="4">
                  <c:v>0.55555555555555547</c:v>
                </c:pt>
              </c:numCache>
            </c:numRef>
          </c:val>
          <c:extLst>
            <c:ext xmlns:c16="http://schemas.microsoft.com/office/drawing/2014/chart" uri="{C3380CC4-5D6E-409C-BE32-E72D297353CC}">
              <c16:uniqueId val="{00000000-F2B2-47E6-8C86-3A3C9CAA04A2}"/>
            </c:ext>
          </c:extLst>
        </c:ser>
        <c:dLbls>
          <c:showLegendKey val="0"/>
          <c:showVal val="0"/>
          <c:showCatName val="0"/>
          <c:showSerName val="0"/>
          <c:showPercent val="0"/>
          <c:showBubbleSize val="0"/>
        </c:dLbls>
        <c:axId val="308727968"/>
        <c:axId val="308731808"/>
      </c:radarChart>
      <c:catAx>
        <c:axId val="308727968"/>
        <c:scaling>
          <c:orientation val="minMax"/>
        </c:scaling>
        <c:delete val="1"/>
        <c:axPos val="b"/>
        <c:majorTickMark val="none"/>
        <c:minorTickMark val="none"/>
        <c:tickLblPos val="nextTo"/>
        <c:crossAx val="308731808"/>
        <c:crosses val="autoZero"/>
        <c:auto val="1"/>
        <c:lblAlgn val="ctr"/>
        <c:lblOffset val="100"/>
        <c:noMultiLvlLbl val="0"/>
      </c:catAx>
      <c:valAx>
        <c:axId val="308731808"/>
        <c:scaling>
          <c:orientation val="minMax"/>
        </c:scaling>
        <c:delete val="1"/>
        <c:axPos val="l"/>
        <c:numFmt formatCode="0%" sourceLinked="1"/>
        <c:majorTickMark val="none"/>
        <c:minorTickMark val="none"/>
        <c:tickLblPos val="nextTo"/>
        <c:crossAx val="308727968"/>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a:gsLst>
                <a:gs pos="54000">
                  <a:srgbClr val="0C94FF">
                    <a:alpha val="54000"/>
                  </a:srgbClr>
                </a:gs>
                <a:gs pos="100000">
                  <a:srgbClr val="0C94FF">
                    <a:alpha val="28000"/>
                  </a:srgbClr>
                </a:gs>
              </a:gsLst>
              <a:lin ang="5400000" scaled="0"/>
            </a:gradFill>
            <a:ln w="34925">
              <a:noFill/>
            </a:ln>
            <a:effectLst/>
          </c:spPr>
          <c:invertIfNegative val="0"/>
          <c:val>
            <c:numRef>
              <c:f>Processing!$H$2:$H$13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0-C3E2-45A9-9542-FBCB603D5062}"/>
            </c:ext>
          </c:extLst>
        </c:ser>
        <c:dLbls>
          <c:showLegendKey val="0"/>
          <c:showVal val="0"/>
          <c:showCatName val="0"/>
          <c:showSerName val="0"/>
          <c:showPercent val="0"/>
          <c:showBubbleSize val="0"/>
        </c:dLbls>
        <c:gapWidth val="30"/>
        <c:overlap val="-27"/>
        <c:axId val="310750192"/>
        <c:axId val="310746832"/>
      </c:barChart>
      <c:catAx>
        <c:axId val="310750192"/>
        <c:scaling>
          <c:orientation val="minMax"/>
        </c:scaling>
        <c:delete val="1"/>
        <c:axPos val="b"/>
        <c:majorTickMark val="none"/>
        <c:minorTickMark val="none"/>
        <c:tickLblPos val="nextTo"/>
        <c:crossAx val="310746832"/>
        <c:crosses val="autoZero"/>
        <c:auto val="1"/>
        <c:lblAlgn val="ctr"/>
        <c:lblOffset val="100"/>
        <c:noMultiLvlLbl val="0"/>
      </c:catAx>
      <c:valAx>
        <c:axId val="310746832"/>
        <c:scaling>
          <c:orientation val="minMax"/>
        </c:scaling>
        <c:delete val="1"/>
        <c:axPos val="l"/>
        <c:numFmt formatCode="General" sourceLinked="1"/>
        <c:majorTickMark val="none"/>
        <c:minorTickMark val="none"/>
        <c:tickLblPos val="nextTo"/>
        <c:crossAx val="31075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1"/>
          <c:order val="1"/>
          <c:spPr>
            <a:gradFill flip="none" rotWithShape="1">
              <a:gsLst>
                <a:gs pos="0">
                  <a:srgbClr val="0C94FF">
                    <a:alpha val="54000"/>
                  </a:srgbClr>
                </a:gs>
                <a:gs pos="100000">
                  <a:srgbClr val="0C94FF">
                    <a:alpha val="0"/>
                  </a:srgbClr>
                </a:gs>
              </a:gsLst>
              <a:lin ang="5400000" scaled="0"/>
              <a:tileRect/>
            </a:gradFill>
            <a:ln>
              <a:noFill/>
            </a:ln>
            <a:effectLst/>
          </c:spP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extLst>
            <c:ext xmlns:c16="http://schemas.microsoft.com/office/drawing/2014/chart" uri="{C3380CC4-5D6E-409C-BE32-E72D297353CC}">
              <c16:uniqueId val="{00000000-342B-413C-A5F1-943D2CCF5FAB}"/>
            </c:ext>
          </c:extLst>
        </c:ser>
        <c:dLbls>
          <c:showLegendKey val="0"/>
          <c:showVal val="0"/>
          <c:showCatName val="0"/>
          <c:showSerName val="0"/>
          <c:showPercent val="0"/>
          <c:showBubbleSize val="0"/>
        </c:dLbls>
        <c:axId val="1734722031"/>
        <c:axId val="1734718191"/>
      </c:areaChart>
      <c:lineChart>
        <c:grouping val="standard"/>
        <c:varyColors val="0"/>
        <c:ser>
          <c:idx val="0"/>
          <c:order val="0"/>
          <c:spPr>
            <a:ln w="19050" cap="rnd">
              <a:solidFill>
                <a:srgbClr val="0C94FF"/>
              </a:solidFill>
              <a:round/>
            </a:ln>
            <a:effectLst/>
          </c:spPr>
          <c:marker>
            <c:symbol val="none"/>
          </c:marke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smooth val="1"/>
          <c:extLst>
            <c:ext xmlns:c16="http://schemas.microsoft.com/office/drawing/2014/chart" uri="{C3380CC4-5D6E-409C-BE32-E72D297353CC}">
              <c16:uniqueId val="{00000001-342B-413C-A5F1-943D2CCF5FAB}"/>
            </c:ext>
          </c:extLst>
        </c:ser>
        <c:dLbls>
          <c:showLegendKey val="0"/>
          <c:showVal val="0"/>
          <c:showCatName val="0"/>
          <c:showSerName val="0"/>
          <c:showPercent val="0"/>
          <c:showBubbleSize val="0"/>
        </c:dLbls>
        <c:marker val="1"/>
        <c:smooth val="0"/>
        <c:axId val="1734722031"/>
        <c:axId val="1734718191"/>
      </c:lineChart>
      <c:catAx>
        <c:axId val="1734722031"/>
        <c:scaling>
          <c:orientation val="minMax"/>
        </c:scaling>
        <c:delete val="1"/>
        <c:axPos val="b"/>
        <c:majorTickMark val="none"/>
        <c:minorTickMark val="none"/>
        <c:tickLblPos val="nextTo"/>
        <c:crossAx val="1734718191"/>
        <c:crosses val="autoZero"/>
        <c:auto val="1"/>
        <c:lblAlgn val="ctr"/>
        <c:lblOffset val="100"/>
        <c:noMultiLvlLbl val="0"/>
      </c:catAx>
      <c:valAx>
        <c:axId val="1734718191"/>
        <c:scaling>
          <c:orientation val="minMax"/>
        </c:scaling>
        <c:delete val="1"/>
        <c:axPos val="l"/>
        <c:numFmt formatCode="0%" sourceLinked="1"/>
        <c:majorTickMark val="none"/>
        <c:minorTickMark val="none"/>
        <c:tickLblPos val="nextTo"/>
        <c:crossAx val="1734722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flip="none" rotWithShape="1">
                <a:gsLst>
                  <a:gs pos="47000">
                    <a:srgbClr val="7B58FA"/>
                  </a:gs>
                  <a:gs pos="0">
                    <a:srgbClr val="5B52EA"/>
                  </a:gs>
                  <a:gs pos="100000">
                    <a:srgbClr val="5977F5"/>
                  </a:gs>
                </a:gsLst>
                <a:lin ang="2700000" scaled="1"/>
                <a:tileRect/>
              </a:gradFill>
              <a:ln w="19050">
                <a:noFill/>
              </a:ln>
              <a:effectLst/>
            </c:spPr>
            <c:extLst>
              <c:ext xmlns:c16="http://schemas.microsoft.com/office/drawing/2014/chart" uri="{C3380CC4-5D6E-409C-BE32-E72D297353CC}">
                <c16:uniqueId val="{00000001-1215-4EEF-98ED-7F5556441BB4}"/>
              </c:ext>
            </c:extLst>
          </c:dPt>
          <c:dPt>
            <c:idx val="1"/>
            <c:bubble3D val="0"/>
            <c:spPr>
              <a:solidFill>
                <a:srgbClr val="192C5A">
                  <a:alpha val="10000"/>
                </a:srgbClr>
              </a:solidFill>
              <a:ln w="19050">
                <a:noFill/>
              </a:ln>
              <a:effectLst/>
            </c:spPr>
            <c:extLst>
              <c:ext xmlns:c16="http://schemas.microsoft.com/office/drawing/2014/chart" uri="{C3380CC4-5D6E-409C-BE32-E72D297353CC}">
                <c16:uniqueId val="{00000003-1215-4EEF-98ED-7F5556441BB4}"/>
              </c:ext>
            </c:extLst>
          </c:dPt>
          <c:val>
            <c:numRef>
              <c:f>Processing!$B$5:$C$5</c:f>
              <c:numCache>
                <c:formatCode>0%</c:formatCode>
                <c:ptCount val="2"/>
                <c:pt idx="0">
                  <c:v>0.57926829268292679</c:v>
                </c:pt>
                <c:pt idx="1">
                  <c:v>0.42073170731707321</c:v>
                </c:pt>
              </c:numCache>
            </c:numRef>
          </c:val>
          <c:extLst>
            <c:ext xmlns:c16="http://schemas.microsoft.com/office/drawing/2014/chart" uri="{C3380CC4-5D6E-409C-BE32-E72D297353CC}">
              <c16:uniqueId val="{00000004-1215-4EEF-98ED-7F5556441BB4}"/>
            </c:ext>
          </c:extLst>
        </c:ser>
        <c:dLbls>
          <c:showLegendKey val="0"/>
          <c:showVal val="0"/>
          <c:showCatName val="0"/>
          <c:showSerName val="0"/>
          <c:showPercent val="0"/>
          <c:showBubbleSize val="0"/>
          <c:showLeaderLines val="1"/>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Processing!$G$1</c:f>
              <c:strCache>
                <c:ptCount val="1"/>
                <c:pt idx="0">
                  <c:v>Indent</c:v>
                </c:pt>
              </c:strCache>
            </c:strRef>
          </c:tx>
          <c:spPr>
            <a:solidFill>
              <a:schemeClr val="accent1"/>
            </a:solidFill>
            <a:ln>
              <a:noFill/>
            </a:ln>
            <a:effectLst/>
          </c:spPr>
          <c:invertIfNegative val="0"/>
          <c:cat>
            <c:strRef>
              <c:f>Processing!$F$2:$F$13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Processing!$G$2:$G$13</c:f>
              <c:numCache>
                <c:formatCode>General</c:formatCode>
                <c:ptCount val="12"/>
                <c:pt idx="0">
                  <c:v>1120.04</c:v>
                </c:pt>
                <c:pt idx="1">
                  <c:v>1120.04</c:v>
                </c:pt>
                <c:pt idx="2">
                  <c:v>1120.04</c:v>
                </c:pt>
                <c:pt idx="3">
                  <c:v>1120.04</c:v>
                </c:pt>
                <c:pt idx="4">
                  <c:v>1120.04</c:v>
                </c:pt>
                <c:pt idx="5">
                  <c:v>1120.04</c:v>
                </c:pt>
                <c:pt idx="6">
                  <c:v>1120.04</c:v>
                </c:pt>
                <c:pt idx="7">
                  <c:v>1120.04</c:v>
                </c:pt>
                <c:pt idx="8">
                  <c:v>1120.04</c:v>
                </c:pt>
                <c:pt idx="9">
                  <c:v>1120.04</c:v>
                </c:pt>
                <c:pt idx="10">
                  <c:v>1120.04</c:v>
                </c:pt>
                <c:pt idx="11">
                  <c:v>1120.04</c:v>
                </c:pt>
              </c:numCache>
            </c:numRef>
          </c:val>
          <c:extLst>
            <c:ext xmlns:c16="http://schemas.microsoft.com/office/drawing/2014/chart" uri="{C3380CC4-5D6E-409C-BE32-E72D297353CC}">
              <c16:uniqueId val="{00000000-4744-464A-9FF6-54AC7D1F479E}"/>
            </c:ext>
          </c:extLst>
        </c:ser>
        <c:ser>
          <c:idx val="2"/>
          <c:order val="1"/>
          <c:tx>
            <c:strRef>
              <c:f>Processing!$H$1</c:f>
              <c:strCache>
                <c:ptCount val="1"/>
                <c:pt idx="0">
                  <c:v>Sales</c:v>
                </c:pt>
              </c:strCache>
            </c:strRef>
          </c:tx>
          <c:spPr>
            <a:solidFill>
              <a:srgbClr val="001D88"/>
            </a:solidFill>
            <a:ln w="101600">
              <a:solidFill>
                <a:srgbClr val="88CBFF"/>
              </a:solidFill>
            </a:ln>
            <a:effectLst/>
          </c:spPr>
          <c:invertIfNegative val="0"/>
          <c:val>
            <c:numRef>
              <c:f>Processing!$H$2:$H$13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1-4744-464A-9FF6-54AC7D1F479E}"/>
            </c:ext>
          </c:extLst>
        </c:ser>
        <c:dLbls>
          <c:showLegendKey val="0"/>
          <c:showVal val="0"/>
          <c:showCatName val="0"/>
          <c:showSerName val="0"/>
          <c:showPercent val="0"/>
          <c:showBubbleSize val="0"/>
        </c:dLbls>
        <c:gapWidth val="500"/>
        <c:overlap val="100"/>
        <c:axId val="2010021327"/>
        <c:axId val="2010021807"/>
      </c:barChart>
      <c:barChart>
        <c:barDir val="col"/>
        <c:grouping val="stacked"/>
        <c:varyColors val="0"/>
        <c:ser>
          <c:idx val="3"/>
          <c:order val="2"/>
          <c:tx>
            <c:strRef>
              <c:f>Processing!$G$1</c:f>
              <c:strCache>
                <c:ptCount val="1"/>
                <c:pt idx="0">
                  <c:v>Indent</c:v>
                </c:pt>
              </c:strCache>
            </c:strRef>
          </c:tx>
          <c:spPr>
            <a:noFill/>
            <a:ln>
              <a:noFill/>
            </a:ln>
            <a:effectLst/>
          </c:spPr>
          <c:invertIfNegative val="0"/>
          <c:val>
            <c:numRef>
              <c:f>Processing!$G$2:$G$13</c:f>
              <c:numCache>
                <c:formatCode>General</c:formatCode>
                <c:ptCount val="12"/>
                <c:pt idx="0">
                  <c:v>1120.04</c:v>
                </c:pt>
                <c:pt idx="1">
                  <c:v>1120.04</c:v>
                </c:pt>
                <c:pt idx="2">
                  <c:v>1120.04</c:v>
                </c:pt>
                <c:pt idx="3">
                  <c:v>1120.04</c:v>
                </c:pt>
                <c:pt idx="4">
                  <c:v>1120.04</c:v>
                </c:pt>
                <c:pt idx="5">
                  <c:v>1120.04</c:v>
                </c:pt>
                <c:pt idx="6">
                  <c:v>1120.04</c:v>
                </c:pt>
                <c:pt idx="7">
                  <c:v>1120.04</c:v>
                </c:pt>
                <c:pt idx="8">
                  <c:v>1120.04</c:v>
                </c:pt>
                <c:pt idx="9">
                  <c:v>1120.04</c:v>
                </c:pt>
                <c:pt idx="10">
                  <c:v>1120.04</c:v>
                </c:pt>
                <c:pt idx="11">
                  <c:v>1120.04</c:v>
                </c:pt>
              </c:numCache>
            </c:numRef>
          </c:val>
          <c:extLst>
            <c:ext xmlns:c16="http://schemas.microsoft.com/office/drawing/2014/chart" uri="{C3380CC4-5D6E-409C-BE32-E72D297353CC}">
              <c16:uniqueId val="{00000002-4744-464A-9FF6-54AC7D1F479E}"/>
            </c:ext>
          </c:extLst>
        </c:ser>
        <c:ser>
          <c:idx val="1"/>
          <c:order val="3"/>
          <c:tx>
            <c:strRef>
              <c:f>Processing!$I$1</c:f>
              <c:strCache>
                <c:ptCount val="1"/>
                <c:pt idx="0">
                  <c:v>Cursor</c:v>
                </c:pt>
              </c:strCache>
            </c:strRef>
          </c:tx>
          <c:spPr>
            <a:solidFill>
              <a:srgbClr val="2E63DE"/>
            </a:solidFill>
            <a:ln w="101600">
              <a:solidFill>
                <a:srgbClr val="0C94FF"/>
              </a:solidFill>
            </a:ln>
            <a:effectLst/>
          </c:spPr>
          <c:invertIfNegative val="0"/>
          <c:cat>
            <c:strRef>
              <c:f>Processing!$F$2:$F$13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Processing!$I$2:$I$13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3-4744-464A-9FF6-54AC7D1F479E}"/>
            </c:ext>
          </c:extLst>
        </c:ser>
        <c:dLbls>
          <c:showLegendKey val="0"/>
          <c:showVal val="0"/>
          <c:showCatName val="0"/>
          <c:showSerName val="0"/>
          <c:showPercent val="0"/>
          <c:showBubbleSize val="0"/>
        </c:dLbls>
        <c:gapWidth val="500"/>
        <c:overlap val="100"/>
        <c:axId val="301850960"/>
        <c:axId val="301850000"/>
      </c:barChart>
      <c:catAx>
        <c:axId val="2010021327"/>
        <c:scaling>
          <c:orientation val="minMax"/>
        </c:scaling>
        <c:delete val="1"/>
        <c:axPos val="b"/>
        <c:numFmt formatCode="General" sourceLinked="1"/>
        <c:majorTickMark val="none"/>
        <c:minorTickMark val="none"/>
        <c:tickLblPos val="nextTo"/>
        <c:crossAx val="2010021807"/>
        <c:crosses val="autoZero"/>
        <c:auto val="1"/>
        <c:lblAlgn val="ctr"/>
        <c:lblOffset val="100"/>
        <c:noMultiLvlLbl val="0"/>
      </c:catAx>
      <c:valAx>
        <c:axId val="2010021807"/>
        <c:scaling>
          <c:orientation val="minMax"/>
        </c:scaling>
        <c:delete val="1"/>
        <c:axPos val="l"/>
        <c:numFmt formatCode="General" sourceLinked="1"/>
        <c:majorTickMark val="none"/>
        <c:minorTickMark val="none"/>
        <c:tickLblPos val="nextTo"/>
        <c:crossAx val="2010021327"/>
        <c:crosses val="autoZero"/>
        <c:crossBetween val="between"/>
      </c:valAx>
      <c:valAx>
        <c:axId val="301850000"/>
        <c:scaling>
          <c:orientation val="minMax"/>
        </c:scaling>
        <c:delete val="1"/>
        <c:axPos val="r"/>
        <c:numFmt formatCode="General" sourceLinked="1"/>
        <c:majorTickMark val="out"/>
        <c:minorTickMark val="none"/>
        <c:tickLblPos val="nextTo"/>
        <c:crossAx val="301850960"/>
        <c:crosses val="max"/>
        <c:crossBetween val="between"/>
      </c:valAx>
      <c:catAx>
        <c:axId val="301850960"/>
        <c:scaling>
          <c:orientation val="minMax"/>
        </c:scaling>
        <c:delete val="1"/>
        <c:axPos val="b"/>
        <c:majorTickMark val="out"/>
        <c:minorTickMark val="none"/>
        <c:tickLblPos val="nextTo"/>
        <c:crossAx val="30185000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spPr>
            <a:blipFill>
              <a:blip xmlns:r="http://schemas.openxmlformats.org/officeDocument/2006/relationships" r:embed="rId3"/>
              <a:stretch>
                <a:fillRect/>
              </a:stretch>
            </a:blipFill>
            <a:ln>
              <a:noFill/>
            </a:ln>
            <a:effectLst/>
          </c:spPr>
          <c:invertIfNegative val="0"/>
          <c:cat>
            <c:strRef>
              <c:f>Processing!$O$12</c:f>
              <c:strCache>
                <c:ptCount val="1"/>
                <c:pt idx="0">
                  <c:v>Icon</c:v>
                </c:pt>
              </c:strCache>
            </c:strRef>
          </c:cat>
          <c:val>
            <c:numRef>
              <c:f>Processing!$O$13</c:f>
              <c:numCache>
                <c:formatCode>General</c:formatCode>
                <c:ptCount val="1"/>
                <c:pt idx="0">
                  <c:v>0</c:v>
                </c:pt>
              </c:numCache>
            </c:numRef>
          </c:val>
          <c:extLst>
            <c:ext xmlns:c16="http://schemas.microsoft.com/office/drawing/2014/chart" uri="{C3380CC4-5D6E-409C-BE32-E72D297353CC}">
              <c16:uniqueId val="{00000000-5548-43E6-8A86-4D6D13EECD8C}"/>
            </c:ext>
          </c:extLst>
        </c:ser>
        <c:ser>
          <c:idx val="1"/>
          <c:order val="1"/>
          <c:spPr>
            <a:blipFill>
              <a:blip xmlns:r="http://schemas.openxmlformats.org/officeDocument/2006/relationships" r:embed="rId4"/>
              <a:stretch>
                <a:fillRect/>
              </a:stretch>
            </a:blipFill>
            <a:ln>
              <a:noFill/>
            </a:ln>
            <a:effectLst/>
          </c:spPr>
          <c:invertIfNegative val="0"/>
          <c:cat>
            <c:strRef>
              <c:f>Processing!$O$12</c:f>
              <c:strCache>
                <c:ptCount val="1"/>
                <c:pt idx="0">
                  <c:v>Icon</c:v>
                </c:pt>
              </c:strCache>
            </c:strRef>
          </c:cat>
          <c:val>
            <c:numRef>
              <c:f>Processing!$O$14</c:f>
              <c:numCache>
                <c:formatCode>General</c:formatCode>
                <c:ptCount val="1"/>
                <c:pt idx="0">
                  <c:v>0</c:v>
                </c:pt>
              </c:numCache>
            </c:numRef>
          </c:val>
          <c:extLst>
            <c:ext xmlns:c16="http://schemas.microsoft.com/office/drawing/2014/chart" uri="{C3380CC4-5D6E-409C-BE32-E72D297353CC}">
              <c16:uniqueId val="{00000001-5548-43E6-8A86-4D6D13EECD8C}"/>
            </c:ext>
          </c:extLst>
        </c:ser>
        <c:ser>
          <c:idx val="2"/>
          <c:order val="2"/>
          <c:spPr>
            <a:blipFill>
              <a:blip xmlns:r="http://schemas.openxmlformats.org/officeDocument/2006/relationships" r:embed="rId5"/>
              <a:stretch>
                <a:fillRect/>
              </a:stretch>
            </a:blipFill>
            <a:ln>
              <a:noFill/>
            </a:ln>
            <a:effectLst/>
          </c:spPr>
          <c:invertIfNegative val="0"/>
          <c:cat>
            <c:strRef>
              <c:f>Processing!$O$12</c:f>
              <c:strCache>
                <c:ptCount val="1"/>
                <c:pt idx="0">
                  <c:v>Icon</c:v>
                </c:pt>
              </c:strCache>
            </c:strRef>
          </c:cat>
          <c:val>
            <c:numRef>
              <c:f>Processing!$O$15</c:f>
              <c:numCache>
                <c:formatCode>General</c:formatCode>
                <c:ptCount val="1"/>
                <c:pt idx="0">
                  <c:v>10</c:v>
                </c:pt>
              </c:numCache>
            </c:numRef>
          </c:val>
          <c:extLst>
            <c:ext xmlns:c16="http://schemas.microsoft.com/office/drawing/2014/chart" uri="{C3380CC4-5D6E-409C-BE32-E72D297353CC}">
              <c16:uniqueId val="{00000002-5548-43E6-8A86-4D6D13EECD8C}"/>
            </c:ext>
          </c:extLst>
        </c:ser>
        <c:dLbls>
          <c:showLegendKey val="0"/>
          <c:showVal val="0"/>
          <c:showCatName val="0"/>
          <c:showSerName val="0"/>
          <c:showPercent val="0"/>
          <c:showBubbleSize val="0"/>
        </c:dLbls>
        <c:gapWidth val="0"/>
        <c:overlap val="100"/>
        <c:axId val="2038252159"/>
        <c:axId val="2038236799"/>
      </c:barChart>
      <c:catAx>
        <c:axId val="2038252159"/>
        <c:scaling>
          <c:orientation val="minMax"/>
        </c:scaling>
        <c:delete val="1"/>
        <c:axPos val="l"/>
        <c:numFmt formatCode="General" sourceLinked="1"/>
        <c:majorTickMark val="none"/>
        <c:minorTickMark val="none"/>
        <c:tickLblPos val="nextTo"/>
        <c:crossAx val="2038236799"/>
        <c:crosses val="autoZero"/>
        <c:auto val="1"/>
        <c:lblAlgn val="ctr"/>
        <c:lblOffset val="100"/>
        <c:noMultiLvlLbl val="0"/>
      </c:catAx>
      <c:valAx>
        <c:axId val="2038236799"/>
        <c:scaling>
          <c:orientation val="minMax"/>
          <c:max val="10"/>
          <c:min val="0"/>
        </c:scaling>
        <c:delete val="1"/>
        <c:axPos val="b"/>
        <c:numFmt formatCode="General" sourceLinked="1"/>
        <c:majorTickMark val="none"/>
        <c:minorTickMark val="none"/>
        <c:tickLblPos val="nextTo"/>
        <c:crossAx val="2038252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chemeClr val="bg1"/>
            </a:solidFill>
            <a:ln>
              <a:noFill/>
            </a:ln>
            <a:effectLst/>
          </c:spPr>
          <c:invertIfNegative val="0"/>
          <c:dPt>
            <c:idx val="0"/>
            <c:invertIfNegative val="0"/>
            <c:bubble3D val="0"/>
            <c:spPr>
              <a:solidFill>
                <a:srgbClr val="0C94FF"/>
              </a:solidFill>
              <a:ln>
                <a:noFill/>
              </a:ln>
              <a:effectLst/>
            </c:spPr>
            <c:extLst>
              <c:ext xmlns:c16="http://schemas.microsoft.com/office/drawing/2014/chart" uri="{C3380CC4-5D6E-409C-BE32-E72D297353CC}">
                <c16:uniqueId val="{00000001-7159-4669-9259-61FC4822022D}"/>
              </c:ext>
            </c:extLst>
          </c:dPt>
          <c:val>
            <c:numRef>
              <c:f>Processing!$N$17</c:f>
              <c:numCache>
                <c:formatCode>0%</c:formatCode>
                <c:ptCount val="1"/>
                <c:pt idx="0">
                  <c:v>1</c:v>
                </c:pt>
              </c:numCache>
            </c:numRef>
          </c:val>
          <c:extLst>
            <c:ext xmlns:c16="http://schemas.microsoft.com/office/drawing/2014/chart" uri="{C3380CC4-5D6E-409C-BE32-E72D297353CC}">
              <c16:uniqueId val="{00000002-7159-4669-9259-61FC4822022D}"/>
            </c:ext>
          </c:extLst>
        </c:ser>
        <c:ser>
          <c:idx val="1"/>
          <c:order val="1"/>
          <c:spPr>
            <a:solidFill>
              <a:srgbClr val="0C94FF">
                <a:alpha val="27000"/>
              </a:srgbClr>
            </a:solidFill>
            <a:ln>
              <a:noFill/>
            </a:ln>
            <a:effectLst/>
          </c:spPr>
          <c:invertIfNegative val="0"/>
          <c:val>
            <c:numRef>
              <c:f>Processing!$O$17</c:f>
              <c:numCache>
                <c:formatCode>0%</c:formatCode>
                <c:ptCount val="1"/>
                <c:pt idx="0">
                  <c:v>0</c:v>
                </c:pt>
              </c:numCache>
            </c:numRef>
          </c:val>
          <c:extLst>
            <c:ext xmlns:c16="http://schemas.microsoft.com/office/drawing/2014/chart" uri="{C3380CC4-5D6E-409C-BE32-E72D297353CC}">
              <c16:uniqueId val="{00000003-7159-4669-9259-61FC4822022D}"/>
            </c:ext>
          </c:extLst>
        </c:ser>
        <c:dLbls>
          <c:showLegendKey val="0"/>
          <c:showVal val="0"/>
          <c:showCatName val="0"/>
          <c:showSerName val="0"/>
          <c:showPercent val="0"/>
          <c:showBubbleSize val="0"/>
        </c:dLbls>
        <c:gapWidth val="500"/>
        <c:overlap val="100"/>
        <c:axId val="1957253423"/>
        <c:axId val="1957247663"/>
      </c:barChart>
      <c:catAx>
        <c:axId val="1957253423"/>
        <c:scaling>
          <c:orientation val="minMax"/>
        </c:scaling>
        <c:delete val="1"/>
        <c:axPos val="l"/>
        <c:majorTickMark val="out"/>
        <c:minorTickMark val="none"/>
        <c:tickLblPos val="nextTo"/>
        <c:crossAx val="1957247663"/>
        <c:crosses val="autoZero"/>
        <c:auto val="1"/>
        <c:lblAlgn val="ctr"/>
        <c:lblOffset val="100"/>
        <c:noMultiLvlLbl val="0"/>
      </c:catAx>
      <c:valAx>
        <c:axId val="1957247663"/>
        <c:scaling>
          <c:orientation val="minMax"/>
          <c:max val="1"/>
          <c:min val="0"/>
        </c:scaling>
        <c:delete val="1"/>
        <c:axPos val="b"/>
        <c:numFmt formatCode="0%" sourceLinked="1"/>
        <c:majorTickMark val="out"/>
        <c:minorTickMark val="none"/>
        <c:tickLblPos val="nextTo"/>
        <c:crossAx val="1957253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1"/>
          <c:order val="1"/>
          <c:tx>
            <c:v>fill</c:v>
          </c:tx>
          <c:spPr>
            <a:gradFill flip="none" rotWithShape="1">
              <a:gsLst>
                <a:gs pos="0">
                  <a:srgbClr val="0C94FF">
                    <a:alpha val="6000"/>
                  </a:srgbClr>
                </a:gs>
                <a:gs pos="90000">
                  <a:srgbClr val="0C94FF">
                    <a:alpha val="28000"/>
                  </a:srgbClr>
                </a:gs>
              </a:gsLst>
              <a:lin ang="5400000" scaled="0"/>
              <a:tileRect/>
            </a:gradFill>
            <a:ln>
              <a:noFill/>
            </a:ln>
            <a:effectLst/>
          </c:spP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extLst>
            <c:ext xmlns:c16="http://schemas.microsoft.com/office/drawing/2014/chart" uri="{C3380CC4-5D6E-409C-BE32-E72D297353CC}">
              <c16:uniqueId val="{00000000-0176-46A2-ACDA-67F51F73C8A4}"/>
            </c:ext>
          </c:extLst>
        </c:ser>
        <c:dLbls>
          <c:showLegendKey val="0"/>
          <c:showVal val="0"/>
          <c:showCatName val="0"/>
          <c:showSerName val="0"/>
          <c:showPercent val="0"/>
          <c:showBubbleSize val="0"/>
        </c:dLbls>
        <c:axId val="307641488"/>
        <c:axId val="307634288"/>
      </c:areaChart>
      <c:lineChart>
        <c:grouping val="standard"/>
        <c:varyColors val="0"/>
        <c:ser>
          <c:idx val="0"/>
          <c:order val="0"/>
          <c:tx>
            <c:strRef>
              <c:f>Processing!$L$1</c:f>
              <c:strCache>
                <c:ptCount val="1"/>
                <c:pt idx="0">
                  <c:v>Brand Awareness</c:v>
                </c:pt>
              </c:strCache>
            </c:strRef>
          </c:tx>
          <c:spPr>
            <a:ln w="28575" cap="rnd">
              <a:solidFill>
                <a:srgbClr val="0C94FF"/>
              </a:solidFill>
              <a:round/>
            </a:ln>
            <a:effectLst/>
          </c:spPr>
          <c:marker>
            <c:symbol val="none"/>
          </c:marker>
          <c:cat>
            <c:strRef>
              <c:f>Processing!$K$2:$K$13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smooth val="1"/>
          <c:extLst>
            <c:ext xmlns:c16="http://schemas.microsoft.com/office/drawing/2014/chart" uri="{C3380CC4-5D6E-409C-BE32-E72D297353CC}">
              <c16:uniqueId val="{00000001-0176-46A2-ACDA-67F51F73C8A4}"/>
            </c:ext>
          </c:extLst>
        </c:ser>
        <c:dLbls>
          <c:showLegendKey val="0"/>
          <c:showVal val="0"/>
          <c:showCatName val="0"/>
          <c:showSerName val="0"/>
          <c:showPercent val="0"/>
          <c:showBubbleSize val="0"/>
        </c:dLbls>
        <c:marker val="1"/>
        <c:smooth val="0"/>
        <c:axId val="307641488"/>
        <c:axId val="307634288"/>
      </c:lineChart>
      <c:scatterChart>
        <c:scatterStyle val="lineMarker"/>
        <c:varyColors val="0"/>
        <c:ser>
          <c:idx val="2"/>
          <c:order val="2"/>
          <c:tx>
            <c:strRef>
              <c:f>Processing!$M$1</c:f>
              <c:strCache>
                <c:ptCount val="1"/>
                <c:pt idx="0">
                  <c:v>Cursor</c:v>
                </c:pt>
              </c:strCache>
            </c:strRef>
          </c:tx>
          <c:spPr>
            <a:ln w="25400" cap="rnd">
              <a:noFill/>
              <a:round/>
            </a:ln>
            <a:effectLst>
              <a:outerShdw blurRad="50800" dist="38100" dir="2700000" algn="tl" rotWithShape="0">
                <a:prstClr val="black">
                  <a:alpha val="40000"/>
                </a:prstClr>
              </a:outerShdw>
            </a:effectLst>
          </c:spPr>
          <c:marker>
            <c:symbol val="circle"/>
            <c:size val="13"/>
            <c:spPr>
              <a:solidFill>
                <a:srgbClr val="0C94FF"/>
              </a:solidFill>
              <a:ln w="25400">
                <a:solidFill>
                  <a:schemeClr val="bg1"/>
                </a:solidFill>
              </a:ln>
              <a:effectLst>
                <a:outerShdw blurRad="50800" dist="38100" dir="2700000" algn="tl" rotWithShape="0">
                  <a:prstClr val="black">
                    <a:alpha val="40000"/>
                  </a:prst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5D6C85"/>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y"/>
            <c:errBarType val="minus"/>
            <c:errValType val="cust"/>
            <c:noEndCap val="1"/>
            <c:plus>
              <c:numLit>
                <c:formatCode>General</c:formatCode>
                <c:ptCount val="1"/>
                <c:pt idx="0">
                  <c:v>1</c:v>
                </c:pt>
              </c:numLit>
            </c:plus>
            <c:minus>
              <c:numRef>
                <c:f>Processing!$M$2:$M$13</c:f>
                <c:numCache>
                  <c:formatCode>General</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minus>
            <c:spPr>
              <a:noFill/>
              <a:ln w="9525" cap="flat" cmpd="sng" algn="ctr">
                <a:solidFill>
                  <a:schemeClr val="tx1">
                    <a:lumMod val="65000"/>
                    <a:lumOff val="35000"/>
                  </a:schemeClr>
                </a:solidFill>
                <a:round/>
              </a:ln>
              <a:effectLst/>
            </c:spPr>
          </c:errBars>
          <c:yVal>
            <c:numRef>
              <c:f>Processing!$M$2:$M$13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yVal>
          <c:smooth val="0"/>
          <c:extLst>
            <c:ext xmlns:c16="http://schemas.microsoft.com/office/drawing/2014/chart" uri="{C3380CC4-5D6E-409C-BE32-E72D297353CC}">
              <c16:uniqueId val="{00000002-0176-46A2-ACDA-67F51F73C8A4}"/>
            </c:ext>
          </c:extLst>
        </c:ser>
        <c:dLbls>
          <c:showLegendKey val="0"/>
          <c:showVal val="0"/>
          <c:showCatName val="0"/>
          <c:showSerName val="0"/>
          <c:showPercent val="0"/>
          <c:showBubbleSize val="0"/>
        </c:dLbls>
        <c:axId val="307641488"/>
        <c:axId val="307634288"/>
      </c:scatterChart>
      <c:catAx>
        <c:axId val="307641488"/>
        <c:scaling>
          <c:orientation val="minMax"/>
        </c:scaling>
        <c:delete val="1"/>
        <c:axPos val="b"/>
        <c:numFmt formatCode="General" sourceLinked="1"/>
        <c:majorTickMark val="none"/>
        <c:minorTickMark val="none"/>
        <c:tickLblPos val="nextTo"/>
        <c:crossAx val="307634288"/>
        <c:crosses val="autoZero"/>
        <c:auto val="1"/>
        <c:lblAlgn val="ctr"/>
        <c:lblOffset val="100"/>
        <c:noMultiLvlLbl val="0"/>
      </c:catAx>
      <c:valAx>
        <c:axId val="307634288"/>
        <c:scaling>
          <c:orientation val="minMax"/>
        </c:scaling>
        <c:delete val="0"/>
        <c:axPos val="l"/>
        <c:majorGridlines>
          <c:spPr>
            <a:ln w="9525" cap="flat" cmpd="sng" algn="ctr">
              <a:solidFill>
                <a:srgbClr val="D0D5DE">
                  <a:alpha val="23000"/>
                </a:srgb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5D6C85"/>
                </a:solidFill>
                <a:latin typeface="+mn-lt"/>
                <a:ea typeface="+mn-ea"/>
                <a:cs typeface="+mn-cs"/>
              </a:defRPr>
            </a:pPr>
            <a:endParaRPr lang="ru-RU"/>
          </a:p>
        </c:txPr>
        <c:crossAx val="30764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tx>
            <c:strRef>
              <c:f>Processing!$S$9</c:f>
              <c:strCache>
                <c:ptCount val="1"/>
                <c:pt idx="0">
                  <c:v>Awareness</c:v>
                </c:pt>
              </c:strCache>
            </c:strRef>
          </c:tx>
          <c:spPr>
            <a:gradFill>
              <a:gsLst>
                <a:gs pos="35000">
                  <a:srgbClr val="0C94FF">
                    <a:alpha val="70000"/>
                  </a:srgbClr>
                </a:gs>
                <a:gs pos="100000">
                  <a:srgbClr val="CE0BFA">
                    <a:alpha val="70000"/>
                  </a:srgbClr>
                </a:gs>
              </a:gsLst>
              <a:path path="circle">
                <a:fillToRect r="100000" b="100000"/>
              </a:path>
            </a:gradFill>
            <a:ln w="25400">
              <a:gradFill flip="none" rotWithShape="1">
                <a:gsLst>
                  <a:gs pos="30000">
                    <a:srgbClr val="0C94FF"/>
                  </a:gs>
                  <a:gs pos="100000">
                    <a:srgbClr val="CE0BFA"/>
                  </a:gs>
                </a:gsLst>
                <a:path path="circle">
                  <a:fillToRect r="100000" b="100000"/>
                </a:path>
                <a:tileRect l="-100000" t="-100000"/>
              </a:gradFill>
            </a:ln>
            <a:effectLst/>
          </c:spPr>
          <c:cat>
            <c:strRef>
              <c:f>Processing!$Q$10:$Q$14</c:f>
              <c:strCache>
                <c:ptCount val="5"/>
                <c:pt idx="0">
                  <c:v>Seasonal Push</c:v>
                </c:pt>
                <c:pt idx="1">
                  <c:v>Influencer Collab</c:v>
                </c:pt>
                <c:pt idx="2">
                  <c:v>Game Giveaway</c:v>
                </c:pt>
                <c:pt idx="3">
                  <c:v>User Posts</c:v>
                </c:pt>
                <c:pt idx="4">
                  <c:v>Tips &amp; Guides</c:v>
                </c:pt>
              </c:strCache>
            </c:strRef>
          </c:cat>
          <c:val>
            <c:numRef>
              <c:f>Processing!$S$10:$S$14</c:f>
              <c:numCache>
                <c:formatCode>0%</c:formatCode>
                <c:ptCount val="5"/>
                <c:pt idx="0">
                  <c:v>0.6282904170236393</c:v>
                </c:pt>
                <c:pt idx="1">
                  <c:v>0.61347529010560276</c:v>
                </c:pt>
                <c:pt idx="2">
                  <c:v>0.62162751368843916</c:v>
                </c:pt>
                <c:pt idx="3">
                  <c:v>0.60746295975909126</c:v>
                </c:pt>
                <c:pt idx="4">
                  <c:v>0.59561764504291892</c:v>
                </c:pt>
              </c:numCache>
            </c:numRef>
          </c:val>
          <c:extLst>
            <c:ext xmlns:c16="http://schemas.microsoft.com/office/drawing/2014/chart" uri="{C3380CC4-5D6E-409C-BE32-E72D297353CC}">
              <c16:uniqueId val="{00000000-AC2B-45A0-83FE-076E0775A2FB}"/>
            </c:ext>
          </c:extLst>
        </c:ser>
        <c:ser>
          <c:idx val="1"/>
          <c:order val="1"/>
          <c:tx>
            <c:strRef>
              <c:f>Processing!$T$9</c:f>
              <c:strCache>
                <c:ptCount val="1"/>
                <c:pt idx="0">
                  <c:v>Cost</c:v>
                </c:pt>
              </c:strCache>
            </c:strRef>
          </c:tx>
          <c:spPr>
            <a:solidFill>
              <a:schemeClr val="bg1">
                <a:alpha val="38000"/>
              </a:schemeClr>
            </a:solidFill>
            <a:ln w="12700">
              <a:solidFill>
                <a:srgbClr val="001654"/>
              </a:solidFill>
            </a:ln>
            <a:effectLst/>
          </c:spPr>
          <c:cat>
            <c:strRef>
              <c:f>Processing!$Q$10:$Q$14</c:f>
              <c:strCache>
                <c:ptCount val="5"/>
                <c:pt idx="0">
                  <c:v>Seasonal Push</c:v>
                </c:pt>
                <c:pt idx="1">
                  <c:v>Influencer Collab</c:v>
                </c:pt>
                <c:pt idx="2">
                  <c:v>Game Giveaway</c:v>
                </c:pt>
                <c:pt idx="3">
                  <c:v>User Posts</c:v>
                </c:pt>
                <c:pt idx="4">
                  <c:v>Tips &amp; Guides</c:v>
                </c:pt>
              </c:strCache>
            </c:strRef>
          </c:cat>
          <c:val>
            <c:numRef>
              <c:f>Processing!$T$10:$T$14</c:f>
              <c:numCache>
                <c:formatCode>0%</c:formatCode>
                <c:ptCount val="5"/>
                <c:pt idx="0">
                  <c:v>0.55555555555555547</c:v>
                </c:pt>
                <c:pt idx="1">
                  <c:v>0.55555555555555547</c:v>
                </c:pt>
                <c:pt idx="2">
                  <c:v>0.55555555555555558</c:v>
                </c:pt>
                <c:pt idx="3">
                  <c:v>0.55555555555555547</c:v>
                </c:pt>
                <c:pt idx="4">
                  <c:v>0.55555555555555547</c:v>
                </c:pt>
              </c:numCache>
            </c:numRef>
          </c:val>
          <c:extLst>
            <c:ext xmlns:c16="http://schemas.microsoft.com/office/drawing/2014/chart" uri="{C3380CC4-5D6E-409C-BE32-E72D297353CC}">
              <c16:uniqueId val="{00000001-AC2B-45A0-83FE-076E0775A2FB}"/>
            </c:ext>
          </c:extLst>
        </c:ser>
        <c:dLbls>
          <c:showLegendKey val="0"/>
          <c:showVal val="0"/>
          <c:showCatName val="0"/>
          <c:showSerName val="0"/>
          <c:showPercent val="0"/>
          <c:showBubbleSize val="0"/>
        </c:dLbls>
        <c:axId val="2082175967"/>
        <c:axId val="2082190847"/>
      </c:radarChart>
      <c:catAx>
        <c:axId val="2082175967"/>
        <c:scaling>
          <c:orientation val="minMax"/>
        </c:scaling>
        <c:delete val="1"/>
        <c:axPos val="b"/>
        <c:numFmt formatCode="General" sourceLinked="1"/>
        <c:majorTickMark val="none"/>
        <c:minorTickMark val="none"/>
        <c:tickLblPos val="nextTo"/>
        <c:crossAx val="2082190847"/>
        <c:crosses val="autoZero"/>
        <c:auto val="1"/>
        <c:lblAlgn val="ctr"/>
        <c:lblOffset val="100"/>
        <c:noMultiLvlLbl val="0"/>
      </c:catAx>
      <c:valAx>
        <c:axId val="2082190847"/>
        <c:scaling>
          <c:orientation val="minMax"/>
        </c:scaling>
        <c:delete val="1"/>
        <c:axPos val="l"/>
        <c:majorGridlines>
          <c:spPr>
            <a:ln w="6350" cap="flat" cmpd="sng" algn="ctr">
              <a:solidFill>
                <a:srgbClr val="75859F"/>
              </a:solidFill>
              <a:round/>
            </a:ln>
            <a:effectLst/>
          </c:spPr>
        </c:majorGridlines>
        <c:numFmt formatCode="0%" sourceLinked="1"/>
        <c:majorTickMark val="none"/>
        <c:minorTickMark val="none"/>
        <c:tickLblPos val="nextTo"/>
        <c:crossAx val="2082175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Processing!$A$1</c:f>
              <c:strCache>
                <c:ptCount val="1"/>
                <c:pt idx="0">
                  <c:v>Dia</c:v>
                </c:pt>
              </c:strCache>
            </c:strRef>
          </c:tx>
          <c:spPr>
            <a:noFill/>
            <a:ln w="12700">
              <a:solidFill>
                <a:schemeClr val="tx1"/>
              </a:solidFill>
            </a:ln>
          </c:spPr>
          <c:dPt>
            <c:idx val="0"/>
            <c:bubble3D val="0"/>
            <c:spPr>
              <a:noFill/>
              <a:ln w="12700">
                <a:solidFill>
                  <a:schemeClr val="tx1"/>
                </a:solidFill>
              </a:ln>
              <a:effectLst/>
            </c:spPr>
            <c:extLst>
              <c:ext xmlns:c16="http://schemas.microsoft.com/office/drawing/2014/chart" uri="{C3380CC4-5D6E-409C-BE32-E72D297353CC}">
                <c16:uniqueId val="{00000001-540B-4065-991B-5530C3BD506D}"/>
              </c:ext>
            </c:extLst>
          </c:dPt>
          <c:dPt>
            <c:idx val="1"/>
            <c:bubble3D val="0"/>
            <c:spPr>
              <a:noFill/>
              <a:ln w="12700">
                <a:solidFill>
                  <a:schemeClr val="tx1"/>
                </a:solidFill>
              </a:ln>
              <a:effectLst/>
            </c:spPr>
            <c:extLst>
              <c:ext xmlns:c16="http://schemas.microsoft.com/office/drawing/2014/chart" uri="{C3380CC4-5D6E-409C-BE32-E72D297353CC}">
                <c16:uniqueId val="{00000003-540B-4065-991B-5530C3BD506D}"/>
              </c:ext>
            </c:extLst>
          </c:dPt>
          <c:dPt>
            <c:idx val="2"/>
            <c:bubble3D val="0"/>
            <c:spPr>
              <a:noFill/>
              <a:ln w="12700">
                <a:solidFill>
                  <a:schemeClr val="tx1"/>
                </a:solidFill>
              </a:ln>
              <a:effectLst/>
            </c:spPr>
            <c:extLst>
              <c:ext xmlns:c16="http://schemas.microsoft.com/office/drawing/2014/chart" uri="{C3380CC4-5D6E-409C-BE32-E72D297353CC}">
                <c16:uniqueId val="{00000005-540B-4065-991B-5530C3BD506D}"/>
              </c:ext>
            </c:extLst>
          </c:dPt>
          <c:dPt>
            <c:idx val="3"/>
            <c:bubble3D val="0"/>
            <c:spPr>
              <a:noFill/>
              <a:ln w="12700">
                <a:solidFill>
                  <a:schemeClr val="tx1"/>
                </a:solidFill>
              </a:ln>
              <a:effectLst/>
            </c:spPr>
            <c:extLst>
              <c:ext xmlns:c16="http://schemas.microsoft.com/office/drawing/2014/chart" uri="{C3380CC4-5D6E-409C-BE32-E72D297353CC}">
                <c16:uniqueId val="{00000007-540B-4065-991B-5530C3BD506D}"/>
              </c:ext>
            </c:extLst>
          </c:dPt>
          <c:dPt>
            <c:idx val="4"/>
            <c:bubble3D val="0"/>
            <c:spPr>
              <a:noFill/>
              <a:ln w="12700">
                <a:solidFill>
                  <a:schemeClr val="tx1"/>
                </a:solidFill>
              </a:ln>
              <a:effectLst/>
            </c:spPr>
            <c:extLst>
              <c:ext xmlns:c16="http://schemas.microsoft.com/office/drawing/2014/chart" uri="{C3380CC4-5D6E-409C-BE32-E72D297353CC}">
                <c16:uniqueId val="{00000009-540B-4065-991B-5530C3BD506D}"/>
              </c:ext>
            </c:extLst>
          </c:dPt>
          <c:dPt>
            <c:idx val="5"/>
            <c:bubble3D val="0"/>
            <c:spPr>
              <a:noFill/>
              <a:ln w="12700">
                <a:solidFill>
                  <a:schemeClr val="tx1"/>
                </a:solidFill>
              </a:ln>
              <a:effectLst/>
            </c:spPr>
            <c:extLst>
              <c:ext xmlns:c16="http://schemas.microsoft.com/office/drawing/2014/chart" uri="{C3380CC4-5D6E-409C-BE32-E72D297353CC}">
                <c16:uniqueId val="{0000000B-540B-4065-991B-5530C3BD506D}"/>
              </c:ext>
            </c:extLst>
          </c:dPt>
          <c:dPt>
            <c:idx val="6"/>
            <c:bubble3D val="0"/>
            <c:spPr>
              <a:noFill/>
              <a:ln w="12700">
                <a:solidFill>
                  <a:schemeClr val="tx1"/>
                </a:solidFill>
              </a:ln>
              <a:effectLst/>
            </c:spPr>
            <c:extLst>
              <c:ext xmlns:c16="http://schemas.microsoft.com/office/drawing/2014/chart" uri="{C3380CC4-5D6E-409C-BE32-E72D297353CC}">
                <c16:uniqueId val="{0000000D-540B-4065-991B-5530C3BD506D}"/>
              </c:ext>
            </c:extLst>
          </c:dPt>
          <c:dPt>
            <c:idx val="7"/>
            <c:bubble3D val="0"/>
            <c:spPr>
              <a:noFill/>
              <a:ln w="12700">
                <a:solidFill>
                  <a:schemeClr val="tx1"/>
                </a:solidFill>
              </a:ln>
              <a:effectLst/>
            </c:spPr>
            <c:extLst>
              <c:ext xmlns:c16="http://schemas.microsoft.com/office/drawing/2014/chart" uri="{C3380CC4-5D6E-409C-BE32-E72D297353CC}">
                <c16:uniqueId val="{0000000F-540B-4065-991B-5530C3BD506D}"/>
              </c:ext>
            </c:extLst>
          </c:dPt>
          <c:dPt>
            <c:idx val="8"/>
            <c:bubble3D val="0"/>
            <c:spPr>
              <a:noFill/>
              <a:ln w="12700">
                <a:solidFill>
                  <a:schemeClr val="tx1"/>
                </a:solidFill>
              </a:ln>
              <a:effectLst/>
            </c:spPr>
            <c:extLst>
              <c:ext xmlns:c16="http://schemas.microsoft.com/office/drawing/2014/chart" uri="{C3380CC4-5D6E-409C-BE32-E72D297353CC}">
                <c16:uniqueId val="{00000011-540B-4065-991B-5530C3BD506D}"/>
              </c:ext>
            </c:extLst>
          </c:dPt>
          <c:dPt>
            <c:idx val="9"/>
            <c:bubble3D val="0"/>
            <c:spPr>
              <a:noFill/>
              <a:ln w="12700">
                <a:solidFill>
                  <a:schemeClr val="tx1"/>
                </a:solidFill>
              </a:ln>
              <a:effectLst/>
            </c:spPr>
            <c:extLst>
              <c:ext xmlns:c16="http://schemas.microsoft.com/office/drawing/2014/chart" uri="{C3380CC4-5D6E-409C-BE32-E72D297353CC}">
                <c16:uniqueId val="{00000013-540B-4065-991B-5530C3BD506D}"/>
              </c:ext>
            </c:extLst>
          </c:dPt>
          <c:dPt>
            <c:idx val="10"/>
            <c:bubble3D val="0"/>
            <c:spPr>
              <a:noFill/>
              <a:ln w="12700">
                <a:solidFill>
                  <a:schemeClr val="tx1"/>
                </a:solidFill>
              </a:ln>
              <a:effectLst/>
            </c:spPr>
            <c:extLst>
              <c:ext xmlns:c16="http://schemas.microsoft.com/office/drawing/2014/chart" uri="{C3380CC4-5D6E-409C-BE32-E72D297353CC}">
                <c16:uniqueId val="{00000015-540B-4065-991B-5530C3BD506D}"/>
              </c:ext>
            </c:extLst>
          </c:dPt>
          <c:dPt>
            <c:idx val="11"/>
            <c:bubble3D val="0"/>
            <c:spPr>
              <a:noFill/>
              <a:ln w="12700">
                <a:solidFill>
                  <a:schemeClr val="tx1"/>
                </a:solidFill>
              </a:ln>
              <a:effectLst/>
            </c:spPr>
            <c:extLst>
              <c:ext xmlns:c16="http://schemas.microsoft.com/office/drawing/2014/chart" uri="{C3380CC4-5D6E-409C-BE32-E72D297353CC}">
                <c16:uniqueId val="{00000017-540B-4065-991B-5530C3BD506D}"/>
              </c:ext>
            </c:extLst>
          </c:dPt>
          <c:dPt>
            <c:idx val="12"/>
            <c:bubble3D val="0"/>
            <c:spPr>
              <a:noFill/>
              <a:ln w="12700">
                <a:solidFill>
                  <a:schemeClr val="tx1"/>
                </a:solidFill>
              </a:ln>
              <a:effectLst/>
            </c:spPr>
            <c:extLst>
              <c:ext xmlns:c16="http://schemas.microsoft.com/office/drawing/2014/chart" uri="{C3380CC4-5D6E-409C-BE32-E72D297353CC}">
                <c16:uniqueId val="{00000019-540B-4065-991B-5530C3BD506D}"/>
              </c:ext>
            </c:extLst>
          </c:dPt>
          <c:dPt>
            <c:idx val="13"/>
            <c:bubble3D val="0"/>
            <c:spPr>
              <a:noFill/>
              <a:ln w="12700">
                <a:solidFill>
                  <a:schemeClr val="tx1"/>
                </a:solidFill>
              </a:ln>
              <a:effectLst/>
            </c:spPr>
            <c:extLst>
              <c:ext xmlns:c16="http://schemas.microsoft.com/office/drawing/2014/chart" uri="{C3380CC4-5D6E-409C-BE32-E72D297353CC}">
                <c16:uniqueId val="{0000001B-540B-4065-991B-5530C3BD506D}"/>
              </c:ext>
            </c:extLst>
          </c:dPt>
          <c:dPt>
            <c:idx val="14"/>
            <c:bubble3D val="0"/>
            <c:spPr>
              <a:noFill/>
              <a:ln w="12700">
                <a:solidFill>
                  <a:schemeClr val="tx1"/>
                </a:solidFill>
              </a:ln>
              <a:effectLst/>
            </c:spPr>
            <c:extLst>
              <c:ext xmlns:c16="http://schemas.microsoft.com/office/drawing/2014/chart" uri="{C3380CC4-5D6E-409C-BE32-E72D297353CC}">
                <c16:uniqueId val="{0000001D-540B-4065-991B-5530C3BD506D}"/>
              </c:ext>
            </c:extLst>
          </c:dPt>
          <c:val>
            <c:numRef>
              <c:f>Processing!$A$2:$A$16</c:f>
              <c:numCache>
                <c:formatCode>General</c:formatCode>
                <c:ptCount val="1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numCache>
            </c:numRef>
          </c:val>
          <c:extLst>
            <c:ext xmlns:c16="http://schemas.microsoft.com/office/drawing/2014/chart" uri="{C3380CC4-5D6E-409C-BE32-E72D297353CC}">
              <c16:uniqueId val="{0000001E-540B-4065-991B-5530C3BD506D}"/>
            </c:ext>
          </c:extLst>
        </c:ser>
        <c:dLbls>
          <c:showLegendKey val="0"/>
          <c:showVal val="0"/>
          <c:showCatName val="0"/>
          <c:showSerName val="0"/>
          <c:showPercent val="0"/>
          <c:showBubbleSize val="0"/>
          <c:showLeaderLines val="1"/>
        </c:dLbls>
        <c:firstSliceAng val="0"/>
      </c:pieChart>
      <c:pieChart>
        <c:varyColors val="1"/>
        <c:ser>
          <c:idx val="1"/>
          <c:order val="1"/>
          <c:tx>
            <c:strRef>
              <c:f>Processing!$B$1</c:f>
              <c:strCache>
                <c:ptCount val="1"/>
                <c:pt idx="0">
                  <c:v>Budgeted Cost</c:v>
                </c:pt>
              </c:strCache>
            </c:strRef>
          </c:tx>
          <c:spPr>
            <a:solidFill>
              <a:schemeClr val="tx1"/>
            </a:solidFill>
          </c:spPr>
          <c:dPt>
            <c:idx val="0"/>
            <c:bubble3D val="0"/>
            <c:spPr>
              <a:gradFill flip="none" rotWithShape="1">
                <a:gsLst>
                  <a:gs pos="62000">
                    <a:schemeClr val="bg1">
                      <a:alpha val="0"/>
                    </a:schemeClr>
                  </a:gs>
                  <a:gs pos="0">
                    <a:schemeClr val="bg1"/>
                  </a:gs>
                </a:gsLst>
                <a:lin ang="5400000" scaled="0"/>
                <a:tileRect/>
              </a:gradFill>
              <a:ln w="19050">
                <a:solidFill>
                  <a:schemeClr val="lt1"/>
                </a:solidFill>
              </a:ln>
              <a:effectLst/>
            </c:spPr>
            <c:extLst>
              <c:ext xmlns:c16="http://schemas.microsoft.com/office/drawing/2014/chart" uri="{C3380CC4-5D6E-409C-BE32-E72D297353CC}">
                <c16:uniqueId val="{00000020-540B-4065-991B-5530C3BD506D}"/>
              </c:ext>
            </c:extLst>
          </c:dPt>
          <c:dPt>
            <c:idx val="1"/>
            <c:bubble3D val="0"/>
            <c:spPr>
              <a:noFill/>
              <a:ln w="19050">
                <a:noFill/>
              </a:ln>
              <a:effectLst/>
            </c:spPr>
            <c:extLst>
              <c:ext xmlns:c16="http://schemas.microsoft.com/office/drawing/2014/chart" uri="{C3380CC4-5D6E-409C-BE32-E72D297353CC}">
                <c16:uniqueId val="{00000022-540B-4065-991B-5530C3BD506D}"/>
              </c:ext>
            </c:extLst>
          </c:dPt>
          <c:dPt>
            <c:idx val="2"/>
            <c:bubble3D val="0"/>
            <c:spPr>
              <a:solidFill>
                <a:schemeClr val="tx1"/>
              </a:solidFill>
              <a:ln w="19050">
                <a:noFill/>
              </a:ln>
              <a:effectLst/>
            </c:spPr>
            <c:extLst>
              <c:ext xmlns:c16="http://schemas.microsoft.com/office/drawing/2014/chart" uri="{C3380CC4-5D6E-409C-BE32-E72D297353CC}">
                <c16:uniqueId val="{00000024-540B-4065-991B-5530C3BD506D}"/>
              </c:ext>
            </c:extLst>
          </c:dPt>
          <c:val>
            <c:numRef>
              <c:f>Processing!$B$2:$D$2</c:f>
              <c:numCache>
                <c:formatCode>0%</c:formatCode>
                <c:ptCount val="3"/>
                <c:pt idx="0">
                  <c:v>0.76158940397350994</c:v>
                </c:pt>
                <c:pt idx="1">
                  <c:v>0.23841059602649006</c:v>
                </c:pt>
                <c:pt idx="2">
                  <c:v>0.5</c:v>
                </c:pt>
              </c:numCache>
            </c:numRef>
          </c:val>
          <c:extLst>
            <c:ext xmlns:c16="http://schemas.microsoft.com/office/drawing/2014/chart" uri="{C3380CC4-5D6E-409C-BE32-E72D297353CC}">
              <c16:uniqueId val="{00000025-540B-4065-991B-5530C3BD506D}"/>
            </c:ext>
          </c:extLst>
        </c:ser>
        <c:dLbls>
          <c:showLegendKey val="0"/>
          <c:showVal val="0"/>
          <c:showCatName val="0"/>
          <c:showSerName val="0"/>
          <c:showPercent val="0"/>
          <c:showBubbleSize val="0"/>
          <c:showLeaderLines val="1"/>
        </c:dLbls>
        <c:firstSliceAng val="240"/>
      </c:pieChart>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solidFill>
              <a:srgbClr val="2E63DE">
                <a:alpha val="31000"/>
              </a:srgbClr>
            </a:solidFill>
            <a:ln w="12700">
              <a:solidFill>
                <a:srgbClr val="2E63DE"/>
              </a:solidFill>
            </a:ln>
            <a:effectLst/>
          </c:spPr>
          <c:val>
            <c:numRef>
              <c:f>Processing!$U$10:$U$14</c:f>
              <c:numCache>
                <c:formatCode>0%</c:formatCode>
                <c:ptCount val="5"/>
                <c:pt idx="0">
                  <c:v>0.55555555555555547</c:v>
                </c:pt>
                <c:pt idx="1">
                  <c:v>0.55555555555555547</c:v>
                </c:pt>
                <c:pt idx="2">
                  <c:v>0.55555555555555558</c:v>
                </c:pt>
                <c:pt idx="3">
                  <c:v>0.55555555555555547</c:v>
                </c:pt>
                <c:pt idx="4">
                  <c:v>0.55555555555555547</c:v>
                </c:pt>
              </c:numCache>
            </c:numRef>
          </c:val>
          <c:extLst>
            <c:ext xmlns:c16="http://schemas.microsoft.com/office/drawing/2014/chart" uri="{C3380CC4-5D6E-409C-BE32-E72D297353CC}">
              <c16:uniqueId val="{00000000-7830-42DA-89A9-E59A9D625B54}"/>
            </c:ext>
          </c:extLst>
        </c:ser>
        <c:dLbls>
          <c:showLegendKey val="0"/>
          <c:showVal val="0"/>
          <c:showCatName val="0"/>
          <c:showSerName val="0"/>
          <c:showPercent val="0"/>
          <c:showBubbleSize val="0"/>
        </c:dLbls>
        <c:axId val="308727968"/>
        <c:axId val="308731808"/>
      </c:radarChart>
      <c:catAx>
        <c:axId val="308727968"/>
        <c:scaling>
          <c:orientation val="minMax"/>
        </c:scaling>
        <c:delete val="1"/>
        <c:axPos val="b"/>
        <c:majorTickMark val="none"/>
        <c:minorTickMark val="none"/>
        <c:tickLblPos val="nextTo"/>
        <c:crossAx val="308731808"/>
        <c:crosses val="autoZero"/>
        <c:auto val="1"/>
        <c:lblAlgn val="ctr"/>
        <c:lblOffset val="100"/>
        <c:noMultiLvlLbl val="0"/>
      </c:catAx>
      <c:valAx>
        <c:axId val="308731808"/>
        <c:scaling>
          <c:orientation val="minMax"/>
        </c:scaling>
        <c:delete val="1"/>
        <c:axPos val="l"/>
        <c:numFmt formatCode="0%" sourceLinked="1"/>
        <c:majorTickMark val="none"/>
        <c:minorTickMark val="none"/>
        <c:tickLblPos val="nextTo"/>
        <c:crossAx val="308727968"/>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1"/>
          <c:order val="1"/>
          <c:spPr>
            <a:gradFill flip="none" rotWithShape="1">
              <a:gsLst>
                <a:gs pos="7000">
                  <a:srgbClr val="2E63DE"/>
                </a:gs>
                <a:gs pos="100000">
                  <a:srgbClr val="0A0E14">
                    <a:alpha val="4000"/>
                  </a:srgbClr>
                </a:gs>
              </a:gsLst>
              <a:lin ang="5400000" scaled="0"/>
              <a:tileRect/>
            </a:gradFill>
            <a:ln>
              <a:noFill/>
            </a:ln>
            <a:effectLst/>
          </c:spP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extLst>
            <c:ext xmlns:c16="http://schemas.microsoft.com/office/drawing/2014/chart" uri="{C3380CC4-5D6E-409C-BE32-E72D297353CC}">
              <c16:uniqueId val="{00000000-C4FD-4F41-A6C3-D0D2960D1EE1}"/>
            </c:ext>
          </c:extLst>
        </c:ser>
        <c:dLbls>
          <c:showLegendKey val="0"/>
          <c:showVal val="0"/>
          <c:showCatName val="0"/>
          <c:showSerName val="0"/>
          <c:showPercent val="0"/>
          <c:showBubbleSize val="0"/>
        </c:dLbls>
        <c:axId val="1734722031"/>
        <c:axId val="1734718191"/>
      </c:areaChart>
      <c:lineChart>
        <c:grouping val="standard"/>
        <c:varyColors val="0"/>
        <c:ser>
          <c:idx val="0"/>
          <c:order val="0"/>
          <c:spPr>
            <a:ln w="19050" cap="rnd">
              <a:solidFill>
                <a:srgbClr val="5977F5"/>
              </a:solidFill>
              <a:round/>
            </a:ln>
            <a:effectLst/>
          </c:spPr>
          <c:marker>
            <c:symbol val="none"/>
          </c:marke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smooth val="1"/>
          <c:extLst>
            <c:ext xmlns:c16="http://schemas.microsoft.com/office/drawing/2014/chart" uri="{C3380CC4-5D6E-409C-BE32-E72D297353CC}">
              <c16:uniqueId val="{00000001-C4FD-4F41-A6C3-D0D2960D1EE1}"/>
            </c:ext>
          </c:extLst>
        </c:ser>
        <c:dLbls>
          <c:showLegendKey val="0"/>
          <c:showVal val="0"/>
          <c:showCatName val="0"/>
          <c:showSerName val="0"/>
          <c:showPercent val="0"/>
          <c:showBubbleSize val="0"/>
        </c:dLbls>
        <c:marker val="1"/>
        <c:smooth val="0"/>
        <c:axId val="1734722031"/>
        <c:axId val="1734718191"/>
      </c:lineChart>
      <c:catAx>
        <c:axId val="1734722031"/>
        <c:scaling>
          <c:orientation val="minMax"/>
        </c:scaling>
        <c:delete val="1"/>
        <c:axPos val="b"/>
        <c:majorTickMark val="none"/>
        <c:minorTickMark val="none"/>
        <c:tickLblPos val="nextTo"/>
        <c:crossAx val="1734718191"/>
        <c:crosses val="autoZero"/>
        <c:auto val="1"/>
        <c:lblAlgn val="ctr"/>
        <c:lblOffset val="100"/>
        <c:noMultiLvlLbl val="0"/>
      </c:catAx>
      <c:valAx>
        <c:axId val="1734718191"/>
        <c:scaling>
          <c:orientation val="minMax"/>
        </c:scaling>
        <c:delete val="1"/>
        <c:axPos val="l"/>
        <c:numFmt formatCode="0%" sourceLinked="1"/>
        <c:majorTickMark val="none"/>
        <c:minorTickMark val="none"/>
        <c:tickLblPos val="nextTo"/>
        <c:crossAx val="1734722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a:gsLst>
                <a:gs pos="0">
                  <a:srgbClr val="2E63DE"/>
                </a:gs>
                <a:gs pos="100000">
                  <a:srgbClr val="0A0E14"/>
                </a:gs>
              </a:gsLst>
              <a:path path="circle">
                <a:fillToRect l="100000" b="100000"/>
              </a:path>
            </a:gradFill>
            <a:ln w="34925">
              <a:noFill/>
            </a:ln>
            <a:effectLst/>
          </c:spPr>
          <c:invertIfNegative val="0"/>
          <c:val>
            <c:numRef>
              <c:f>Processing!$H$2:$H$13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0-52B7-4DC5-84AF-8F851734196F}"/>
            </c:ext>
          </c:extLst>
        </c:ser>
        <c:dLbls>
          <c:showLegendKey val="0"/>
          <c:showVal val="0"/>
          <c:showCatName val="0"/>
          <c:showSerName val="0"/>
          <c:showPercent val="0"/>
          <c:showBubbleSize val="0"/>
        </c:dLbls>
        <c:gapWidth val="30"/>
        <c:overlap val="-27"/>
        <c:axId val="310750192"/>
        <c:axId val="310746832"/>
      </c:barChart>
      <c:catAx>
        <c:axId val="310750192"/>
        <c:scaling>
          <c:orientation val="minMax"/>
        </c:scaling>
        <c:delete val="1"/>
        <c:axPos val="b"/>
        <c:majorTickMark val="none"/>
        <c:minorTickMark val="none"/>
        <c:tickLblPos val="nextTo"/>
        <c:crossAx val="310746832"/>
        <c:crosses val="autoZero"/>
        <c:auto val="1"/>
        <c:lblAlgn val="ctr"/>
        <c:lblOffset val="100"/>
        <c:noMultiLvlLbl val="0"/>
      </c:catAx>
      <c:valAx>
        <c:axId val="310746832"/>
        <c:scaling>
          <c:orientation val="minMax"/>
        </c:scaling>
        <c:delete val="1"/>
        <c:axPos val="l"/>
        <c:numFmt formatCode="General" sourceLinked="1"/>
        <c:majorTickMark val="none"/>
        <c:minorTickMark val="none"/>
        <c:tickLblPos val="nextTo"/>
        <c:crossAx val="31075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flip="none" rotWithShape="1">
                <a:gsLst>
                  <a:gs pos="47000">
                    <a:srgbClr val="7B58FA"/>
                  </a:gs>
                  <a:gs pos="0">
                    <a:srgbClr val="5B52EA"/>
                  </a:gs>
                  <a:gs pos="100000">
                    <a:srgbClr val="5977F5"/>
                  </a:gs>
                </a:gsLst>
                <a:lin ang="2700000" scaled="1"/>
                <a:tileRect/>
              </a:gradFill>
              <a:ln w="19050">
                <a:noFill/>
              </a:ln>
              <a:effectLst/>
            </c:spPr>
            <c:extLst>
              <c:ext xmlns:c16="http://schemas.microsoft.com/office/drawing/2014/chart" uri="{C3380CC4-5D6E-409C-BE32-E72D297353CC}">
                <c16:uniqueId val="{00000001-BAD3-4095-B041-2A5C7384BFFA}"/>
              </c:ext>
            </c:extLst>
          </c:dPt>
          <c:dPt>
            <c:idx val="1"/>
            <c:bubble3D val="0"/>
            <c:spPr>
              <a:solidFill>
                <a:srgbClr val="192C5A"/>
              </a:solidFill>
              <a:ln w="19050">
                <a:noFill/>
              </a:ln>
              <a:effectLst/>
            </c:spPr>
            <c:extLst>
              <c:ext xmlns:c16="http://schemas.microsoft.com/office/drawing/2014/chart" uri="{C3380CC4-5D6E-409C-BE32-E72D297353CC}">
                <c16:uniqueId val="{00000003-BAD3-4095-B041-2A5C7384BFFA}"/>
              </c:ext>
            </c:extLst>
          </c:dPt>
          <c:val>
            <c:numRef>
              <c:f>Processing!$B$5:$C$5</c:f>
              <c:numCache>
                <c:formatCode>0%</c:formatCode>
                <c:ptCount val="2"/>
                <c:pt idx="0">
                  <c:v>0.57926829268292679</c:v>
                </c:pt>
                <c:pt idx="1">
                  <c:v>0.42073170731707321</c:v>
                </c:pt>
              </c:numCache>
            </c:numRef>
          </c:val>
          <c:extLst>
            <c:ext xmlns:c16="http://schemas.microsoft.com/office/drawing/2014/chart" uri="{C3380CC4-5D6E-409C-BE32-E72D297353CC}">
              <c16:uniqueId val="{00000004-BAD3-4095-B041-2A5C7384BFFA}"/>
            </c:ext>
          </c:extLst>
        </c:ser>
        <c:dLbls>
          <c:showLegendKey val="0"/>
          <c:showVal val="0"/>
          <c:showCatName val="0"/>
          <c:showSerName val="0"/>
          <c:showPercent val="0"/>
          <c:showBubbleSize val="0"/>
          <c:showLeaderLines val="1"/>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Processing!$G$1</c:f>
              <c:strCache>
                <c:ptCount val="1"/>
                <c:pt idx="0">
                  <c:v>Indent</c:v>
                </c:pt>
              </c:strCache>
            </c:strRef>
          </c:tx>
          <c:spPr>
            <a:noFill/>
            <a:ln>
              <a:noFill/>
            </a:ln>
            <a:effectLst/>
          </c:spPr>
          <c:invertIfNegative val="0"/>
          <c:cat>
            <c:strRef>
              <c:f>Processing!$F$2:$F$13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Processing!$G$2:$G$13</c:f>
              <c:numCache>
                <c:formatCode>General</c:formatCode>
                <c:ptCount val="12"/>
                <c:pt idx="0">
                  <c:v>1120.04</c:v>
                </c:pt>
                <c:pt idx="1">
                  <c:v>1120.04</c:v>
                </c:pt>
                <c:pt idx="2">
                  <c:v>1120.04</c:v>
                </c:pt>
                <c:pt idx="3">
                  <c:v>1120.04</c:v>
                </c:pt>
                <c:pt idx="4">
                  <c:v>1120.04</c:v>
                </c:pt>
                <c:pt idx="5">
                  <c:v>1120.04</c:v>
                </c:pt>
                <c:pt idx="6">
                  <c:v>1120.04</c:v>
                </c:pt>
                <c:pt idx="7">
                  <c:v>1120.04</c:v>
                </c:pt>
                <c:pt idx="8">
                  <c:v>1120.04</c:v>
                </c:pt>
                <c:pt idx="9">
                  <c:v>1120.04</c:v>
                </c:pt>
                <c:pt idx="10">
                  <c:v>1120.04</c:v>
                </c:pt>
                <c:pt idx="11">
                  <c:v>1120.04</c:v>
                </c:pt>
              </c:numCache>
            </c:numRef>
          </c:val>
          <c:extLst>
            <c:ext xmlns:c16="http://schemas.microsoft.com/office/drawing/2014/chart" uri="{C3380CC4-5D6E-409C-BE32-E72D297353CC}">
              <c16:uniqueId val="{00000000-3E3E-45BF-B7B1-6379778E4A53}"/>
            </c:ext>
          </c:extLst>
        </c:ser>
        <c:ser>
          <c:idx val="2"/>
          <c:order val="1"/>
          <c:tx>
            <c:strRef>
              <c:f>Processing!$H$1</c:f>
              <c:strCache>
                <c:ptCount val="1"/>
                <c:pt idx="0">
                  <c:v>Sales</c:v>
                </c:pt>
              </c:strCache>
            </c:strRef>
          </c:tx>
          <c:spPr>
            <a:solidFill>
              <a:srgbClr val="001D88"/>
            </a:solidFill>
            <a:ln w="101600">
              <a:gradFill>
                <a:gsLst>
                  <a:gs pos="77000">
                    <a:srgbClr val="004BA6"/>
                  </a:gs>
                  <a:gs pos="100000">
                    <a:srgbClr val="7B85FF"/>
                  </a:gs>
                </a:gsLst>
                <a:lin ang="5400000" scaled="1"/>
              </a:gradFill>
            </a:ln>
            <a:effectLst/>
          </c:spPr>
          <c:invertIfNegative val="0"/>
          <c:val>
            <c:numRef>
              <c:f>Processing!$H$2:$H$13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1-3E3E-45BF-B7B1-6379778E4A53}"/>
            </c:ext>
          </c:extLst>
        </c:ser>
        <c:dLbls>
          <c:showLegendKey val="0"/>
          <c:showVal val="0"/>
          <c:showCatName val="0"/>
          <c:showSerName val="0"/>
          <c:showPercent val="0"/>
          <c:showBubbleSize val="0"/>
        </c:dLbls>
        <c:gapWidth val="500"/>
        <c:overlap val="100"/>
        <c:axId val="2010021327"/>
        <c:axId val="2010021807"/>
      </c:barChart>
      <c:barChart>
        <c:barDir val="col"/>
        <c:grouping val="stacked"/>
        <c:varyColors val="0"/>
        <c:ser>
          <c:idx val="3"/>
          <c:order val="2"/>
          <c:tx>
            <c:strRef>
              <c:f>Processing!$G$1</c:f>
              <c:strCache>
                <c:ptCount val="1"/>
                <c:pt idx="0">
                  <c:v>Indent</c:v>
                </c:pt>
              </c:strCache>
            </c:strRef>
          </c:tx>
          <c:spPr>
            <a:noFill/>
            <a:ln>
              <a:noFill/>
            </a:ln>
            <a:effectLst/>
          </c:spPr>
          <c:invertIfNegative val="0"/>
          <c:val>
            <c:numRef>
              <c:f>Processing!$G$2:$G$13</c:f>
              <c:numCache>
                <c:formatCode>General</c:formatCode>
                <c:ptCount val="12"/>
                <c:pt idx="0">
                  <c:v>1120.04</c:v>
                </c:pt>
                <c:pt idx="1">
                  <c:v>1120.04</c:v>
                </c:pt>
                <c:pt idx="2">
                  <c:v>1120.04</c:v>
                </c:pt>
                <c:pt idx="3">
                  <c:v>1120.04</c:v>
                </c:pt>
                <c:pt idx="4">
                  <c:v>1120.04</c:v>
                </c:pt>
                <c:pt idx="5">
                  <c:v>1120.04</c:v>
                </c:pt>
                <c:pt idx="6">
                  <c:v>1120.04</c:v>
                </c:pt>
                <c:pt idx="7">
                  <c:v>1120.04</c:v>
                </c:pt>
                <c:pt idx="8">
                  <c:v>1120.04</c:v>
                </c:pt>
                <c:pt idx="9">
                  <c:v>1120.04</c:v>
                </c:pt>
                <c:pt idx="10">
                  <c:v>1120.04</c:v>
                </c:pt>
                <c:pt idx="11">
                  <c:v>1120.04</c:v>
                </c:pt>
              </c:numCache>
            </c:numRef>
          </c:val>
          <c:extLst>
            <c:ext xmlns:c16="http://schemas.microsoft.com/office/drawing/2014/chart" uri="{C3380CC4-5D6E-409C-BE32-E72D297353CC}">
              <c16:uniqueId val="{00000002-3E3E-45BF-B7B1-6379778E4A53}"/>
            </c:ext>
          </c:extLst>
        </c:ser>
        <c:ser>
          <c:idx val="1"/>
          <c:order val="3"/>
          <c:tx>
            <c:strRef>
              <c:f>Processing!$I$1</c:f>
              <c:strCache>
                <c:ptCount val="1"/>
                <c:pt idx="0">
                  <c:v>Cursor</c:v>
                </c:pt>
              </c:strCache>
            </c:strRef>
          </c:tx>
          <c:spPr>
            <a:solidFill>
              <a:srgbClr val="2E63DE"/>
            </a:solidFill>
            <a:ln w="101600">
              <a:gradFill>
                <a:gsLst>
                  <a:gs pos="49000">
                    <a:srgbClr val="0098FF"/>
                  </a:gs>
                  <a:gs pos="100000">
                    <a:srgbClr val="A110ED"/>
                  </a:gs>
                </a:gsLst>
                <a:lin ang="5400000" scaled="1"/>
              </a:gradFill>
            </a:ln>
            <a:effectLst/>
          </c:spPr>
          <c:invertIfNegative val="0"/>
          <c:cat>
            <c:strRef>
              <c:f>Processing!$F$2:$F$13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Processing!$I$2:$I$13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3-3E3E-45BF-B7B1-6379778E4A53}"/>
            </c:ext>
          </c:extLst>
        </c:ser>
        <c:dLbls>
          <c:showLegendKey val="0"/>
          <c:showVal val="0"/>
          <c:showCatName val="0"/>
          <c:showSerName val="0"/>
          <c:showPercent val="0"/>
          <c:showBubbleSize val="0"/>
        </c:dLbls>
        <c:gapWidth val="500"/>
        <c:overlap val="100"/>
        <c:axId val="301850960"/>
        <c:axId val="301850000"/>
      </c:barChart>
      <c:scatterChart>
        <c:scatterStyle val="lineMarker"/>
        <c:varyColors val="0"/>
        <c:ser>
          <c:idx val="4"/>
          <c:order val="4"/>
          <c:tx>
            <c:strRef>
              <c:f>Processing!$J$1</c:f>
              <c:strCache>
                <c:ptCount val="1"/>
                <c:pt idx="0">
                  <c:v>Labels</c:v>
                </c:pt>
              </c:strCache>
            </c:strRef>
          </c:tx>
          <c:spPr>
            <a:ln w="25400" cap="rnd">
              <a:noFill/>
              <a:round/>
            </a:ln>
            <a:effectLst/>
          </c:spPr>
          <c:marker>
            <c:symbol val="circle"/>
            <c:size val="5"/>
            <c:spPr>
              <a:noFill/>
              <a:ln w="9525">
                <a:noFill/>
              </a:ln>
              <a:effectLst/>
            </c:spPr>
          </c:marker>
          <c:dLbls>
            <c:numFmt formatCode="[&gt;=1000000]#,##0.0,,\ &quot;M&quot;;[&gt;=1000]#,##0.0,\ &quot;K&quot;;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A2ADBE"/>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yVal>
            <c:numRef>
              <c:f>Processing!$J$2:$J$13</c:f>
              <c:numCache>
                <c:formatCode>General</c:formatCode>
                <c:ptCount val="12"/>
                <c:pt idx="0">
                  <c:v>21218.04</c:v>
                </c:pt>
                <c:pt idx="1">
                  <c:v>21248.04</c:v>
                </c:pt>
                <c:pt idx="2">
                  <c:v>21324.04</c:v>
                </c:pt>
                <c:pt idx="3">
                  <c:v>21114.04</c:v>
                </c:pt>
                <c:pt idx="4">
                  <c:v>18814.04</c:v>
                </c:pt>
                <c:pt idx="5">
                  <c:v>18003.04</c:v>
                </c:pt>
                <c:pt idx="6">
                  <c:v>19312.04</c:v>
                </c:pt>
                <c:pt idx="7">
                  <c:v>22458.04</c:v>
                </c:pt>
                <c:pt idx="8">
                  <c:v>27318.04</c:v>
                </c:pt>
                <c:pt idx="9">
                  <c:v>29121.040000000001</c:v>
                </c:pt>
                <c:pt idx="10">
                  <c:v>27079.040000000001</c:v>
                </c:pt>
                <c:pt idx="11">
                  <c:v>21976.04</c:v>
                </c:pt>
              </c:numCache>
            </c:numRef>
          </c:yVal>
          <c:smooth val="0"/>
          <c:extLst>
            <c:ext xmlns:c16="http://schemas.microsoft.com/office/drawing/2014/chart" uri="{C3380CC4-5D6E-409C-BE32-E72D297353CC}">
              <c16:uniqueId val="{00000002-7EFC-429F-A6AC-F62B8A2C5926}"/>
            </c:ext>
          </c:extLst>
        </c:ser>
        <c:dLbls>
          <c:showLegendKey val="0"/>
          <c:showVal val="0"/>
          <c:showCatName val="0"/>
          <c:showSerName val="0"/>
          <c:showPercent val="0"/>
          <c:showBubbleSize val="0"/>
        </c:dLbls>
        <c:axId val="301850960"/>
        <c:axId val="301850000"/>
      </c:scatterChart>
      <c:catAx>
        <c:axId val="2010021327"/>
        <c:scaling>
          <c:orientation val="minMax"/>
        </c:scaling>
        <c:delete val="1"/>
        <c:axPos val="b"/>
        <c:numFmt formatCode="General" sourceLinked="1"/>
        <c:majorTickMark val="none"/>
        <c:minorTickMark val="none"/>
        <c:tickLblPos val="nextTo"/>
        <c:crossAx val="2010021807"/>
        <c:crosses val="autoZero"/>
        <c:auto val="1"/>
        <c:lblAlgn val="ctr"/>
        <c:lblOffset val="100"/>
        <c:noMultiLvlLbl val="0"/>
      </c:catAx>
      <c:valAx>
        <c:axId val="2010021807"/>
        <c:scaling>
          <c:orientation val="minMax"/>
        </c:scaling>
        <c:delete val="0"/>
        <c:axPos val="l"/>
        <c:majorGridlines>
          <c:spPr>
            <a:ln w="9525" cap="flat" cmpd="sng" algn="ctr">
              <a:solidFill>
                <a:srgbClr val="23272F"/>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A2ADBE"/>
                </a:solidFill>
                <a:latin typeface="+mn-lt"/>
                <a:ea typeface="+mn-ea"/>
                <a:cs typeface="+mn-cs"/>
              </a:defRPr>
            </a:pPr>
            <a:endParaRPr lang="ru-RU"/>
          </a:p>
        </c:txPr>
        <c:crossAx val="2010021327"/>
        <c:crosses val="autoZero"/>
        <c:crossBetween val="between"/>
      </c:valAx>
      <c:valAx>
        <c:axId val="301850000"/>
        <c:scaling>
          <c:orientation val="minMax"/>
        </c:scaling>
        <c:delete val="1"/>
        <c:axPos val="r"/>
        <c:numFmt formatCode="General" sourceLinked="1"/>
        <c:majorTickMark val="out"/>
        <c:minorTickMark val="none"/>
        <c:tickLblPos val="nextTo"/>
        <c:crossAx val="301850960"/>
        <c:crosses val="max"/>
        <c:crossBetween val="between"/>
      </c:valAx>
      <c:catAx>
        <c:axId val="301850960"/>
        <c:scaling>
          <c:orientation val="minMax"/>
        </c:scaling>
        <c:delete val="1"/>
        <c:axPos val="b"/>
        <c:majorTickMark val="out"/>
        <c:minorTickMark val="none"/>
        <c:tickLblPos val="nextTo"/>
        <c:crossAx val="30185000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1"/>
          <c:order val="1"/>
          <c:tx>
            <c:v>fill</c:v>
          </c:tx>
          <c:spPr>
            <a:gradFill flip="none" rotWithShape="1">
              <a:gsLst>
                <a:gs pos="100000">
                  <a:srgbClr val="1E3979">
                    <a:alpha val="0"/>
                  </a:srgbClr>
                </a:gs>
                <a:gs pos="0">
                  <a:srgbClr val="1E3979">
                    <a:alpha val="71765"/>
                  </a:srgbClr>
                </a:gs>
              </a:gsLst>
              <a:lin ang="5400000" scaled="0"/>
              <a:tileRect/>
            </a:gradFill>
            <a:ln>
              <a:noFill/>
            </a:ln>
            <a:effectLst/>
          </c:spP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extLst>
            <c:ext xmlns:c16="http://schemas.microsoft.com/office/drawing/2014/chart" uri="{C3380CC4-5D6E-409C-BE32-E72D297353CC}">
              <c16:uniqueId val="{00000000-165A-4CF1-A723-A549E9295414}"/>
            </c:ext>
          </c:extLst>
        </c:ser>
        <c:dLbls>
          <c:showLegendKey val="0"/>
          <c:showVal val="0"/>
          <c:showCatName val="0"/>
          <c:showSerName val="0"/>
          <c:showPercent val="0"/>
          <c:showBubbleSize val="0"/>
        </c:dLbls>
        <c:axId val="307641488"/>
        <c:axId val="307634288"/>
      </c:areaChart>
      <c:lineChart>
        <c:grouping val="standard"/>
        <c:varyColors val="0"/>
        <c:ser>
          <c:idx val="0"/>
          <c:order val="0"/>
          <c:tx>
            <c:strRef>
              <c:f>Processing!$L$1</c:f>
              <c:strCache>
                <c:ptCount val="1"/>
                <c:pt idx="0">
                  <c:v>Brand Awareness</c:v>
                </c:pt>
              </c:strCache>
            </c:strRef>
          </c:tx>
          <c:spPr>
            <a:ln w="28575" cap="rnd">
              <a:gradFill>
                <a:gsLst>
                  <a:gs pos="17000">
                    <a:srgbClr val="2578FF"/>
                  </a:gs>
                  <a:gs pos="100000">
                    <a:srgbClr val="A110ED"/>
                  </a:gs>
                </a:gsLst>
                <a:lin ang="5400000" scaled="1"/>
              </a:gradFill>
              <a:round/>
            </a:ln>
            <a:effectLst/>
          </c:spPr>
          <c:marker>
            <c:symbol val="none"/>
          </c:marker>
          <c:cat>
            <c:strRef>
              <c:f>Processing!$K$2:$K$13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smooth val="1"/>
          <c:extLst>
            <c:ext xmlns:c16="http://schemas.microsoft.com/office/drawing/2014/chart" uri="{C3380CC4-5D6E-409C-BE32-E72D297353CC}">
              <c16:uniqueId val="{00000001-165A-4CF1-A723-A549E9295414}"/>
            </c:ext>
          </c:extLst>
        </c:ser>
        <c:dLbls>
          <c:showLegendKey val="0"/>
          <c:showVal val="0"/>
          <c:showCatName val="0"/>
          <c:showSerName val="0"/>
          <c:showPercent val="0"/>
          <c:showBubbleSize val="0"/>
        </c:dLbls>
        <c:marker val="1"/>
        <c:smooth val="0"/>
        <c:axId val="307641488"/>
        <c:axId val="307634288"/>
      </c:lineChart>
      <c:scatterChart>
        <c:scatterStyle val="lineMarker"/>
        <c:varyColors val="0"/>
        <c:ser>
          <c:idx val="2"/>
          <c:order val="2"/>
          <c:tx>
            <c:strRef>
              <c:f>Processing!$M$1</c:f>
              <c:strCache>
                <c:ptCount val="1"/>
                <c:pt idx="0">
                  <c:v>Cursor</c:v>
                </c:pt>
              </c:strCache>
            </c:strRef>
          </c:tx>
          <c:spPr>
            <a:ln w="25400" cap="rnd">
              <a:noFill/>
              <a:round/>
            </a:ln>
            <a:effectLst>
              <a:outerShdw blurRad="50800" dist="38100" dir="2700000" algn="tl" rotWithShape="0">
                <a:prstClr val="black">
                  <a:alpha val="40000"/>
                </a:prstClr>
              </a:outerShdw>
            </a:effectLst>
          </c:spPr>
          <c:marker>
            <c:symbol val="circle"/>
            <c:size val="13"/>
            <c:spPr>
              <a:solidFill>
                <a:schemeClr val="tx1"/>
              </a:solidFill>
              <a:ln w="25400">
                <a:solidFill>
                  <a:srgbClr val="2E63DE"/>
                </a:solidFill>
              </a:ln>
              <a:effectLst>
                <a:outerShdw blurRad="50800" dist="38100" dir="2700000" algn="tl" rotWithShape="0">
                  <a:prstClr val="black">
                    <a:alpha val="40000"/>
                  </a:prstClr>
                </a:outerShdw>
              </a:effectLst>
            </c:spPr>
          </c:marker>
          <c:yVal>
            <c:numRef>
              <c:f>Processing!$M$2:$M$13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yVal>
          <c:smooth val="0"/>
          <c:extLst>
            <c:ext xmlns:c16="http://schemas.microsoft.com/office/drawing/2014/chart" uri="{C3380CC4-5D6E-409C-BE32-E72D297353CC}">
              <c16:uniqueId val="{00000002-165A-4CF1-A723-A549E9295414}"/>
            </c:ext>
          </c:extLst>
        </c:ser>
        <c:dLbls>
          <c:showLegendKey val="0"/>
          <c:showVal val="0"/>
          <c:showCatName val="0"/>
          <c:showSerName val="0"/>
          <c:showPercent val="0"/>
          <c:showBubbleSize val="0"/>
        </c:dLbls>
        <c:axId val="307641488"/>
        <c:axId val="307634288"/>
      </c:scatterChart>
      <c:catAx>
        <c:axId val="307641488"/>
        <c:scaling>
          <c:orientation val="minMax"/>
        </c:scaling>
        <c:delete val="1"/>
        <c:axPos val="b"/>
        <c:numFmt formatCode="General" sourceLinked="1"/>
        <c:majorTickMark val="none"/>
        <c:minorTickMark val="none"/>
        <c:tickLblPos val="nextTo"/>
        <c:crossAx val="307634288"/>
        <c:crosses val="autoZero"/>
        <c:auto val="1"/>
        <c:lblAlgn val="ctr"/>
        <c:lblOffset val="100"/>
        <c:noMultiLvlLbl val="0"/>
      </c:catAx>
      <c:valAx>
        <c:axId val="307634288"/>
        <c:scaling>
          <c:orientation val="minMax"/>
        </c:scaling>
        <c:delete val="1"/>
        <c:axPos val="l"/>
        <c:numFmt formatCode="0%" sourceLinked="1"/>
        <c:majorTickMark val="none"/>
        <c:minorTickMark val="none"/>
        <c:tickLblPos val="nextTo"/>
        <c:crossAx val="30764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7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gradFill flip="none" rotWithShape="1">
              <a:gsLst>
                <a:gs pos="100000">
                  <a:srgbClr val="1E3979">
                    <a:alpha val="86000"/>
                  </a:srgbClr>
                </a:gs>
                <a:gs pos="23000">
                  <a:srgbClr val="1B222F"/>
                </a:gs>
                <a:gs pos="84000">
                  <a:srgbClr val="0A0E14">
                    <a:alpha val="42000"/>
                  </a:srgbClr>
                </a:gs>
              </a:gsLst>
              <a:lin ang="5400000" scaled="0"/>
              <a:tileRect/>
            </a:gradFill>
            <a:ln>
              <a:solidFill>
                <a:schemeClr val="tx1"/>
              </a:solidFill>
            </a:ln>
            <a:effectLst>
              <a:outerShdw blurRad="63500" sx="102000" sy="102000" algn="ctr" rotWithShape="0">
                <a:prstClr val="black">
                  <a:alpha val="40000"/>
                </a:prstClr>
              </a:outerShdw>
            </a:effectLst>
          </c:spPr>
          <c:invertIfNegative val="0"/>
          <c:cat>
            <c:strRef>
              <c:f>Processing!$S$2:$S$6</c:f>
              <c:strCache>
                <c:ptCount val="5"/>
                <c:pt idx="0">
                  <c:v>Initiative 1</c:v>
                </c:pt>
                <c:pt idx="1">
                  <c:v>Initiative 2</c:v>
                </c:pt>
                <c:pt idx="2">
                  <c:v>Initiative 3</c:v>
                </c:pt>
                <c:pt idx="3">
                  <c:v>Initiative 4</c:v>
                </c:pt>
                <c:pt idx="4">
                  <c:v>Initiative 5</c:v>
                </c:pt>
              </c:strCache>
            </c:strRef>
          </c:cat>
          <c:val>
            <c:numRef>
              <c:f>Processing!$T$2:$T$6</c:f>
              <c:numCache>
                <c:formatCode>General</c:formatCode>
                <c:ptCount val="5"/>
                <c:pt idx="0">
                  <c:v>0.2</c:v>
                </c:pt>
                <c:pt idx="1">
                  <c:v>1</c:v>
                </c:pt>
                <c:pt idx="2">
                  <c:v>3</c:v>
                </c:pt>
                <c:pt idx="3">
                  <c:v>4</c:v>
                </c:pt>
                <c:pt idx="4">
                  <c:v>7</c:v>
                </c:pt>
              </c:numCache>
            </c:numRef>
          </c:val>
          <c:extLst>
            <c:ext xmlns:c16="http://schemas.microsoft.com/office/drawing/2014/chart" uri="{C3380CC4-5D6E-409C-BE32-E72D297353CC}">
              <c16:uniqueId val="{00000000-DB0B-44E2-8547-278020EB1861}"/>
            </c:ext>
          </c:extLst>
        </c:ser>
        <c:ser>
          <c:idx val="1"/>
          <c:order val="1"/>
          <c:spPr>
            <a:solidFill>
              <a:srgbClr val="2B5BCB"/>
            </a:solidFill>
            <a:ln w="101600">
              <a:solidFill>
                <a:srgbClr val="2B5BCB"/>
              </a:solidFill>
            </a:ln>
            <a:effectLst/>
          </c:spPr>
          <c:invertIfNegative val="0"/>
          <c:dPt>
            <c:idx val="0"/>
            <c:invertIfNegative val="0"/>
            <c:bubble3D val="0"/>
            <c:spPr>
              <a:solidFill>
                <a:srgbClr val="1D8986"/>
              </a:solidFill>
              <a:ln w="101600">
                <a:gradFill>
                  <a:gsLst>
                    <a:gs pos="0">
                      <a:srgbClr val="28BEBA"/>
                    </a:gs>
                    <a:gs pos="31000">
                      <a:srgbClr val="1D8986"/>
                    </a:gs>
                  </a:gsLst>
                  <a:lin ang="5400000" scaled="1"/>
                </a:gradFill>
              </a:ln>
              <a:effectLst/>
            </c:spPr>
            <c:extLst>
              <c:ext xmlns:c16="http://schemas.microsoft.com/office/drawing/2014/chart" uri="{C3380CC4-5D6E-409C-BE32-E72D297353CC}">
                <c16:uniqueId val="{00000002-DB0B-44E2-8547-278020EB1861}"/>
              </c:ext>
            </c:extLst>
          </c:dPt>
          <c:dPt>
            <c:idx val="1"/>
            <c:invertIfNegative val="0"/>
            <c:bubble3D val="0"/>
            <c:spPr>
              <a:solidFill>
                <a:srgbClr val="2B5BCB"/>
              </a:solidFill>
              <a:ln w="101600">
                <a:gradFill>
                  <a:gsLst>
                    <a:gs pos="0">
                      <a:srgbClr val="5A82DC"/>
                    </a:gs>
                    <a:gs pos="31000">
                      <a:srgbClr val="2B5BCB"/>
                    </a:gs>
                  </a:gsLst>
                  <a:lin ang="5400000" scaled="1"/>
                </a:gradFill>
              </a:ln>
              <a:effectLst/>
            </c:spPr>
            <c:extLst>
              <c:ext xmlns:c16="http://schemas.microsoft.com/office/drawing/2014/chart" uri="{C3380CC4-5D6E-409C-BE32-E72D297353CC}">
                <c16:uniqueId val="{00000004-DB0B-44E2-8547-278020EB1861}"/>
              </c:ext>
            </c:extLst>
          </c:dPt>
          <c:dPt>
            <c:idx val="2"/>
            <c:invertIfNegative val="0"/>
            <c:bubble3D val="0"/>
            <c:spPr>
              <a:solidFill>
                <a:srgbClr val="FF5C6D"/>
              </a:solidFill>
              <a:ln w="101600">
                <a:gradFill>
                  <a:gsLst>
                    <a:gs pos="0">
                      <a:srgbClr val="FFA3AC"/>
                    </a:gs>
                    <a:gs pos="31000">
                      <a:srgbClr val="FF5C6D"/>
                    </a:gs>
                  </a:gsLst>
                  <a:lin ang="5400000" scaled="1"/>
                </a:gradFill>
              </a:ln>
              <a:effectLst/>
            </c:spPr>
            <c:extLst>
              <c:ext xmlns:c16="http://schemas.microsoft.com/office/drawing/2014/chart" uri="{C3380CC4-5D6E-409C-BE32-E72D297353CC}">
                <c16:uniqueId val="{00000006-DB0B-44E2-8547-278020EB1861}"/>
              </c:ext>
            </c:extLst>
          </c:dPt>
          <c:dPt>
            <c:idx val="3"/>
            <c:invertIfNegative val="0"/>
            <c:bubble3D val="0"/>
            <c:spPr>
              <a:solidFill>
                <a:srgbClr val="007D9B"/>
              </a:solidFill>
              <a:ln w="101600">
                <a:gradFill>
                  <a:gsLst>
                    <a:gs pos="0">
                      <a:srgbClr val="00ADD6"/>
                    </a:gs>
                    <a:gs pos="31000">
                      <a:srgbClr val="007D9B"/>
                    </a:gs>
                  </a:gsLst>
                  <a:lin ang="5400000" scaled="1"/>
                </a:gradFill>
              </a:ln>
              <a:effectLst/>
            </c:spPr>
            <c:extLst>
              <c:ext xmlns:c16="http://schemas.microsoft.com/office/drawing/2014/chart" uri="{C3380CC4-5D6E-409C-BE32-E72D297353CC}">
                <c16:uniqueId val="{00000008-DB0B-44E2-8547-278020EB1861}"/>
              </c:ext>
            </c:extLst>
          </c:dPt>
          <c:dPt>
            <c:idx val="4"/>
            <c:invertIfNegative val="0"/>
            <c:bubble3D val="0"/>
            <c:spPr>
              <a:solidFill>
                <a:srgbClr val="454555"/>
              </a:solidFill>
              <a:ln w="101600">
                <a:gradFill>
                  <a:gsLst>
                    <a:gs pos="0">
                      <a:srgbClr val="70708A"/>
                    </a:gs>
                    <a:gs pos="31000">
                      <a:srgbClr val="454555"/>
                    </a:gs>
                  </a:gsLst>
                  <a:lin ang="5400000" scaled="1"/>
                </a:gradFill>
              </a:ln>
              <a:effectLst/>
            </c:spPr>
            <c:extLst>
              <c:ext xmlns:c16="http://schemas.microsoft.com/office/drawing/2014/chart" uri="{C3380CC4-5D6E-409C-BE32-E72D297353CC}">
                <c16:uniqueId val="{0000000A-DB0B-44E2-8547-278020EB1861}"/>
              </c:ext>
            </c:extLst>
          </c:dPt>
          <c:cat>
            <c:strRef>
              <c:f>Processing!$S$2:$S$6</c:f>
              <c:strCache>
                <c:ptCount val="5"/>
                <c:pt idx="0">
                  <c:v>Initiative 1</c:v>
                </c:pt>
                <c:pt idx="1">
                  <c:v>Initiative 2</c:v>
                </c:pt>
                <c:pt idx="2">
                  <c:v>Initiative 3</c:v>
                </c:pt>
                <c:pt idx="3">
                  <c:v>Initiative 4</c:v>
                </c:pt>
                <c:pt idx="4">
                  <c:v>Initiative 5</c:v>
                </c:pt>
              </c:strCache>
            </c:strRef>
          </c:cat>
          <c:val>
            <c:numRef>
              <c:f>Processing!$U$2:$U$6</c:f>
              <c:numCache>
                <c:formatCode>General</c:formatCode>
                <c:ptCount val="5"/>
                <c:pt idx="0">
                  <c:v>4.8</c:v>
                </c:pt>
                <c:pt idx="1">
                  <c:v>6</c:v>
                </c:pt>
                <c:pt idx="2">
                  <c:v>8</c:v>
                </c:pt>
                <c:pt idx="3">
                  <c:v>7</c:v>
                </c:pt>
                <c:pt idx="4">
                  <c:v>4.8</c:v>
                </c:pt>
              </c:numCache>
            </c:numRef>
          </c:val>
          <c:extLst>
            <c:ext xmlns:c16="http://schemas.microsoft.com/office/drawing/2014/chart" uri="{C3380CC4-5D6E-409C-BE32-E72D297353CC}">
              <c16:uniqueId val="{0000000B-DB0B-44E2-8547-278020EB1861}"/>
            </c:ext>
          </c:extLst>
        </c:ser>
        <c:ser>
          <c:idx val="2"/>
          <c:order val="2"/>
          <c:spPr>
            <a:gradFill>
              <a:gsLst>
                <a:gs pos="100000">
                  <a:srgbClr val="1E3979">
                    <a:alpha val="86000"/>
                  </a:srgbClr>
                </a:gs>
                <a:gs pos="23000">
                  <a:srgbClr val="1B222F"/>
                </a:gs>
                <a:gs pos="84000">
                  <a:srgbClr val="0A0E14"/>
                </a:gs>
              </a:gsLst>
              <a:lin ang="5400000" scaled="0"/>
            </a:gradFill>
            <a:ln>
              <a:solidFill>
                <a:schemeClr val="tx1"/>
              </a:solidFill>
            </a:ln>
            <a:effectLst/>
          </c:spPr>
          <c:invertIfNegative val="0"/>
          <c:cat>
            <c:strRef>
              <c:f>Processing!$S$2:$S$6</c:f>
              <c:strCache>
                <c:ptCount val="5"/>
                <c:pt idx="0">
                  <c:v>Initiative 1</c:v>
                </c:pt>
                <c:pt idx="1">
                  <c:v>Initiative 2</c:v>
                </c:pt>
                <c:pt idx="2">
                  <c:v>Initiative 3</c:v>
                </c:pt>
                <c:pt idx="3">
                  <c:v>Initiative 4</c:v>
                </c:pt>
                <c:pt idx="4">
                  <c:v>Initiative 5</c:v>
                </c:pt>
              </c:strCache>
            </c:strRef>
          </c:cat>
          <c:val>
            <c:numRef>
              <c:f>Processing!$V$2:$V$6</c:f>
              <c:numCache>
                <c:formatCode>General</c:formatCode>
                <c:ptCount val="5"/>
                <c:pt idx="0">
                  <c:v>7</c:v>
                </c:pt>
                <c:pt idx="1">
                  <c:v>5</c:v>
                </c:pt>
                <c:pt idx="2">
                  <c:v>1</c:v>
                </c:pt>
                <c:pt idx="3">
                  <c:v>1</c:v>
                </c:pt>
                <c:pt idx="4">
                  <c:v>0.19999999999999929</c:v>
                </c:pt>
              </c:numCache>
            </c:numRef>
          </c:val>
          <c:extLst>
            <c:ext xmlns:c16="http://schemas.microsoft.com/office/drawing/2014/chart" uri="{C3380CC4-5D6E-409C-BE32-E72D297353CC}">
              <c16:uniqueId val="{0000000C-DB0B-44E2-8547-278020EB1861}"/>
            </c:ext>
          </c:extLst>
        </c:ser>
        <c:dLbls>
          <c:showLegendKey val="0"/>
          <c:showVal val="0"/>
          <c:showCatName val="0"/>
          <c:showSerName val="0"/>
          <c:showPercent val="0"/>
          <c:showBubbleSize val="0"/>
        </c:dLbls>
        <c:gapWidth val="200"/>
        <c:overlap val="100"/>
        <c:axId val="307646768"/>
        <c:axId val="307649168"/>
      </c:barChart>
      <c:catAx>
        <c:axId val="307646768"/>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ru-RU"/>
          </a:p>
        </c:txPr>
        <c:crossAx val="307649168"/>
        <c:crosses val="autoZero"/>
        <c:auto val="1"/>
        <c:lblAlgn val="ctr"/>
        <c:lblOffset val="100"/>
        <c:noMultiLvlLbl val="0"/>
      </c:catAx>
      <c:valAx>
        <c:axId val="307649168"/>
        <c:scaling>
          <c:orientation val="minMax"/>
          <c:max val="12"/>
          <c:min val="0"/>
        </c:scaling>
        <c:delete val="0"/>
        <c:axPos val="t"/>
        <c:majorGridlines>
          <c:spPr>
            <a:ln w="9525" cap="flat" cmpd="sng" algn="ctr">
              <a:solidFill>
                <a:srgbClr val="2F3C53">
                  <a:alpha val="51000"/>
                </a:srgbClr>
              </a:solidFill>
              <a:round/>
            </a:ln>
            <a:effectLst/>
          </c:spPr>
        </c:majorGridlines>
        <c:numFmt formatCode="General"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rgbClr val="2F3C53"/>
                </a:solidFill>
                <a:latin typeface="+mn-lt"/>
                <a:ea typeface="+mn-ea"/>
                <a:cs typeface="+mn-cs"/>
              </a:defRPr>
            </a:pPr>
            <a:endParaRPr lang="ru-RU"/>
          </a:p>
        </c:txPr>
        <c:crossAx val="30764676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7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spPr>
            <a:blipFill>
              <a:blip xmlns:r="http://schemas.openxmlformats.org/officeDocument/2006/relationships" r:embed="rId3"/>
              <a:stretch>
                <a:fillRect/>
              </a:stretch>
            </a:blipFill>
            <a:ln>
              <a:noFill/>
            </a:ln>
            <a:effectLst/>
          </c:spPr>
          <c:invertIfNegative val="0"/>
          <c:cat>
            <c:strRef>
              <c:f>Processing!$O$12</c:f>
              <c:strCache>
                <c:ptCount val="1"/>
                <c:pt idx="0">
                  <c:v>Icon</c:v>
                </c:pt>
              </c:strCache>
            </c:strRef>
          </c:cat>
          <c:val>
            <c:numRef>
              <c:f>Processing!$O$13</c:f>
              <c:numCache>
                <c:formatCode>General</c:formatCode>
                <c:ptCount val="1"/>
                <c:pt idx="0">
                  <c:v>0</c:v>
                </c:pt>
              </c:numCache>
            </c:numRef>
          </c:val>
          <c:extLst>
            <c:ext xmlns:c16="http://schemas.microsoft.com/office/drawing/2014/chart" uri="{C3380CC4-5D6E-409C-BE32-E72D297353CC}">
              <c16:uniqueId val="{00000000-B4D4-4EE5-B5FA-6CC025904D79}"/>
            </c:ext>
          </c:extLst>
        </c:ser>
        <c:ser>
          <c:idx val="1"/>
          <c:order val="1"/>
          <c:spPr>
            <a:blipFill>
              <a:blip xmlns:r="http://schemas.openxmlformats.org/officeDocument/2006/relationships" r:embed="rId4"/>
              <a:stretch>
                <a:fillRect/>
              </a:stretch>
            </a:blipFill>
            <a:ln>
              <a:noFill/>
            </a:ln>
            <a:effectLst/>
          </c:spPr>
          <c:invertIfNegative val="0"/>
          <c:cat>
            <c:strRef>
              <c:f>Processing!$O$12</c:f>
              <c:strCache>
                <c:ptCount val="1"/>
                <c:pt idx="0">
                  <c:v>Icon</c:v>
                </c:pt>
              </c:strCache>
            </c:strRef>
          </c:cat>
          <c:val>
            <c:numRef>
              <c:f>Processing!$O$14</c:f>
              <c:numCache>
                <c:formatCode>General</c:formatCode>
                <c:ptCount val="1"/>
                <c:pt idx="0">
                  <c:v>0</c:v>
                </c:pt>
              </c:numCache>
            </c:numRef>
          </c:val>
          <c:extLst>
            <c:ext xmlns:c16="http://schemas.microsoft.com/office/drawing/2014/chart" uri="{C3380CC4-5D6E-409C-BE32-E72D297353CC}">
              <c16:uniqueId val="{00000001-B4D4-4EE5-B5FA-6CC025904D79}"/>
            </c:ext>
          </c:extLst>
        </c:ser>
        <c:ser>
          <c:idx val="2"/>
          <c:order val="2"/>
          <c:spPr>
            <a:blipFill>
              <a:blip xmlns:r="http://schemas.openxmlformats.org/officeDocument/2006/relationships" r:embed="rId5"/>
              <a:stretch>
                <a:fillRect/>
              </a:stretch>
            </a:blipFill>
            <a:ln>
              <a:noFill/>
            </a:ln>
            <a:effectLst/>
          </c:spPr>
          <c:invertIfNegative val="0"/>
          <c:cat>
            <c:strRef>
              <c:f>Processing!$O$12</c:f>
              <c:strCache>
                <c:ptCount val="1"/>
                <c:pt idx="0">
                  <c:v>Icon</c:v>
                </c:pt>
              </c:strCache>
            </c:strRef>
          </c:cat>
          <c:val>
            <c:numRef>
              <c:f>Processing!$O$15</c:f>
              <c:numCache>
                <c:formatCode>General</c:formatCode>
                <c:ptCount val="1"/>
                <c:pt idx="0">
                  <c:v>10</c:v>
                </c:pt>
              </c:numCache>
            </c:numRef>
          </c:val>
          <c:extLst>
            <c:ext xmlns:c16="http://schemas.microsoft.com/office/drawing/2014/chart" uri="{C3380CC4-5D6E-409C-BE32-E72D297353CC}">
              <c16:uniqueId val="{00000002-B4D4-4EE5-B5FA-6CC025904D79}"/>
            </c:ext>
          </c:extLst>
        </c:ser>
        <c:dLbls>
          <c:showLegendKey val="0"/>
          <c:showVal val="0"/>
          <c:showCatName val="0"/>
          <c:showSerName val="0"/>
          <c:showPercent val="0"/>
          <c:showBubbleSize val="0"/>
        </c:dLbls>
        <c:gapWidth val="0"/>
        <c:overlap val="100"/>
        <c:axId val="2038252159"/>
        <c:axId val="2038236799"/>
      </c:barChart>
      <c:catAx>
        <c:axId val="2038252159"/>
        <c:scaling>
          <c:orientation val="minMax"/>
        </c:scaling>
        <c:delete val="1"/>
        <c:axPos val="l"/>
        <c:numFmt formatCode="General" sourceLinked="1"/>
        <c:majorTickMark val="none"/>
        <c:minorTickMark val="none"/>
        <c:tickLblPos val="nextTo"/>
        <c:crossAx val="2038236799"/>
        <c:crosses val="autoZero"/>
        <c:auto val="1"/>
        <c:lblAlgn val="ctr"/>
        <c:lblOffset val="100"/>
        <c:noMultiLvlLbl val="0"/>
      </c:catAx>
      <c:valAx>
        <c:axId val="2038236799"/>
        <c:scaling>
          <c:orientation val="minMax"/>
          <c:max val="10"/>
          <c:min val="0"/>
        </c:scaling>
        <c:delete val="1"/>
        <c:axPos val="b"/>
        <c:numFmt formatCode="General" sourceLinked="1"/>
        <c:majorTickMark val="none"/>
        <c:minorTickMark val="none"/>
        <c:tickLblPos val="nextTo"/>
        <c:crossAx val="2038252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7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chemeClr val="bg1"/>
            </a:solidFill>
            <a:ln>
              <a:noFill/>
            </a:ln>
            <a:effectLst/>
          </c:spPr>
          <c:invertIfNegative val="0"/>
          <c:val>
            <c:numRef>
              <c:f>Processing!$N$17</c:f>
              <c:numCache>
                <c:formatCode>0%</c:formatCode>
                <c:ptCount val="1"/>
                <c:pt idx="0">
                  <c:v>1</c:v>
                </c:pt>
              </c:numCache>
            </c:numRef>
          </c:val>
          <c:extLst>
            <c:ext xmlns:c16="http://schemas.microsoft.com/office/drawing/2014/chart" uri="{C3380CC4-5D6E-409C-BE32-E72D297353CC}">
              <c16:uniqueId val="{00000000-2106-469E-9EDB-D078B93A5F75}"/>
            </c:ext>
          </c:extLst>
        </c:ser>
        <c:ser>
          <c:idx val="1"/>
          <c:order val="1"/>
          <c:spPr>
            <a:solidFill>
              <a:schemeClr val="bg1">
                <a:alpha val="27000"/>
              </a:schemeClr>
            </a:solidFill>
            <a:ln>
              <a:noFill/>
            </a:ln>
            <a:effectLst/>
          </c:spPr>
          <c:invertIfNegative val="0"/>
          <c:val>
            <c:numRef>
              <c:f>Processing!$O$17</c:f>
              <c:numCache>
                <c:formatCode>0%</c:formatCode>
                <c:ptCount val="1"/>
                <c:pt idx="0">
                  <c:v>0</c:v>
                </c:pt>
              </c:numCache>
            </c:numRef>
          </c:val>
          <c:extLst>
            <c:ext xmlns:c16="http://schemas.microsoft.com/office/drawing/2014/chart" uri="{C3380CC4-5D6E-409C-BE32-E72D297353CC}">
              <c16:uniqueId val="{00000001-2106-469E-9EDB-D078B93A5F75}"/>
            </c:ext>
          </c:extLst>
        </c:ser>
        <c:dLbls>
          <c:showLegendKey val="0"/>
          <c:showVal val="0"/>
          <c:showCatName val="0"/>
          <c:showSerName val="0"/>
          <c:showPercent val="0"/>
          <c:showBubbleSize val="0"/>
        </c:dLbls>
        <c:gapWidth val="500"/>
        <c:overlap val="100"/>
        <c:axId val="1957253423"/>
        <c:axId val="1957247663"/>
      </c:barChart>
      <c:catAx>
        <c:axId val="1957253423"/>
        <c:scaling>
          <c:orientation val="minMax"/>
        </c:scaling>
        <c:delete val="1"/>
        <c:axPos val="l"/>
        <c:majorTickMark val="out"/>
        <c:minorTickMark val="none"/>
        <c:tickLblPos val="nextTo"/>
        <c:crossAx val="1957247663"/>
        <c:crosses val="autoZero"/>
        <c:auto val="1"/>
        <c:lblAlgn val="ctr"/>
        <c:lblOffset val="100"/>
        <c:noMultiLvlLbl val="0"/>
      </c:catAx>
      <c:valAx>
        <c:axId val="1957247663"/>
        <c:scaling>
          <c:orientation val="minMax"/>
          <c:max val="1"/>
          <c:min val="0"/>
        </c:scaling>
        <c:delete val="1"/>
        <c:axPos val="b"/>
        <c:numFmt formatCode="0%" sourceLinked="1"/>
        <c:majorTickMark val="out"/>
        <c:minorTickMark val="none"/>
        <c:tickLblPos val="nextTo"/>
        <c:crossAx val="1957253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7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gradFill flip="none" rotWithShape="1">
              <a:gsLst>
                <a:gs pos="100000">
                  <a:srgbClr val="1E3979">
                    <a:alpha val="86000"/>
                  </a:srgbClr>
                </a:gs>
                <a:gs pos="23000">
                  <a:srgbClr val="1B222F"/>
                </a:gs>
                <a:gs pos="84000">
                  <a:srgbClr val="0A0E14">
                    <a:alpha val="42000"/>
                  </a:srgbClr>
                </a:gs>
              </a:gsLst>
              <a:lin ang="5400000" scaled="0"/>
              <a:tileRect/>
            </a:gradFill>
            <a:ln>
              <a:solidFill>
                <a:schemeClr val="tx1"/>
              </a:solidFill>
            </a:ln>
            <a:effectLst>
              <a:outerShdw blurRad="63500" sx="102000" sy="102000" algn="ctr" rotWithShape="0">
                <a:prstClr val="black">
                  <a:alpha val="40000"/>
                </a:prstClr>
              </a:outerShdw>
            </a:effectLst>
          </c:spPr>
          <c:invertIfNegative val="0"/>
          <c:cat>
            <c:strRef>
              <c:f>Processing!$S$2:$S$6</c:f>
              <c:strCache>
                <c:ptCount val="5"/>
                <c:pt idx="0">
                  <c:v>Initiative 1</c:v>
                </c:pt>
                <c:pt idx="1">
                  <c:v>Initiative 2</c:v>
                </c:pt>
                <c:pt idx="2">
                  <c:v>Initiative 3</c:v>
                </c:pt>
                <c:pt idx="3">
                  <c:v>Initiative 4</c:v>
                </c:pt>
                <c:pt idx="4">
                  <c:v>Initiative 5</c:v>
                </c:pt>
              </c:strCache>
            </c:strRef>
          </c:cat>
          <c:val>
            <c:numRef>
              <c:f>Processing!$T$2:$T$6</c:f>
              <c:numCache>
                <c:formatCode>General</c:formatCode>
                <c:ptCount val="5"/>
                <c:pt idx="0">
                  <c:v>0.2</c:v>
                </c:pt>
                <c:pt idx="1">
                  <c:v>1</c:v>
                </c:pt>
                <c:pt idx="2">
                  <c:v>3</c:v>
                </c:pt>
                <c:pt idx="3">
                  <c:v>4</c:v>
                </c:pt>
                <c:pt idx="4">
                  <c:v>7</c:v>
                </c:pt>
              </c:numCache>
            </c:numRef>
          </c:val>
          <c:extLst>
            <c:ext xmlns:c16="http://schemas.microsoft.com/office/drawing/2014/chart" uri="{C3380CC4-5D6E-409C-BE32-E72D297353CC}">
              <c16:uniqueId val="{00000000-35B1-4BE4-B7E3-2B8D710D9453}"/>
            </c:ext>
          </c:extLst>
        </c:ser>
        <c:ser>
          <c:idx val="1"/>
          <c:order val="1"/>
          <c:spPr>
            <a:solidFill>
              <a:srgbClr val="2B5BCB"/>
            </a:solidFill>
            <a:ln w="101600">
              <a:solidFill>
                <a:srgbClr val="2B5BCB"/>
              </a:solidFill>
            </a:ln>
            <a:effectLst/>
          </c:spPr>
          <c:invertIfNegative val="0"/>
          <c:dPt>
            <c:idx val="0"/>
            <c:invertIfNegative val="0"/>
            <c:bubble3D val="0"/>
            <c:spPr>
              <a:solidFill>
                <a:srgbClr val="1D8986"/>
              </a:solidFill>
              <a:ln w="101600">
                <a:gradFill>
                  <a:gsLst>
                    <a:gs pos="0">
                      <a:srgbClr val="28BEBA"/>
                    </a:gs>
                    <a:gs pos="31000">
                      <a:srgbClr val="1D8986"/>
                    </a:gs>
                  </a:gsLst>
                  <a:lin ang="5400000" scaled="1"/>
                </a:gradFill>
              </a:ln>
              <a:effectLst/>
            </c:spPr>
            <c:extLst>
              <c:ext xmlns:c16="http://schemas.microsoft.com/office/drawing/2014/chart" uri="{C3380CC4-5D6E-409C-BE32-E72D297353CC}">
                <c16:uniqueId val="{00000002-35B1-4BE4-B7E3-2B8D710D9453}"/>
              </c:ext>
            </c:extLst>
          </c:dPt>
          <c:dPt>
            <c:idx val="1"/>
            <c:invertIfNegative val="0"/>
            <c:bubble3D val="0"/>
            <c:spPr>
              <a:solidFill>
                <a:srgbClr val="2B5BCB"/>
              </a:solidFill>
              <a:ln w="101600">
                <a:gradFill>
                  <a:gsLst>
                    <a:gs pos="0">
                      <a:srgbClr val="5A82DC"/>
                    </a:gs>
                    <a:gs pos="31000">
                      <a:srgbClr val="2B5BCB"/>
                    </a:gs>
                  </a:gsLst>
                  <a:lin ang="5400000" scaled="1"/>
                </a:gradFill>
              </a:ln>
              <a:effectLst/>
            </c:spPr>
            <c:extLst>
              <c:ext xmlns:c16="http://schemas.microsoft.com/office/drawing/2014/chart" uri="{C3380CC4-5D6E-409C-BE32-E72D297353CC}">
                <c16:uniqueId val="{00000004-35B1-4BE4-B7E3-2B8D710D9453}"/>
              </c:ext>
            </c:extLst>
          </c:dPt>
          <c:dPt>
            <c:idx val="2"/>
            <c:invertIfNegative val="0"/>
            <c:bubble3D val="0"/>
            <c:spPr>
              <a:solidFill>
                <a:srgbClr val="FF5C6D"/>
              </a:solidFill>
              <a:ln w="101600">
                <a:gradFill>
                  <a:gsLst>
                    <a:gs pos="0">
                      <a:srgbClr val="FFA3AC"/>
                    </a:gs>
                    <a:gs pos="31000">
                      <a:srgbClr val="FF5C6D"/>
                    </a:gs>
                  </a:gsLst>
                  <a:lin ang="5400000" scaled="1"/>
                </a:gradFill>
              </a:ln>
              <a:effectLst/>
            </c:spPr>
            <c:extLst>
              <c:ext xmlns:c16="http://schemas.microsoft.com/office/drawing/2014/chart" uri="{C3380CC4-5D6E-409C-BE32-E72D297353CC}">
                <c16:uniqueId val="{00000006-35B1-4BE4-B7E3-2B8D710D9453}"/>
              </c:ext>
            </c:extLst>
          </c:dPt>
          <c:dPt>
            <c:idx val="3"/>
            <c:invertIfNegative val="0"/>
            <c:bubble3D val="0"/>
            <c:spPr>
              <a:solidFill>
                <a:srgbClr val="007D9B"/>
              </a:solidFill>
              <a:ln w="101600">
                <a:gradFill>
                  <a:gsLst>
                    <a:gs pos="0">
                      <a:srgbClr val="00ADD6"/>
                    </a:gs>
                    <a:gs pos="31000">
                      <a:srgbClr val="007D9B"/>
                    </a:gs>
                  </a:gsLst>
                  <a:lin ang="5400000" scaled="1"/>
                </a:gradFill>
              </a:ln>
              <a:effectLst/>
            </c:spPr>
            <c:extLst>
              <c:ext xmlns:c16="http://schemas.microsoft.com/office/drawing/2014/chart" uri="{C3380CC4-5D6E-409C-BE32-E72D297353CC}">
                <c16:uniqueId val="{00000008-35B1-4BE4-B7E3-2B8D710D9453}"/>
              </c:ext>
            </c:extLst>
          </c:dPt>
          <c:dPt>
            <c:idx val="4"/>
            <c:invertIfNegative val="0"/>
            <c:bubble3D val="0"/>
            <c:spPr>
              <a:solidFill>
                <a:srgbClr val="454555"/>
              </a:solidFill>
              <a:ln w="101600">
                <a:gradFill>
                  <a:gsLst>
                    <a:gs pos="0">
                      <a:srgbClr val="70708A"/>
                    </a:gs>
                    <a:gs pos="31000">
                      <a:srgbClr val="454555"/>
                    </a:gs>
                  </a:gsLst>
                  <a:lin ang="5400000" scaled="1"/>
                </a:gradFill>
              </a:ln>
              <a:effectLst/>
            </c:spPr>
            <c:extLst>
              <c:ext xmlns:c16="http://schemas.microsoft.com/office/drawing/2014/chart" uri="{C3380CC4-5D6E-409C-BE32-E72D297353CC}">
                <c16:uniqueId val="{0000000A-35B1-4BE4-B7E3-2B8D710D9453}"/>
              </c:ext>
            </c:extLst>
          </c:dPt>
          <c:cat>
            <c:strRef>
              <c:f>Processing!$S$2:$S$6</c:f>
              <c:strCache>
                <c:ptCount val="5"/>
                <c:pt idx="0">
                  <c:v>Initiative 1</c:v>
                </c:pt>
                <c:pt idx="1">
                  <c:v>Initiative 2</c:v>
                </c:pt>
                <c:pt idx="2">
                  <c:v>Initiative 3</c:v>
                </c:pt>
                <c:pt idx="3">
                  <c:v>Initiative 4</c:v>
                </c:pt>
                <c:pt idx="4">
                  <c:v>Initiative 5</c:v>
                </c:pt>
              </c:strCache>
            </c:strRef>
          </c:cat>
          <c:val>
            <c:numRef>
              <c:f>Processing!$U$2:$U$6</c:f>
              <c:numCache>
                <c:formatCode>General</c:formatCode>
                <c:ptCount val="5"/>
                <c:pt idx="0">
                  <c:v>4.8</c:v>
                </c:pt>
                <c:pt idx="1">
                  <c:v>6</c:v>
                </c:pt>
                <c:pt idx="2">
                  <c:v>8</c:v>
                </c:pt>
                <c:pt idx="3">
                  <c:v>7</c:v>
                </c:pt>
                <c:pt idx="4">
                  <c:v>4.8</c:v>
                </c:pt>
              </c:numCache>
            </c:numRef>
          </c:val>
          <c:extLst>
            <c:ext xmlns:c16="http://schemas.microsoft.com/office/drawing/2014/chart" uri="{C3380CC4-5D6E-409C-BE32-E72D297353CC}">
              <c16:uniqueId val="{0000000B-35B1-4BE4-B7E3-2B8D710D9453}"/>
            </c:ext>
          </c:extLst>
        </c:ser>
        <c:ser>
          <c:idx val="2"/>
          <c:order val="2"/>
          <c:spPr>
            <a:gradFill>
              <a:gsLst>
                <a:gs pos="100000">
                  <a:srgbClr val="1E3979">
                    <a:alpha val="86000"/>
                  </a:srgbClr>
                </a:gs>
                <a:gs pos="23000">
                  <a:srgbClr val="1B222F"/>
                </a:gs>
                <a:gs pos="84000">
                  <a:srgbClr val="0A0E14"/>
                </a:gs>
              </a:gsLst>
              <a:lin ang="5400000" scaled="0"/>
            </a:gradFill>
            <a:ln>
              <a:solidFill>
                <a:schemeClr val="tx1"/>
              </a:solidFill>
            </a:ln>
            <a:effectLst/>
          </c:spPr>
          <c:invertIfNegative val="0"/>
          <c:cat>
            <c:strRef>
              <c:f>Processing!$S$2:$S$6</c:f>
              <c:strCache>
                <c:ptCount val="5"/>
                <c:pt idx="0">
                  <c:v>Initiative 1</c:v>
                </c:pt>
                <c:pt idx="1">
                  <c:v>Initiative 2</c:v>
                </c:pt>
                <c:pt idx="2">
                  <c:v>Initiative 3</c:v>
                </c:pt>
                <c:pt idx="3">
                  <c:v>Initiative 4</c:v>
                </c:pt>
                <c:pt idx="4">
                  <c:v>Initiative 5</c:v>
                </c:pt>
              </c:strCache>
            </c:strRef>
          </c:cat>
          <c:val>
            <c:numRef>
              <c:f>Processing!$V$2:$V$6</c:f>
              <c:numCache>
                <c:formatCode>General</c:formatCode>
                <c:ptCount val="5"/>
                <c:pt idx="0">
                  <c:v>7</c:v>
                </c:pt>
                <c:pt idx="1">
                  <c:v>5</c:v>
                </c:pt>
                <c:pt idx="2">
                  <c:v>1</c:v>
                </c:pt>
                <c:pt idx="3">
                  <c:v>1</c:v>
                </c:pt>
                <c:pt idx="4">
                  <c:v>0.19999999999999929</c:v>
                </c:pt>
              </c:numCache>
            </c:numRef>
          </c:val>
          <c:extLst>
            <c:ext xmlns:c16="http://schemas.microsoft.com/office/drawing/2014/chart" uri="{C3380CC4-5D6E-409C-BE32-E72D297353CC}">
              <c16:uniqueId val="{0000000C-35B1-4BE4-B7E3-2B8D710D9453}"/>
            </c:ext>
          </c:extLst>
        </c:ser>
        <c:dLbls>
          <c:showLegendKey val="0"/>
          <c:showVal val="0"/>
          <c:showCatName val="0"/>
          <c:showSerName val="0"/>
          <c:showPercent val="0"/>
          <c:showBubbleSize val="0"/>
        </c:dLbls>
        <c:gapWidth val="200"/>
        <c:overlap val="100"/>
        <c:axId val="307646768"/>
        <c:axId val="307649168"/>
      </c:barChart>
      <c:catAx>
        <c:axId val="307646768"/>
        <c:scaling>
          <c:orientation val="maxMin"/>
        </c:scaling>
        <c:delete val="1"/>
        <c:axPos val="l"/>
        <c:numFmt formatCode="General" sourceLinked="1"/>
        <c:majorTickMark val="none"/>
        <c:minorTickMark val="none"/>
        <c:tickLblPos val="nextTo"/>
        <c:crossAx val="307649168"/>
        <c:crosses val="autoZero"/>
        <c:auto val="1"/>
        <c:lblAlgn val="ctr"/>
        <c:lblOffset val="100"/>
        <c:noMultiLvlLbl val="0"/>
      </c:catAx>
      <c:valAx>
        <c:axId val="307649168"/>
        <c:scaling>
          <c:orientation val="minMax"/>
          <c:max val="12"/>
          <c:min val="0"/>
        </c:scaling>
        <c:delete val="1"/>
        <c:axPos val="t"/>
        <c:numFmt formatCode="General" sourceLinked="0"/>
        <c:majorTickMark val="out"/>
        <c:minorTickMark val="none"/>
        <c:tickLblPos val="nextTo"/>
        <c:crossAx val="30764676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7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Processing!$A$1</c:f>
              <c:strCache>
                <c:ptCount val="1"/>
                <c:pt idx="0">
                  <c:v>Dia</c:v>
                </c:pt>
              </c:strCache>
            </c:strRef>
          </c:tx>
          <c:spPr>
            <a:noFill/>
            <a:ln w="12700">
              <a:solidFill>
                <a:schemeClr val="bg1"/>
              </a:solidFill>
            </a:ln>
          </c:spPr>
          <c:dPt>
            <c:idx val="0"/>
            <c:bubble3D val="0"/>
            <c:spPr>
              <a:noFill/>
              <a:ln w="12700">
                <a:solidFill>
                  <a:schemeClr val="bg1"/>
                </a:solidFill>
              </a:ln>
              <a:effectLst/>
            </c:spPr>
            <c:extLst>
              <c:ext xmlns:c16="http://schemas.microsoft.com/office/drawing/2014/chart" uri="{C3380CC4-5D6E-409C-BE32-E72D297353CC}">
                <c16:uniqueId val="{00000001-0E60-4B16-9320-37A2A728553A}"/>
              </c:ext>
            </c:extLst>
          </c:dPt>
          <c:dPt>
            <c:idx val="1"/>
            <c:bubble3D val="0"/>
            <c:spPr>
              <a:noFill/>
              <a:ln w="12700">
                <a:solidFill>
                  <a:schemeClr val="bg1"/>
                </a:solidFill>
              </a:ln>
              <a:effectLst/>
            </c:spPr>
            <c:extLst>
              <c:ext xmlns:c16="http://schemas.microsoft.com/office/drawing/2014/chart" uri="{C3380CC4-5D6E-409C-BE32-E72D297353CC}">
                <c16:uniqueId val="{00000003-0E60-4B16-9320-37A2A728553A}"/>
              </c:ext>
            </c:extLst>
          </c:dPt>
          <c:dPt>
            <c:idx val="2"/>
            <c:bubble3D val="0"/>
            <c:spPr>
              <a:noFill/>
              <a:ln w="12700">
                <a:solidFill>
                  <a:schemeClr val="bg1"/>
                </a:solidFill>
              </a:ln>
              <a:effectLst/>
            </c:spPr>
            <c:extLst>
              <c:ext xmlns:c16="http://schemas.microsoft.com/office/drawing/2014/chart" uri="{C3380CC4-5D6E-409C-BE32-E72D297353CC}">
                <c16:uniqueId val="{00000005-0E60-4B16-9320-37A2A728553A}"/>
              </c:ext>
            </c:extLst>
          </c:dPt>
          <c:dPt>
            <c:idx val="3"/>
            <c:bubble3D val="0"/>
            <c:spPr>
              <a:noFill/>
              <a:ln w="12700">
                <a:solidFill>
                  <a:schemeClr val="bg1"/>
                </a:solidFill>
              </a:ln>
              <a:effectLst/>
            </c:spPr>
            <c:extLst>
              <c:ext xmlns:c16="http://schemas.microsoft.com/office/drawing/2014/chart" uri="{C3380CC4-5D6E-409C-BE32-E72D297353CC}">
                <c16:uniqueId val="{00000007-0E60-4B16-9320-37A2A728553A}"/>
              </c:ext>
            </c:extLst>
          </c:dPt>
          <c:dPt>
            <c:idx val="4"/>
            <c:bubble3D val="0"/>
            <c:spPr>
              <a:noFill/>
              <a:ln w="12700">
                <a:solidFill>
                  <a:schemeClr val="bg1"/>
                </a:solidFill>
              </a:ln>
              <a:effectLst/>
            </c:spPr>
            <c:extLst>
              <c:ext xmlns:c16="http://schemas.microsoft.com/office/drawing/2014/chart" uri="{C3380CC4-5D6E-409C-BE32-E72D297353CC}">
                <c16:uniqueId val="{00000009-0E60-4B16-9320-37A2A728553A}"/>
              </c:ext>
            </c:extLst>
          </c:dPt>
          <c:dPt>
            <c:idx val="5"/>
            <c:bubble3D val="0"/>
            <c:spPr>
              <a:noFill/>
              <a:ln w="12700">
                <a:solidFill>
                  <a:schemeClr val="bg1"/>
                </a:solidFill>
              </a:ln>
              <a:effectLst/>
            </c:spPr>
            <c:extLst>
              <c:ext xmlns:c16="http://schemas.microsoft.com/office/drawing/2014/chart" uri="{C3380CC4-5D6E-409C-BE32-E72D297353CC}">
                <c16:uniqueId val="{0000000B-0E60-4B16-9320-37A2A728553A}"/>
              </c:ext>
            </c:extLst>
          </c:dPt>
          <c:dPt>
            <c:idx val="6"/>
            <c:bubble3D val="0"/>
            <c:spPr>
              <a:noFill/>
              <a:ln w="12700">
                <a:solidFill>
                  <a:schemeClr val="bg1"/>
                </a:solidFill>
              </a:ln>
              <a:effectLst/>
            </c:spPr>
            <c:extLst>
              <c:ext xmlns:c16="http://schemas.microsoft.com/office/drawing/2014/chart" uri="{C3380CC4-5D6E-409C-BE32-E72D297353CC}">
                <c16:uniqueId val="{0000000D-0E60-4B16-9320-37A2A728553A}"/>
              </c:ext>
            </c:extLst>
          </c:dPt>
          <c:dPt>
            <c:idx val="7"/>
            <c:bubble3D val="0"/>
            <c:spPr>
              <a:noFill/>
              <a:ln w="12700">
                <a:solidFill>
                  <a:schemeClr val="bg1"/>
                </a:solidFill>
              </a:ln>
              <a:effectLst/>
            </c:spPr>
            <c:extLst>
              <c:ext xmlns:c16="http://schemas.microsoft.com/office/drawing/2014/chart" uri="{C3380CC4-5D6E-409C-BE32-E72D297353CC}">
                <c16:uniqueId val="{0000000F-0E60-4B16-9320-37A2A728553A}"/>
              </c:ext>
            </c:extLst>
          </c:dPt>
          <c:dPt>
            <c:idx val="8"/>
            <c:bubble3D val="0"/>
            <c:spPr>
              <a:noFill/>
              <a:ln w="12700">
                <a:solidFill>
                  <a:schemeClr val="bg1"/>
                </a:solidFill>
              </a:ln>
              <a:effectLst/>
            </c:spPr>
            <c:extLst>
              <c:ext xmlns:c16="http://schemas.microsoft.com/office/drawing/2014/chart" uri="{C3380CC4-5D6E-409C-BE32-E72D297353CC}">
                <c16:uniqueId val="{00000011-0E60-4B16-9320-37A2A728553A}"/>
              </c:ext>
            </c:extLst>
          </c:dPt>
          <c:dPt>
            <c:idx val="9"/>
            <c:bubble3D val="0"/>
            <c:spPr>
              <a:noFill/>
              <a:ln w="12700">
                <a:solidFill>
                  <a:schemeClr val="bg1"/>
                </a:solidFill>
              </a:ln>
              <a:effectLst/>
            </c:spPr>
            <c:extLst>
              <c:ext xmlns:c16="http://schemas.microsoft.com/office/drawing/2014/chart" uri="{C3380CC4-5D6E-409C-BE32-E72D297353CC}">
                <c16:uniqueId val="{00000013-0E60-4B16-9320-37A2A728553A}"/>
              </c:ext>
            </c:extLst>
          </c:dPt>
          <c:dPt>
            <c:idx val="10"/>
            <c:bubble3D val="0"/>
            <c:spPr>
              <a:noFill/>
              <a:ln w="12700">
                <a:solidFill>
                  <a:schemeClr val="bg1"/>
                </a:solidFill>
              </a:ln>
              <a:effectLst/>
            </c:spPr>
            <c:extLst>
              <c:ext xmlns:c16="http://schemas.microsoft.com/office/drawing/2014/chart" uri="{C3380CC4-5D6E-409C-BE32-E72D297353CC}">
                <c16:uniqueId val="{00000015-0E60-4B16-9320-37A2A728553A}"/>
              </c:ext>
            </c:extLst>
          </c:dPt>
          <c:dPt>
            <c:idx val="11"/>
            <c:bubble3D val="0"/>
            <c:spPr>
              <a:noFill/>
              <a:ln w="12700">
                <a:solidFill>
                  <a:schemeClr val="bg1"/>
                </a:solidFill>
              </a:ln>
              <a:effectLst/>
            </c:spPr>
            <c:extLst>
              <c:ext xmlns:c16="http://schemas.microsoft.com/office/drawing/2014/chart" uri="{C3380CC4-5D6E-409C-BE32-E72D297353CC}">
                <c16:uniqueId val="{00000017-0E60-4B16-9320-37A2A728553A}"/>
              </c:ext>
            </c:extLst>
          </c:dPt>
          <c:dPt>
            <c:idx val="12"/>
            <c:bubble3D val="0"/>
            <c:spPr>
              <a:noFill/>
              <a:ln w="12700">
                <a:solidFill>
                  <a:schemeClr val="bg1"/>
                </a:solidFill>
              </a:ln>
              <a:effectLst/>
            </c:spPr>
            <c:extLst>
              <c:ext xmlns:c16="http://schemas.microsoft.com/office/drawing/2014/chart" uri="{C3380CC4-5D6E-409C-BE32-E72D297353CC}">
                <c16:uniqueId val="{00000019-0E60-4B16-9320-37A2A728553A}"/>
              </c:ext>
            </c:extLst>
          </c:dPt>
          <c:dPt>
            <c:idx val="13"/>
            <c:bubble3D val="0"/>
            <c:spPr>
              <a:noFill/>
              <a:ln w="12700">
                <a:solidFill>
                  <a:schemeClr val="bg1"/>
                </a:solidFill>
              </a:ln>
              <a:effectLst/>
            </c:spPr>
            <c:extLst>
              <c:ext xmlns:c16="http://schemas.microsoft.com/office/drawing/2014/chart" uri="{C3380CC4-5D6E-409C-BE32-E72D297353CC}">
                <c16:uniqueId val="{0000001B-0E60-4B16-9320-37A2A728553A}"/>
              </c:ext>
            </c:extLst>
          </c:dPt>
          <c:dPt>
            <c:idx val="14"/>
            <c:bubble3D val="0"/>
            <c:spPr>
              <a:noFill/>
              <a:ln w="12700">
                <a:solidFill>
                  <a:schemeClr val="bg1"/>
                </a:solidFill>
              </a:ln>
              <a:effectLst/>
            </c:spPr>
            <c:extLst>
              <c:ext xmlns:c16="http://schemas.microsoft.com/office/drawing/2014/chart" uri="{C3380CC4-5D6E-409C-BE32-E72D297353CC}">
                <c16:uniqueId val="{0000001D-0E60-4B16-9320-37A2A728553A}"/>
              </c:ext>
            </c:extLst>
          </c:dPt>
          <c:val>
            <c:numRef>
              <c:f>Processing!$A$2:$A$16</c:f>
              <c:numCache>
                <c:formatCode>General</c:formatCode>
                <c:ptCount val="1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numCache>
            </c:numRef>
          </c:val>
          <c:extLst>
            <c:ext xmlns:c16="http://schemas.microsoft.com/office/drawing/2014/chart" uri="{C3380CC4-5D6E-409C-BE32-E72D297353CC}">
              <c16:uniqueId val="{0000001E-0E60-4B16-9320-37A2A728553A}"/>
            </c:ext>
          </c:extLst>
        </c:ser>
        <c:dLbls>
          <c:showLegendKey val="0"/>
          <c:showVal val="0"/>
          <c:showCatName val="0"/>
          <c:showSerName val="0"/>
          <c:showPercent val="0"/>
          <c:showBubbleSize val="0"/>
          <c:showLeaderLines val="1"/>
        </c:dLbls>
        <c:firstSliceAng val="0"/>
      </c:pieChart>
      <c:pieChart>
        <c:varyColors val="1"/>
        <c:ser>
          <c:idx val="1"/>
          <c:order val="1"/>
          <c:tx>
            <c:strRef>
              <c:f>Processing!$B$1</c:f>
              <c:strCache>
                <c:ptCount val="1"/>
                <c:pt idx="0">
                  <c:v>Budgeted Cost</c:v>
                </c:pt>
              </c:strCache>
            </c:strRef>
          </c:tx>
          <c:spPr>
            <a:solidFill>
              <a:schemeClr val="tx1"/>
            </a:solidFill>
          </c:spPr>
          <c:dPt>
            <c:idx val="0"/>
            <c:bubble3D val="0"/>
            <c:spPr>
              <a:gradFill flip="none" rotWithShape="1">
                <a:gsLst>
                  <a:gs pos="62000">
                    <a:schemeClr val="bg1">
                      <a:alpha val="0"/>
                    </a:schemeClr>
                  </a:gs>
                  <a:gs pos="0">
                    <a:schemeClr val="bg1"/>
                  </a:gs>
                </a:gsLst>
                <a:lin ang="5400000" scaled="0"/>
                <a:tileRect/>
              </a:gradFill>
              <a:ln w="19050">
                <a:solidFill>
                  <a:schemeClr val="lt1"/>
                </a:solidFill>
              </a:ln>
              <a:effectLst/>
            </c:spPr>
            <c:extLst>
              <c:ext xmlns:c16="http://schemas.microsoft.com/office/drawing/2014/chart" uri="{C3380CC4-5D6E-409C-BE32-E72D297353CC}">
                <c16:uniqueId val="{00000020-0E60-4B16-9320-37A2A728553A}"/>
              </c:ext>
            </c:extLst>
          </c:dPt>
          <c:dPt>
            <c:idx val="1"/>
            <c:bubble3D val="0"/>
            <c:spPr>
              <a:noFill/>
              <a:ln w="19050">
                <a:noFill/>
              </a:ln>
              <a:effectLst/>
            </c:spPr>
            <c:extLst>
              <c:ext xmlns:c16="http://schemas.microsoft.com/office/drawing/2014/chart" uri="{C3380CC4-5D6E-409C-BE32-E72D297353CC}">
                <c16:uniqueId val="{00000022-0E60-4B16-9320-37A2A728553A}"/>
              </c:ext>
            </c:extLst>
          </c:dPt>
          <c:dPt>
            <c:idx val="2"/>
            <c:bubble3D val="0"/>
            <c:spPr>
              <a:solidFill>
                <a:schemeClr val="tx1"/>
              </a:solidFill>
              <a:ln w="19050">
                <a:noFill/>
              </a:ln>
              <a:effectLst/>
            </c:spPr>
            <c:extLst>
              <c:ext xmlns:c16="http://schemas.microsoft.com/office/drawing/2014/chart" uri="{C3380CC4-5D6E-409C-BE32-E72D297353CC}">
                <c16:uniqueId val="{00000024-0E60-4B16-9320-37A2A728553A}"/>
              </c:ext>
            </c:extLst>
          </c:dPt>
          <c:val>
            <c:numRef>
              <c:f>Processing!$B$2:$D$2</c:f>
              <c:numCache>
                <c:formatCode>0%</c:formatCode>
                <c:ptCount val="3"/>
                <c:pt idx="0">
                  <c:v>0.76158940397350994</c:v>
                </c:pt>
                <c:pt idx="1">
                  <c:v>0.23841059602649006</c:v>
                </c:pt>
                <c:pt idx="2">
                  <c:v>0.5</c:v>
                </c:pt>
              </c:numCache>
            </c:numRef>
          </c:val>
          <c:extLst>
            <c:ext xmlns:c16="http://schemas.microsoft.com/office/drawing/2014/chart" uri="{C3380CC4-5D6E-409C-BE32-E72D297353CC}">
              <c16:uniqueId val="{00000025-0E60-4B16-9320-37A2A728553A}"/>
            </c:ext>
          </c:extLst>
        </c:ser>
        <c:dLbls>
          <c:showLegendKey val="0"/>
          <c:showVal val="0"/>
          <c:showCatName val="0"/>
          <c:showSerName val="0"/>
          <c:showPercent val="0"/>
          <c:showBubbleSize val="0"/>
          <c:showLeaderLines val="1"/>
        </c:dLbls>
        <c:firstSliceAng val="240"/>
      </c:pieChart>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7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solidFill>
              <a:srgbClr val="0C94FF">
                <a:alpha val="20000"/>
              </a:srgbClr>
            </a:solidFill>
            <a:ln w="12700">
              <a:solidFill>
                <a:srgbClr val="0C94FF"/>
              </a:solidFill>
            </a:ln>
            <a:effectLst/>
          </c:spPr>
          <c:val>
            <c:numRef>
              <c:f>Processing!$U$10:$U$14</c:f>
              <c:numCache>
                <c:formatCode>0%</c:formatCode>
                <c:ptCount val="5"/>
                <c:pt idx="0">
                  <c:v>0.55555555555555547</c:v>
                </c:pt>
                <c:pt idx="1">
                  <c:v>0.55555555555555547</c:v>
                </c:pt>
                <c:pt idx="2">
                  <c:v>0.55555555555555558</c:v>
                </c:pt>
                <c:pt idx="3">
                  <c:v>0.55555555555555547</c:v>
                </c:pt>
                <c:pt idx="4">
                  <c:v>0.55555555555555547</c:v>
                </c:pt>
              </c:numCache>
            </c:numRef>
          </c:val>
          <c:extLst>
            <c:ext xmlns:c16="http://schemas.microsoft.com/office/drawing/2014/chart" uri="{C3380CC4-5D6E-409C-BE32-E72D297353CC}">
              <c16:uniqueId val="{00000000-0234-48A0-AF9E-116BD5AA62B0}"/>
            </c:ext>
          </c:extLst>
        </c:ser>
        <c:dLbls>
          <c:showLegendKey val="0"/>
          <c:showVal val="0"/>
          <c:showCatName val="0"/>
          <c:showSerName val="0"/>
          <c:showPercent val="0"/>
          <c:showBubbleSize val="0"/>
        </c:dLbls>
        <c:axId val="308727968"/>
        <c:axId val="308731808"/>
      </c:radarChart>
      <c:catAx>
        <c:axId val="308727968"/>
        <c:scaling>
          <c:orientation val="minMax"/>
        </c:scaling>
        <c:delete val="1"/>
        <c:axPos val="b"/>
        <c:majorTickMark val="none"/>
        <c:minorTickMark val="none"/>
        <c:tickLblPos val="nextTo"/>
        <c:crossAx val="308731808"/>
        <c:crosses val="autoZero"/>
        <c:auto val="1"/>
        <c:lblAlgn val="ctr"/>
        <c:lblOffset val="100"/>
        <c:noMultiLvlLbl val="0"/>
      </c:catAx>
      <c:valAx>
        <c:axId val="308731808"/>
        <c:scaling>
          <c:orientation val="minMax"/>
        </c:scaling>
        <c:delete val="1"/>
        <c:axPos val="l"/>
        <c:numFmt formatCode="0%" sourceLinked="1"/>
        <c:majorTickMark val="none"/>
        <c:minorTickMark val="none"/>
        <c:tickLblPos val="nextTo"/>
        <c:crossAx val="308727968"/>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8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a:gsLst>
                <a:gs pos="54000">
                  <a:srgbClr val="0C94FF">
                    <a:alpha val="54000"/>
                  </a:srgbClr>
                </a:gs>
                <a:gs pos="100000">
                  <a:srgbClr val="0C94FF">
                    <a:alpha val="28000"/>
                  </a:srgbClr>
                </a:gs>
              </a:gsLst>
              <a:lin ang="5400000" scaled="0"/>
            </a:gradFill>
            <a:ln w="34925">
              <a:noFill/>
            </a:ln>
            <a:effectLst/>
          </c:spPr>
          <c:invertIfNegative val="0"/>
          <c:val>
            <c:numRef>
              <c:f>Processing!$H$2:$H$13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0-8904-4B45-B3AB-3ECB25168B6F}"/>
            </c:ext>
          </c:extLst>
        </c:ser>
        <c:dLbls>
          <c:showLegendKey val="0"/>
          <c:showVal val="0"/>
          <c:showCatName val="0"/>
          <c:showSerName val="0"/>
          <c:showPercent val="0"/>
          <c:showBubbleSize val="0"/>
        </c:dLbls>
        <c:gapWidth val="30"/>
        <c:overlap val="-27"/>
        <c:axId val="310750192"/>
        <c:axId val="310746832"/>
      </c:barChart>
      <c:catAx>
        <c:axId val="310750192"/>
        <c:scaling>
          <c:orientation val="minMax"/>
        </c:scaling>
        <c:delete val="1"/>
        <c:axPos val="b"/>
        <c:majorTickMark val="none"/>
        <c:minorTickMark val="none"/>
        <c:tickLblPos val="nextTo"/>
        <c:crossAx val="310746832"/>
        <c:crosses val="autoZero"/>
        <c:auto val="1"/>
        <c:lblAlgn val="ctr"/>
        <c:lblOffset val="100"/>
        <c:noMultiLvlLbl val="0"/>
      </c:catAx>
      <c:valAx>
        <c:axId val="310746832"/>
        <c:scaling>
          <c:orientation val="minMax"/>
        </c:scaling>
        <c:delete val="1"/>
        <c:axPos val="l"/>
        <c:numFmt formatCode="General" sourceLinked="1"/>
        <c:majorTickMark val="none"/>
        <c:minorTickMark val="none"/>
        <c:tickLblPos val="nextTo"/>
        <c:crossAx val="31075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8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1"/>
          <c:order val="1"/>
          <c:spPr>
            <a:gradFill flip="none" rotWithShape="1">
              <a:gsLst>
                <a:gs pos="0">
                  <a:srgbClr val="0C94FF">
                    <a:alpha val="54000"/>
                  </a:srgbClr>
                </a:gs>
                <a:gs pos="100000">
                  <a:srgbClr val="0C94FF">
                    <a:alpha val="0"/>
                  </a:srgbClr>
                </a:gs>
              </a:gsLst>
              <a:lin ang="5400000" scaled="0"/>
              <a:tileRect/>
            </a:gradFill>
            <a:ln>
              <a:noFill/>
            </a:ln>
            <a:effectLst/>
          </c:spP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extLst>
            <c:ext xmlns:c16="http://schemas.microsoft.com/office/drawing/2014/chart" uri="{C3380CC4-5D6E-409C-BE32-E72D297353CC}">
              <c16:uniqueId val="{00000000-3B2C-4329-B7E9-47CD4A55D540}"/>
            </c:ext>
          </c:extLst>
        </c:ser>
        <c:dLbls>
          <c:showLegendKey val="0"/>
          <c:showVal val="0"/>
          <c:showCatName val="0"/>
          <c:showSerName val="0"/>
          <c:showPercent val="0"/>
          <c:showBubbleSize val="0"/>
        </c:dLbls>
        <c:axId val="1734722031"/>
        <c:axId val="1734718191"/>
      </c:areaChart>
      <c:lineChart>
        <c:grouping val="standard"/>
        <c:varyColors val="0"/>
        <c:ser>
          <c:idx val="0"/>
          <c:order val="0"/>
          <c:spPr>
            <a:ln w="19050" cap="rnd">
              <a:solidFill>
                <a:srgbClr val="0C94FF"/>
              </a:solidFill>
              <a:round/>
            </a:ln>
            <a:effectLst/>
          </c:spPr>
          <c:marker>
            <c:symbol val="none"/>
          </c:marke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smooth val="1"/>
          <c:extLst>
            <c:ext xmlns:c16="http://schemas.microsoft.com/office/drawing/2014/chart" uri="{C3380CC4-5D6E-409C-BE32-E72D297353CC}">
              <c16:uniqueId val="{00000001-3B2C-4329-B7E9-47CD4A55D540}"/>
            </c:ext>
          </c:extLst>
        </c:ser>
        <c:dLbls>
          <c:showLegendKey val="0"/>
          <c:showVal val="0"/>
          <c:showCatName val="0"/>
          <c:showSerName val="0"/>
          <c:showPercent val="0"/>
          <c:showBubbleSize val="0"/>
        </c:dLbls>
        <c:marker val="1"/>
        <c:smooth val="0"/>
        <c:axId val="1734722031"/>
        <c:axId val="1734718191"/>
      </c:lineChart>
      <c:catAx>
        <c:axId val="1734722031"/>
        <c:scaling>
          <c:orientation val="minMax"/>
        </c:scaling>
        <c:delete val="1"/>
        <c:axPos val="b"/>
        <c:majorTickMark val="none"/>
        <c:minorTickMark val="none"/>
        <c:tickLblPos val="nextTo"/>
        <c:crossAx val="1734718191"/>
        <c:crosses val="autoZero"/>
        <c:auto val="1"/>
        <c:lblAlgn val="ctr"/>
        <c:lblOffset val="100"/>
        <c:noMultiLvlLbl val="0"/>
      </c:catAx>
      <c:valAx>
        <c:axId val="1734718191"/>
        <c:scaling>
          <c:orientation val="minMax"/>
        </c:scaling>
        <c:delete val="1"/>
        <c:axPos val="l"/>
        <c:numFmt formatCode="0%" sourceLinked="1"/>
        <c:majorTickMark val="none"/>
        <c:minorTickMark val="none"/>
        <c:tickLblPos val="nextTo"/>
        <c:crossAx val="1734722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8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flip="none" rotWithShape="1">
                <a:gsLst>
                  <a:gs pos="47000">
                    <a:srgbClr val="7B58FA"/>
                  </a:gs>
                  <a:gs pos="0">
                    <a:srgbClr val="5B52EA"/>
                  </a:gs>
                  <a:gs pos="100000">
                    <a:srgbClr val="5977F5"/>
                  </a:gs>
                </a:gsLst>
                <a:lin ang="2700000" scaled="1"/>
                <a:tileRect/>
              </a:gradFill>
              <a:ln w="19050">
                <a:noFill/>
              </a:ln>
              <a:effectLst/>
            </c:spPr>
            <c:extLst>
              <c:ext xmlns:c16="http://schemas.microsoft.com/office/drawing/2014/chart" uri="{C3380CC4-5D6E-409C-BE32-E72D297353CC}">
                <c16:uniqueId val="{00000001-5DCB-4F8C-84D0-C6FF245E5516}"/>
              </c:ext>
            </c:extLst>
          </c:dPt>
          <c:dPt>
            <c:idx val="1"/>
            <c:bubble3D val="0"/>
            <c:spPr>
              <a:solidFill>
                <a:srgbClr val="192C5A">
                  <a:alpha val="10000"/>
                </a:srgbClr>
              </a:solidFill>
              <a:ln w="19050">
                <a:noFill/>
              </a:ln>
              <a:effectLst/>
            </c:spPr>
            <c:extLst>
              <c:ext xmlns:c16="http://schemas.microsoft.com/office/drawing/2014/chart" uri="{C3380CC4-5D6E-409C-BE32-E72D297353CC}">
                <c16:uniqueId val="{00000003-5DCB-4F8C-84D0-C6FF245E5516}"/>
              </c:ext>
            </c:extLst>
          </c:dPt>
          <c:val>
            <c:numRef>
              <c:f>Processing!$B$5:$C$5</c:f>
              <c:numCache>
                <c:formatCode>0%</c:formatCode>
                <c:ptCount val="2"/>
                <c:pt idx="0">
                  <c:v>0.57926829268292679</c:v>
                </c:pt>
                <c:pt idx="1">
                  <c:v>0.42073170731707321</c:v>
                </c:pt>
              </c:numCache>
            </c:numRef>
          </c:val>
          <c:extLst>
            <c:ext xmlns:c16="http://schemas.microsoft.com/office/drawing/2014/chart" uri="{C3380CC4-5D6E-409C-BE32-E72D297353CC}">
              <c16:uniqueId val="{00000004-5DCB-4F8C-84D0-C6FF245E5516}"/>
            </c:ext>
          </c:extLst>
        </c:ser>
        <c:dLbls>
          <c:showLegendKey val="0"/>
          <c:showVal val="0"/>
          <c:showCatName val="0"/>
          <c:showSerName val="0"/>
          <c:showPercent val="0"/>
          <c:showBubbleSize val="0"/>
          <c:showLeaderLines val="1"/>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8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1"/>
          <c:order val="1"/>
          <c:tx>
            <c:v>fill</c:v>
          </c:tx>
          <c:spPr>
            <a:gradFill>
              <a:gsLst>
                <a:gs pos="49000">
                  <a:srgbClr val="65C5E7">
                    <a:alpha val="95000"/>
                  </a:srgbClr>
                </a:gs>
                <a:gs pos="100000">
                  <a:srgbClr val="65C5E7">
                    <a:alpha val="0"/>
                  </a:srgbClr>
                </a:gs>
              </a:gsLst>
              <a:lin ang="5400000" scaled="1"/>
            </a:gradFill>
            <a:ln>
              <a:noFill/>
            </a:ln>
            <a:effectLst/>
          </c:spPr>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extLst>
            <c:ext xmlns:c16="http://schemas.microsoft.com/office/drawing/2014/chart" uri="{C3380CC4-5D6E-409C-BE32-E72D297353CC}">
              <c16:uniqueId val="{00000000-1AF3-4CE5-8F27-C1D4057593CD}"/>
            </c:ext>
          </c:extLst>
        </c:ser>
        <c:dLbls>
          <c:showLegendKey val="0"/>
          <c:showVal val="0"/>
          <c:showCatName val="0"/>
          <c:showSerName val="0"/>
          <c:showPercent val="0"/>
          <c:showBubbleSize val="0"/>
        </c:dLbls>
        <c:axId val="307641488"/>
        <c:axId val="307634288"/>
      </c:areaChart>
      <c:lineChart>
        <c:grouping val="standard"/>
        <c:varyColors val="0"/>
        <c:ser>
          <c:idx val="0"/>
          <c:order val="0"/>
          <c:tx>
            <c:strRef>
              <c:f>Processing!$L$1</c:f>
              <c:strCache>
                <c:ptCount val="1"/>
                <c:pt idx="0">
                  <c:v>Brand Awareness</c:v>
                </c:pt>
              </c:strCache>
            </c:strRef>
          </c:tx>
          <c:spPr>
            <a:ln w="28575" cap="rnd">
              <a:solidFill>
                <a:srgbClr val="0094D1"/>
              </a:solidFill>
              <a:round/>
            </a:ln>
            <a:effectLst/>
          </c:spPr>
          <c:marker>
            <c:symbol val="none"/>
          </c:marker>
          <c:cat>
            <c:strRef>
              <c:f>Processing!$K$2:$K$13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Processing!$L$2:$L$13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val>
          <c:smooth val="1"/>
          <c:extLst>
            <c:ext xmlns:c16="http://schemas.microsoft.com/office/drawing/2014/chart" uri="{C3380CC4-5D6E-409C-BE32-E72D297353CC}">
              <c16:uniqueId val="{00000001-1AF3-4CE5-8F27-C1D4057593CD}"/>
            </c:ext>
          </c:extLst>
        </c:ser>
        <c:dLbls>
          <c:showLegendKey val="0"/>
          <c:showVal val="0"/>
          <c:showCatName val="0"/>
          <c:showSerName val="0"/>
          <c:showPercent val="0"/>
          <c:showBubbleSize val="0"/>
        </c:dLbls>
        <c:marker val="1"/>
        <c:smooth val="0"/>
        <c:axId val="307641488"/>
        <c:axId val="307634288"/>
      </c:lineChart>
      <c:scatterChart>
        <c:scatterStyle val="lineMarker"/>
        <c:varyColors val="0"/>
        <c:ser>
          <c:idx val="2"/>
          <c:order val="2"/>
          <c:tx>
            <c:strRef>
              <c:f>Processing!$M$1</c:f>
              <c:strCache>
                <c:ptCount val="1"/>
                <c:pt idx="0">
                  <c:v>Cursor</c:v>
                </c:pt>
              </c:strCache>
            </c:strRef>
          </c:tx>
          <c:spPr>
            <a:ln w="25400" cap="rnd">
              <a:noFill/>
              <a:round/>
            </a:ln>
            <a:effectLst/>
          </c:spPr>
          <c:marker>
            <c:symbol val="circle"/>
            <c:size val="10"/>
            <c:spPr>
              <a:solidFill>
                <a:srgbClr val="89CCFF"/>
              </a:solidFill>
              <a:ln w="25400">
                <a:solidFill>
                  <a:schemeClr val="bg1"/>
                </a:solidFill>
              </a:ln>
              <a:effectLst/>
            </c:spPr>
          </c:marker>
          <c:yVal>
            <c:numRef>
              <c:f>Processing!$M$2:$M$13</c:f>
              <c:numCache>
                <c:formatCode>0%</c:formatCode>
                <c:ptCount val="12"/>
                <c:pt idx="0">
                  <c:v>0.51638230751644854</c:v>
                </c:pt>
                <c:pt idx="1">
                  <c:v>0.55098369399825098</c:v>
                </c:pt>
                <c:pt idx="2">
                  <c:v>0.64456380063405894</c:v>
                </c:pt>
                <c:pt idx="3">
                  <c:v>0.66971689133307688</c:v>
                </c:pt>
                <c:pt idx="4">
                  <c:v>0.6596639144017522</c:v>
                </c:pt>
                <c:pt idx="5">
                  <c:v>0.59248983390878107</c:v>
                </c:pt>
                <c:pt idx="6">
                  <c:v>0.58507849354990948</c:v>
                </c:pt>
                <c:pt idx="7">
                  <c:v>0.56412047313781633</c:v>
                </c:pt>
                <c:pt idx="8">
                  <c:v>0.5962387497810715</c:v>
                </c:pt>
                <c:pt idx="9">
                  <c:v>0.61677023447200163</c:v>
                </c:pt>
                <c:pt idx="10">
                  <c:v>0.66466300789524357</c:v>
                </c:pt>
                <c:pt idx="11">
                  <c:v>0.69886578085884843</c:v>
                </c:pt>
              </c:numCache>
            </c:numRef>
          </c:yVal>
          <c:smooth val="0"/>
          <c:extLst>
            <c:ext xmlns:c16="http://schemas.microsoft.com/office/drawing/2014/chart" uri="{C3380CC4-5D6E-409C-BE32-E72D297353CC}">
              <c16:uniqueId val="{00000002-1AF3-4CE5-8F27-C1D4057593CD}"/>
            </c:ext>
          </c:extLst>
        </c:ser>
        <c:dLbls>
          <c:showLegendKey val="0"/>
          <c:showVal val="0"/>
          <c:showCatName val="0"/>
          <c:showSerName val="0"/>
          <c:showPercent val="0"/>
          <c:showBubbleSize val="0"/>
        </c:dLbls>
        <c:axId val="307641488"/>
        <c:axId val="307634288"/>
      </c:scatterChart>
      <c:catAx>
        <c:axId val="307641488"/>
        <c:scaling>
          <c:orientation val="minMax"/>
        </c:scaling>
        <c:delete val="1"/>
        <c:axPos val="b"/>
        <c:numFmt formatCode="General" sourceLinked="1"/>
        <c:majorTickMark val="none"/>
        <c:minorTickMark val="none"/>
        <c:tickLblPos val="nextTo"/>
        <c:crossAx val="307634288"/>
        <c:crosses val="autoZero"/>
        <c:auto val="1"/>
        <c:lblAlgn val="ctr"/>
        <c:lblOffset val="100"/>
        <c:noMultiLvlLbl val="0"/>
      </c:catAx>
      <c:valAx>
        <c:axId val="307634288"/>
        <c:scaling>
          <c:orientation val="minMax"/>
        </c:scaling>
        <c:delete val="1"/>
        <c:axPos val="l"/>
        <c:numFmt formatCode="0%" sourceLinked="1"/>
        <c:majorTickMark val="none"/>
        <c:minorTickMark val="none"/>
        <c:tickLblPos val="nextTo"/>
        <c:crossAx val="30764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8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spPr>
            <a:blipFill>
              <a:blip xmlns:r="http://schemas.openxmlformats.org/officeDocument/2006/relationships" r:embed="rId3"/>
              <a:stretch>
                <a:fillRect/>
              </a:stretch>
            </a:blipFill>
            <a:ln>
              <a:noFill/>
            </a:ln>
            <a:effectLst/>
          </c:spPr>
          <c:invertIfNegative val="0"/>
          <c:cat>
            <c:strRef>
              <c:f>Processing!$O$12</c:f>
              <c:strCache>
                <c:ptCount val="1"/>
                <c:pt idx="0">
                  <c:v>Icon</c:v>
                </c:pt>
              </c:strCache>
            </c:strRef>
          </c:cat>
          <c:val>
            <c:numRef>
              <c:f>Processing!$O$13</c:f>
              <c:numCache>
                <c:formatCode>General</c:formatCode>
                <c:ptCount val="1"/>
                <c:pt idx="0">
                  <c:v>0</c:v>
                </c:pt>
              </c:numCache>
            </c:numRef>
          </c:val>
          <c:extLst>
            <c:ext xmlns:c16="http://schemas.microsoft.com/office/drawing/2014/chart" uri="{C3380CC4-5D6E-409C-BE32-E72D297353CC}">
              <c16:uniqueId val="{00000000-82AE-4CB6-B6AA-FE61848EA06B}"/>
            </c:ext>
          </c:extLst>
        </c:ser>
        <c:ser>
          <c:idx val="1"/>
          <c:order val="1"/>
          <c:spPr>
            <a:blipFill>
              <a:blip xmlns:r="http://schemas.openxmlformats.org/officeDocument/2006/relationships" r:embed="rId4"/>
              <a:stretch>
                <a:fillRect/>
              </a:stretch>
            </a:blipFill>
            <a:ln>
              <a:noFill/>
            </a:ln>
            <a:effectLst/>
          </c:spPr>
          <c:invertIfNegative val="0"/>
          <c:cat>
            <c:strRef>
              <c:f>Processing!$O$12</c:f>
              <c:strCache>
                <c:ptCount val="1"/>
                <c:pt idx="0">
                  <c:v>Icon</c:v>
                </c:pt>
              </c:strCache>
            </c:strRef>
          </c:cat>
          <c:val>
            <c:numRef>
              <c:f>Processing!$O$14</c:f>
              <c:numCache>
                <c:formatCode>General</c:formatCode>
                <c:ptCount val="1"/>
                <c:pt idx="0">
                  <c:v>0</c:v>
                </c:pt>
              </c:numCache>
            </c:numRef>
          </c:val>
          <c:extLst>
            <c:ext xmlns:c16="http://schemas.microsoft.com/office/drawing/2014/chart" uri="{C3380CC4-5D6E-409C-BE32-E72D297353CC}">
              <c16:uniqueId val="{00000001-82AE-4CB6-B6AA-FE61848EA06B}"/>
            </c:ext>
          </c:extLst>
        </c:ser>
        <c:ser>
          <c:idx val="2"/>
          <c:order val="2"/>
          <c:spPr>
            <a:blipFill>
              <a:blip xmlns:r="http://schemas.openxmlformats.org/officeDocument/2006/relationships" r:embed="rId5"/>
              <a:stretch>
                <a:fillRect/>
              </a:stretch>
            </a:blipFill>
            <a:ln>
              <a:noFill/>
            </a:ln>
            <a:effectLst/>
          </c:spPr>
          <c:invertIfNegative val="0"/>
          <c:cat>
            <c:strRef>
              <c:f>Processing!$O$12</c:f>
              <c:strCache>
                <c:ptCount val="1"/>
                <c:pt idx="0">
                  <c:v>Icon</c:v>
                </c:pt>
              </c:strCache>
            </c:strRef>
          </c:cat>
          <c:val>
            <c:numRef>
              <c:f>Processing!$O$15</c:f>
              <c:numCache>
                <c:formatCode>General</c:formatCode>
                <c:ptCount val="1"/>
                <c:pt idx="0">
                  <c:v>10</c:v>
                </c:pt>
              </c:numCache>
            </c:numRef>
          </c:val>
          <c:extLst>
            <c:ext xmlns:c16="http://schemas.microsoft.com/office/drawing/2014/chart" uri="{C3380CC4-5D6E-409C-BE32-E72D297353CC}">
              <c16:uniqueId val="{00000002-82AE-4CB6-B6AA-FE61848EA06B}"/>
            </c:ext>
          </c:extLst>
        </c:ser>
        <c:dLbls>
          <c:showLegendKey val="0"/>
          <c:showVal val="0"/>
          <c:showCatName val="0"/>
          <c:showSerName val="0"/>
          <c:showPercent val="0"/>
          <c:showBubbleSize val="0"/>
        </c:dLbls>
        <c:gapWidth val="0"/>
        <c:overlap val="100"/>
        <c:axId val="2038252159"/>
        <c:axId val="2038236799"/>
      </c:barChart>
      <c:catAx>
        <c:axId val="2038252159"/>
        <c:scaling>
          <c:orientation val="minMax"/>
        </c:scaling>
        <c:delete val="1"/>
        <c:axPos val="l"/>
        <c:numFmt formatCode="General" sourceLinked="1"/>
        <c:majorTickMark val="none"/>
        <c:minorTickMark val="none"/>
        <c:tickLblPos val="nextTo"/>
        <c:crossAx val="2038236799"/>
        <c:crosses val="autoZero"/>
        <c:auto val="1"/>
        <c:lblAlgn val="ctr"/>
        <c:lblOffset val="100"/>
        <c:noMultiLvlLbl val="0"/>
      </c:catAx>
      <c:valAx>
        <c:axId val="2038236799"/>
        <c:scaling>
          <c:orientation val="minMax"/>
          <c:max val="10"/>
          <c:min val="0"/>
        </c:scaling>
        <c:delete val="1"/>
        <c:axPos val="b"/>
        <c:numFmt formatCode="General" sourceLinked="1"/>
        <c:majorTickMark val="none"/>
        <c:minorTickMark val="none"/>
        <c:tickLblPos val="nextTo"/>
        <c:crossAx val="2038252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8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chemeClr val="bg1"/>
            </a:solidFill>
            <a:ln>
              <a:noFill/>
            </a:ln>
            <a:effectLst/>
          </c:spPr>
          <c:invertIfNegative val="0"/>
          <c:dPt>
            <c:idx val="0"/>
            <c:invertIfNegative val="0"/>
            <c:bubble3D val="0"/>
            <c:spPr>
              <a:solidFill>
                <a:srgbClr val="0C94FF"/>
              </a:solidFill>
              <a:ln>
                <a:noFill/>
              </a:ln>
              <a:effectLst/>
            </c:spPr>
            <c:extLst>
              <c:ext xmlns:c16="http://schemas.microsoft.com/office/drawing/2014/chart" uri="{C3380CC4-5D6E-409C-BE32-E72D297353CC}">
                <c16:uniqueId val="{00000001-49B3-4FE3-ADD0-324D412953B6}"/>
              </c:ext>
            </c:extLst>
          </c:dPt>
          <c:val>
            <c:numRef>
              <c:f>Processing!$N$17</c:f>
              <c:numCache>
                <c:formatCode>0%</c:formatCode>
                <c:ptCount val="1"/>
                <c:pt idx="0">
                  <c:v>1</c:v>
                </c:pt>
              </c:numCache>
            </c:numRef>
          </c:val>
          <c:extLst>
            <c:ext xmlns:c16="http://schemas.microsoft.com/office/drawing/2014/chart" uri="{C3380CC4-5D6E-409C-BE32-E72D297353CC}">
              <c16:uniqueId val="{00000002-49B3-4FE3-ADD0-324D412953B6}"/>
            </c:ext>
          </c:extLst>
        </c:ser>
        <c:ser>
          <c:idx val="1"/>
          <c:order val="1"/>
          <c:spPr>
            <a:solidFill>
              <a:srgbClr val="0C94FF">
                <a:alpha val="27000"/>
              </a:srgbClr>
            </a:solidFill>
            <a:ln>
              <a:noFill/>
            </a:ln>
            <a:effectLst/>
          </c:spPr>
          <c:invertIfNegative val="0"/>
          <c:val>
            <c:numRef>
              <c:f>Processing!$O$17</c:f>
              <c:numCache>
                <c:formatCode>0%</c:formatCode>
                <c:ptCount val="1"/>
                <c:pt idx="0">
                  <c:v>0</c:v>
                </c:pt>
              </c:numCache>
            </c:numRef>
          </c:val>
          <c:extLst>
            <c:ext xmlns:c16="http://schemas.microsoft.com/office/drawing/2014/chart" uri="{C3380CC4-5D6E-409C-BE32-E72D297353CC}">
              <c16:uniqueId val="{00000003-49B3-4FE3-ADD0-324D412953B6}"/>
            </c:ext>
          </c:extLst>
        </c:ser>
        <c:dLbls>
          <c:showLegendKey val="0"/>
          <c:showVal val="0"/>
          <c:showCatName val="0"/>
          <c:showSerName val="0"/>
          <c:showPercent val="0"/>
          <c:showBubbleSize val="0"/>
        </c:dLbls>
        <c:gapWidth val="500"/>
        <c:overlap val="100"/>
        <c:axId val="1957253423"/>
        <c:axId val="1957247663"/>
      </c:barChart>
      <c:catAx>
        <c:axId val="1957253423"/>
        <c:scaling>
          <c:orientation val="minMax"/>
        </c:scaling>
        <c:delete val="1"/>
        <c:axPos val="l"/>
        <c:majorTickMark val="out"/>
        <c:minorTickMark val="none"/>
        <c:tickLblPos val="nextTo"/>
        <c:crossAx val="1957247663"/>
        <c:crosses val="autoZero"/>
        <c:auto val="1"/>
        <c:lblAlgn val="ctr"/>
        <c:lblOffset val="100"/>
        <c:noMultiLvlLbl val="0"/>
      </c:catAx>
      <c:valAx>
        <c:axId val="1957247663"/>
        <c:scaling>
          <c:orientation val="minMax"/>
          <c:max val="1"/>
          <c:min val="0"/>
        </c:scaling>
        <c:delete val="1"/>
        <c:axPos val="b"/>
        <c:numFmt formatCode="0%" sourceLinked="1"/>
        <c:majorTickMark val="out"/>
        <c:minorTickMark val="none"/>
        <c:tickLblPos val="nextTo"/>
        <c:crossAx val="1957253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8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Processing!$G$1</c:f>
              <c:strCache>
                <c:ptCount val="1"/>
                <c:pt idx="0">
                  <c:v>Indent</c:v>
                </c:pt>
              </c:strCache>
            </c:strRef>
          </c:tx>
          <c:spPr>
            <a:noFill/>
            <a:ln>
              <a:noFill/>
            </a:ln>
            <a:effectLst/>
          </c:spPr>
          <c:invertIfNegative val="0"/>
          <c:cat>
            <c:strRef>
              <c:f>Processing!$F$2:$F$13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Processing!$G$2:$G$13</c:f>
              <c:numCache>
                <c:formatCode>General</c:formatCode>
                <c:ptCount val="12"/>
                <c:pt idx="0">
                  <c:v>1120.04</c:v>
                </c:pt>
                <c:pt idx="1">
                  <c:v>1120.04</c:v>
                </c:pt>
                <c:pt idx="2">
                  <c:v>1120.04</c:v>
                </c:pt>
                <c:pt idx="3">
                  <c:v>1120.04</c:v>
                </c:pt>
                <c:pt idx="4">
                  <c:v>1120.04</c:v>
                </c:pt>
                <c:pt idx="5">
                  <c:v>1120.04</c:v>
                </c:pt>
                <c:pt idx="6">
                  <c:v>1120.04</c:v>
                </c:pt>
                <c:pt idx="7">
                  <c:v>1120.04</c:v>
                </c:pt>
                <c:pt idx="8">
                  <c:v>1120.04</c:v>
                </c:pt>
                <c:pt idx="9">
                  <c:v>1120.04</c:v>
                </c:pt>
                <c:pt idx="10">
                  <c:v>1120.04</c:v>
                </c:pt>
                <c:pt idx="11">
                  <c:v>1120.04</c:v>
                </c:pt>
              </c:numCache>
            </c:numRef>
          </c:val>
          <c:extLst>
            <c:ext xmlns:c16="http://schemas.microsoft.com/office/drawing/2014/chart" uri="{C3380CC4-5D6E-409C-BE32-E72D297353CC}">
              <c16:uniqueId val="{00000000-80AA-4A59-80AC-758B2689B0AF}"/>
            </c:ext>
          </c:extLst>
        </c:ser>
        <c:ser>
          <c:idx val="2"/>
          <c:order val="1"/>
          <c:tx>
            <c:strRef>
              <c:f>Processing!$H$1</c:f>
              <c:strCache>
                <c:ptCount val="1"/>
                <c:pt idx="0">
                  <c:v>Sales</c:v>
                </c:pt>
              </c:strCache>
            </c:strRef>
          </c:tx>
          <c:spPr>
            <a:solidFill>
              <a:srgbClr val="88CBFF"/>
            </a:solidFill>
            <a:ln w="101600">
              <a:solidFill>
                <a:srgbClr val="88CBFF"/>
              </a:solidFill>
            </a:ln>
            <a:effectLst/>
          </c:spPr>
          <c:invertIfNegative val="0"/>
          <c:val>
            <c:numRef>
              <c:f>Processing!$H$2:$H$13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1-80AA-4A59-80AC-758B2689B0AF}"/>
            </c:ext>
          </c:extLst>
        </c:ser>
        <c:dLbls>
          <c:showLegendKey val="0"/>
          <c:showVal val="0"/>
          <c:showCatName val="0"/>
          <c:showSerName val="0"/>
          <c:showPercent val="0"/>
          <c:showBubbleSize val="0"/>
        </c:dLbls>
        <c:gapWidth val="500"/>
        <c:overlap val="100"/>
        <c:axId val="2010021327"/>
        <c:axId val="2010021807"/>
      </c:barChart>
      <c:barChart>
        <c:barDir val="col"/>
        <c:grouping val="stacked"/>
        <c:varyColors val="0"/>
        <c:ser>
          <c:idx val="3"/>
          <c:order val="2"/>
          <c:tx>
            <c:strRef>
              <c:f>Processing!$G$1</c:f>
              <c:strCache>
                <c:ptCount val="1"/>
                <c:pt idx="0">
                  <c:v>Indent</c:v>
                </c:pt>
              </c:strCache>
            </c:strRef>
          </c:tx>
          <c:spPr>
            <a:noFill/>
            <a:ln>
              <a:noFill/>
            </a:ln>
            <a:effectLst/>
          </c:spPr>
          <c:invertIfNegative val="0"/>
          <c:val>
            <c:numRef>
              <c:f>Processing!$G$2:$G$13</c:f>
              <c:numCache>
                <c:formatCode>General</c:formatCode>
                <c:ptCount val="12"/>
                <c:pt idx="0">
                  <c:v>1120.04</c:v>
                </c:pt>
                <c:pt idx="1">
                  <c:v>1120.04</c:v>
                </c:pt>
                <c:pt idx="2">
                  <c:v>1120.04</c:v>
                </c:pt>
                <c:pt idx="3">
                  <c:v>1120.04</c:v>
                </c:pt>
                <c:pt idx="4">
                  <c:v>1120.04</c:v>
                </c:pt>
                <c:pt idx="5">
                  <c:v>1120.04</c:v>
                </c:pt>
                <c:pt idx="6">
                  <c:v>1120.04</c:v>
                </c:pt>
                <c:pt idx="7">
                  <c:v>1120.04</c:v>
                </c:pt>
                <c:pt idx="8">
                  <c:v>1120.04</c:v>
                </c:pt>
                <c:pt idx="9">
                  <c:v>1120.04</c:v>
                </c:pt>
                <c:pt idx="10">
                  <c:v>1120.04</c:v>
                </c:pt>
                <c:pt idx="11">
                  <c:v>1120.04</c:v>
                </c:pt>
              </c:numCache>
            </c:numRef>
          </c:val>
          <c:extLst>
            <c:ext xmlns:c16="http://schemas.microsoft.com/office/drawing/2014/chart" uri="{C3380CC4-5D6E-409C-BE32-E72D297353CC}">
              <c16:uniqueId val="{00000002-80AA-4A59-80AC-758B2689B0AF}"/>
            </c:ext>
          </c:extLst>
        </c:ser>
        <c:ser>
          <c:idx val="1"/>
          <c:order val="3"/>
          <c:tx>
            <c:strRef>
              <c:f>Processing!$I$1</c:f>
              <c:strCache>
                <c:ptCount val="1"/>
                <c:pt idx="0">
                  <c:v>Cursor</c:v>
                </c:pt>
              </c:strCache>
            </c:strRef>
          </c:tx>
          <c:spPr>
            <a:solidFill>
              <a:srgbClr val="2E63DE"/>
            </a:solidFill>
            <a:ln w="101600">
              <a:solidFill>
                <a:srgbClr val="0C94FF"/>
              </a:solidFill>
            </a:ln>
            <a:effectLst/>
          </c:spPr>
          <c:invertIfNegative val="0"/>
          <c:cat>
            <c:strRef>
              <c:f>Processing!$F$2:$F$13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Processing!$I$2:$I$13</c:f>
              <c:numCache>
                <c:formatCode>General</c:formatCode>
                <c:ptCount val="12"/>
                <c:pt idx="0">
                  <c:v>20098</c:v>
                </c:pt>
                <c:pt idx="1">
                  <c:v>20128</c:v>
                </c:pt>
                <c:pt idx="2">
                  <c:v>20204</c:v>
                </c:pt>
                <c:pt idx="3">
                  <c:v>19994</c:v>
                </c:pt>
                <c:pt idx="4">
                  <c:v>17694</c:v>
                </c:pt>
                <c:pt idx="5">
                  <c:v>16883</c:v>
                </c:pt>
                <c:pt idx="6">
                  <c:v>18192</c:v>
                </c:pt>
                <c:pt idx="7">
                  <c:v>21338</c:v>
                </c:pt>
                <c:pt idx="8">
                  <c:v>26198</c:v>
                </c:pt>
                <c:pt idx="9">
                  <c:v>28001</c:v>
                </c:pt>
                <c:pt idx="10">
                  <c:v>25959</c:v>
                </c:pt>
                <c:pt idx="11">
                  <c:v>20856</c:v>
                </c:pt>
              </c:numCache>
            </c:numRef>
          </c:val>
          <c:extLst>
            <c:ext xmlns:c16="http://schemas.microsoft.com/office/drawing/2014/chart" uri="{C3380CC4-5D6E-409C-BE32-E72D297353CC}">
              <c16:uniqueId val="{00000003-80AA-4A59-80AC-758B2689B0AF}"/>
            </c:ext>
          </c:extLst>
        </c:ser>
        <c:dLbls>
          <c:showLegendKey val="0"/>
          <c:showVal val="0"/>
          <c:showCatName val="0"/>
          <c:showSerName val="0"/>
          <c:showPercent val="0"/>
          <c:showBubbleSize val="0"/>
        </c:dLbls>
        <c:gapWidth val="500"/>
        <c:overlap val="100"/>
        <c:axId val="301850960"/>
        <c:axId val="301850000"/>
      </c:barChart>
      <c:scatterChart>
        <c:scatterStyle val="lineMarker"/>
        <c:varyColors val="0"/>
        <c:ser>
          <c:idx val="4"/>
          <c:order val="4"/>
          <c:tx>
            <c:strRef>
              <c:f>Processing!$J$1</c:f>
              <c:strCache>
                <c:ptCount val="1"/>
                <c:pt idx="0">
                  <c:v>Labels</c:v>
                </c:pt>
              </c:strCache>
            </c:strRef>
          </c:tx>
          <c:spPr>
            <a:ln w="25400" cap="rnd">
              <a:noFill/>
              <a:round/>
            </a:ln>
            <a:effectLst/>
          </c:spPr>
          <c:marker>
            <c:symbol val="circle"/>
            <c:size val="5"/>
            <c:spPr>
              <a:noFill/>
              <a:ln w="9525">
                <a:noFill/>
              </a:ln>
              <a:effectLst/>
            </c:spPr>
          </c:marker>
          <c:dLbls>
            <c:numFmt formatCode="[&gt;=1000000]#,##0.0,,\ &quot;M&quot;;[&gt;=1000]#,##0.0,\ &quot;K&quot;;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yVal>
            <c:numRef>
              <c:f>Processing!$J$2:$J$13</c:f>
              <c:numCache>
                <c:formatCode>General</c:formatCode>
                <c:ptCount val="12"/>
                <c:pt idx="0">
                  <c:v>21218.04</c:v>
                </c:pt>
                <c:pt idx="1">
                  <c:v>21248.04</c:v>
                </c:pt>
                <c:pt idx="2">
                  <c:v>21324.04</c:v>
                </c:pt>
                <c:pt idx="3">
                  <c:v>21114.04</c:v>
                </c:pt>
                <c:pt idx="4">
                  <c:v>18814.04</c:v>
                </c:pt>
                <c:pt idx="5">
                  <c:v>18003.04</c:v>
                </c:pt>
                <c:pt idx="6">
                  <c:v>19312.04</c:v>
                </c:pt>
                <c:pt idx="7">
                  <c:v>22458.04</c:v>
                </c:pt>
                <c:pt idx="8">
                  <c:v>27318.04</c:v>
                </c:pt>
                <c:pt idx="9">
                  <c:v>29121.040000000001</c:v>
                </c:pt>
                <c:pt idx="10">
                  <c:v>27079.040000000001</c:v>
                </c:pt>
                <c:pt idx="11">
                  <c:v>21976.04</c:v>
                </c:pt>
              </c:numCache>
            </c:numRef>
          </c:yVal>
          <c:smooth val="0"/>
          <c:extLst>
            <c:ext xmlns:c16="http://schemas.microsoft.com/office/drawing/2014/chart" uri="{C3380CC4-5D6E-409C-BE32-E72D297353CC}">
              <c16:uniqueId val="{00000004-80AA-4A59-80AC-758B2689B0AF}"/>
            </c:ext>
          </c:extLst>
        </c:ser>
        <c:dLbls>
          <c:showLegendKey val="0"/>
          <c:showVal val="0"/>
          <c:showCatName val="0"/>
          <c:showSerName val="0"/>
          <c:showPercent val="0"/>
          <c:showBubbleSize val="0"/>
        </c:dLbls>
        <c:axId val="301850960"/>
        <c:axId val="301850000"/>
      </c:scatterChart>
      <c:catAx>
        <c:axId val="2010021327"/>
        <c:scaling>
          <c:orientation val="minMax"/>
        </c:scaling>
        <c:delete val="1"/>
        <c:axPos val="b"/>
        <c:numFmt formatCode="General" sourceLinked="1"/>
        <c:majorTickMark val="none"/>
        <c:minorTickMark val="none"/>
        <c:tickLblPos val="nextTo"/>
        <c:crossAx val="2010021807"/>
        <c:crosses val="autoZero"/>
        <c:auto val="1"/>
        <c:lblAlgn val="ctr"/>
        <c:lblOffset val="100"/>
        <c:noMultiLvlLbl val="0"/>
      </c:catAx>
      <c:valAx>
        <c:axId val="2010021807"/>
        <c:scaling>
          <c:orientation val="minMax"/>
        </c:scaling>
        <c:delete val="0"/>
        <c:axPos val="l"/>
        <c:majorGridlines>
          <c:spPr>
            <a:ln w="9525" cap="flat" cmpd="sng" algn="ctr">
              <a:solidFill>
                <a:srgbClr val="23272F">
                  <a:alpha val="11000"/>
                </a:srgb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A2ADBE"/>
                </a:solidFill>
                <a:latin typeface="+mn-lt"/>
                <a:ea typeface="+mn-ea"/>
                <a:cs typeface="+mn-cs"/>
              </a:defRPr>
            </a:pPr>
            <a:endParaRPr lang="ru-RU"/>
          </a:p>
        </c:txPr>
        <c:crossAx val="2010021327"/>
        <c:crosses val="autoZero"/>
        <c:crossBetween val="between"/>
      </c:valAx>
      <c:valAx>
        <c:axId val="301850000"/>
        <c:scaling>
          <c:orientation val="minMax"/>
        </c:scaling>
        <c:delete val="1"/>
        <c:axPos val="r"/>
        <c:numFmt formatCode="General" sourceLinked="1"/>
        <c:majorTickMark val="out"/>
        <c:minorTickMark val="none"/>
        <c:tickLblPos val="nextTo"/>
        <c:crossAx val="301850960"/>
        <c:crosses val="max"/>
        <c:crossBetween val="between"/>
      </c:valAx>
      <c:catAx>
        <c:axId val="301850960"/>
        <c:scaling>
          <c:orientation val="minMax"/>
        </c:scaling>
        <c:delete val="1"/>
        <c:axPos val="b"/>
        <c:majorTickMark val="out"/>
        <c:minorTickMark val="none"/>
        <c:tickLblPos val="nextTo"/>
        <c:crossAx val="30185000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8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gradFill>
              <a:gsLst>
                <a:gs pos="100000">
                  <a:srgbClr val="A2ADBE"/>
                </a:gs>
                <a:gs pos="23000">
                  <a:srgbClr val="A2ADBE"/>
                </a:gs>
                <a:gs pos="83000">
                  <a:srgbClr val="D8DDE4"/>
                </a:gs>
              </a:gsLst>
              <a:lin ang="5400000" scaled="0"/>
            </a:gradFill>
            <a:ln>
              <a:noFill/>
            </a:ln>
            <a:effectLst/>
          </c:spPr>
          <c:invertIfNegative val="0"/>
          <c:cat>
            <c:strRef>
              <c:f>Processing!$S$2:$S$6</c:f>
              <c:strCache>
                <c:ptCount val="5"/>
                <c:pt idx="0">
                  <c:v>Initiative 1</c:v>
                </c:pt>
                <c:pt idx="1">
                  <c:v>Initiative 2</c:v>
                </c:pt>
                <c:pt idx="2">
                  <c:v>Initiative 3</c:v>
                </c:pt>
                <c:pt idx="3">
                  <c:v>Initiative 4</c:v>
                </c:pt>
                <c:pt idx="4">
                  <c:v>Initiative 5</c:v>
                </c:pt>
              </c:strCache>
            </c:strRef>
          </c:cat>
          <c:val>
            <c:numRef>
              <c:f>Processing!$T$2:$T$6</c:f>
              <c:numCache>
                <c:formatCode>General</c:formatCode>
                <c:ptCount val="5"/>
                <c:pt idx="0">
                  <c:v>0.2</c:v>
                </c:pt>
                <c:pt idx="1">
                  <c:v>1</c:v>
                </c:pt>
                <c:pt idx="2">
                  <c:v>3</c:v>
                </c:pt>
                <c:pt idx="3">
                  <c:v>4</c:v>
                </c:pt>
                <c:pt idx="4">
                  <c:v>7</c:v>
                </c:pt>
              </c:numCache>
            </c:numRef>
          </c:val>
          <c:extLst>
            <c:ext xmlns:c16="http://schemas.microsoft.com/office/drawing/2014/chart" uri="{C3380CC4-5D6E-409C-BE32-E72D297353CC}">
              <c16:uniqueId val="{00000000-7FA3-49C2-B30B-495B616A798C}"/>
            </c:ext>
          </c:extLst>
        </c:ser>
        <c:ser>
          <c:idx val="1"/>
          <c:order val="1"/>
          <c:spPr>
            <a:solidFill>
              <a:srgbClr val="2B5BCB"/>
            </a:solidFill>
            <a:ln w="101600">
              <a:solidFill>
                <a:srgbClr val="2B5BCB"/>
              </a:solidFill>
            </a:ln>
            <a:effectLst/>
          </c:spPr>
          <c:invertIfNegative val="0"/>
          <c:dPt>
            <c:idx val="0"/>
            <c:invertIfNegative val="0"/>
            <c:bubble3D val="0"/>
            <c:spPr>
              <a:solidFill>
                <a:srgbClr val="1D8986"/>
              </a:solidFill>
              <a:ln w="101600">
                <a:gradFill>
                  <a:gsLst>
                    <a:gs pos="0">
                      <a:srgbClr val="28BEBA"/>
                    </a:gs>
                    <a:gs pos="31000">
                      <a:srgbClr val="1D8986"/>
                    </a:gs>
                  </a:gsLst>
                  <a:lin ang="5400000" scaled="1"/>
                </a:gradFill>
              </a:ln>
              <a:effectLst/>
            </c:spPr>
            <c:extLst>
              <c:ext xmlns:c16="http://schemas.microsoft.com/office/drawing/2014/chart" uri="{C3380CC4-5D6E-409C-BE32-E72D297353CC}">
                <c16:uniqueId val="{00000002-7FA3-49C2-B30B-495B616A798C}"/>
              </c:ext>
            </c:extLst>
          </c:dPt>
          <c:dPt>
            <c:idx val="1"/>
            <c:invertIfNegative val="0"/>
            <c:bubble3D val="0"/>
            <c:spPr>
              <a:solidFill>
                <a:srgbClr val="2B5BCB"/>
              </a:solidFill>
              <a:ln w="101600">
                <a:gradFill>
                  <a:gsLst>
                    <a:gs pos="0">
                      <a:srgbClr val="5A82DC"/>
                    </a:gs>
                    <a:gs pos="31000">
                      <a:srgbClr val="2B5BCB"/>
                    </a:gs>
                  </a:gsLst>
                  <a:lin ang="5400000" scaled="1"/>
                </a:gradFill>
              </a:ln>
              <a:effectLst/>
            </c:spPr>
            <c:extLst>
              <c:ext xmlns:c16="http://schemas.microsoft.com/office/drawing/2014/chart" uri="{C3380CC4-5D6E-409C-BE32-E72D297353CC}">
                <c16:uniqueId val="{00000004-7FA3-49C2-B30B-495B616A798C}"/>
              </c:ext>
            </c:extLst>
          </c:dPt>
          <c:dPt>
            <c:idx val="2"/>
            <c:invertIfNegative val="0"/>
            <c:bubble3D val="0"/>
            <c:spPr>
              <a:solidFill>
                <a:srgbClr val="FF5C6D"/>
              </a:solidFill>
              <a:ln w="101600">
                <a:gradFill>
                  <a:gsLst>
                    <a:gs pos="0">
                      <a:srgbClr val="FFA3AC"/>
                    </a:gs>
                    <a:gs pos="31000">
                      <a:srgbClr val="FF5C6D"/>
                    </a:gs>
                  </a:gsLst>
                  <a:lin ang="5400000" scaled="1"/>
                </a:gradFill>
              </a:ln>
              <a:effectLst/>
            </c:spPr>
            <c:extLst>
              <c:ext xmlns:c16="http://schemas.microsoft.com/office/drawing/2014/chart" uri="{C3380CC4-5D6E-409C-BE32-E72D297353CC}">
                <c16:uniqueId val="{00000006-7FA3-49C2-B30B-495B616A798C}"/>
              </c:ext>
            </c:extLst>
          </c:dPt>
          <c:dPt>
            <c:idx val="3"/>
            <c:invertIfNegative val="0"/>
            <c:bubble3D val="0"/>
            <c:spPr>
              <a:solidFill>
                <a:srgbClr val="007D9B"/>
              </a:solidFill>
              <a:ln w="101600">
                <a:gradFill>
                  <a:gsLst>
                    <a:gs pos="0">
                      <a:srgbClr val="00ADD6"/>
                    </a:gs>
                    <a:gs pos="31000">
                      <a:srgbClr val="007D9B"/>
                    </a:gs>
                  </a:gsLst>
                  <a:lin ang="5400000" scaled="1"/>
                </a:gradFill>
              </a:ln>
              <a:effectLst/>
            </c:spPr>
            <c:extLst>
              <c:ext xmlns:c16="http://schemas.microsoft.com/office/drawing/2014/chart" uri="{C3380CC4-5D6E-409C-BE32-E72D297353CC}">
                <c16:uniqueId val="{00000008-7FA3-49C2-B30B-495B616A798C}"/>
              </c:ext>
            </c:extLst>
          </c:dPt>
          <c:dPt>
            <c:idx val="4"/>
            <c:invertIfNegative val="0"/>
            <c:bubble3D val="0"/>
            <c:spPr>
              <a:solidFill>
                <a:srgbClr val="454555"/>
              </a:solidFill>
              <a:ln w="101600">
                <a:gradFill>
                  <a:gsLst>
                    <a:gs pos="0">
                      <a:srgbClr val="70708A"/>
                    </a:gs>
                    <a:gs pos="31000">
                      <a:srgbClr val="454555"/>
                    </a:gs>
                  </a:gsLst>
                  <a:lin ang="5400000" scaled="1"/>
                </a:gradFill>
              </a:ln>
              <a:effectLst/>
            </c:spPr>
            <c:extLst>
              <c:ext xmlns:c16="http://schemas.microsoft.com/office/drawing/2014/chart" uri="{C3380CC4-5D6E-409C-BE32-E72D297353CC}">
                <c16:uniqueId val="{0000000A-7FA3-49C2-B30B-495B616A798C}"/>
              </c:ext>
            </c:extLst>
          </c:dPt>
          <c:cat>
            <c:strRef>
              <c:f>Processing!$S$2:$S$6</c:f>
              <c:strCache>
                <c:ptCount val="5"/>
                <c:pt idx="0">
                  <c:v>Initiative 1</c:v>
                </c:pt>
                <c:pt idx="1">
                  <c:v>Initiative 2</c:v>
                </c:pt>
                <c:pt idx="2">
                  <c:v>Initiative 3</c:v>
                </c:pt>
                <c:pt idx="3">
                  <c:v>Initiative 4</c:v>
                </c:pt>
                <c:pt idx="4">
                  <c:v>Initiative 5</c:v>
                </c:pt>
              </c:strCache>
            </c:strRef>
          </c:cat>
          <c:val>
            <c:numRef>
              <c:f>Processing!$U$2:$U$6</c:f>
              <c:numCache>
                <c:formatCode>General</c:formatCode>
                <c:ptCount val="5"/>
                <c:pt idx="0">
                  <c:v>4.8</c:v>
                </c:pt>
                <c:pt idx="1">
                  <c:v>6</c:v>
                </c:pt>
                <c:pt idx="2">
                  <c:v>8</c:v>
                </c:pt>
                <c:pt idx="3">
                  <c:v>7</c:v>
                </c:pt>
                <c:pt idx="4">
                  <c:v>4.8</c:v>
                </c:pt>
              </c:numCache>
            </c:numRef>
          </c:val>
          <c:extLst>
            <c:ext xmlns:c16="http://schemas.microsoft.com/office/drawing/2014/chart" uri="{C3380CC4-5D6E-409C-BE32-E72D297353CC}">
              <c16:uniqueId val="{0000000B-7FA3-49C2-B30B-495B616A798C}"/>
            </c:ext>
          </c:extLst>
        </c:ser>
        <c:ser>
          <c:idx val="2"/>
          <c:order val="2"/>
          <c:spPr>
            <a:gradFill>
              <a:gsLst>
                <a:gs pos="100000">
                  <a:srgbClr val="A2ADBE"/>
                </a:gs>
                <a:gs pos="23000">
                  <a:srgbClr val="A2ADBE"/>
                </a:gs>
                <a:gs pos="83000">
                  <a:srgbClr val="D8DDE4"/>
                </a:gs>
              </a:gsLst>
              <a:lin ang="5400000" scaled="0"/>
            </a:gradFill>
            <a:ln>
              <a:noFill/>
            </a:ln>
            <a:effectLst/>
          </c:spPr>
          <c:invertIfNegative val="0"/>
          <c:cat>
            <c:strRef>
              <c:f>Processing!$S$2:$S$6</c:f>
              <c:strCache>
                <c:ptCount val="5"/>
                <c:pt idx="0">
                  <c:v>Initiative 1</c:v>
                </c:pt>
                <c:pt idx="1">
                  <c:v>Initiative 2</c:v>
                </c:pt>
                <c:pt idx="2">
                  <c:v>Initiative 3</c:v>
                </c:pt>
                <c:pt idx="3">
                  <c:v>Initiative 4</c:v>
                </c:pt>
                <c:pt idx="4">
                  <c:v>Initiative 5</c:v>
                </c:pt>
              </c:strCache>
            </c:strRef>
          </c:cat>
          <c:val>
            <c:numRef>
              <c:f>Processing!$V$2:$V$6</c:f>
              <c:numCache>
                <c:formatCode>General</c:formatCode>
                <c:ptCount val="5"/>
                <c:pt idx="0">
                  <c:v>7</c:v>
                </c:pt>
                <c:pt idx="1">
                  <c:v>5</c:v>
                </c:pt>
                <c:pt idx="2">
                  <c:v>1</c:v>
                </c:pt>
                <c:pt idx="3">
                  <c:v>1</c:v>
                </c:pt>
                <c:pt idx="4">
                  <c:v>0.19999999999999929</c:v>
                </c:pt>
              </c:numCache>
            </c:numRef>
          </c:val>
          <c:extLst>
            <c:ext xmlns:c16="http://schemas.microsoft.com/office/drawing/2014/chart" uri="{C3380CC4-5D6E-409C-BE32-E72D297353CC}">
              <c16:uniqueId val="{0000000C-7FA3-49C2-B30B-495B616A798C}"/>
            </c:ext>
          </c:extLst>
        </c:ser>
        <c:dLbls>
          <c:showLegendKey val="0"/>
          <c:showVal val="0"/>
          <c:showCatName val="0"/>
          <c:showSerName val="0"/>
          <c:showPercent val="0"/>
          <c:showBubbleSize val="0"/>
        </c:dLbls>
        <c:gapWidth val="200"/>
        <c:overlap val="100"/>
        <c:axId val="307646768"/>
        <c:axId val="307649168"/>
      </c:barChart>
      <c:catAx>
        <c:axId val="307646768"/>
        <c:scaling>
          <c:orientation val="maxMin"/>
        </c:scaling>
        <c:delete val="1"/>
        <c:axPos val="l"/>
        <c:numFmt formatCode="General" sourceLinked="1"/>
        <c:majorTickMark val="none"/>
        <c:minorTickMark val="none"/>
        <c:tickLblPos val="nextTo"/>
        <c:crossAx val="307649168"/>
        <c:crosses val="autoZero"/>
        <c:auto val="1"/>
        <c:lblAlgn val="ctr"/>
        <c:lblOffset val="100"/>
        <c:noMultiLvlLbl val="0"/>
      </c:catAx>
      <c:valAx>
        <c:axId val="307649168"/>
        <c:scaling>
          <c:orientation val="minMax"/>
          <c:max val="12"/>
          <c:min val="0"/>
        </c:scaling>
        <c:delete val="1"/>
        <c:axPos val="t"/>
        <c:numFmt formatCode="General" sourceLinked="0"/>
        <c:majorTickMark val="out"/>
        <c:minorTickMark val="none"/>
        <c:tickLblPos val="nextTo"/>
        <c:crossAx val="30764676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Processing!$T$8" lockText="1" noThreeD="1"/>
</file>

<file path=xl/ctrlProps/ctrlProp2.xml><?xml version="1.0" encoding="utf-8"?>
<formControlPr xmlns="http://schemas.microsoft.com/office/spreadsheetml/2009/9/main" objectType="CheckBox" checked="Checked" fmlaLink="Processing!$T$8" lockText="1" noThreeD="1"/>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hyperlink" Target="#'Brand Awareness'!A1"/><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hyperlink" Target="#'Marketing Cost'!A1"/><Relationship Id="rId17" Type="http://schemas.openxmlformats.org/officeDocument/2006/relationships/image" Target="../media/image5.svg"/><Relationship Id="rId2" Type="http://schemas.openxmlformats.org/officeDocument/2006/relationships/chart" Target="../charts/chart2.xml"/><Relationship Id="rId16" Type="http://schemas.openxmlformats.org/officeDocument/2006/relationships/image" Target="../media/image4.pn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hyperlink" Target="#'DASHBOARD Light'!A1"/><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hyperlink" Target="#'Sales Volume'!A1"/></Relationships>
</file>

<file path=xl/drawings/_rels/drawing2.xml.rels><?xml version="1.0" encoding="UTF-8" standalone="yes"?>
<Relationships xmlns="http://schemas.openxmlformats.org/package/2006/relationships"><Relationship Id="rId8" Type="http://schemas.openxmlformats.org/officeDocument/2006/relationships/chart" Target="../charts/chart19.xml"/><Relationship Id="rId13" Type="http://schemas.openxmlformats.org/officeDocument/2006/relationships/hyperlink" Target="#'Brand Awareness Light'!A1"/><Relationship Id="rId3" Type="http://schemas.openxmlformats.org/officeDocument/2006/relationships/chart" Target="../charts/chart14.xml"/><Relationship Id="rId7" Type="http://schemas.openxmlformats.org/officeDocument/2006/relationships/chart" Target="../charts/chart18.xml"/><Relationship Id="rId12" Type="http://schemas.openxmlformats.org/officeDocument/2006/relationships/hyperlink" Target="#'Marketing Cost Light'!A1"/><Relationship Id="rId17" Type="http://schemas.openxmlformats.org/officeDocument/2006/relationships/image" Target="../media/image10.svg"/><Relationship Id="rId2" Type="http://schemas.openxmlformats.org/officeDocument/2006/relationships/chart" Target="../charts/chart13.xml"/><Relationship Id="rId16" Type="http://schemas.openxmlformats.org/officeDocument/2006/relationships/image" Target="../media/image9.png"/><Relationship Id="rId1" Type="http://schemas.openxmlformats.org/officeDocument/2006/relationships/chart" Target="../charts/chart12.xml"/><Relationship Id="rId6" Type="http://schemas.openxmlformats.org/officeDocument/2006/relationships/chart" Target="../charts/chart17.xml"/><Relationship Id="rId11" Type="http://schemas.openxmlformats.org/officeDocument/2006/relationships/chart" Target="../charts/chart22.xml"/><Relationship Id="rId5" Type="http://schemas.openxmlformats.org/officeDocument/2006/relationships/chart" Target="../charts/chart16.xml"/><Relationship Id="rId15" Type="http://schemas.openxmlformats.org/officeDocument/2006/relationships/hyperlink" Target="#DASHBOARD!A1"/><Relationship Id="rId10" Type="http://schemas.openxmlformats.org/officeDocument/2006/relationships/chart" Target="../charts/chart21.xml"/><Relationship Id="rId4" Type="http://schemas.openxmlformats.org/officeDocument/2006/relationships/chart" Target="../charts/chart15.xml"/><Relationship Id="rId9" Type="http://schemas.openxmlformats.org/officeDocument/2006/relationships/chart" Target="../charts/chart20.xml"/><Relationship Id="rId14" Type="http://schemas.openxmlformats.org/officeDocument/2006/relationships/hyperlink" Target="#'Sales Volume Light'!A1"/></Relationships>
</file>

<file path=xl/drawings/_rels/drawing3.xml.rels><?xml version="1.0" encoding="UTF-8" standalone="yes"?>
<Relationships xmlns="http://schemas.openxmlformats.org/package/2006/relationships"><Relationship Id="rId8" Type="http://schemas.openxmlformats.org/officeDocument/2006/relationships/chart" Target="../charts/chart30.xml"/><Relationship Id="rId13" Type="http://schemas.openxmlformats.org/officeDocument/2006/relationships/hyperlink" Target="#DASHBOARD!A1"/><Relationship Id="rId18" Type="http://schemas.openxmlformats.org/officeDocument/2006/relationships/image" Target="../media/image5.svg"/><Relationship Id="rId3" Type="http://schemas.openxmlformats.org/officeDocument/2006/relationships/chart" Target="../charts/chart25.xml"/><Relationship Id="rId7" Type="http://schemas.openxmlformats.org/officeDocument/2006/relationships/chart" Target="../charts/chart29.xml"/><Relationship Id="rId12" Type="http://schemas.openxmlformats.org/officeDocument/2006/relationships/chart" Target="../charts/chart34.xml"/><Relationship Id="rId17" Type="http://schemas.openxmlformats.org/officeDocument/2006/relationships/image" Target="../media/image4.png"/><Relationship Id="rId2" Type="http://schemas.openxmlformats.org/officeDocument/2006/relationships/chart" Target="../charts/chart24.xml"/><Relationship Id="rId16" Type="http://schemas.openxmlformats.org/officeDocument/2006/relationships/hyperlink" Target="#'Marketing Cost Light'!A1"/><Relationship Id="rId1" Type="http://schemas.openxmlformats.org/officeDocument/2006/relationships/chart" Target="../charts/chart23.xml"/><Relationship Id="rId6" Type="http://schemas.openxmlformats.org/officeDocument/2006/relationships/chart" Target="../charts/chart28.xml"/><Relationship Id="rId11" Type="http://schemas.openxmlformats.org/officeDocument/2006/relationships/chart" Target="../charts/chart33.xml"/><Relationship Id="rId5" Type="http://schemas.openxmlformats.org/officeDocument/2006/relationships/chart" Target="../charts/chart27.xml"/><Relationship Id="rId15" Type="http://schemas.openxmlformats.org/officeDocument/2006/relationships/hyperlink" Target="#'Sales Volume'!A1"/><Relationship Id="rId10" Type="http://schemas.openxmlformats.org/officeDocument/2006/relationships/chart" Target="../charts/chart32.xml"/><Relationship Id="rId4" Type="http://schemas.openxmlformats.org/officeDocument/2006/relationships/chart" Target="../charts/chart26.xml"/><Relationship Id="rId9" Type="http://schemas.openxmlformats.org/officeDocument/2006/relationships/chart" Target="../charts/chart31.xml"/><Relationship Id="rId14" Type="http://schemas.openxmlformats.org/officeDocument/2006/relationships/hyperlink" Target="#'Brand Awareness'!A1"/></Relationships>
</file>

<file path=xl/drawings/_rels/drawing4.xml.rels><?xml version="1.0" encoding="UTF-8" standalone="yes"?>
<Relationships xmlns="http://schemas.openxmlformats.org/package/2006/relationships"><Relationship Id="rId8" Type="http://schemas.openxmlformats.org/officeDocument/2006/relationships/chart" Target="../charts/chart42.xml"/><Relationship Id="rId13" Type="http://schemas.openxmlformats.org/officeDocument/2006/relationships/chart" Target="../charts/chart45.xml"/><Relationship Id="rId3" Type="http://schemas.openxmlformats.org/officeDocument/2006/relationships/chart" Target="../charts/chart37.xml"/><Relationship Id="rId7" Type="http://schemas.openxmlformats.org/officeDocument/2006/relationships/chart" Target="../charts/chart41.xml"/><Relationship Id="rId12" Type="http://schemas.openxmlformats.org/officeDocument/2006/relationships/chart" Target="../charts/chart44.xml"/><Relationship Id="rId17" Type="http://schemas.openxmlformats.org/officeDocument/2006/relationships/image" Target="../media/image10.svg"/><Relationship Id="rId2" Type="http://schemas.openxmlformats.org/officeDocument/2006/relationships/chart" Target="../charts/chart36.xml"/><Relationship Id="rId16" Type="http://schemas.openxmlformats.org/officeDocument/2006/relationships/image" Target="../media/image9.png"/><Relationship Id="rId1" Type="http://schemas.openxmlformats.org/officeDocument/2006/relationships/chart" Target="../charts/chart35.xml"/><Relationship Id="rId6" Type="http://schemas.openxmlformats.org/officeDocument/2006/relationships/chart" Target="../charts/chart40.xml"/><Relationship Id="rId11" Type="http://schemas.openxmlformats.org/officeDocument/2006/relationships/hyperlink" Target="#'Sales Volume Light'!A1"/><Relationship Id="rId5" Type="http://schemas.openxmlformats.org/officeDocument/2006/relationships/chart" Target="../charts/chart39.xml"/><Relationship Id="rId15" Type="http://schemas.openxmlformats.org/officeDocument/2006/relationships/hyperlink" Target="#'Marketing Cost'!A1"/><Relationship Id="rId10" Type="http://schemas.openxmlformats.org/officeDocument/2006/relationships/hyperlink" Target="#'Brand Awareness Light'!A1"/><Relationship Id="rId4" Type="http://schemas.openxmlformats.org/officeDocument/2006/relationships/chart" Target="../charts/chart38.xml"/><Relationship Id="rId9" Type="http://schemas.openxmlformats.org/officeDocument/2006/relationships/chart" Target="../charts/chart43.xml"/><Relationship Id="rId14" Type="http://schemas.openxmlformats.org/officeDocument/2006/relationships/hyperlink" Target="#'DASHBOARD Light'!A1"/></Relationships>
</file>

<file path=xl/drawings/_rels/drawing5.xml.rels><?xml version="1.0" encoding="UTF-8" standalone="yes"?>
<Relationships xmlns="http://schemas.openxmlformats.org/package/2006/relationships"><Relationship Id="rId8" Type="http://schemas.openxmlformats.org/officeDocument/2006/relationships/chart" Target="../charts/chart53.xml"/><Relationship Id="rId13" Type="http://schemas.openxmlformats.org/officeDocument/2006/relationships/hyperlink" Target="#'Marketing Cost'!A1"/><Relationship Id="rId3" Type="http://schemas.openxmlformats.org/officeDocument/2006/relationships/chart" Target="../charts/chart48.xml"/><Relationship Id="rId7" Type="http://schemas.openxmlformats.org/officeDocument/2006/relationships/chart" Target="../charts/chart52.xml"/><Relationship Id="rId12" Type="http://schemas.openxmlformats.org/officeDocument/2006/relationships/hyperlink" Target="#DASHBOARD!A1"/><Relationship Id="rId17" Type="http://schemas.openxmlformats.org/officeDocument/2006/relationships/image" Target="../media/image5.svg"/><Relationship Id="rId2" Type="http://schemas.openxmlformats.org/officeDocument/2006/relationships/chart" Target="../charts/chart47.xml"/><Relationship Id="rId16" Type="http://schemas.openxmlformats.org/officeDocument/2006/relationships/image" Target="../media/image4.png"/><Relationship Id="rId1" Type="http://schemas.openxmlformats.org/officeDocument/2006/relationships/chart" Target="../charts/chart46.xml"/><Relationship Id="rId6" Type="http://schemas.openxmlformats.org/officeDocument/2006/relationships/chart" Target="../charts/chart51.xml"/><Relationship Id="rId11" Type="http://schemas.openxmlformats.org/officeDocument/2006/relationships/chart" Target="../charts/chart56.xml"/><Relationship Id="rId5" Type="http://schemas.openxmlformats.org/officeDocument/2006/relationships/chart" Target="../charts/chart50.xml"/><Relationship Id="rId15" Type="http://schemas.openxmlformats.org/officeDocument/2006/relationships/hyperlink" Target="#'Brand Awareness Light'!A1"/><Relationship Id="rId10" Type="http://schemas.openxmlformats.org/officeDocument/2006/relationships/chart" Target="../charts/chart55.xml"/><Relationship Id="rId4" Type="http://schemas.openxmlformats.org/officeDocument/2006/relationships/chart" Target="../charts/chart49.xml"/><Relationship Id="rId9" Type="http://schemas.openxmlformats.org/officeDocument/2006/relationships/chart" Target="../charts/chart54.xml"/><Relationship Id="rId14" Type="http://schemas.openxmlformats.org/officeDocument/2006/relationships/hyperlink" Target="#'Sales Volume'!A1"/></Relationships>
</file>

<file path=xl/drawings/_rels/drawing6.xml.rels><?xml version="1.0" encoding="UTF-8" standalone="yes"?>
<Relationships xmlns="http://schemas.openxmlformats.org/package/2006/relationships"><Relationship Id="rId8" Type="http://schemas.openxmlformats.org/officeDocument/2006/relationships/chart" Target="../charts/chart64.xml"/><Relationship Id="rId13" Type="http://schemas.openxmlformats.org/officeDocument/2006/relationships/hyperlink" Target="#'DASHBOARD Light'!A1"/><Relationship Id="rId3" Type="http://schemas.openxmlformats.org/officeDocument/2006/relationships/chart" Target="../charts/chart59.xml"/><Relationship Id="rId7" Type="http://schemas.openxmlformats.org/officeDocument/2006/relationships/chart" Target="../charts/chart63.xml"/><Relationship Id="rId12" Type="http://schemas.openxmlformats.org/officeDocument/2006/relationships/chart" Target="../charts/chart66.xml"/><Relationship Id="rId2" Type="http://schemas.openxmlformats.org/officeDocument/2006/relationships/chart" Target="../charts/chart58.xml"/><Relationship Id="rId16" Type="http://schemas.openxmlformats.org/officeDocument/2006/relationships/image" Target="../media/image10.svg"/><Relationship Id="rId1" Type="http://schemas.openxmlformats.org/officeDocument/2006/relationships/chart" Target="../charts/chart57.xml"/><Relationship Id="rId6" Type="http://schemas.openxmlformats.org/officeDocument/2006/relationships/chart" Target="../charts/chart62.xml"/><Relationship Id="rId11" Type="http://schemas.openxmlformats.org/officeDocument/2006/relationships/chart" Target="../charts/chart65.xml"/><Relationship Id="rId5" Type="http://schemas.openxmlformats.org/officeDocument/2006/relationships/chart" Target="../charts/chart61.xml"/><Relationship Id="rId15" Type="http://schemas.openxmlformats.org/officeDocument/2006/relationships/image" Target="../media/image9.png"/><Relationship Id="rId10" Type="http://schemas.openxmlformats.org/officeDocument/2006/relationships/hyperlink" Target="#'Sales Volume Light'!A1"/><Relationship Id="rId4" Type="http://schemas.openxmlformats.org/officeDocument/2006/relationships/chart" Target="../charts/chart60.xml"/><Relationship Id="rId9" Type="http://schemas.openxmlformats.org/officeDocument/2006/relationships/hyperlink" Target="#'Marketing Cost Light'!A1"/><Relationship Id="rId14" Type="http://schemas.openxmlformats.org/officeDocument/2006/relationships/hyperlink" Target="#'Brand Awareness'!A1"/></Relationships>
</file>

<file path=xl/drawings/_rels/drawing7.xml.rels><?xml version="1.0" encoding="UTF-8" standalone="yes"?>
<Relationships xmlns="http://schemas.openxmlformats.org/package/2006/relationships"><Relationship Id="rId8" Type="http://schemas.openxmlformats.org/officeDocument/2006/relationships/chart" Target="../charts/chart74.xml"/><Relationship Id="rId13" Type="http://schemas.openxmlformats.org/officeDocument/2006/relationships/hyperlink" Target="#'Marketing Cost'!A1"/><Relationship Id="rId3" Type="http://schemas.openxmlformats.org/officeDocument/2006/relationships/chart" Target="../charts/chart69.xml"/><Relationship Id="rId7" Type="http://schemas.openxmlformats.org/officeDocument/2006/relationships/chart" Target="../charts/chart73.xml"/><Relationship Id="rId12" Type="http://schemas.openxmlformats.org/officeDocument/2006/relationships/hyperlink" Target="#DASHBOARD!A1"/><Relationship Id="rId17" Type="http://schemas.openxmlformats.org/officeDocument/2006/relationships/image" Target="../media/image5.svg"/><Relationship Id="rId2" Type="http://schemas.openxmlformats.org/officeDocument/2006/relationships/chart" Target="../charts/chart68.xml"/><Relationship Id="rId16" Type="http://schemas.openxmlformats.org/officeDocument/2006/relationships/image" Target="../media/image4.png"/><Relationship Id="rId1" Type="http://schemas.openxmlformats.org/officeDocument/2006/relationships/chart" Target="../charts/chart67.xml"/><Relationship Id="rId6" Type="http://schemas.openxmlformats.org/officeDocument/2006/relationships/chart" Target="../charts/chart72.xml"/><Relationship Id="rId11" Type="http://schemas.openxmlformats.org/officeDocument/2006/relationships/chart" Target="../charts/chart77.xml"/><Relationship Id="rId5" Type="http://schemas.openxmlformats.org/officeDocument/2006/relationships/chart" Target="../charts/chart71.xml"/><Relationship Id="rId15" Type="http://schemas.openxmlformats.org/officeDocument/2006/relationships/hyperlink" Target="#'Sales Volume Light'!A1"/><Relationship Id="rId10" Type="http://schemas.openxmlformats.org/officeDocument/2006/relationships/chart" Target="../charts/chart76.xml"/><Relationship Id="rId4" Type="http://schemas.openxmlformats.org/officeDocument/2006/relationships/chart" Target="../charts/chart70.xml"/><Relationship Id="rId9" Type="http://schemas.openxmlformats.org/officeDocument/2006/relationships/chart" Target="../charts/chart75.xml"/><Relationship Id="rId14" Type="http://schemas.openxmlformats.org/officeDocument/2006/relationships/hyperlink" Target="#'Brand Awareness'!A1"/></Relationships>
</file>

<file path=xl/drawings/_rels/drawing8.xml.rels><?xml version="1.0" encoding="UTF-8" standalone="yes"?>
<Relationships xmlns="http://schemas.openxmlformats.org/package/2006/relationships"><Relationship Id="rId8" Type="http://schemas.openxmlformats.org/officeDocument/2006/relationships/chart" Target="../charts/chart85.xml"/><Relationship Id="rId13" Type="http://schemas.openxmlformats.org/officeDocument/2006/relationships/hyperlink" Target="#'DASHBOARD Light'!A1"/><Relationship Id="rId3" Type="http://schemas.openxmlformats.org/officeDocument/2006/relationships/chart" Target="../charts/chart80.xml"/><Relationship Id="rId7" Type="http://schemas.openxmlformats.org/officeDocument/2006/relationships/chart" Target="../charts/chart84.xml"/><Relationship Id="rId12" Type="http://schemas.openxmlformats.org/officeDocument/2006/relationships/chart" Target="../charts/chart87.xml"/><Relationship Id="rId2" Type="http://schemas.openxmlformats.org/officeDocument/2006/relationships/chart" Target="../charts/chart79.xml"/><Relationship Id="rId16" Type="http://schemas.openxmlformats.org/officeDocument/2006/relationships/image" Target="../media/image10.svg"/><Relationship Id="rId1" Type="http://schemas.openxmlformats.org/officeDocument/2006/relationships/chart" Target="../charts/chart78.xml"/><Relationship Id="rId6" Type="http://schemas.openxmlformats.org/officeDocument/2006/relationships/chart" Target="../charts/chart83.xml"/><Relationship Id="rId11" Type="http://schemas.openxmlformats.org/officeDocument/2006/relationships/chart" Target="../charts/chart86.xml"/><Relationship Id="rId5" Type="http://schemas.openxmlformats.org/officeDocument/2006/relationships/chart" Target="../charts/chart82.xml"/><Relationship Id="rId15" Type="http://schemas.openxmlformats.org/officeDocument/2006/relationships/image" Target="../media/image9.png"/><Relationship Id="rId10" Type="http://schemas.openxmlformats.org/officeDocument/2006/relationships/hyperlink" Target="#'Brand Awareness Light'!A1"/><Relationship Id="rId4" Type="http://schemas.openxmlformats.org/officeDocument/2006/relationships/chart" Target="../charts/chart81.xml"/><Relationship Id="rId9" Type="http://schemas.openxmlformats.org/officeDocument/2006/relationships/hyperlink" Target="#'Marketing Cost Light'!A1"/><Relationship Id="rId14" Type="http://schemas.openxmlformats.org/officeDocument/2006/relationships/hyperlink" Target="#'Sales Volume'!A1"/></Relationships>
</file>

<file path=xl/drawings/drawing1.xml><?xml version="1.0" encoding="utf-8"?>
<xdr:wsDr xmlns:xdr="http://schemas.openxmlformats.org/drawingml/2006/spreadsheetDrawing" xmlns:a="http://schemas.openxmlformats.org/drawingml/2006/main">
  <xdr:twoCellAnchor>
    <xdr:from>
      <xdr:col>1</xdr:col>
      <xdr:colOff>160020</xdr:colOff>
      <xdr:row>0</xdr:row>
      <xdr:rowOff>89650</xdr:rowOff>
    </xdr:from>
    <xdr:to>
      <xdr:col>7</xdr:col>
      <xdr:colOff>45720</xdr:colOff>
      <xdr:row>14</xdr:row>
      <xdr:rowOff>1796</xdr:rowOff>
    </xdr:to>
    <xdr:grpSp>
      <xdr:nvGrpSpPr>
        <xdr:cNvPr id="11" name="Group 10">
          <a:extLst>
            <a:ext uri="{FF2B5EF4-FFF2-40B4-BE49-F238E27FC236}">
              <a16:creationId xmlns:a16="http://schemas.microsoft.com/office/drawing/2014/main" id="{00000000-0008-0000-0000-00000B000000}"/>
            </a:ext>
          </a:extLst>
        </xdr:cNvPr>
        <xdr:cNvGrpSpPr/>
      </xdr:nvGrpSpPr>
      <xdr:grpSpPr>
        <a:xfrm>
          <a:off x="769620" y="89650"/>
          <a:ext cx="3543300" cy="2422264"/>
          <a:chOff x="769620" y="89650"/>
          <a:chExt cx="3543300" cy="2422264"/>
        </a:xfrm>
      </xdr:grpSpPr>
      <xdr:grpSp>
        <xdr:nvGrpSpPr>
          <xdr:cNvPr id="18" name="Group 17">
            <a:extLst>
              <a:ext uri="{FF2B5EF4-FFF2-40B4-BE49-F238E27FC236}">
                <a16:creationId xmlns:a16="http://schemas.microsoft.com/office/drawing/2014/main" id="{00000000-0008-0000-0000-000012000000}"/>
              </a:ext>
            </a:extLst>
          </xdr:cNvPr>
          <xdr:cNvGrpSpPr/>
        </xdr:nvGrpSpPr>
        <xdr:grpSpPr>
          <a:xfrm>
            <a:off x="1661160" y="389720"/>
            <a:ext cx="1828800" cy="1825710"/>
            <a:chOff x="2438400" y="3108960"/>
            <a:chExt cx="1618489" cy="1618489"/>
          </a:xfrm>
        </xdr:grpSpPr>
        <xdr:sp macro="" textlink="">
          <xdr:nvSpPr>
            <xdr:cNvPr id="21" name="Oval 20">
              <a:extLst>
                <a:ext uri="{FF2B5EF4-FFF2-40B4-BE49-F238E27FC236}">
                  <a16:creationId xmlns:a16="http://schemas.microsoft.com/office/drawing/2014/main" id="{00000000-0008-0000-0000-000015000000}"/>
                </a:ext>
              </a:extLst>
            </xdr:cNvPr>
            <xdr:cNvSpPr/>
          </xdr:nvSpPr>
          <xdr:spPr>
            <a:xfrm>
              <a:off x="2438401" y="3108960"/>
              <a:ext cx="1618488" cy="1618488"/>
            </a:xfrm>
            <a:prstGeom prst="ellipse">
              <a:avLst/>
            </a:prstGeom>
            <a:gradFill flip="none" rotWithShape="1">
              <a:gsLst>
                <a:gs pos="55000">
                  <a:srgbClr val="8A2BF1"/>
                </a:gs>
                <a:gs pos="37000">
                  <a:srgbClr val="8A2BF1">
                    <a:alpha val="0"/>
                  </a:srgbClr>
                </a:gs>
              </a:gsLst>
              <a:path path="circle">
                <a:fillToRect l="100000" t="100000"/>
              </a:path>
              <a:tileRect r="-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22" name="Oval 21">
              <a:extLst>
                <a:ext uri="{FF2B5EF4-FFF2-40B4-BE49-F238E27FC236}">
                  <a16:creationId xmlns:a16="http://schemas.microsoft.com/office/drawing/2014/main" id="{00000000-0008-0000-0000-000016000000}"/>
                </a:ext>
              </a:extLst>
            </xdr:cNvPr>
            <xdr:cNvSpPr/>
          </xdr:nvSpPr>
          <xdr:spPr>
            <a:xfrm>
              <a:off x="2438401" y="3108960"/>
              <a:ext cx="1618488" cy="1618488"/>
            </a:xfrm>
            <a:prstGeom prst="ellipse">
              <a:avLst/>
            </a:prstGeom>
            <a:gradFill flip="none" rotWithShape="1">
              <a:gsLst>
                <a:gs pos="82000">
                  <a:srgbClr val="10EBCD"/>
                </a:gs>
                <a:gs pos="67000">
                  <a:srgbClr val="10EBCD">
                    <a:alpha val="0"/>
                  </a:srgbClr>
                </a:gs>
              </a:gsLst>
              <a:path path="circle">
                <a:fillToRect l="100000" b="100000"/>
              </a:path>
              <a:tileRect t="-100000" r="-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23" name="Oval 22">
              <a:extLst>
                <a:ext uri="{FF2B5EF4-FFF2-40B4-BE49-F238E27FC236}">
                  <a16:creationId xmlns:a16="http://schemas.microsoft.com/office/drawing/2014/main" id="{00000000-0008-0000-0000-000017000000}"/>
                </a:ext>
              </a:extLst>
            </xdr:cNvPr>
            <xdr:cNvSpPr/>
          </xdr:nvSpPr>
          <xdr:spPr>
            <a:xfrm>
              <a:off x="2438401" y="3108960"/>
              <a:ext cx="1618488" cy="1618488"/>
            </a:xfrm>
            <a:prstGeom prst="ellipse">
              <a:avLst/>
            </a:prstGeom>
            <a:gradFill flip="none" rotWithShape="1">
              <a:gsLst>
                <a:gs pos="80000">
                  <a:srgbClr val="FF00FF"/>
                </a:gs>
                <a:gs pos="65000">
                  <a:srgbClr val="FF00FF">
                    <a:alpha val="0"/>
                  </a:srgbClr>
                </a:gs>
              </a:gsLst>
              <a:path path="circle">
                <a:fillToRect t="100000" r="100000"/>
              </a:path>
              <a:tileRect l="-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24" name="Oval 23">
              <a:extLst>
                <a:ext uri="{FF2B5EF4-FFF2-40B4-BE49-F238E27FC236}">
                  <a16:creationId xmlns:a16="http://schemas.microsoft.com/office/drawing/2014/main" id="{00000000-0008-0000-0000-000018000000}"/>
                </a:ext>
              </a:extLst>
            </xdr:cNvPr>
            <xdr:cNvSpPr/>
          </xdr:nvSpPr>
          <xdr:spPr>
            <a:xfrm>
              <a:off x="2438400" y="3108961"/>
              <a:ext cx="1618488" cy="1618488"/>
            </a:xfrm>
            <a:prstGeom prst="ellipse">
              <a:avLst/>
            </a:prstGeom>
            <a:gradFill flip="none" rotWithShape="1">
              <a:gsLst>
                <a:gs pos="72000">
                  <a:srgbClr val="FF0000"/>
                </a:gs>
                <a:gs pos="54000">
                  <a:srgbClr val="FF00FF">
                    <a:alpha val="0"/>
                  </a:srgbClr>
                </a:gs>
              </a:gsLst>
              <a:path path="circle">
                <a:fillToRect r="100000" b="100000"/>
              </a:path>
              <a:tileRect l="-100000" t="-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graphicFrame macro="">
        <xdr:nvGraphicFramePr>
          <xdr:cNvPr id="19" name="Chart 18">
            <a:extLst>
              <a:ext uri="{FF2B5EF4-FFF2-40B4-BE49-F238E27FC236}">
                <a16:creationId xmlns:a16="http://schemas.microsoft.com/office/drawing/2014/main" id="{00000000-0008-0000-0000-000013000000}"/>
              </a:ext>
            </a:extLst>
          </xdr:cNvPr>
          <xdr:cNvGraphicFramePr>
            <a:graphicFrameLocks/>
          </xdr:cNvGraphicFramePr>
        </xdr:nvGraphicFramePr>
        <xdr:xfrm>
          <a:off x="1175004" y="89650"/>
          <a:ext cx="2816352" cy="2422264"/>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20" name="Oval 19">
            <a:extLst>
              <a:ext uri="{FF2B5EF4-FFF2-40B4-BE49-F238E27FC236}">
                <a16:creationId xmlns:a16="http://schemas.microsoft.com/office/drawing/2014/main" id="{00000000-0008-0000-0000-000014000000}"/>
              </a:ext>
            </a:extLst>
          </xdr:cNvPr>
          <xdr:cNvSpPr/>
        </xdr:nvSpPr>
        <xdr:spPr>
          <a:xfrm>
            <a:off x="1729740" y="463478"/>
            <a:ext cx="1691640" cy="1659367"/>
          </a:xfrm>
          <a:prstGeom prst="ellipse">
            <a:avLst/>
          </a:prstGeom>
          <a:gradFill flip="none" rotWithShape="1">
            <a:gsLst>
              <a:gs pos="80000">
                <a:schemeClr val="tx1">
                  <a:alpha val="0"/>
                </a:schemeClr>
              </a:gs>
              <a:gs pos="23000">
                <a:schemeClr val="tx1"/>
              </a:gs>
            </a:gsLst>
            <a:path path="circle">
              <a:fillToRect l="50000" t="50000" r="50000" b="5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25" name="Flowchart: Manual Operation 248">
            <a:extLst>
              <a:ext uri="{FF2B5EF4-FFF2-40B4-BE49-F238E27FC236}">
                <a16:creationId xmlns:a16="http://schemas.microsoft.com/office/drawing/2014/main" id="{00000000-0008-0000-0000-000019000000}"/>
              </a:ext>
            </a:extLst>
          </xdr:cNvPr>
          <xdr:cNvSpPr/>
        </xdr:nvSpPr>
        <xdr:spPr>
          <a:xfrm flipV="1">
            <a:off x="769620" y="1545434"/>
            <a:ext cx="3543300" cy="875499"/>
          </a:xfrm>
          <a:custGeom>
            <a:avLst/>
            <a:gdLst>
              <a:gd name="connsiteX0" fmla="*/ 0 w 10000"/>
              <a:gd name="connsiteY0" fmla="*/ 0 h 10000"/>
              <a:gd name="connsiteX1" fmla="*/ 10000 w 10000"/>
              <a:gd name="connsiteY1" fmla="*/ 0 h 10000"/>
              <a:gd name="connsiteX2" fmla="*/ 8000 w 10000"/>
              <a:gd name="connsiteY2" fmla="*/ 10000 h 10000"/>
              <a:gd name="connsiteX3" fmla="*/ 2000 w 10000"/>
              <a:gd name="connsiteY3" fmla="*/ 10000 h 10000"/>
              <a:gd name="connsiteX4" fmla="*/ 0 w 10000"/>
              <a:gd name="connsiteY4" fmla="*/ 0 h 10000"/>
              <a:gd name="connsiteX0" fmla="*/ 0 w 12021"/>
              <a:gd name="connsiteY0" fmla="*/ 0 h 10000"/>
              <a:gd name="connsiteX1" fmla="*/ 12021 w 12021"/>
              <a:gd name="connsiteY1" fmla="*/ 0 h 10000"/>
              <a:gd name="connsiteX2" fmla="*/ 10021 w 12021"/>
              <a:gd name="connsiteY2" fmla="*/ 10000 h 10000"/>
              <a:gd name="connsiteX3" fmla="*/ 4021 w 12021"/>
              <a:gd name="connsiteY3" fmla="*/ 10000 h 10000"/>
              <a:gd name="connsiteX4" fmla="*/ 0 w 12021"/>
              <a:gd name="connsiteY4" fmla="*/ 0 h 10000"/>
              <a:gd name="connsiteX0" fmla="*/ 0 w 12021"/>
              <a:gd name="connsiteY0" fmla="*/ 0 h 10000"/>
              <a:gd name="connsiteX1" fmla="*/ 12021 w 12021"/>
              <a:gd name="connsiteY1" fmla="*/ 0 h 10000"/>
              <a:gd name="connsiteX2" fmla="*/ 10021 w 12021"/>
              <a:gd name="connsiteY2" fmla="*/ 10000 h 10000"/>
              <a:gd name="connsiteX3" fmla="*/ 5546 w 12021"/>
              <a:gd name="connsiteY3" fmla="*/ 10000 h 10000"/>
              <a:gd name="connsiteX4" fmla="*/ 0 w 12021"/>
              <a:gd name="connsiteY4" fmla="*/ 0 h 10000"/>
              <a:gd name="connsiteX0" fmla="*/ 0 w 15035"/>
              <a:gd name="connsiteY0" fmla="*/ 0 h 10000"/>
              <a:gd name="connsiteX1" fmla="*/ 15035 w 15035"/>
              <a:gd name="connsiteY1" fmla="*/ 97 h 10000"/>
              <a:gd name="connsiteX2" fmla="*/ 10021 w 15035"/>
              <a:gd name="connsiteY2" fmla="*/ 10000 h 10000"/>
              <a:gd name="connsiteX3" fmla="*/ 5546 w 15035"/>
              <a:gd name="connsiteY3" fmla="*/ 10000 h 10000"/>
              <a:gd name="connsiteX4" fmla="*/ 0 w 15035"/>
              <a:gd name="connsiteY4" fmla="*/ 0 h 10000"/>
              <a:gd name="connsiteX0" fmla="*/ 0 w 15035"/>
              <a:gd name="connsiteY0" fmla="*/ 0 h 10000"/>
              <a:gd name="connsiteX1" fmla="*/ 15035 w 15035"/>
              <a:gd name="connsiteY1" fmla="*/ 97 h 10000"/>
              <a:gd name="connsiteX2" fmla="*/ 8780 w 15035"/>
              <a:gd name="connsiteY2" fmla="*/ 10000 h 10000"/>
              <a:gd name="connsiteX3" fmla="*/ 5546 w 15035"/>
              <a:gd name="connsiteY3" fmla="*/ 10000 h 10000"/>
              <a:gd name="connsiteX4" fmla="*/ 0 w 15035"/>
              <a:gd name="connsiteY4" fmla="*/ 0 h 10000"/>
              <a:gd name="connsiteX0" fmla="*/ 0 w 15035"/>
              <a:gd name="connsiteY0" fmla="*/ 0 h 10000"/>
              <a:gd name="connsiteX1" fmla="*/ 15035 w 15035"/>
              <a:gd name="connsiteY1" fmla="*/ 97 h 10000"/>
              <a:gd name="connsiteX2" fmla="*/ 8780 w 15035"/>
              <a:gd name="connsiteY2" fmla="*/ 10000 h 10000"/>
              <a:gd name="connsiteX3" fmla="*/ 5972 w 15035"/>
              <a:gd name="connsiteY3" fmla="*/ 10000 h 10000"/>
              <a:gd name="connsiteX4" fmla="*/ 0 w 15035"/>
              <a:gd name="connsiteY4" fmla="*/ 0 h 10000"/>
              <a:gd name="connsiteX0" fmla="*/ 0 w 15673"/>
              <a:gd name="connsiteY0" fmla="*/ 0 h 10000"/>
              <a:gd name="connsiteX1" fmla="*/ 15673 w 15673"/>
              <a:gd name="connsiteY1" fmla="*/ 97 h 10000"/>
              <a:gd name="connsiteX2" fmla="*/ 9418 w 15673"/>
              <a:gd name="connsiteY2" fmla="*/ 10000 h 10000"/>
              <a:gd name="connsiteX3" fmla="*/ 6610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418 w 15673"/>
              <a:gd name="connsiteY2" fmla="*/ 10000 h 10000"/>
              <a:gd name="connsiteX3" fmla="*/ 6291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028 w 15673"/>
              <a:gd name="connsiteY2" fmla="*/ 10000 h 10000"/>
              <a:gd name="connsiteX3" fmla="*/ 6291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312 w 15673"/>
              <a:gd name="connsiteY2" fmla="*/ 10000 h 10000"/>
              <a:gd name="connsiteX3" fmla="*/ 6291 w 15673"/>
              <a:gd name="connsiteY3" fmla="*/ 10000 h 10000"/>
              <a:gd name="connsiteX4" fmla="*/ 0 w 15673"/>
              <a:gd name="connsiteY4" fmla="*/ 0 h 10000"/>
              <a:gd name="connsiteX0" fmla="*/ 0 w 15779"/>
              <a:gd name="connsiteY0" fmla="*/ 0 h 10000"/>
              <a:gd name="connsiteX1" fmla="*/ 15779 w 15779"/>
              <a:gd name="connsiteY1" fmla="*/ 97 h 10000"/>
              <a:gd name="connsiteX2" fmla="*/ 9312 w 15779"/>
              <a:gd name="connsiteY2" fmla="*/ 10000 h 10000"/>
              <a:gd name="connsiteX3" fmla="*/ 6291 w 15779"/>
              <a:gd name="connsiteY3" fmla="*/ 10000 h 10000"/>
              <a:gd name="connsiteX4" fmla="*/ 0 w 15779"/>
              <a:gd name="connsiteY4" fmla="*/ 0 h 10000"/>
              <a:gd name="connsiteX0" fmla="*/ 0 w 15779"/>
              <a:gd name="connsiteY0" fmla="*/ 0 h 10000"/>
              <a:gd name="connsiteX1" fmla="*/ 15779 w 15779"/>
              <a:gd name="connsiteY1" fmla="*/ 97 h 10000"/>
              <a:gd name="connsiteX2" fmla="*/ 9525 w 15779"/>
              <a:gd name="connsiteY2" fmla="*/ 10000 h 10000"/>
              <a:gd name="connsiteX3" fmla="*/ 6291 w 15779"/>
              <a:gd name="connsiteY3" fmla="*/ 10000 h 10000"/>
              <a:gd name="connsiteX4" fmla="*/ 0 w 15779"/>
              <a:gd name="connsiteY4" fmla="*/ 0 h 10000"/>
              <a:gd name="connsiteX0" fmla="*/ 0 w 15779"/>
              <a:gd name="connsiteY0" fmla="*/ 0 h 10583"/>
              <a:gd name="connsiteX1" fmla="*/ 15779 w 15779"/>
              <a:gd name="connsiteY1" fmla="*/ 97 h 10583"/>
              <a:gd name="connsiteX2" fmla="*/ 9525 w 15779"/>
              <a:gd name="connsiteY2" fmla="*/ 10000 h 10583"/>
              <a:gd name="connsiteX3" fmla="*/ 6965 w 15779"/>
              <a:gd name="connsiteY3" fmla="*/ 10583 h 10583"/>
              <a:gd name="connsiteX4" fmla="*/ 0 w 15779"/>
              <a:gd name="connsiteY4" fmla="*/ 0 h 10583"/>
              <a:gd name="connsiteX0" fmla="*/ 0 w 15779"/>
              <a:gd name="connsiteY0" fmla="*/ 0 h 10971"/>
              <a:gd name="connsiteX1" fmla="*/ 15779 w 15779"/>
              <a:gd name="connsiteY1" fmla="*/ 97 h 10971"/>
              <a:gd name="connsiteX2" fmla="*/ 9525 w 15779"/>
              <a:gd name="connsiteY2" fmla="*/ 10000 h 10971"/>
              <a:gd name="connsiteX3" fmla="*/ 7000 w 15779"/>
              <a:gd name="connsiteY3" fmla="*/ 10971 h 10971"/>
              <a:gd name="connsiteX4" fmla="*/ 0 w 15779"/>
              <a:gd name="connsiteY4" fmla="*/ 0 h 10971"/>
              <a:gd name="connsiteX0" fmla="*/ 0 w 15779"/>
              <a:gd name="connsiteY0" fmla="*/ 0 h 11165"/>
              <a:gd name="connsiteX1" fmla="*/ 15779 w 15779"/>
              <a:gd name="connsiteY1" fmla="*/ 97 h 11165"/>
              <a:gd name="connsiteX2" fmla="*/ 8780 w 15779"/>
              <a:gd name="connsiteY2" fmla="*/ 11165 h 11165"/>
              <a:gd name="connsiteX3" fmla="*/ 7000 w 15779"/>
              <a:gd name="connsiteY3" fmla="*/ 10971 h 11165"/>
              <a:gd name="connsiteX4" fmla="*/ 0 w 15779"/>
              <a:gd name="connsiteY4" fmla="*/ 0 h 1116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5779" h="11165">
                <a:moveTo>
                  <a:pt x="0" y="0"/>
                </a:moveTo>
                <a:lnTo>
                  <a:pt x="15779" y="97"/>
                </a:lnTo>
                <a:lnTo>
                  <a:pt x="8780" y="11165"/>
                </a:lnTo>
                <a:lnTo>
                  <a:pt x="7000" y="10971"/>
                </a:lnTo>
                <a:lnTo>
                  <a:pt x="0" y="0"/>
                </a:lnTo>
                <a:close/>
              </a:path>
            </a:pathLst>
          </a:custGeom>
          <a:gradFill flip="none" rotWithShape="1">
            <a:gsLst>
              <a:gs pos="21000">
                <a:srgbClr val="14141A"/>
              </a:gs>
              <a:gs pos="100000">
                <a:schemeClr val="tx1"/>
              </a:gs>
            </a:gsLst>
            <a:lin ang="54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Processing!B2">
        <xdr:nvSpPr>
          <xdr:cNvPr id="26" name="TextBox 25">
            <a:extLst>
              <a:ext uri="{FF2B5EF4-FFF2-40B4-BE49-F238E27FC236}">
                <a16:creationId xmlns:a16="http://schemas.microsoft.com/office/drawing/2014/main" id="{00000000-0008-0000-0000-00001A000000}"/>
              </a:ext>
            </a:extLst>
          </xdr:cNvPr>
          <xdr:cNvSpPr txBox="1"/>
        </xdr:nvSpPr>
        <xdr:spPr>
          <a:xfrm>
            <a:off x="1940860" y="997389"/>
            <a:ext cx="1295400" cy="7612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C2F0C4F-9758-45F7-A19F-38405E292A98}" type="TxLink">
              <a:rPr lang="en-US" sz="2400" b="0" i="0" u="none" strike="noStrike">
                <a:solidFill>
                  <a:schemeClr val="bg1"/>
                </a:solidFill>
                <a:latin typeface="Aptos Narrow"/>
                <a:ea typeface="+mn-ea"/>
                <a:cs typeface="+mn-cs"/>
              </a:rPr>
              <a:pPr marL="0" indent="0" algn="ctr"/>
              <a:t>76%</a:t>
            </a:fld>
            <a:endParaRPr lang="ru-RU" sz="2400" b="0" i="0" u="none" strike="noStrike">
              <a:solidFill>
                <a:schemeClr val="bg1"/>
              </a:solidFill>
              <a:latin typeface="Aptos Narrow"/>
              <a:ea typeface="+mn-ea"/>
              <a:cs typeface="+mn-cs"/>
            </a:endParaRPr>
          </a:p>
        </xdr:txBody>
      </xdr:sp>
    </xdr:grpSp>
    <xdr:clientData/>
  </xdr:twoCellAnchor>
  <xdr:twoCellAnchor>
    <xdr:from>
      <xdr:col>7</xdr:col>
      <xdr:colOff>204845</xdr:colOff>
      <xdr:row>1</xdr:row>
      <xdr:rowOff>77996</xdr:rowOff>
    </xdr:from>
    <xdr:to>
      <xdr:col>11</xdr:col>
      <xdr:colOff>154446</xdr:colOff>
      <xdr:row>20</xdr:row>
      <xdr:rowOff>157610</xdr:rowOff>
    </xdr:to>
    <xdr:sp macro="" textlink="">
      <xdr:nvSpPr>
        <xdr:cNvPr id="3" name="Rectangle: Rounded Corners 2">
          <a:extLst>
            <a:ext uri="{FF2B5EF4-FFF2-40B4-BE49-F238E27FC236}">
              <a16:creationId xmlns:a16="http://schemas.microsoft.com/office/drawing/2014/main" id="{00000000-0008-0000-0000-000003000000}"/>
            </a:ext>
          </a:extLst>
        </xdr:cNvPr>
        <xdr:cNvSpPr/>
      </xdr:nvSpPr>
      <xdr:spPr>
        <a:xfrm>
          <a:off x="4472045" y="257290"/>
          <a:ext cx="2388001" cy="3486202"/>
        </a:xfrm>
        <a:prstGeom prst="roundRect">
          <a:avLst>
            <a:gd name="adj" fmla="val 10070"/>
          </a:avLst>
        </a:prstGeom>
        <a:gradFill flip="none" rotWithShape="1">
          <a:gsLst>
            <a:gs pos="100000">
              <a:srgbClr val="1E3979"/>
            </a:gs>
            <a:gs pos="0">
              <a:srgbClr val="1B222F"/>
            </a:gs>
            <a:gs pos="59000">
              <a:srgbClr val="0A0E14"/>
            </a:gs>
          </a:gsLst>
          <a:path path="circle">
            <a:fillToRect r="100000" b="100000"/>
          </a:path>
          <a:tileRect l="-100000" t="-100000"/>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5</xdr:col>
      <xdr:colOff>433445</xdr:colOff>
      <xdr:row>21</xdr:row>
      <xdr:rowOff>165850</xdr:rowOff>
    </xdr:from>
    <xdr:to>
      <xdr:col>11</xdr:col>
      <xdr:colOff>136265</xdr:colOff>
      <xdr:row>38</xdr:row>
      <xdr:rowOff>66566</xdr:rowOff>
    </xdr:to>
    <xdr:sp macro="" textlink="">
      <xdr:nvSpPr>
        <xdr:cNvPr id="4" name="Rectangle: Rounded Corners 3">
          <a:extLst>
            <a:ext uri="{FF2B5EF4-FFF2-40B4-BE49-F238E27FC236}">
              <a16:creationId xmlns:a16="http://schemas.microsoft.com/office/drawing/2014/main" id="{00000000-0008-0000-0000-000004000000}"/>
            </a:ext>
          </a:extLst>
        </xdr:cNvPr>
        <xdr:cNvSpPr/>
      </xdr:nvSpPr>
      <xdr:spPr>
        <a:xfrm>
          <a:off x="3481445" y="3931026"/>
          <a:ext cx="3360420" cy="2948716"/>
        </a:xfrm>
        <a:prstGeom prst="roundRect">
          <a:avLst>
            <a:gd name="adj" fmla="val 7161"/>
          </a:avLst>
        </a:prstGeom>
        <a:gradFill>
          <a:gsLst>
            <a:gs pos="100000">
              <a:srgbClr val="1E3979">
                <a:alpha val="86000"/>
              </a:srgbClr>
            </a:gs>
            <a:gs pos="9000">
              <a:srgbClr val="1B222F"/>
            </a:gs>
            <a:gs pos="63000">
              <a:srgbClr val="0A0E14">
                <a:alpha val="42000"/>
              </a:srgbClr>
            </a:gs>
          </a:gsLst>
          <a:path path="circle">
            <a:fillToRect r="100000" b="100000"/>
          </a:path>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0</xdr:col>
      <xdr:colOff>335280</xdr:colOff>
      <xdr:row>31</xdr:row>
      <xdr:rowOff>139807</xdr:rowOff>
    </xdr:from>
    <xdr:to>
      <xdr:col>5</xdr:col>
      <xdr:colOff>213360</xdr:colOff>
      <xdr:row>38</xdr:row>
      <xdr:rowOff>66566</xdr:rowOff>
    </xdr:to>
    <xdr:sp macro="" textlink="">
      <xdr:nvSpPr>
        <xdr:cNvPr id="5" name="Rectangle: Rounded Corners 4">
          <a:extLst>
            <a:ext uri="{FF2B5EF4-FFF2-40B4-BE49-F238E27FC236}">
              <a16:creationId xmlns:a16="http://schemas.microsoft.com/office/drawing/2014/main" id="{00000000-0008-0000-0000-000005000000}"/>
            </a:ext>
          </a:extLst>
        </xdr:cNvPr>
        <xdr:cNvSpPr/>
      </xdr:nvSpPr>
      <xdr:spPr>
        <a:xfrm>
          <a:off x="335280" y="5697925"/>
          <a:ext cx="2926080" cy="1181817"/>
        </a:xfrm>
        <a:prstGeom prst="roundRect">
          <a:avLst>
            <a:gd name="adj" fmla="val 17742"/>
          </a:avLst>
        </a:prstGeom>
        <a:gradFill flip="none" rotWithShape="1">
          <a:gsLst>
            <a:gs pos="0">
              <a:srgbClr val="1B222F"/>
            </a:gs>
            <a:gs pos="37000">
              <a:srgbClr val="0A0E14"/>
            </a:gs>
          </a:gsLst>
          <a:lin ang="2700000" scaled="1"/>
          <a:tileRect/>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0</xdr:col>
      <xdr:colOff>335280</xdr:colOff>
      <xdr:row>19</xdr:row>
      <xdr:rowOff>24656</xdr:rowOff>
    </xdr:from>
    <xdr:to>
      <xdr:col>5</xdr:col>
      <xdr:colOff>213360</xdr:colOff>
      <xdr:row>30</xdr:row>
      <xdr:rowOff>125899</xdr:rowOff>
    </xdr:to>
    <xdr:sp macro="" textlink="">
      <xdr:nvSpPr>
        <xdr:cNvPr id="6" name="Rectangle: Rounded Corners 5">
          <a:extLst>
            <a:ext uri="{FF2B5EF4-FFF2-40B4-BE49-F238E27FC236}">
              <a16:creationId xmlns:a16="http://schemas.microsoft.com/office/drawing/2014/main" id="{00000000-0008-0000-0000-000006000000}"/>
            </a:ext>
          </a:extLst>
        </xdr:cNvPr>
        <xdr:cNvSpPr/>
      </xdr:nvSpPr>
      <xdr:spPr>
        <a:xfrm>
          <a:off x="335280" y="3431244"/>
          <a:ext cx="2926080" cy="2073479"/>
        </a:xfrm>
        <a:prstGeom prst="roundRect">
          <a:avLst>
            <a:gd name="adj" fmla="val 11726"/>
          </a:avLst>
        </a:prstGeom>
        <a:gradFill flip="none" rotWithShape="1">
          <a:gsLst>
            <a:gs pos="0">
              <a:srgbClr val="15286F"/>
            </a:gs>
            <a:gs pos="45000">
              <a:srgbClr val="0A0E14"/>
            </a:gs>
          </a:gsLst>
          <a:path path="circle">
            <a:fillToRect l="100000" t="100000"/>
          </a:path>
          <a:tileRect r="-100000" b="-100000"/>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0</xdr:col>
      <xdr:colOff>335280</xdr:colOff>
      <xdr:row>11</xdr:row>
      <xdr:rowOff>45276</xdr:rowOff>
    </xdr:from>
    <xdr:to>
      <xdr:col>7</xdr:col>
      <xdr:colOff>457200</xdr:colOff>
      <xdr:row>17</xdr:row>
      <xdr:rowOff>158231</xdr:rowOff>
    </xdr:to>
    <xdr:sp macro="" textlink="Processing!O11">
      <xdr:nvSpPr>
        <xdr:cNvPr id="7" name="Rectangle: Rounded Corners 6">
          <a:extLst>
            <a:ext uri="{FF2B5EF4-FFF2-40B4-BE49-F238E27FC236}">
              <a16:creationId xmlns:a16="http://schemas.microsoft.com/office/drawing/2014/main" id="{00000000-0008-0000-0000-000007000000}"/>
            </a:ext>
          </a:extLst>
        </xdr:cNvPr>
        <xdr:cNvSpPr/>
      </xdr:nvSpPr>
      <xdr:spPr>
        <a:xfrm>
          <a:off x="335280" y="2017511"/>
          <a:ext cx="4389120" cy="1188720"/>
        </a:xfrm>
        <a:prstGeom prst="roundRect">
          <a:avLst>
            <a:gd name="adj" fmla="val 20852"/>
          </a:avLst>
        </a:prstGeom>
        <a:gradFill flip="none" rotWithShape="1">
          <a:gsLst>
            <a:gs pos="0">
              <a:srgbClr val="2E63DE"/>
            </a:gs>
            <a:gs pos="82000">
              <a:srgbClr val="0A0E14"/>
            </a:gs>
          </a:gsLst>
          <a:path path="circle">
            <a:fillToRect l="100000" b="100000"/>
          </a:path>
          <a:tileRect t="-100000" r="-100000"/>
        </a:gradFill>
        <a:ln w="12700">
          <a:solidFill>
            <a:srgbClr val="242D3A"/>
          </a:solidFill>
        </a:ln>
        <a:effectLst>
          <a:outerShdw blurRad="177800" dist="2286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fld id="{C2B3F1E5-5657-4AE1-B285-D2D8540966BE}" type="TxLink">
            <a:rPr lang="en-US" sz="3200" b="0" i="0" u="none" strike="noStrike">
              <a:solidFill>
                <a:schemeClr val="bg1"/>
              </a:solidFill>
              <a:latin typeface="Aptos Narrow"/>
            </a:rPr>
            <a:pPr algn="l"/>
            <a:t>                Attack</a:t>
          </a:fld>
          <a:endParaRPr lang="ru-RU" sz="4800">
            <a:solidFill>
              <a:schemeClr val="bg1"/>
            </a:solidFill>
          </a:endParaRPr>
        </a:p>
      </xdr:txBody>
    </xdr:sp>
    <xdr:clientData/>
  </xdr:twoCellAnchor>
  <xdr:twoCellAnchor>
    <xdr:from>
      <xdr:col>11</xdr:col>
      <xdr:colOff>364865</xdr:colOff>
      <xdr:row>11</xdr:row>
      <xdr:rowOff>77996</xdr:rowOff>
    </xdr:from>
    <xdr:to>
      <xdr:col>23</xdr:col>
      <xdr:colOff>90545</xdr:colOff>
      <xdr:row>38</xdr:row>
      <xdr:rowOff>77996</xdr:rowOff>
    </xdr:to>
    <xdr:sp macro="" textlink="">
      <xdr:nvSpPr>
        <xdr:cNvPr id="9" name="Rectangle: Rounded Corners 8">
          <a:extLst>
            <a:ext uri="{FF2B5EF4-FFF2-40B4-BE49-F238E27FC236}">
              <a16:creationId xmlns:a16="http://schemas.microsoft.com/office/drawing/2014/main" id="{00000000-0008-0000-0000-000009000000}"/>
            </a:ext>
          </a:extLst>
        </xdr:cNvPr>
        <xdr:cNvSpPr/>
      </xdr:nvSpPr>
      <xdr:spPr>
        <a:xfrm>
          <a:off x="7070465" y="2050231"/>
          <a:ext cx="7040880" cy="4840941"/>
        </a:xfrm>
        <a:prstGeom prst="roundRect">
          <a:avLst>
            <a:gd name="adj" fmla="val 4847"/>
          </a:avLst>
        </a:prstGeom>
        <a:gradFill>
          <a:gsLst>
            <a:gs pos="100000">
              <a:srgbClr val="1E3979">
                <a:alpha val="86000"/>
              </a:srgbClr>
            </a:gs>
            <a:gs pos="23000">
              <a:srgbClr val="1B222F"/>
            </a:gs>
            <a:gs pos="84000">
              <a:srgbClr val="0A0E14">
                <a:alpha val="42000"/>
              </a:srgbClr>
            </a:gs>
          </a:gsLst>
          <a:path path="circle">
            <a:fillToRect r="100000" b="100000"/>
          </a:path>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12</xdr:col>
      <xdr:colOff>546847</xdr:colOff>
      <xdr:row>17</xdr:row>
      <xdr:rowOff>35859</xdr:rowOff>
    </xdr:from>
    <xdr:to>
      <xdr:col>22</xdr:col>
      <xdr:colOff>120127</xdr:colOff>
      <xdr:row>35</xdr:row>
      <xdr:rowOff>53788</xdr:rowOff>
    </xdr:to>
    <xdr:graphicFrame macro="">
      <xdr:nvGraphicFramePr>
        <xdr:cNvPr id="12" name="Chart 11">
          <a:extLst>
            <a:ext uri="{FF2B5EF4-FFF2-40B4-BE49-F238E27FC236}">
              <a16:creationId xmlns:a16="http://schemas.microsoft.com/office/drawing/2014/main" id="{00000000-0008-0000-00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487082</xdr:colOff>
      <xdr:row>1</xdr:row>
      <xdr:rowOff>107577</xdr:rowOff>
    </xdr:from>
    <xdr:to>
      <xdr:col>15</xdr:col>
      <xdr:colOff>107578</xdr:colOff>
      <xdr:row>11</xdr:row>
      <xdr:rowOff>35860</xdr:rowOff>
    </xdr:to>
    <xdr:graphicFrame macro="">
      <xdr:nvGraphicFramePr>
        <xdr:cNvPr id="59" name="Chart 58">
          <a:extLst>
            <a:ext uri="{FF2B5EF4-FFF2-40B4-BE49-F238E27FC236}">
              <a16:creationId xmlns:a16="http://schemas.microsoft.com/office/drawing/2014/main" id="{00000000-0008-0000-00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380105</xdr:colOff>
      <xdr:row>1</xdr:row>
      <xdr:rowOff>77996</xdr:rowOff>
    </xdr:from>
    <xdr:to>
      <xdr:col>15</xdr:col>
      <xdr:colOff>181985</xdr:colOff>
      <xdr:row>10</xdr:row>
      <xdr:rowOff>77996</xdr:rowOff>
    </xdr:to>
    <xdr:sp macro="" textlink="Processing!U15">
      <xdr:nvSpPr>
        <xdr:cNvPr id="10" name="Rectangle: Rounded Corners 9">
          <a:extLst>
            <a:ext uri="{FF2B5EF4-FFF2-40B4-BE49-F238E27FC236}">
              <a16:creationId xmlns:a16="http://schemas.microsoft.com/office/drawing/2014/main" id="{00000000-0008-0000-0000-00000A000000}"/>
            </a:ext>
          </a:extLst>
        </xdr:cNvPr>
        <xdr:cNvSpPr/>
      </xdr:nvSpPr>
      <xdr:spPr>
        <a:xfrm>
          <a:off x="7085705" y="257290"/>
          <a:ext cx="2240280" cy="1613647"/>
        </a:xfrm>
        <a:prstGeom prst="roundRect">
          <a:avLst>
            <a:gd name="adj" fmla="val 12717"/>
          </a:avLst>
        </a:prstGeom>
        <a:gradFill>
          <a:gsLst>
            <a:gs pos="100000">
              <a:srgbClr val="1E3979">
                <a:alpha val="86000"/>
              </a:srgbClr>
            </a:gs>
            <a:gs pos="9000">
              <a:srgbClr val="1B222F"/>
            </a:gs>
            <a:gs pos="63000">
              <a:srgbClr val="0A0E14">
                <a:alpha val="42000"/>
              </a:srgbClr>
            </a:gs>
          </a:gsLst>
          <a:path path="circle">
            <a:fillToRect r="100000" b="100000"/>
          </a:path>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B748B55B-B3B3-4883-8DC5-A7261B2267DA}" type="TxLink">
            <a:rPr lang="en-US" sz="3200" b="0" i="0" u="none" strike="noStrike">
              <a:solidFill>
                <a:schemeClr val="bg1"/>
              </a:solidFill>
              <a:latin typeface="Aptos Narrow"/>
            </a:rPr>
            <a:pPr algn="ctr"/>
            <a:t>56%</a:t>
          </a:fld>
          <a:endParaRPr lang="ru-RU" sz="3200">
            <a:solidFill>
              <a:schemeClr val="bg1"/>
            </a:solidFill>
          </a:endParaRPr>
        </a:p>
      </xdr:txBody>
    </xdr:sp>
    <xdr:clientData/>
  </xdr:twoCellAnchor>
  <xdr:twoCellAnchor>
    <xdr:from>
      <xdr:col>15</xdr:col>
      <xdr:colOff>109760</xdr:colOff>
      <xdr:row>4</xdr:row>
      <xdr:rowOff>62758</xdr:rowOff>
    </xdr:from>
    <xdr:to>
      <xdr:col>19</xdr:col>
      <xdr:colOff>368840</xdr:colOff>
      <xdr:row>10</xdr:row>
      <xdr:rowOff>156993</xdr:rowOff>
    </xdr:to>
    <xdr:graphicFrame macro="">
      <xdr:nvGraphicFramePr>
        <xdr:cNvPr id="55" name="Chart 54">
          <a:extLst>
            <a:ext uri="{FF2B5EF4-FFF2-40B4-BE49-F238E27FC236}">
              <a16:creationId xmlns:a16="http://schemas.microsoft.com/office/drawing/2014/main" id="{00000000-0008-0000-00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358587</xdr:colOff>
      <xdr:row>4</xdr:row>
      <xdr:rowOff>26897</xdr:rowOff>
    </xdr:from>
    <xdr:to>
      <xdr:col>23</xdr:col>
      <xdr:colOff>35858</xdr:colOff>
      <xdr:row>10</xdr:row>
      <xdr:rowOff>34965</xdr:rowOff>
    </xdr:to>
    <xdr:graphicFrame macro="">
      <xdr:nvGraphicFramePr>
        <xdr:cNvPr id="52" name="Chart 51">
          <a:extLst>
            <a:ext uri="{FF2B5EF4-FFF2-40B4-BE49-F238E27FC236}">
              <a16:creationId xmlns:a16="http://schemas.microsoft.com/office/drawing/2014/main" id="{00000000-0008-0000-00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288665</xdr:colOff>
      <xdr:row>1</xdr:row>
      <xdr:rowOff>77996</xdr:rowOff>
    </xdr:from>
    <xdr:to>
      <xdr:col>23</xdr:col>
      <xdr:colOff>90545</xdr:colOff>
      <xdr:row>10</xdr:row>
      <xdr:rowOff>77996</xdr:rowOff>
    </xdr:to>
    <xdr:sp macro="" textlink="Processing!I14">
      <xdr:nvSpPr>
        <xdr:cNvPr id="15" name="Rectangle: Rounded Corners 14">
          <a:extLst>
            <a:ext uri="{FF2B5EF4-FFF2-40B4-BE49-F238E27FC236}">
              <a16:creationId xmlns:a16="http://schemas.microsoft.com/office/drawing/2014/main" id="{00000000-0008-0000-0000-00000F000000}"/>
            </a:ext>
          </a:extLst>
        </xdr:cNvPr>
        <xdr:cNvSpPr/>
      </xdr:nvSpPr>
      <xdr:spPr>
        <a:xfrm>
          <a:off x="11871065" y="257290"/>
          <a:ext cx="2240280" cy="1613647"/>
        </a:xfrm>
        <a:prstGeom prst="roundRect">
          <a:avLst>
            <a:gd name="adj" fmla="val 12717"/>
          </a:avLst>
        </a:prstGeom>
        <a:gradFill>
          <a:gsLst>
            <a:gs pos="100000">
              <a:srgbClr val="1E3979">
                <a:alpha val="86000"/>
              </a:srgbClr>
            </a:gs>
            <a:gs pos="9000">
              <a:srgbClr val="1B222F"/>
            </a:gs>
            <a:gs pos="63000">
              <a:srgbClr val="0A0E14">
                <a:alpha val="42000"/>
              </a:srgbClr>
            </a:gs>
          </a:gsLst>
          <a:path path="circle">
            <a:fillToRect r="100000" b="100000"/>
          </a:path>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6F9C7E96-A143-49A2-8D0E-F431A6B14F42}" type="TxLink">
            <a:rPr lang="en-US" sz="3200" b="0" i="0" u="none" strike="noStrike">
              <a:solidFill>
                <a:schemeClr val="bg1"/>
              </a:solidFill>
              <a:latin typeface="Aptos Narrow"/>
            </a:rPr>
            <a:pPr algn="ctr"/>
            <a:t> $2,55,545 </a:t>
          </a:fld>
          <a:endParaRPr lang="ru-RU" sz="3200">
            <a:solidFill>
              <a:schemeClr val="bg1"/>
            </a:solidFill>
          </a:endParaRPr>
        </a:p>
      </xdr:txBody>
    </xdr:sp>
    <xdr:clientData/>
  </xdr:twoCellAnchor>
  <xdr:twoCellAnchor>
    <xdr:from>
      <xdr:col>15</xdr:col>
      <xdr:colOff>334385</xdr:colOff>
      <xdr:row>1</xdr:row>
      <xdr:rowOff>77996</xdr:rowOff>
    </xdr:from>
    <xdr:to>
      <xdr:col>19</xdr:col>
      <xdr:colOff>136265</xdr:colOff>
      <xdr:row>10</xdr:row>
      <xdr:rowOff>77996</xdr:rowOff>
    </xdr:to>
    <xdr:sp macro="" textlink="Processing!M14">
      <xdr:nvSpPr>
        <xdr:cNvPr id="16" name="Rectangle: Rounded Corners 15">
          <a:extLst>
            <a:ext uri="{FF2B5EF4-FFF2-40B4-BE49-F238E27FC236}">
              <a16:creationId xmlns:a16="http://schemas.microsoft.com/office/drawing/2014/main" id="{00000000-0008-0000-0000-000010000000}"/>
            </a:ext>
          </a:extLst>
        </xdr:cNvPr>
        <xdr:cNvSpPr/>
      </xdr:nvSpPr>
      <xdr:spPr>
        <a:xfrm>
          <a:off x="9478385" y="257290"/>
          <a:ext cx="2240280" cy="1613647"/>
        </a:xfrm>
        <a:prstGeom prst="roundRect">
          <a:avLst>
            <a:gd name="adj" fmla="val 12717"/>
          </a:avLst>
        </a:prstGeom>
        <a:gradFill>
          <a:gsLst>
            <a:gs pos="100000">
              <a:srgbClr val="1E3979">
                <a:alpha val="86000"/>
              </a:srgbClr>
            </a:gs>
            <a:gs pos="9000">
              <a:srgbClr val="1B222F"/>
            </a:gs>
            <a:gs pos="63000">
              <a:srgbClr val="0A0E14">
                <a:alpha val="42000"/>
              </a:srgbClr>
            </a:gs>
          </a:gsLst>
          <a:path path="circle">
            <a:fillToRect r="100000" b="100000"/>
          </a:path>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A3269FD4-2F00-4553-BE4A-5859698D7C06}" type="TxLink">
            <a:rPr lang="en-US" sz="3200" b="0" i="0" u="none" strike="noStrike">
              <a:solidFill>
                <a:schemeClr val="bg1"/>
              </a:solidFill>
              <a:latin typeface="Aptos Narrow"/>
            </a:rPr>
            <a:pPr algn="ctr"/>
            <a:t>61%</a:t>
          </a:fld>
          <a:endParaRPr lang="ru-RU" sz="3200">
            <a:solidFill>
              <a:schemeClr val="bg1"/>
            </a:solidFill>
          </a:endParaRPr>
        </a:p>
      </xdr:txBody>
    </xdr:sp>
    <xdr:clientData/>
  </xdr:twoCellAnchor>
  <xdr:twoCellAnchor>
    <xdr:from>
      <xdr:col>7</xdr:col>
      <xdr:colOff>419900</xdr:colOff>
      <xdr:row>8</xdr:row>
      <xdr:rowOff>44824</xdr:rowOff>
    </xdr:from>
    <xdr:to>
      <xdr:col>10</xdr:col>
      <xdr:colOff>602780</xdr:colOff>
      <xdr:row>18</xdr:row>
      <xdr:rowOff>172123</xdr:rowOff>
    </xdr:to>
    <xdr:graphicFrame macro="">
      <xdr:nvGraphicFramePr>
        <xdr:cNvPr id="31" name="Chart 30">
          <a:extLst>
            <a:ext uri="{FF2B5EF4-FFF2-40B4-BE49-F238E27FC236}">
              <a16:creationId xmlns:a16="http://schemas.microsoft.com/office/drawing/2014/main" id="{00000000-0008-0000-00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228603</xdr:colOff>
      <xdr:row>11</xdr:row>
      <xdr:rowOff>88253</xdr:rowOff>
    </xdr:from>
    <xdr:to>
      <xdr:col>10</xdr:col>
      <xdr:colOff>304803</xdr:colOff>
      <xdr:row>15</xdr:row>
      <xdr:rowOff>128693</xdr:rowOff>
    </xdr:to>
    <xdr:sp macro="" textlink="Processing!B5">
      <xdr:nvSpPr>
        <xdr:cNvPr id="32" name="TextBox 31">
          <a:extLst>
            <a:ext uri="{FF2B5EF4-FFF2-40B4-BE49-F238E27FC236}">
              <a16:creationId xmlns:a16="http://schemas.microsoft.com/office/drawing/2014/main" id="{00000000-0008-0000-0000-000020000000}"/>
            </a:ext>
          </a:extLst>
        </xdr:cNvPr>
        <xdr:cNvSpPr txBox="1"/>
      </xdr:nvSpPr>
      <xdr:spPr>
        <a:xfrm>
          <a:off x="5105403" y="2060488"/>
          <a:ext cx="1295400" cy="757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DD86518-7D43-413D-B3ED-7BB07784295D}" type="TxLink">
            <a:rPr lang="en-US" sz="3600" b="0" i="0" u="none" strike="noStrike">
              <a:solidFill>
                <a:schemeClr val="bg1"/>
              </a:solidFill>
              <a:latin typeface="Aptos Narrow"/>
              <a:ea typeface="+mn-ea"/>
              <a:cs typeface="+mn-cs"/>
            </a:rPr>
            <a:pPr marL="0" indent="0" algn="ctr"/>
            <a:t>58%</a:t>
          </a:fld>
          <a:endParaRPr lang="ru-RU" sz="3600" b="0" i="0" u="none" strike="noStrike">
            <a:solidFill>
              <a:schemeClr val="bg1"/>
            </a:solidFill>
            <a:latin typeface="Aptos Narrow"/>
            <a:ea typeface="+mn-ea"/>
            <a:cs typeface="+mn-cs"/>
          </a:endParaRPr>
        </a:p>
      </xdr:txBody>
    </xdr:sp>
    <xdr:clientData/>
  </xdr:twoCellAnchor>
  <xdr:twoCellAnchor>
    <xdr:from>
      <xdr:col>8</xdr:col>
      <xdr:colOff>5528</xdr:colOff>
      <xdr:row>1</xdr:row>
      <xdr:rowOff>146583</xdr:rowOff>
    </xdr:from>
    <xdr:to>
      <xdr:col>10</xdr:col>
      <xdr:colOff>353762</xdr:colOff>
      <xdr:row>4</xdr:row>
      <xdr:rowOff>81349</xdr:rowOff>
    </xdr:to>
    <xdr:sp macro="" textlink="Processing!B4">
      <xdr:nvSpPr>
        <xdr:cNvPr id="33" name="TextBox 32">
          <a:extLst>
            <a:ext uri="{FF2B5EF4-FFF2-40B4-BE49-F238E27FC236}">
              <a16:creationId xmlns:a16="http://schemas.microsoft.com/office/drawing/2014/main" id="{00000000-0008-0000-0000-000021000000}"/>
            </a:ext>
          </a:extLst>
        </xdr:cNvPr>
        <xdr:cNvSpPr txBox="1"/>
      </xdr:nvSpPr>
      <xdr:spPr>
        <a:xfrm>
          <a:off x="4882328" y="325877"/>
          <a:ext cx="1567434"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1D9BCB-52A4-4256-B7ED-6DF2E9741ECC}" type="TxLink">
            <a:rPr lang="en-US" sz="2000" b="0" i="0" u="none" strike="noStrike">
              <a:solidFill>
                <a:srgbClr val="A2ADBE"/>
              </a:solidFill>
              <a:latin typeface="Aptos Narrow"/>
              <a:ea typeface="+mn-ea"/>
              <a:cs typeface="+mn-cs"/>
            </a:rPr>
            <a:pPr marL="0" indent="0" algn="ctr"/>
            <a:t>Lead Metric</a:t>
          </a:fld>
          <a:endParaRPr lang="ru-RU" sz="4400" b="0" i="0" u="none" strike="noStrike">
            <a:solidFill>
              <a:srgbClr val="A2ADBE"/>
            </a:solidFill>
            <a:latin typeface="Aptos Narrow"/>
            <a:ea typeface="+mn-ea"/>
            <a:cs typeface="+mn-cs"/>
          </a:endParaRPr>
        </a:p>
      </xdr:txBody>
    </xdr:sp>
    <xdr:clientData/>
  </xdr:twoCellAnchor>
  <xdr:twoCellAnchor>
    <xdr:from>
      <xdr:col>7</xdr:col>
      <xdr:colOff>183777</xdr:colOff>
      <xdr:row>3</xdr:row>
      <xdr:rowOff>146583</xdr:rowOff>
    </xdr:from>
    <xdr:to>
      <xdr:col>9</xdr:col>
      <xdr:colOff>259977</xdr:colOff>
      <xdr:row>6</xdr:row>
      <xdr:rowOff>81348</xdr:rowOff>
    </xdr:to>
    <xdr:sp macro="" textlink="Processing!B6">
      <xdr:nvSpPr>
        <xdr:cNvPr id="34" name="TextBox 33">
          <a:extLst>
            <a:ext uri="{FF2B5EF4-FFF2-40B4-BE49-F238E27FC236}">
              <a16:creationId xmlns:a16="http://schemas.microsoft.com/office/drawing/2014/main" id="{00000000-0008-0000-0000-000022000000}"/>
            </a:ext>
          </a:extLst>
        </xdr:cNvPr>
        <xdr:cNvSpPr txBox="1"/>
      </xdr:nvSpPr>
      <xdr:spPr>
        <a:xfrm>
          <a:off x="4450977" y="684465"/>
          <a:ext cx="1295400"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A3BAAC5-0474-4195-86A0-709050E29F4D}" type="TxLink">
            <a:rPr lang="en-US" sz="1200" b="0" i="0" u="none" strike="noStrike">
              <a:solidFill>
                <a:srgbClr val="A2ADBE"/>
              </a:solidFill>
              <a:latin typeface="Aptos Narrow"/>
              <a:ea typeface="+mn-ea"/>
              <a:cs typeface="+mn-cs"/>
            </a:rPr>
            <a:pPr marL="0" indent="0" algn="ctr"/>
            <a:t>Open leads</a:t>
          </a:fld>
          <a:endParaRPr lang="ru-RU" sz="4400" b="0" i="0" u="none" strike="noStrike">
            <a:solidFill>
              <a:srgbClr val="A2ADBE"/>
            </a:solidFill>
            <a:latin typeface="Aptos Narrow"/>
            <a:ea typeface="+mn-ea"/>
            <a:cs typeface="+mn-cs"/>
          </a:endParaRPr>
        </a:p>
      </xdr:txBody>
    </xdr:sp>
    <xdr:clientData/>
  </xdr:twoCellAnchor>
  <xdr:twoCellAnchor>
    <xdr:from>
      <xdr:col>9</xdr:col>
      <xdr:colOff>206541</xdr:colOff>
      <xdr:row>3</xdr:row>
      <xdr:rowOff>146583</xdr:rowOff>
    </xdr:from>
    <xdr:to>
      <xdr:col>11</xdr:col>
      <xdr:colOff>57919</xdr:colOff>
      <xdr:row>6</xdr:row>
      <xdr:rowOff>81348</xdr:rowOff>
    </xdr:to>
    <xdr:sp macro="" textlink="Processing!B7">
      <xdr:nvSpPr>
        <xdr:cNvPr id="35" name="TextBox 34">
          <a:extLst>
            <a:ext uri="{FF2B5EF4-FFF2-40B4-BE49-F238E27FC236}">
              <a16:creationId xmlns:a16="http://schemas.microsoft.com/office/drawing/2014/main" id="{00000000-0008-0000-0000-000023000000}"/>
            </a:ext>
          </a:extLst>
        </xdr:cNvPr>
        <xdr:cNvSpPr txBox="1"/>
      </xdr:nvSpPr>
      <xdr:spPr>
        <a:xfrm>
          <a:off x="5692941" y="684465"/>
          <a:ext cx="1070578"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D0AF173-A76C-4BA2-AFCC-7D2134B36E88}" type="TxLink">
            <a:rPr lang="en-US" sz="1200" b="0" i="0" u="none" strike="noStrike">
              <a:solidFill>
                <a:srgbClr val="A2ADBE"/>
              </a:solidFill>
              <a:latin typeface="Aptos Narrow"/>
              <a:ea typeface="+mn-ea"/>
              <a:cs typeface="+mn-cs"/>
            </a:rPr>
            <a:pPr marL="0" indent="0" algn="ctr"/>
            <a:t>Closed leads</a:t>
          </a:fld>
          <a:endParaRPr lang="ru-RU" sz="4800" b="0" i="0" u="none" strike="noStrike">
            <a:solidFill>
              <a:srgbClr val="A2ADBE"/>
            </a:solidFill>
            <a:latin typeface="Aptos Narrow"/>
            <a:ea typeface="+mn-ea"/>
            <a:cs typeface="+mn-cs"/>
          </a:endParaRPr>
        </a:p>
      </xdr:txBody>
    </xdr:sp>
    <xdr:clientData/>
  </xdr:twoCellAnchor>
  <xdr:twoCellAnchor>
    <xdr:from>
      <xdr:col>7</xdr:col>
      <xdr:colOff>183777</xdr:colOff>
      <xdr:row>5</xdr:row>
      <xdr:rowOff>65900</xdr:rowOff>
    </xdr:from>
    <xdr:to>
      <xdr:col>9</xdr:col>
      <xdr:colOff>259977</xdr:colOff>
      <xdr:row>8</xdr:row>
      <xdr:rowOff>666</xdr:rowOff>
    </xdr:to>
    <xdr:sp macro="" textlink="Processing!C6">
      <xdr:nvSpPr>
        <xdr:cNvPr id="36" name="TextBox 35">
          <a:extLst>
            <a:ext uri="{FF2B5EF4-FFF2-40B4-BE49-F238E27FC236}">
              <a16:creationId xmlns:a16="http://schemas.microsoft.com/office/drawing/2014/main" id="{00000000-0008-0000-0000-000024000000}"/>
            </a:ext>
          </a:extLst>
        </xdr:cNvPr>
        <xdr:cNvSpPr txBox="1"/>
      </xdr:nvSpPr>
      <xdr:spPr>
        <a:xfrm>
          <a:off x="4450977" y="962371"/>
          <a:ext cx="1295400"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84DAE3-B3FC-40AE-BF82-70AE2483AA72}" type="TxLink">
            <a:rPr lang="en-US" sz="2400" b="0" i="0" u="none" strike="noStrike">
              <a:solidFill>
                <a:schemeClr val="bg1"/>
              </a:solidFill>
              <a:latin typeface="Aptos Narrow"/>
              <a:ea typeface="+mn-ea"/>
              <a:cs typeface="+mn-cs"/>
            </a:rPr>
            <a:pPr marL="0" indent="0" algn="ctr"/>
            <a:t>820</a:t>
          </a:fld>
          <a:endParaRPr lang="ru-RU" sz="8000" b="0" i="0" u="none" strike="noStrike">
            <a:solidFill>
              <a:schemeClr val="bg1"/>
            </a:solidFill>
            <a:latin typeface="Aptos Narrow"/>
            <a:ea typeface="+mn-ea"/>
            <a:cs typeface="+mn-cs"/>
          </a:endParaRPr>
        </a:p>
      </xdr:txBody>
    </xdr:sp>
    <xdr:clientData/>
  </xdr:twoCellAnchor>
  <xdr:twoCellAnchor>
    <xdr:from>
      <xdr:col>9</xdr:col>
      <xdr:colOff>206541</xdr:colOff>
      <xdr:row>5</xdr:row>
      <xdr:rowOff>65900</xdr:rowOff>
    </xdr:from>
    <xdr:to>
      <xdr:col>11</xdr:col>
      <xdr:colOff>57919</xdr:colOff>
      <xdr:row>8</xdr:row>
      <xdr:rowOff>666</xdr:rowOff>
    </xdr:to>
    <xdr:sp macro="" textlink="Processing!C7">
      <xdr:nvSpPr>
        <xdr:cNvPr id="37" name="TextBox 36">
          <a:extLst>
            <a:ext uri="{FF2B5EF4-FFF2-40B4-BE49-F238E27FC236}">
              <a16:creationId xmlns:a16="http://schemas.microsoft.com/office/drawing/2014/main" id="{00000000-0008-0000-0000-000025000000}"/>
            </a:ext>
          </a:extLst>
        </xdr:cNvPr>
        <xdr:cNvSpPr txBox="1"/>
      </xdr:nvSpPr>
      <xdr:spPr>
        <a:xfrm>
          <a:off x="5692941" y="962371"/>
          <a:ext cx="1070578"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5D51B43-CEBB-4B35-BEFD-490CD61FE41E}" type="TxLink">
            <a:rPr lang="en-US" sz="2400" b="0" i="0" u="none" strike="noStrike">
              <a:solidFill>
                <a:schemeClr val="bg1"/>
              </a:solidFill>
              <a:latin typeface="Aptos Narrow"/>
              <a:ea typeface="+mn-ea"/>
              <a:cs typeface="+mn-cs"/>
            </a:rPr>
            <a:pPr marL="0" indent="0" algn="ctr"/>
            <a:t>475</a:t>
          </a:fld>
          <a:endParaRPr lang="ru-RU" sz="8800" b="0" i="0" u="none" strike="noStrike">
            <a:solidFill>
              <a:schemeClr val="bg1"/>
            </a:solidFill>
            <a:latin typeface="Aptos Narrow"/>
            <a:ea typeface="+mn-ea"/>
            <a:cs typeface="+mn-cs"/>
          </a:endParaRPr>
        </a:p>
      </xdr:txBody>
    </xdr:sp>
    <xdr:clientData/>
  </xdr:twoCellAnchor>
  <xdr:twoCellAnchor>
    <xdr:from>
      <xdr:col>0</xdr:col>
      <xdr:colOff>434340</xdr:colOff>
      <xdr:row>21</xdr:row>
      <xdr:rowOff>17036</xdr:rowOff>
    </xdr:from>
    <xdr:to>
      <xdr:col>5</xdr:col>
      <xdr:colOff>129540</xdr:colOff>
      <xdr:row>30</xdr:row>
      <xdr:rowOff>17035</xdr:rowOff>
    </xdr:to>
    <xdr:graphicFrame macro="">
      <xdr:nvGraphicFramePr>
        <xdr:cNvPr id="39" name="Chart 38">
          <a:extLst>
            <a:ext uri="{FF2B5EF4-FFF2-40B4-BE49-F238E27FC236}">
              <a16:creationId xmlns:a16="http://schemas.microsoft.com/office/drawing/2014/main" id="{00000000-0008-0000-00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152400</xdr:colOff>
      <xdr:row>26</xdr:row>
      <xdr:rowOff>39896</xdr:rowOff>
    </xdr:from>
    <xdr:to>
      <xdr:col>11</xdr:col>
      <xdr:colOff>419100</xdr:colOff>
      <xdr:row>39</xdr:row>
      <xdr:rowOff>17035</xdr:rowOff>
    </xdr:to>
    <xdr:graphicFrame macro="">
      <xdr:nvGraphicFramePr>
        <xdr:cNvPr id="40" name="Chart 39">
          <a:extLst>
            <a:ext uri="{FF2B5EF4-FFF2-40B4-BE49-F238E27FC236}">
              <a16:creationId xmlns:a16="http://schemas.microsoft.com/office/drawing/2014/main" id="{00000000-0008-0000-00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60862</xdr:colOff>
      <xdr:row>22</xdr:row>
      <xdr:rowOff>56935</xdr:rowOff>
    </xdr:from>
    <xdr:to>
      <xdr:col>9</xdr:col>
      <xdr:colOff>358587</xdr:colOff>
      <xdr:row>24</xdr:row>
      <xdr:rowOff>170995</xdr:rowOff>
    </xdr:to>
    <xdr:sp macro="" textlink="Processing!L1">
      <xdr:nvSpPr>
        <xdr:cNvPr id="43" name="TextBox 42">
          <a:extLst>
            <a:ext uri="{FF2B5EF4-FFF2-40B4-BE49-F238E27FC236}">
              <a16:creationId xmlns:a16="http://schemas.microsoft.com/office/drawing/2014/main" id="{00000000-0008-0000-0000-00002B000000}"/>
            </a:ext>
          </a:extLst>
        </xdr:cNvPr>
        <xdr:cNvSpPr txBox="1"/>
      </xdr:nvSpPr>
      <xdr:spPr>
        <a:xfrm>
          <a:off x="3718462" y="4001406"/>
          <a:ext cx="2126525"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E253921-7170-4167-B8EE-406DFE714702}" type="TxLink">
            <a:rPr lang="en-US" sz="2000" b="0" i="0" u="none" strike="noStrike">
              <a:solidFill>
                <a:srgbClr val="A2ADBE"/>
              </a:solidFill>
              <a:latin typeface="Aptos Narrow"/>
              <a:ea typeface="+mn-ea"/>
              <a:cs typeface="+mn-cs"/>
            </a:rPr>
            <a:pPr marL="0" indent="0" algn="l"/>
            <a:t>Brand Awareness</a:t>
          </a:fld>
          <a:endParaRPr lang="ru-RU" sz="2000" b="0" i="0" u="none" strike="noStrike">
            <a:solidFill>
              <a:srgbClr val="A2ADBE"/>
            </a:solidFill>
            <a:latin typeface="Aptos Narrow"/>
            <a:ea typeface="+mn-ea"/>
            <a:cs typeface="+mn-cs"/>
          </a:endParaRPr>
        </a:p>
      </xdr:txBody>
    </xdr:sp>
    <xdr:clientData/>
  </xdr:twoCellAnchor>
  <xdr:twoCellAnchor>
    <xdr:from>
      <xdr:col>12</xdr:col>
      <xdr:colOff>28557</xdr:colOff>
      <xdr:row>1</xdr:row>
      <xdr:rowOff>146583</xdr:rowOff>
    </xdr:from>
    <xdr:to>
      <xdr:col>14</xdr:col>
      <xdr:colOff>533534</xdr:colOff>
      <xdr:row>4</xdr:row>
      <xdr:rowOff>81349</xdr:rowOff>
    </xdr:to>
    <xdr:sp macro="" textlink="Processing!O1">
      <xdr:nvSpPr>
        <xdr:cNvPr id="44" name="TextBox 43">
          <a:extLst>
            <a:ext uri="{FF2B5EF4-FFF2-40B4-BE49-F238E27FC236}">
              <a16:creationId xmlns:a16="http://schemas.microsoft.com/office/drawing/2014/main" id="{00000000-0008-0000-0000-00002C000000}"/>
            </a:ext>
          </a:extLst>
        </xdr:cNvPr>
        <xdr:cNvSpPr txBox="1"/>
      </xdr:nvSpPr>
      <xdr:spPr>
        <a:xfrm>
          <a:off x="7343757" y="325877"/>
          <a:ext cx="1724177"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E7FF701-F044-492A-94E8-4DCE9D568D61}" type="TxLink">
            <a:rPr lang="en-US" sz="2000" b="0" i="0" u="none" strike="noStrike">
              <a:solidFill>
                <a:srgbClr val="A2ADBE"/>
              </a:solidFill>
              <a:latin typeface="Aptos Narrow"/>
              <a:ea typeface="+mn-ea"/>
              <a:cs typeface="+mn-cs"/>
            </a:rPr>
            <a:pPr marL="0" indent="0" algn="ctr"/>
            <a:t>Marketing Cost</a:t>
          </a:fld>
          <a:endParaRPr lang="ru-RU" sz="2000" b="0" i="0" u="none" strike="noStrike">
            <a:solidFill>
              <a:srgbClr val="A2ADBE"/>
            </a:solidFill>
            <a:latin typeface="Aptos Narrow"/>
            <a:ea typeface="+mn-ea"/>
            <a:cs typeface="+mn-cs"/>
          </a:endParaRPr>
        </a:p>
      </xdr:txBody>
    </xdr:sp>
    <xdr:clientData/>
  </xdr:twoCellAnchor>
  <xdr:twoCellAnchor>
    <xdr:from>
      <xdr:col>15</xdr:col>
      <xdr:colOff>411398</xdr:colOff>
      <xdr:row>1</xdr:row>
      <xdr:rowOff>146583</xdr:rowOff>
    </xdr:from>
    <xdr:to>
      <xdr:col>19</xdr:col>
      <xdr:colOff>59253</xdr:colOff>
      <xdr:row>4</xdr:row>
      <xdr:rowOff>81349</xdr:rowOff>
    </xdr:to>
    <xdr:sp macro="" textlink="Processing!O2">
      <xdr:nvSpPr>
        <xdr:cNvPr id="45" name="TextBox 44">
          <a:extLst>
            <a:ext uri="{FF2B5EF4-FFF2-40B4-BE49-F238E27FC236}">
              <a16:creationId xmlns:a16="http://schemas.microsoft.com/office/drawing/2014/main" id="{00000000-0008-0000-0000-00002D000000}"/>
            </a:ext>
          </a:extLst>
        </xdr:cNvPr>
        <xdr:cNvSpPr txBox="1"/>
      </xdr:nvSpPr>
      <xdr:spPr>
        <a:xfrm>
          <a:off x="9555398" y="325877"/>
          <a:ext cx="2086255"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039B4AC-630B-435C-802C-3CAC7985799A}" type="TxLink">
            <a:rPr lang="en-US" sz="2000" b="0" i="0" u="none" strike="noStrike">
              <a:solidFill>
                <a:srgbClr val="A2ADBE"/>
              </a:solidFill>
              <a:latin typeface="Aptos Narrow"/>
              <a:ea typeface="+mn-ea"/>
              <a:cs typeface="+mn-cs"/>
            </a:rPr>
            <a:pPr marL="0" indent="0" algn="ctr"/>
            <a:t>Brand Awareness</a:t>
          </a:fld>
          <a:endParaRPr lang="ru-RU" sz="2000" b="0" i="0" u="none" strike="noStrike">
            <a:solidFill>
              <a:srgbClr val="A2ADBE"/>
            </a:solidFill>
            <a:latin typeface="Aptos Narrow"/>
            <a:ea typeface="+mn-ea"/>
            <a:cs typeface="+mn-cs"/>
          </a:endParaRPr>
        </a:p>
      </xdr:txBody>
    </xdr:sp>
    <xdr:clientData/>
  </xdr:twoCellAnchor>
  <xdr:twoCellAnchor>
    <xdr:from>
      <xdr:col>19</xdr:col>
      <xdr:colOff>546717</xdr:colOff>
      <xdr:row>1</xdr:row>
      <xdr:rowOff>146583</xdr:rowOff>
    </xdr:from>
    <xdr:to>
      <xdr:col>22</xdr:col>
      <xdr:colOff>442094</xdr:colOff>
      <xdr:row>4</xdr:row>
      <xdr:rowOff>81349</xdr:rowOff>
    </xdr:to>
    <xdr:sp macro="" textlink="Processing!O3">
      <xdr:nvSpPr>
        <xdr:cNvPr id="46" name="TextBox 45">
          <a:extLst>
            <a:ext uri="{FF2B5EF4-FFF2-40B4-BE49-F238E27FC236}">
              <a16:creationId xmlns:a16="http://schemas.microsoft.com/office/drawing/2014/main" id="{00000000-0008-0000-0000-00002E000000}"/>
            </a:ext>
          </a:extLst>
        </xdr:cNvPr>
        <xdr:cNvSpPr txBox="1"/>
      </xdr:nvSpPr>
      <xdr:spPr>
        <a:xfrm>
          <a:off x="12129117" y="325877"/>
          <a:ext cx="1724177"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8C1A6CA-0AE1-4495-91B9-F603AF72DA95}" type="TxLink">
            <a:rPr lang="en-US" sz="2000" b="0" i="0" u="none" strike="noStrike">
              <a:solidFill>
                <a:srgbClr val="A2ADBE"/>
              </a:solidFill>
              <a:latin typeface="Aptos Narrow"/>
              <a:ea typeface="+mn-ea"/>
              <a:cs typeface="+mn-cs"/>
            </a:rPr>
            <a:pPr marL="0" indent="0" algn="ctr"/>
            <a:t>Sales Volume</a:t>
          </a:fld>
          <a:endParaRPr lang="ru-RU" sz="2000" b="0" i="0" u="none" strike="noStrike">
            <a:solidFill>
              <a:srgbClr val="A2ADBE"/>
            </a:solidFill>
            <a:latin typeface="Aptos Narrow"/>
            <a:ea typeface="+mn-ea"/>
            <a:cs typeface="+mn-cs"/>
          </a:endParaRPr>
        </a:p>
      </xdr:txBody>
    </xdr:sp>
    <xdr:clientData/>
  </xdr:twoCellAnchor>
  <xdr:twoCellAnchor>
    <xdr:from>
      <xdr:col>12</xdr:col>
      <xdr:colOff>35858</xdr:colOff>
      <xdr:row>15</xdr:row>
      <xdr:rowOff>152400</xdr:rowOff>
    </xdr:from>
    <xdr:to>
      <xdr:col>22</xdr:col>
      <xdr:colOff>188259</xdr:colOff>
      <xdr:row>35</xdr:row>
      <xdr:rowOff>152403</xdr:rowOff>
    </xdr:to>
    <xdr:graphicFrame macro="">
      <xdr:nvGraphicFramePr>
        <xdr:cNvPr id="47" name="Chart 46">
          <a:extLst>
            <a:ext uri="{FF2B5EF4-FFF2-40B4-BE49-F238E27FC236}">
              <a16:creationId xmlns:a16="http://schemas.microsoft.com/office/drawing/2014/main" id="{00000000-0008-0000-0000-00002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586740</xdr:colOff>
      <xdr:row>33</xdr:row>
      <xdr:rowOff>8968</xdr:rowOff>
    </xdr:from>
    <xdr:to>
      <xdr:col>4</xdr:col>
      <xdr:colOff>571501</xdr:colOff>
      <xdr:row>37</xdr:row>
      <xdr:rowOff>170334</xdr:rowOff>
    </xdr:to>
    <mc:AlternateContent xmlns:mc="http://schemas.openxmlformats.org/markup-compatibility/2006" xmlns:a14="http://schemas.microsoft.com/office/drawing/2010/main">
      <mc:Choice Requires="a14">
        <xdr:graphicFrame macro="">
          <xdr:nvGraphicFramePr>
            <xdr:cNvPr id="48" name="Year">
              <a:extLst>
                <a:ext uri="{FF2B5EF4-FFF2-40B4-BE49-F238E27FC236}">
                  <a16:creationId xmlns:a16="http://schemas.microsoft.com/office/drawing/2014/main" id="{00000000-0008-0000-0000-000030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86740" y="5925674"/>
              <a:ext cx="2423161" cy="878542"/>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509097</xdr:colOff>
      <xdr:row>19</xdr:row>
      <xdr:rowOff>74865</xdr:rowOff>
    </xdr:from>
    <xdr:to>
      <xdr:col>2</xdr:col>
      <xdr:colOff>367552</xdr:colOff>
      <xdr:row>22</xdr:row>
      <xdr:rowOff>9630</xdr:rowOff>
    </xdr:to>
    <xdr:sp macro="" textlink="Processing!H1">
      <xdr:nvSpPr>
        <xdr:cNvPr id="50" name="TextBox 49">
          <a:extLst>
            <a:ext uri="{FF2B5EF4-FFF2-40B4-BE49-F238E27FC236}">
              <a16:creationId xmlns:a16="http://schemas.microsoft.com/office/drawing/2014/main" id="{00000000-0008-0000-0000-000032000000}"/>
            </a:ext>
          </a:extLst>
        </xdr:cNvPr>
        <xdr:cNvSpPr txBox="1"/>
      </xdr:nvSpPr>
      <xdr:spPr>
        <a:xfrm>
          <a:off x="509097" y="3481453"/>
          <a:ext cx="1077655"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85C6C72-95A5-4E5D-86AE-7BCFCB634F53}" type="TxLink">
            <a:rPr lang="en-US" sz="2000" b="0" i="0" u="none" strike="noStrike">
              <a:solidFill>
                <a:srgbClr val="A2ADBE"/>
              </a:solidFill>
              <a:latin typeface="Aptos Narrow"/>
              <a:ea typeface="+mn-ea"/>
              <a:cs typeface="+mn-cs"/>
            </a:rPr>
            <a:pPr marL="0" indent="0" algn="l"/>
            <a:t>Sales</a:t>
          </a:fld>
          <a:endParaRPr lang="ru-RU" sz="2000" b="0" i="0" u="none" strike="noStrike">
            <a:solidFill>
              <a:srgbClr val="A2ADBE"/>
            </a:solidFill>
            <a:latin typeface="Aptos Narrow"/>
            <a:ea typeface="+mn-ea"/>
            <a:cs typeface="+mn-cs"/>
          </a:endParaRPr>
        </a:p>
      </xdr:txBody>
    </xdr:sp>
    <xdr:clientData/>
  </xdr:twoCellAnchor>
  <xdr:twoCellAnchor>
    <xdr:from>
      <xdr:col>2</xdr:col>
      <xdr:colOff>546848</xdr:colOff>
      <xdr:row>19</xdr:row>
      <xdr:rowOff>74865</xdr:rowOff>
    </xdr:from>
    <xdr:to>
      <xdr:col>5</xdr:col>
      <xdr:colOff>53788</xdr:colOff>
      <xdr:row>22</xdr:row>
      <xdr:rowOff>9630</xdr:rowOff>
    </xdr:to>
    <xdr:sp macro="" textlink="Processing!I14">
      <xdr:nvSpPr>
        <xdr:cNvPr id="51" name="TextBox 50">
          <a:extLst>
            <a:ext uri="{FF2B5EF4-FFF2-40B4-BE49-F238E27FC236}">
              <a16:creationId xmlns:a16="http://schemas.microsoft.com/office/drawing/2014/main" id="{00000000-0008-0000-0000-000033000000}"/>
            </a:ext>
          </a:extLst>
        </xdr:cNvPr>
        <xdr:cNvSpPr txBox="1"/>
      </xdr:nvSpPr>
      <xdr:spPr>
        <a:xfrm>
          <a:off x="1766048" y="3481453"/>
          <a:ext cx="1335740"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E8BA614B-13B5-4C86-B209-34F21457C704}" type="TxLink">
            <a:rPr lang="en-US" sz="2000" b="0" i="0" u="none" strike="noStrike">
              <a:solidFill>
                <a:schemeClr val="bg1"/>
              </a:solidFill>
              <a:latin typeface="Aptos Narrow"/>
              <a:ea typeface="+mn-ea"/>
              <a:cs typeface="+mn-cs"/>
            </a:rPr>
            <a:pPr marL="0" indent="0" algn="r"/>
            <a:t> $2,55,545 </a:t>
          </a:fld>
          <a:endParaRPr lang="ru-RU" sz="2000" b="0" i="0" u="none" strike="noStrike">
            <a:solidFill>
              <a:schemeClr val="bg1"/>
            </a:solidFill>
            <a:latin typeface="Aptos Narrow"/>
            <a:ea typeface="+mn-ea"/>
            <a:cs typeface="+mn-cs"/>
          </a:endParaRPr>
        </a:p>
      </xdr:txBody>
    </xdr:sp>
    <xdr:clientData/>
  </xdr:twoCellAnchor>
  <xdr:twoCellAnchor>
    <xdr:from>
      <xdr:col>8</xdr:col>
      <xdr:colOff>412377</xdr:colOff>
      <xdr:row>24</xdr:row>
      <xdr:rowOff>164511</xdr:rowOff>
    </xdr:from>
    <xdr:to>
      <xdr:col>10</xdr:col>
      <xdr:colOff>528917</xdr:colOff>
      <xdr:row>27</xdr:row>
      <xdr:rowOff>99277</xdr:rowOff>
    </xdr:to>
    <xdr:sp macro="" textlink="Processing!M14">
      <xdr:nvSpPr>
        <xdr:cNvPr id="54" name="TextBox 53">
          <a:extLst>
            <a:ext uri="{FF2B5EF4-FFF2-40B4-BE49-F238E27FC236}">
              <a16:creationId xmlns:a16="http://schemas.microsoft.com/office/drawing/2014/main" id="{00000000-0008-0000-0000-000036000000}"/>
            </a:ext>
          </a:extLst>
        </xdr:cNvPr>
        <xdr:cNvSpPr txBox="1"/>
      </xdr:nvSpPr>
      <xdr:spPr>
        <a:xfrm>
          <a:off x="5289177" y="4467570"/>
          <a:ext cx="1335740"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3EF14FB0-D2B0-4D3B-BF49-A44CB03589C4}" type="TxLink">
            <a:rPr lang="en-US" sz="3600" b="0" i="0" u="none" strike="noStrike">
              <a:solidFill>
                <a:schemeClr val="bg1"/>
              </a:solidFill>
              <a:latin typeface="Aptos Narrow"/>
              <a:ea typeface="+mn-ea"/>
              <a:cs typeface="+mn-cs"/>
            </a:rPr>
            <a:pPr marL="0" indent="0" algn="r"/>
            <a:t>61%</a:t>
          </a:fld>
          <a:endParaRPr lang="ru-RU" sz="3600" b="0" i="0" u="none" strike="noStrike">
            <a:solidFill>
              <a:schemeClr val="bg1"/>
            </a:solidFill>
            <a:latin typeface="Aptos Narrow"/>
            <a:ea typeface="+mn-ea"/>
            <a:cs typeface="+mn-cs"/>
          </a:endParaRPr>
        </a:p>
      </xdr:txBody>
    </xdr:sp>
    <xdr:clientData/>
  </xdr:twoCellAnchor>
  <xdr:twoCellAnchor>
    <xdr:from>
      <xdr:col>0</xdr:col>
      <xdr:colOff>319076</xdr:colOff>
      <xdr:row>0</xdr:row>
      <xdr:rowOff>155548</xdr:rowOff>
    </xdr:from>
    <xdr:to>
      <xdr:col>2</xdr:col>
      <xdr:colOff>486142</xdr:colOff>
      <xdr:row>5</xdr:row>
      <xdr:rowOff>71721</xdr:rowOff>
    </xdr:to>
    <xdr:sp macro="" textlink="Processing!B1">
      <xdr:nvSpPr>
        <xdr:cNvPr id="61" name="TextBox 60">
          <a:extLst>
            <a:ext uri="{FF2B5EF4-FFF2-40B4-BE49-F238E27FC236}">
              <a16:creationId xmlns:a16="http://schemas.microsoft.com/office/drawing/2014/main" id="{00000000-0008-0000-0000-00003D000000}"/>
            </a:ext>
          </a:extLst>
        </xdr:cNvPr>
        <xdr:cNvSpPr txBox="1"/>
      </xdr:nvSpPr>
      <xdr:spPr>
        <a:xfrm>
          <a:off x="319076" y="155548"/>
          <a:ext cx="1386266" cy="812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3E0F41E-53F8-4274-9E86-1E58DC3F55D4}" type="TxLink">
            <a:rPr lang="en-US" sz="2000" b="0" i="0" u="none" strike="noStrike">
              <a:solidFill>
                <a:srgbClr val="A2ADBE"/>
              </a:solidFill>
              <a:latin typeface="Aptos Narrow"/>
              <a:ea typeface="+mn-ea"/>
              <a:cs typeface="+mn-cs"/>
            </a:rPr>
            <a:pPr marL="0" indent="0" algn="l"/>
            <a:t>Budgeted Cost</a:t>
          </a:fld>
          <a:endParaRPr lang="ru-RU" sz="2000" b="0" i="0" u="none" strike="noStrike">
            <a:solidFill>
              <a:srgbClr val="A2ADBE"/>
            </a:solidFill>
            <a:latin typeface="Aptos Narrow"/>
            <a:ea typeface="+mn-ea"/>
            <a:cs typeface="+mn-cs"/>
          </a:endParaRPr>
        </a:p>
      </xdr:txBody>
    </xdr:sp>
    <xdr:clientData/>
  </xdr:twoCellAnchor>
  <xdr:twoCellAnchor>
    <xdr:from>
      <xdr:col>1</xdr:col>
      <xdr:colOff>6511</xdr:colOff>
      <xdr:row>12</xdr:row>
      <xdr:rowOff>8968</xdr:rowOff>
    </xdr:from>
    <xdr:to>
      <xdr:col>2</xdr:col>
      <xdr:colOff>311311</xdr:colOff>
      <xdr:row>17</xdr:row>
      <xdr:rowOff>26897</xdr:rowOff>
    </xdr:to>
    <xdr:graphicFrame macro="">
      <xdr:nvGraphicFramePr>
        <xdr:cNvPr id="85" name="Chart 84">
          <a:extLst>
            <a:ext uri="{FF2B5EF4-FFF2-40B4-BE49-F238E27FC236}">
              <a16:creationId xmlns:a16="http://schemas.microsoft.com/office/drawing/2014/main" id="{00000000-0008-0000-00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443753</xdr:colOff>
      <xdr:row>11</xdr:row>
      <xdr:rowOff>39006</xdr:rowOff>
    </xdr:from>
    <xdr:to>
      <xdr:col>5</xdr:col>
      <xdr:colOff>448234</xdr:colOff>
      <xdr:row>13</xdr:row>
      <xdr:rowOff>153065</xdr:rowOff>
    </xdr:to>
    <xdr:sp macro="" textlink="Processing!O6">
      <xdr:nvSpPr>
        <xdr:cNvPr id="109" name="TextBox 108">
          <a:extLst>
            <a:ext uri="{FF2B5EF4-FFF2-40B4-BE49-F238E27FC236}">
              <a16:creationId xmlns:a16="http://schemas.microsoft.com/office/drawing/2014/main" id="{00000000-0008-0000-0000-00006D000000}"/>
            </a:ext>
          </a:extLst>
        </xdr:cNvPr>
        <xdr:cNvSpPr txBox="1"/>
      </xdr:nvSpPr>
      <xdr:spPr>
        <a:xfrm>
          <a:off x="1662953" y="2011241"/>
          <a:ext cx="1833281"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0AA1C091-F6EA-4565-92F0-EE438B699E39}" type="TxLink">
            <a:rPr lang="en-US" sz="1400" b="0" i="0" u="none" strike="noStrike">
              <a:solidFill>
                <a:schemeClr val="bg1"/>
              </a:solidFill>
              <a:latin typeface="Aptos Narrow"/>
              <a:ea typeface="+mn-ea"/>
              <a:cs typeface="+mn-cs"/>
            </a:rPr>
            <a:pPr marL="0" indent="0" algn="l"/>
            <a:t>This Year’s Strategy</a:t>
          </a:fld>
          <a:endParaRPr lang="ru-RU" sz="9600" b="0" i="0" u="none" strike="noStrike">
            <a:solidFill>
              <a:schemeClr val="bg1"/>
            </a:solidFill>
            <a:latin typeface="Aptos Narrow"/>
            <a:ea typeface="+mn-ea"/>
            <a:cs typeface="+mn-cs"/>
          </a:endParaRPr>
        </a:p>
      </xdr:txBody>
    </xdr:sp>
    <xdr:clientData/>
  </xdr:twoCellAnchor>
  <xdr:twoCellAnchor>
    <xdr:from>
      <xdr:col>2</xdr:col>
      <xdr:colOff>374478</xdr:colOff>
      <xdr:row>15</xdr:row>
      <xdr:rowOff>35861</xdr:rowOff>
    </xdr:from>
    <xdr:to>
      <xdr:col>7</xdr:col>
      <xdr:colOff>259976</xdr:colOff>
      <xdr:row>18</xdr:row>
      <xdr:rowOff>27569</xdr:rowOff>
    </xdr:to>
    <xdr:graphicFrame macro="">
      <xdr:nvGraphicFramePr>
        <xdr:cNvPr id="138" name="Chart 137">
          <a:extLst>
            <a:ext uri="{FF2B5EF4-FFF2-40B4-BE49-F238E27FC236}">
              <a16:creationId xmlns:a16="http://schemas.microsoft.com/office/drawing/2014/main" id="{00000000-0008-0000-0000-00008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398934</xdr:colOff>
      <xdr:row>12</xdr:row>
      <xdr:rowOff>88252</xdr:rowOff>
    </xdr:from>
    <xdr:to>
      <xdr:col>7</xdr:col>
      <xdr:colOff>475134</xdr:colOff>
      <xdr:row>16</xdr:row>
      <xdr:rowOff>128692</xdr:rowOff>
    </xdr:to>
    <xdr:sp macro="" textlink="Processing!N17">
      <xdr:nvSpPr>
        <xdr:cNvPr id="140" name="TextBox 139">
          <a:extLst>
            <a:ext uri="{FF2B5EF4-FFF2-40B4-BE49-F238E27FC236}">
              <a16:creationId xmlns:a16="http://schemas.microsoft.com/office/drawing/2014/main" id="{00000000-0008-0000-0000-00008C000000}"/>
            </a:ext>
          </a:extLst>
        </xdr:cNvPr>
        <xdr:cNvSpPr txBox="1"/>
      </xdr:nvSpPr>
      <xdr:spPr>
        <a:xfrm>
          <a:off x="3446934" y="2239781"/>
          <a:ext cx="1295400" cy="757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749F15D-3D69-4ADE-A639-BF3046A6FF72}" type="TxLink">
            <a:rPr lang="en-US" sz="3200" b="0" i="0" u="none" strike="noStrike">
              <a:solidFill>
                <a:schemeClr val="bg1"/>
              </a:solidFill>
              <a:latin typeface="Aptos Narrow"/>
              <a:ea typeface="+mn-ea"/>
              <a:cs typeface="+mn-cs"/>
            </a:rPr>
            <a:pPr marL="0" indent="0" algn="ctr"/>
            <a:t>100%</a:t>
          </a:fld>
          <a:endParaRPr lang="ru-RU" sz="8000" b="0" i="0" u="none" strike="noStrike">
            <a:solidFill>
              <a:schemeClr val="bg1"/>
            </a:solidFill>
            <a:latin typeface="Aptos Narrow"/>
            <a:ea typeface="+mn-ea"/>
            <a:cs typeface="+mn-cs"/>
          </a:endParaRPr>
        </a:p>
      </xdr:txBody>
    </xdr:sp>
    <xdr:clientData/>
  </xdr:twoCellAnchor>
  <xdr:twoCellAnchor>
    <xdr:from>
      <xdr:col>12</xdr:col>
      <xdr:colOff>389967</xdr:colOff>
      <xdr:row>12</xdr:row>
      <xdr:rowOff>119626</xdr:rowOff>
    </xdr:from>
    <xdr:to>
      <xdr:col>14</xdr:col>
      <xdr:colOff>466167</xdr:colOff>
      <xdr:row>14</xdr:row>
      <xdr:rowOff>54514</xdr:rowOff>
    </xdr:to>
    <xdr:sp macro="" textlink="Processing!Y15">
      <xdr:nvSpPr>
        <xdr:cNvPr id="141" name="TextBox 140">
          <a:extLst>
            <a:ext uri="{FF2B5EF4-FFF2-40B4-BE49-F238E27FC236}">
              <a16:creationId xmlns:a16="http://schemas.microsoft.com/office/drawing/2014/main" id="{00000000-0008-0000-0000-00008D000000}"/>
            </a:ext>
          </a:extLst>
        </xdr:cNvPr>
        <xdr:cNvSpPr txBox="1"/>
      </xdr:nvSpPr>
      <xdr:spPr>
        <a:xfrm>
          <a:off x="7705167" y="2271155"/>
          <a:ext cx="1295400" cy="293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FED463F-776C-4A33-800D-C59B65B685B1}" type="TxLink">
            <a:rPr lang="en-US" sz="1100" b="0" i="0" u="none" strike="noStrike">
              <a:solidFill>
                <a:srgbClr val="1D8986"/>
              </a:solidFill>
              <a:latin typeface="Aptos Narrow"/>
              <a:ea typeface="+mn-ea"/>
              <a:cs typeface="+mn-cs"/>
            </a:rPr>
            <a:pPr marL="0" indent="0" algn="ctr"/>
            <a:t>Seasonal Push</a:t>
          </a:fld>
          <a:endParaRPr lang="ru-RU" sz="4400" b="0" i="0" u="none" strike="noStrike">
            <a:solidFill>
              <a:srgbClr val="1D8986"/>
            </a:solidFill>
            <a:latin typeface="Aptos Narrow"/>
            <a:ea typeface="+mn-ea"/>
            <a:cs typeface="+mn-cs"/>
          </a:endParaRPr>
        </a:p>
      </xdr:txBody>
    </xdr:sp>
    <xdr:clientData/>
  </xdr:twoCellAnchor>
  <xdr:twoCellAnchor>
    <xdr:from>
      <xdr:col>14</xdr:col>
      <xdr:colOff>363073</xdr:colOff>
      <xdr:row>12</xdr:row>
      <xdr:rowOff>119626</xdr:rowOff>
    </xdr:from>
    <xdr:to>
      <xdr:col>16</xdr:col>
      <xdr:colOff>439273</xdr:colOff>
      <xdr:row>14</xdr:row>
      <xdr:rowOff>54514</xdr:rowOff>
    </xdr:to>
    <xdr:sp macro="" textlink="Processing!Z15">
      <xdr:nvSpPr>
        <xdr:cNvPr id="142" name="TextBox 141">
          <a:extLst>
            <a:ext uri="{FF2B5EF4-FFF2-40B4-BE49-F238E27FC236}">
              <a16:creationId xmlns:a16="http://schemas.microsoft.com/office/drawing/2014/main" id="{00000000-0008-0000-0000-00008E000000}"/>
            </a:ext>
          </a:extLst>
        </xdr:cNvPr>
        <xdr:cNvSpPr txBox="1"/>
      </xdr:nvSpPr>
      <xdr:spPr>
        <a:xfrm>
          <a:off x="8897473" y="2271155"/>
          <a:ext cx="1295400" cy="293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466DDFF-5BD2-46AA-B8F2-0776308FE217}" type="TxLink">
            <a:rPr lang="en-US" sz="1100" b="0" i="0" u="none" strike="noStrike">
              <a:solidFill>
                <a:srgbClr val="2B5BCB"/>
              </a:solidFill>
              <a:latin typeface="Aptos Narrow"/>
              <a:ea typeface="+mn-ea"/>
              <a:cs typeface="+mn-cs"/>
            </a:rPr>
            <a:pPr marL="0" indent="0" algn="ctr"/>
            <a:t>Influencer Collab</a:t>
          </a:fld>
          <a:endParaRPr lang="ru-RU" sz="4400" b="0" i="0" u="none" strike="noStrike">
            <a:solidFill>
              <a:srgbClr val="2B5BCB"/>
            </a:solidFill>
            <a:latin typeface="Aptos Narrow"/>
            <a:ea typeface="+mn-ea"/>
            <a:cs typeface="+mn-cs"/>
          </a:endParaRPr>
        </a:p>
      </xdr:txBody>
    </xdr:sp>
    <xdr:clientData/>
  </xdr:twoCellAnchor>
  <xdr:twoCellAnchor>
    <xdr:from>
      <xdr:col>16</xdr:col>
      <xdr:colOff>336179</xdr:colOff>
      <xdr:row>12</xdr:row>
      <xdr:rowOff>119626</xdr:rowOff>
    </xdr:from>
    <xdr:to>
      <xdr:col>18</xdr:col>
      <xdr:colOff>412379</xdr:colOff>
      <xdr:row>14</xdr:row>
      <xdr:rowOff>54514</xdr:rowOff>
    </xdr:to>
    <xdr:sp macro="" textlink="Processing!AA15">
      <xdr:nvSpPr>
        <xdr:cNvPr id="143" name="TextBox 142">
          <a:extLst>
            <a:ext uri="{FF2B5EF4-FFF2-40B4-BE49-F238E27FC236}">
              <a16:creationId xmlns:a16="http://schemas.microsoft.com/office/drawing/2014/main" id="{00000000-0008-0000-0000-00008F000000}"/>
            </a:ext>
          </a:extLst>
        </xdr:cNvPr>
        <xdr:cNvSpPr txBox="1"/>
      </xdr:nvSpPr>
      <xdr:spPr>
        <a:xfrm>
          <a:off x="10089779" y="2271155"/>
          <a:ext cx="1295400" cy="293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76CC56F-8620-49EA-A227-FED42D62F9E9}" type="TxLink">
            <a:rPr lang="en-US" sz="1100" b="0" i="0" u="none" strike="noStrike">
              <a:solidFill>
                <a:srgbClr val="FF5C6D"/>
              </a:solidFill>
              <a:latin typeface="Aptos Narrow"/>
              <a:ea typeface="+mn-ea"/>
              <a:cs typeface="+mn-cs"/>
            </a:rPr>
            <a:pPr marL="0" indent="0" algn="ctr"/>
            <a:t>Game Giveaway</a:t>
          </a:fld>
          <a:endParaRPr lang="ru-RU" sz="4400" b="0" i="0" u="none" strike="noStrike">
            <a:solidFill>
              <a:srgbClr val="FF5C6D"/>
            </a:solidFill>
            <a:latin typeface="Aptos Narrow"/>
            <a:ea typeface="+mn-ea"/>
            <a:cs typeface="+mn-cs"/>
          </a:endParaRPr>
        </a:p>
      </xdr:txBody>
    </xdr:sp>
    <xdr:clientData/>
  </xdr:twoCellAnchor>
  <xdr:twoCellAnchor>
    <xdr:from>
      <xdr:col>18</xdr:col>
      <xdr:colOff>309284</xdr:colOff>
      <xdr:row>12</xdr:row>
      <xdr:rowOff>119626</xdr:rowOff>
    </xdr:from>
    <xdr:to>
      <xdr:col>20</xdr:col>
      <xdr:colOff>385484</xdr:colOff>
      <xdr:row>14</xdr:row>
      <xdr:rowOff>54514</xdr:rowOff>
    </xdr:to>
    <xdr:sp macro="" textlink="Processing!AB15">
      <xdr:nvSpPr>
        <xdr:cNvPr id="144" name="TextBox 143">
          <a:extLst>
            <a:ext uri="{FF2B5EF4-FFF2-40B4-BE49-F238E27FC236}">
              <a16:creationId xmlns:a16="http://schemas.microsoft.com/office/drawing/2014/main" id="{00000000-0008-0000-0000-000090000000}"/>
            </a:ext>
          </a:extLst>
        </xdr:cNvPr>
        <xdr:cNvSpPr txBox="1"/>
      </xdr:nvSpPr>
      <xdr:spPr>
        <a:xfrm>
          <a:off x="11282084" y="2271155"/>
          <a:ext cx="1295400" cy="293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276522C-F602-41FB-BE08-C91E0DE36184}" type="TxLink">
            <a:rPr lang="en-US" sz="1100" b="0" i="0" u="none" strike="noStrike">
              <a:solidFill>
                <a:srgbClr val="007D9B"/>
              </a:solidFill>
              <a:latin typeface="Aptos Narrow"/>
              <a:ea typeface="+mn-ea"/>
              <a:cs typeface="+mn-cs"/>
            </a:rPr>
            <a:pPr marL="0" indent="0" algn="ctr"/>
            <a:t>User Posts</a:t>
          </a:fld>
          <a:endParaRPr lang="ru-RU" sz="4400" b="0" i="0" u="none" strike="noStrike">
            <a:solidFill>
              <a:srgbClr val="007D9B"/>
            </a:solidFill>
            <a:latin typeface="Aptos Narrow"/>
            <a:ea typeface="+mn-ea"/>
            <a:cs typeface="+mn-cs"/>
          </a:endParaRPr>
        </a:p>
      </xdr:txBody>
    </xdr:sp>
    <xdr:clientData/>
  </xdr:twoCellAnchor>
  <xdr:twoCellAnchor>
    <xdr:from>
      <xdr:col>20</xdr:col>
      <xdr:colOff>282389</xdr:colOff>
      <xdr:row>12</xdr:row>
      <xdr:rowOff>119626</xdr:rowOff>
    </xdr:from>
    <xdr:to>
      <xdr:col>22</xdr:col>
      <xdr:colOff>358589</xdr:colOff>
      <xdr:row>14</xdr:row>
      <xdr:rowOff>54514</xdr:rowOff>
    </xdr:to>
    <xdr:sp macro="" textlink="Processing!AC15">
      <xdr:nvSpPr>
        <xdr:cNvPr id="145" name="TextBox 144">
          <a:extLst>
            <a:ext uri="{FF2B5EF4-FFF2-40B4-BE49-F238E27FC236}">
              <a16:creationId xmlns:a16="http://schemas.microsoft.com/office/drawing/2014/main" id="{00000000-0008-0000-0000-000091000000}"/>
            </a:ext>
          </a:extLst>
        </xdr:cNvPr>
        <xdr:cNvSpPr txBox="1"/>
      </xdr:nvSpPr>
      <xdr:spPr>
        <a:xfrm>
          <a:off x="12474389" y="2271155"/>
          <a:ext cx="1295400" cy="293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34523A1-73FD-4EC1-BBD5-A6E6DBDF98A7}" type="TxLink">
            <a:rPr lang="en-US" sz="1100" b="0" i="0" u="none" strike="noStrike">
              <a:solidFill>
                <a:srgbClr val="454555"/>
              </a:solidFill>
              <a:latin typeface="Aptos Narrow"/>
              <a:ea typeface="+mn-ea"/>
              <a:cs typeface="+mn-cs"/>
            </a:rPr>
            <a:pPr marL="0" indent="0" algn="ctr"/>
            <a:t>Tips &amp; Guides</a:t>
          </a:fld>
          <a:endParaRPr lang="ru-RU" sz="4400" b="0" i="0" u="none" strike="noStrike">
            <a:solidFill>
              <a:srgbClr val="454555"/>
            </a:solidFill>
            <a:latin typeface="Aptos Narrow"/>
            <a:ea typeface="+mn-ea"/>
            <a:cs typeface="+mn-cs"/>
          </a:endParaRPr>
        </a:p>
      </xdr:txBody>
    </xdr:sp>
    <xdr:clientData/>
  </xdr:twoCellAnchor>
  <xdr:twoCellAnchor>
    <xdr:from>
      <xdr:col>12</xdr:col>
      <xdr:colOff>389967</xdr:colOff>
      <xdr:row>14</xdr:row>
      <xdr:rowOff>3085</xdr:rowOff>
    </xdr:from>
    <xdr:to>
      <xdr:col>14</xdr:col>
      <xdr:colOff>466167</xdr:colOff>
      <xdr:row>15</xdr:row>
      <xdr:rowOff>117268</xdr:rowOff>
    </xdr:to>
    <xdr:sp macro="" textlink="Processing!Y16">
      <xdr:nvSpPr>
        <xdr:cNvPr id="146" name="TextBox 145">
          <a:extLst>
            <a:ext uri="{FF2B5EF4-FFF2-40B4-BE49-F238E27FC236}">
              <a16:creationId xmlns:a16="http://schemas.microsoft.com/office/drawing/2014/main" id="{00000000-0008-0000-0000-000092000000}"/>
            </a:ext>
          </a:extLst>
        </xdr:cNvPr>
        <xdr:cNvSpPr txBox="1"/>
      </xdr:nvSpPr>
      <xdr:spPr>
        <a:xfrm>
          <a:off x="7705167" y="2513203"/>
          <a:ext cx="1295400" cy="293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95C0A1F-E8C3-4E85-9C90-7D6AA9912821}" type="TxLink">
            <a:rPr lang="en-US" sz="1200" b="0" i="0" u="none" strike="noStrike">
              <a:solidFill>
                <a:schemeClr val="bg1"/>
              </a:solidFill>
              <a:latin typeface="Aptos Narrow"/>
              <a:ea typeface="+mn-ea"/>
              <a:cs typeface="+mn-cs"/>
            </a:rPr>
            <a:pPr marL="0" indent="0" algn="ctr"/>
            <a:t>$ 39 000</a:t>
          </a:fld>
          <a:endParaRPr lang="ru-RU" sz="4800" b="0" i="0" u="none" strike="noStrike">
            <a:solidFill>
              <a:schemeClr val="bg1"/>
            </a:solidFill>
            <a:latin typeface="Aptos Narrow"/>
            <a:ea typeface="+mn-ea"/>
            <a:cs typeface="+mn-cs"/>
          </a:endParaRPr>
        </a:p>
      </xdr:txBody>
    </xdr:sp>
    <xdr:clientData/>
  </xdr:twoCellAnchor>
  <xdr:twoCellAnchor>
    <xdr:from>
      <xdr:col>14</xdr:col>
      <xdr:colOff>363073</xdr:colOff>
      <xdr:row>14</xdr:row>
      <xdr:rowOff>3085</xdr:rowOff>
    </xdr:from>
    <xdr:to>
      <xdr:col>16</xdr:col>
      <xdr:colOff>439273</xdr:colOff>
      <xdr:row>15</xdr:row>
      <xdr:rowOff>117268</xdr:rowOff>
    </xdr:to>
    <xdr:sp macro="" textlink="Processing!Z16">
      <xdr:nvSpPr>
        <xdr:cNvPr id="147" name="TextBox 146">
          <a:extLst>
            <a:ext uri="{FF2B5EF4-FFF2-40B4-BE49-F238E27FC236}">
              <a16:creationId xmlns:a16="http://schemas.microsoft.com/office/drawing/2014/main" id="{00000000-0008-0000-0000-000093000000}"/>
            </a:ext>
          </a:extLst>
        </xdr:cNvPr>
        <xdr:cNvSpPr txBox="1"/>
      </xdr:nvSpPr>
      <xdr:spPr>
        <a:xfrm>
          <a:off x="8897473" y="2513203"/>
          <a:ext cx="1295400" cy="293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1702EDD-E291-4D23-B736-8D2F2736D588}" type="TxLink">
            <a:rPr lang="en-US" sz="1200" b="0" i="0" u="none" strike="noStrike">
              <a:solidFill>
                <a:schemeClr val="bg1"/>
              </a:solidFill>
              <a:latin typeface="Aptos Narrow"/>
              <a:ea typeface="+mn-ea"/>
              <a:cs typeface="+mn-cs"/>
            </a:rPr>
            <a:pPr marL="0" indent="0" algn="ctr"/>
            <a:t>$ 55 000</a:t>
          </a:fld>
          <a:endParaRPr lang="ru-RU" sz="4800" b="0" i="0" u="none" strike="noStrike">
            <a:solidFill>
              <a:schemeClr val="bg1"/>
            </a:solidFill>
            <a:latin typeface="Aptos Narrow"/>
            <a:ea typeface="+mn-ea"/>
            <a:cs typeface="+mn-cs"/>
          </a:endParaRPr>
        </a:p>
      </xdr:txBody>
    </xdr:sp>
    <xdr:clientData/>
  </xdr:twoCellAnchor>
  <xdr:twoCellAnchor>
    <xdr:from>
      <xdr:col>16</xdr:col>
      <xdr:colOff>336179</xdr:colOff>
      <xdr:row>14</xdr:row>
      <xdr:rowOff>3085</xdr:rowOff>
    </xdr:from>
    <xdr:to>
      <xdr:col>18</xdr:col>
      <xdr:colOff>412379</xdr:colOff>
      <xdr:row>15</xdr:row>
      <xdr:rowOff>117268</xdr:rowOff>
    </xdr:to>
    <xdr:sp macro="" textlink="Processing!AA16">
      <xdr:nvSpPr>
        <xdr:cNvPr id="148" name="TextBox 147">
          <a:extLst>
            <a:ext uri="{FF2B5EF4-FFF2-40B4-BE49-F238E27FC236}">
              <a16:creationId xmlns:a16="http://schemas.microsoft.com/office/drawing/2014/main" id="{00000000-0008-0000-0000-000094000000}"/>
            </a:ext>
          </a:extLst>
        </xdr:cNvPr>
        <xdr:cNvSpPr txBox="1"/>
      </xdr:nvSpPr>
      <xdr:spPr>
        <a:xfrm>
          <a:off x="10089779" y="2513203"/>
          <a:ext cx="1295400" cy="293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F511351-F1A6-45BE-AECB-786555F75F1D}" type="TxLink">
            <a:rPr lang="en-US" sz="1200" b="0" i="0" u="none" strike="noStrike">
              <a:solidFill>
                <a:schemeClr val="bg1"/>
              </a:solidFill>
              <a:latin typeface="Aptos Narrow"/>
              <a:ea typeface="+mn-ea"/>
              <a:cs typeface="+mn-cs"/>
            </a:rPr>
            <a:pPr marL="0" indent="0" algn="ctr"/>
            <a:t>$ 47 000</a:t>
          </a:fld>
          <a:endParaRPr lang="ru-RU" sz="4800" b="0" i="0" u="none" strike="noStrike">
            <a:solidFill>
              <a:schemeClr val="bg1"/>
            </a:solidFill>
            <a:latin typeface="Aptos Narrow"/>
            <a:ea typeface="+mn-ea"/>
            <a:cs typeface="+mn-cs"/>
          </a:endParaRPr>
        </a:p>
      </xdr:txBody>
    </xdr:sp>
    <xdr:clientData/>
  </xdr:twoCellAnchor>
  <xdr:twoCellAnchor>
    <xdr:from>
      <xdr:col>18</xdr:col>
      <xdr:colOff>309284</xdr:colOff>
      <xdr:row>14</xdr:row>
      <xdr:rowOff>3085</xdr:rowOff>
    </xdr:from>
    <xdr:to>
      <xdr:col>20</xdr:col>
      <xdr:colOff>385484</xdr:colOff>
      <xdr:row>15</xdr:row>
      <xdr:rowOff>117268</xdr:rowOff>
    </xdr:to>
    <xdr:sp macro="" textlink="Processing!AB16">
      <xdr:nvSpPr>
        <xdr:cNvPr id="149" name="TextBox 148">
          <a:extLst>
            <a:ext uri="{FF2B5EF4-FFF2-40B4-BE49-F238E27FC236}">
              <a16:creationId xmlns:a16="http://schemas.microsoft.com/office/drawing/2014/main" id="{00000000-0008-0000-0000-000095000000}"/>
            </a:ext>
          </a:extLst>
        </xdr:cNvPr>
        <xdr:cNvSpPr txBox="1"/>
      </xdr:nvSpPr>
      <xdr:spPr>
        <a:xfrm>
          <a:off x="11282084" y="2513203"/>
          <a:ext cx="1295400" cy="293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33D1C3E-4698-4331-959D-2E821D1536D5}" type="TxLink">
            <a:rPr lang="en-US" sz="1200" b="0" i="0" u="none" strike="noStrike">
              <a:solidFill>
                <a:schemeClr val="bg1"/>
              </a:solidFill>
              <a:latin typeface="Aptos Narrow"/>
              <a:ea typeface="+mn-ea"/>
              <a:cs typeface="+mn-cs"/>
            </a:rPr>
            <a:pPr marL="0" indent="0" algn="ctr"/>
            <a:t>$ 44 000</a:t>
          </a:fld>
          <a:endParaRPr lang="ru-RU" sz="4800" b="0" i="0" u="none" strike="noStrike">
            <a:solidFill>
              <a:schemeClr val="bg1"/>
            </a:solidFill>
            <a:latin typeface="Aptos Narrow"/>
            <a:ea typeface="+mn-ea"/>
            <a:cs typeface="+mn-cs"/>
          </a:endParaRPr>
        </a:p>
      </xdr:txBody>
    </xdr:sp>
    <xdr:clientData/>
  </xdr:twoCellAnchor>
  <xdr:twoCellAnchor>
    <xdr:from>
      <xdr:col>20</xdr:col>
      <xdr:colOff>282389</xdr:colOff>
      <xdr:row>14</xdr:row>
      <xdr:rowOff>3085</xdr:rowOff>
    </xdr:from>
    <xdr:to>
      <xdr:col>22</xdr:col>
      <xdr:colOff>358589</xdr:colOff>
      <xdr:row>15</xdr:row>
      <xdr:rowOff>117268</xdr:rowOff>
    </xdr:to>
    <xdr:sp macro="" textlink="Processing!AC16">
      <xdr:nvSpPr>
        <xdr:cNvPr id="150" name="TextBox 149">
          <a:extLst>
            <a:ext uri="{FF2B5EF4-FFF2-40B4-BE49-F238E27FC236}">
              <a16:creationId xmlns:a16="http://schemas.microsoft.com/office/drawing/2014/main" id="{00000000-0008-0000-0000-000096000000}"/>
            </a:ext>
          </a:extLst>
        </xdr:cNvPr>
        <xdr:cNvSpPr txBox="1"/>
      </xdr:nvSpPr>
      <xdr:spPr>
        <a:xfrm>
          <a:off x="12474389" y="2513203"/>
          <a:ext cx="1295400" cy="293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CDD56F6-43BB-40DA-8EB4-D2552F41A465}" type="TxLink">
            <a:rPr lang="en-US" sz="1200" b="0" i="0" u="none" strike="noStrike">
              <a:solidFill>
                <a:schemeClr val="bg1"/>
              </a:solidFill>
              <a:latin typeface="Aptos Narrow"/>
              <a:ea typeface="+mn-ea"/>
              <a:cs typeface="+mn-cs"/>
            </a:rPr>
            <a:pPr marL="0" indent="0" algn="ctr"/>
            <a:t>$ 45 000</a:t>
          </a:fld>
          <a:endParaRPr lang="ru-RU" sz="4800" b="0" i="0" u="none" strike="noStrike">
            <a:solidFill>
              <a:schemeClr val="bg1"/>
            </a:solidFill>
            <a:latin typeface="Aptos Narrow"/>
            <a:ea typeface="+mn-ea"/>
            <a:cs typeface="+mn-cs"/>
          </a:endParaRPr>
        </a:p>
      </xdr:txBody>
    </xdr:sp>
    <xdr:clientData/>
  </xdr:twoCellAnchor>
  <xdr:twoCellAnchor editAs="oneCell">
    <xdr:from>
      <xdr:col>13</xdr:col>
      <xdr:colOff>15688</xdr:colOff>
      <xdr:row>34</xdr:row>
      <xdr:rowOff>139847</xdr:rowOff>
    </xdr:from>
    <xdr:to>
      <xdr:col>22</xdr:col>
      <xdr:colOff>53788</xdr:colOff>
      <xdr:row>37</xdr:row>
      <xdr:rowOff>4301</xdr:rowOff>
    </xdr:to>
    <mc:AlternateContent xmlns:mc="http://schemas.openxmlformats.org/markup-compatibility/2006" xmlns:a14="http://schemas.microsoft.com/office/drawing/2010/main">
      <mc:Choice Requires="a14">
        <xdr:graphicFrame macro="">
          <xdr:nvGraphicFramePr>
            <xdr:cNvPr id="49" name="Month">
              <a:extLst>
                <a:ext uri="{FF2B5EF4-FFF2-40B4-BE49-F238E27FC236}">
                  <a16:creationId xmlns:a16="http://schemas.microsoft.com/office/drawing/2014/main" id="{00000000-0008-0000-0000-000031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940488" y="6235847"/>
              <a:ext cx="5524500" cy="402336"/>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505213</xdr:colOff>
      <xdr:row>7</xdr:row>
      <xdr:rowOff>125506</xdr:rowOff>
    </xdr:from>
    <xdr:to>
      <xdr:col>5</xdr:col>
      <xdr:colOff>353795</xdr:colOff>
      <xdr:row>12</xdr:row>
      <xdr:rowOff>41680</xdr:rowOff>
    </xdr:to>
    <xdr:sp macro="" textlink="Processing!Y18">
      <xdr:nvSpPr>
        <xdr:cNvPr id="2" name="TextBox 1">
          <a:extLst>
            <a:ext uri="{FF2B5EF4-FFF2-40B4-BE49-F238E27FC236}">
              <a16:creationId xmlns:a16="http://schemas.microsoft.com/office/drawing/2014/main" id="{00000000-0008-0000-0000-000002000000}"/>
            </a:ext>
          </a:extLst>
        </xdr:cNvPr>
        <xdr:cNvSpPr txBox="1"/>
      </xdr:nvSpPr>
      <xdr:spPr>
        <a:xfrm>
          <a:off x="1724413" y="1380565"/>
          <a:ext cx="1677382" cy="812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53E2E0E-84B9-4C96-A183-CD409CBAF627}" type="TxLink">
            <a:rPr lang="en-US" sz="2000" b="0" i="0" u="none" strike="noStrike">
              <a:solidFill>
                <a:schemeClr val="bg1"/>
              </a:solidFill>
              <a:latin typeface="Aptos Narrow"/>
              <a:ea typeface="+mn-ea"/>
              <a:cs typeface="+mn-cs"/>
            </a:rPr>
            <a:pPr marL="0" indent="0" algn="ctr"/>
            <a:t>$ 230 000</a:t>
          </a:fld>
          <a:endParaRPr lang="ru-RU" sz="4000" b="0" i="0" u="none" strike="noStrike">
            <a:solidFill>
              <a:schemeClr val="bg1"/>
            </a:solidFill>
            <a:latin typeface="Aptos Narrow"/>
            <a:ea typeface="+mn-ea"/>
            <a:cs typeface="+mn-cs"/>
          </a:endParaRPr>
        </a:p>
      </xdr:txBody>
    </xdr:sp>
    <xdr:clientData/>
  </xdr:twoCellAnchor>
  <xdr:twoCellAnchor>
    <xdr:from>
      <xdr:col>0</xdr:col>
      <xdr:colOff>1</xdr:colOff>
      <xdr:row>0</xdr:row>
      <xdr:rowOff>0</xdr:rowOff>
    </xdr:from>
    <xdr:to>
      <xdr:col>1</xdr:col>
      <xdr:colOff>26895</xdr:colOff>
      <xdr:row>1</xdr:row>
      <xdr:rowOff>53788</xdr:rowOff>
    </xdr:to>
    <xdr:sp macro="" textlink="">
      <xdr:nvSpPr>
        <xdr:cNvPr id="8" name="Rectangle 7">
          <a:extLst>
            <a:ext uri="{FF2B5EF4-FFF2-40B4-BE49-F238E27FC236}">
              <a16:creationId xmlns:a16="http://schemas.microsoft.com/office/drawing/2014/main" id="{00000000-0008-0000-0000-000008000000}"/>
            </a:ext>
          </a:extLst>
        </xdr:cNvPr>
        <xdr:cNvSpPr/>
      </xdr:nvSpPr>
      <xdr:spPr>
        <a:xfrm>
          <a:off x="1" y="0"/>
          <a:ext cx="636494" cy="233082"/>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11</xdr:col>
      <xdr:colOff>385482</xdr:colOff>
      <xdr:row>1</xdr:row>
      <xdr:rowOff>89647</xdr:rowOff>
    </xdr:from>
    <xdr:to>
      <xdr:col>15</xdr:col>
      <xdr:colOff>215153</xdr:colOff>
      <xdr:row>10</xdr:row>
      <xdr:rowOff>107577</xdr:rowOff>
    </xdr:to>
    <xdr:sp macro="" textlink="">
      <xdr:nvSpPr>
        <xdr:cNvPr id="17" name="Rectangle: Rounded Corners 16">
          <a:hlinkClick xmlns:r="http://schemas.openxmlformats.org/officeDocument/2006/relationships" r:id="rId12"/>
          <a:extLst>
            <a:ext uri="{FF2B5EF4-FFF2-40B4-BE49-F238E27FC236}">
              <a16:creationId xmlns:a16="http://schemas.microsoft.com/office/drawing/2014/main" id="{00000000-0008-0000-0000-000011000000}"/>
            </a:ext>
          </a:extLst>
        </xdr:cNvPr>
        <xdr:cNvSpPr/>
      </xdr:nvSpPr>
      <xdr:spPr>
        <a:xfrm>
          <a:off x="7091082" y="268941"/>
          <a:ext cx="2268071" cy="163157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340658</xdr:colOff>
      <xdr:row>1</xdr:row>
      <xdr:rowOff>89647</xdr:rowOff>
    </xdr:from>
    <xdr:to>
      <xdr:col>19</xdr:col>
      <xdr:colOff>161364</xdr:colOff>
      <xdr:row>10</xdr:row>
      <xdr:rowOff>89647</xdr:rowOff>
    </xdr:to>
    <xdr:sp macro="" textlink="">
      <xdr:nvSpPr>
        <xdr:cNvPr id="27" name="Rectangle: Rounded Corners 26">
          <a:hlinkClick xmlns:r="http://schemas.openxmlformats.org/officeDocument/2006/relationships" r:id="rId13"/>
          <a:extLst>
            <a:ext uri="{FF2B5EF4-FFF2-40B4-BE49-F238E27FC236}">
              <a16:creationId xmlns:a16="http://schemas.microsoft.com/office/drawing/2014/main" id="{00000000-0008-0000-0000-00001B000000}"/>
            </a:ext>
          </a:extLst>
        </xdr:cNvPr>
        <xdr:cNvSpPr/>
      </xdr:nvSpPr>
      <xdr:spPr>
        <a:xfrm>
          <a:off x="9484658" y="268941"/>
          <a:ext cx="2259106" cy="161364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19</xdr:col>
      <xdr:colOff>304800</xdr:colOff>
      <xdr:row>1</xdr:row>
      <xdr:rowOff>89647</xdr:rowOff>
    </xdr:from>
    <xdr:to>
      <xdr:col>23</xdr:col>
      <xdr:colOff>80682</xdr:colOff>
      <xdr:row>10</xdr:row>
      <xdr:rowOff>89647</xdr:rowOff>
    </xdr:to>
    <xdr:sp macro="" textlink="">
      <xdr:nvSpPr>
        <xdr:cNvPr id="28" name="Rectangle: Rounded Corners 27">
          <a:hlinkClick xmlns:r="http://schemas.openxmlformats.org/officeDocument/2006/relationships" r:id="rId14"/>
          <a:extLst>
            <a:ext uri="{FF2B5EF4-FFF2-40B4-BE49-F238E27FC236}">
              <a16:creationId xmlns:a16="http://schemas.microsoft.com/office/drawing/2014/main" id="{00000000-0008-0000-0000-00001C000000}"/>
            </a:ext>
          </a:extLst>
        </xdr:cNvPr>
        <xdr:cNvSpPr/>
      </xdr:nvSpPr>
      <xdr:spPr>
        <a:xfrm>
          <a:off x="11887200" y="268941"/>
          <a:ext cx="2214282" cy="161364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367553</xdr:colOff>
      <xdr:row>19</xdr:row>
      <xdr:rowOff>71716</xdr:rowOff>
    </xdr:from>
    <xdr:to>
      <xdr:col>5</xdr:col>
      <xdr:colOff>242047</xdr:colOff>
      <xdr:row>30</xdr:row>
      <xdr:rowOff>80680</xdr:rowOff>
    </xdr:to>
    <xdr:sp macro="" textlink="">
      <xdr:nvSpPr>
        <xdr:cNvPr id="29" name="Rectangle: Rounded Corners 28">
          <a:hlinkClick xmlns:r="http://schemas.openxmlformats.org/officeDocument/2006/relationships" r:id="rId14"/>
          <a:extLst>
            <a:ext uri="{FF2B5EF4-FFF2-40B4-BE49-F238E27FC236}">
              <a16:creationId xmlns:a16="http://schemas.microsoft.com/office/drawing/2014/main" id="{00000000-0008-0000-0000-00001D000000}"/>
            </a:ext>
          </a:extLst>
        </xdr:cNvPr>
        <xdr:cNvSpPr/>
      </xdr:nvSpPr>
      <xdr:spPr>
        <a:xfrm>
          <a:off x="367553" y="3478304"/>
          <a:ext cx="2922494" cy="19812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5</xdr:col>
      <xdr:colOff>403412</xdr:colOff>
      <xdr:row>21</xdr:row>
      <xdr:rowOff>161365</xdr:rowOff>
    </xdr:from>
    <xdr:to>
      <xdr:col>11</xdr:col>
      <xdr:colOff>152400</xdr:colOff>
      <xdr:row>38</xdr:row>
      <xdr:rowOff>71718</xdr:rowOff>
    </xdr:to>
    <xdr:sp macro="" textlink="">
      <xdr:nvSpPr>
        <xdr:cNvPr id="30" name="Rectangle: Rounded Corners 29">
          <a:hlinkClick xmlns:r="http://schemas.openxmlformats.org/officeDocument/2006/relationships" r:id="rId13"/>
          <a:extLst>
            <a:ext uri="{FF2B5EF4-FFF2-40B4-BE49-F238E27FC236}">
              <a16:creationId xmlns:a16="http://schemas.microsoft.com/office/drawing/2014/main" id="{00000000-0008-0000-0000-00001E000000}"/>
            </a:ext>
          </a:extLst>
        </xdr:cNvPr>
        <xdr:cNvSpPr/>
      </xdr:nvSpPr>
      <xdr:spPr>
        <a:xfrm>
          <a:off x="3451412" y="3926541"/>
          <a:ext cx="3406588" cy="2958353"/>
        </a:xfrm>
        <a:prstGeom prst="roundRect">
          <a:avLst>
            <a:gd name="adj" fmla="val 12122"/>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editAs="oneCell">
    <xdr:from>
      <xdr:col>23</xdr:col>
      <xdr:colOff>76200</xdr:colOff>
      <xdr:row>0</xdr:row>
      <xdr:rowOff>38100</xdr:rowOff>
    </xdr:from>
    <xdr:to>
      <xdr:col>23</xdr:col>
      <xdr:colOff>350520</xdr:colOff>
      <xdr:row>1</xdr:row>
      <xdr:rowOff>129540</xdr:rowOff>
    </xdr:to>
    <xdr:pic>
      <xdr:nvPicPr>
        <xdr:cNvPr id="42" name="Graphic 41" descr="Sun with solid fill">
          <a:hlinkClick xmlns:r="http://schemas.openxmlformats.org/officeDocument/2006/relationships" r:id="rId15"/>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4097000" y="38100"/>
          <a:ext cx="274320" cy="2743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160020</xdr:colOff>
      <xdr:row>0</xdr:row>
      <xdr:rowOff>89650</xdr:rowOff>
    </xdr:from>
    <xdr:to>
      <xdr:col>7</xdr:col>
      <xdr:colOff>45720</xdr:colOff>
      <xdr:row>14</xdr:row>
      <xdr:rowOff>1796</xdr:rowOff>
    </xdr:to>
    <xdr:grpSp>
      <xdr:nvGrpSpPr>
        <xdr:cNvPr id="2" name="Group 1">
          <a:extLst>
            <a:ext uri="{FF2B5EF4-FFF2-40B4-BE49-F238E27FC236}">
              <a16:creationId xmlns:a16="http://schemas.microsoft.com/office/drawing/2014/main" id="{00000000-0008-0000-0400-000002000000}"/>
            </a:ext>
          </a:extLst>
        </xdr:cNvPr>
        <xdr:cNvGrpSpPr/>
      </xdr:nvGrpSpPr>
      <xdr:grpSpPr>
        <a:xfrm>
          <a:off x="769620" y="89650"/>
          <a:ext cx="3543300" cy="2422264"/>
          <a:chOff x="769620" y="89650"/>
          <a:chExt cx="3543300" cy="2422264"/>
        </a:xfrm>
      </xdr:grpSpPr>
      <xdr:grpSp>
        <xdr:nvGrpSpPr>
          <xdr:cNvPr id="3" name="Group 2">
            <a:extLst>
              <a:ext uri="{FF2B5EF4-FFF2-40B4-BE49-F238E27FC236}">
                <a16:creationId xmlns:a16="http://schemas.microsoft.com/office/drawing/2014/main" id="{00000000-0008-0000-0400-000003000000}"/>
              </a:ext>
            </a:extLst>
          </xdr:cNvPr>
          <xdr:cNvGrpSpPr/>
        </xdr:nvGrpSpPr>
        <xdr:grpSpPr>
          <a:xfrm>
            <a:off x="1661160" y="389720"/>
            <a:ext cx="1828800" cy="1825710"/>
            <a:chOff x="2438400" y="3108960"/>
            <a:chExt cx="1618489" cy="1618489"/>
          </a:xfrm>
        </xdr:grpSpPr>
        <xdr:sp macro="" textlink="">
          <xdr:nvSpPr>
            <xdr:cNvPr id="8" name="Oval 7">
              <a:extLst>
                <a:ext uri="{FF2B5EF4-FFF2-40B4-BE49-F238E27FC236}">
                  <a16:creationId xmlns:a16="http://schemas.microsoft.com/office/drawing/2014/main" id="{00000000-0008-0000-0400-000008000000}"/>
                </a:ext>
              </a:extLst>
            </xdr:cNvPr>
            <xdr:cNvSpPr/>
          </xdr:nvSpPr>
          <xdr:spPr>
            <a:xfrm>
              <a:off x="2438401" y="3108960"/>
              <a:ext cx="1618488" cy="1618488"/>
            </a:xfrm>
            <a:prstGeom prst="ellipse">
              <a:avLst/>
            </a:prstGeom>
            <a:gradFill flip="none" rotWithShape="1">
              <a:gsLst>
                <a:gs pos="55000">
                  <a:srgbClr val="8A2BF1"/>
                </a:gs>
                <a:gs pos="37000">
                  <a:srgbClr val="8A2BF1">
                    <a:alpha val="0"/>
                  </a:srgbClr>
                </a:gs>
              </a:gsLst>
              <a:path path="circle">
                <a:fillToRect l="100000" t="100000"/>
              </a:path>
              <a:tileRect r="-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9" name="Oval 8">
              <a:extLst>
                <a:ext uri="{FF2B5EF4-FFF2-40B4-BE49-F238E27FC236}">
                  <a16:creationId xmlns:a16="http://schemas.microsoft.com/office/drawing/2014/main" id="{00000000-0008-0000-0400-000009000000}"/>
                </a:ext>
              </a:extLst>
            </xdr:cNvPr>
            <xdr:cNvSpPr/>
          </xdr:nvSpPr>
          <xdr:spPr>
            <a:xfrm>
              <a:off x="2438401" y="3108960"/>
              <a:ext cx="1618488" cy="1618488"/>
            </a:xfrm>
            <a:prstGeom prst="ellipse">
              <a:avLst/>
            </a:prstGeom>
            <a:gradFill flip="none" rotWithShape="1">
              <a:gsLst>
                <a:gs pos="82000">
                  <a:srgbClr val="10EBCD"/>
                </a:gs>
                <a:gs pos="67000">
                  <a:srgbClr val="10EBCD">
                    <a:alpha val="0"/>
                  </a:srgbClr>
                </a:gs>
              </a:gsLst>
              <a:path path="circle">
                <a:fillToRect l="100000" b="100000"/>
              </a:path>
              <a:tileRect t="-100000" r="-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0" name="Oval 9">
              <a:extLst>
                <a:ext uri="{FF2B5EF4-FFF2-40B4-BE49-F238E27FC236}">
                  <a16:creationId xmlns:a16="http://schemas.microsoft.com/office/drawing/2014/main" id="{00000000-0008-0000-0400-00000A000000}"/>
                </a:ext>
              </a:extLst>
            </xdr:cNvPr>
            <xdr:cNvSpPr/>
          </xdr:nvSpPr>
          <xdr:spPr>
            <a:xfrm>
              <a:off x="2438401" y="3108960"/>
              <a:ext cx="1618488" cy="1618488"/>
            </a:xfrm>
            <a:prstGeom prst="ellipse">
              <a:avLst/>
            </a:prstGeom>
            <a:gradFill flip="none" rotWithShape="1">
              <a:gsLst>
                <a:gs pos="80000">
                  <a:srgbClr val="FF00FF"/>
                </a:gs>
                <a:gs pos="65000">
                  <a:srgbClr val="FF00FF">
                    <a:alpha val="0"/>
                  </a:srgbClr>
                </a:gs>
              </a:gsLst>
              <a:path path="circle">
                <a:fillToRect t="100000" r="100000"/>
              </a:path>
              <a:tileRect l="-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1" name="Oval 10">
              <a:extLst>
                <a:ext uri="{FF2B5EF4-FFF2-40B4-BE49-F238E27FC236}">
                  <a16:creationId xmlns:a16="http://schemas.microsoft.com/office/drawing/2014/main" id="{00000000-0008-0000-0400-00000B000000}"/>
                </a:ext>
              </a:extLst>
            </xdr:cNvPr>
            <xdr:cNvSpPr/>
          </xdr:nvSpPr>
          <xdr:spPr>
            <a:xfrm>
              <a:off x="2438400" y="3108961"/>
              <a:ext cx="1618488" cy="1618488"/>
            </a:xfrm>
            <a:prstGeom prst="ellipse">
              <a:avLst/>
            </a:prstGeom>
            <a:gradFill flip="none" rotWithShape="1">
              <a:gsLst>
                <a:gs pos="72000">
                  <a:srgbClr val="FF0000"/>
                </a:gs>
                <a:gs pos="54000">
                  <a:srgbClr val="FF00FF">
                    <a:alpha val="0"/>
                  </a:srgbClr>
                </a:gs>
              </a:gsLst>
              <a:path path="circle">
                <a:fillToRect r="100000" b="100000"/>
              </a:path>
              <a:tileRect l="-100000" t="-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1175004" y="89650"/>
          <a:ext cx="2816352" cy="2422264"/>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5" name="Oval 4">
            <a:extLst>
              <a:ext uri="{FF2B5EF4-FFF2-40B4-BE49-F238E27FC236}">
                <a16:creationId xmlns:a16="http://schemas.microsoft.com/office/drawing/2014/main" id="{00000000-0008-0000-0400-000005000000}"/>
              </a:ext>
            </a:extLst>
          </xdr:cNvPr>
          <xdr:cNvSpPr/>
        </xdr:nvSpPr>
        <xdr:spPr>
          <a:xfrm>
            <a:off x="1729740" y="463478"/>
            <a:ext cx="1691640" cy="1659367"/>
          </a:xfrm>
          <a:prstGeom prst="ellipse">
            <a:avLst/>
          </a:prstGeom>
          <a:gradFill flip="none" rotWithShape="1">
            <a:gsLst>
              <a:gs pos="81000">
                <a:schemeClr val="bg1">
                  <a:alpha val="0"/>
                </a:schemeClr>
              </a:gs>
              <a:gs pos="23000">
                <a:schemeClr val="bg1"/>
              </a:gs>
            </a:gsLst>
            <a:path path="circle">
              <a:fillToRect l="50000" t="50000" r="50000" b="5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6" name="Flowchart: Manual Operation 248">
            <a:extLst>
              <a:ext uri="{FF2B5EF4-FFF2-40B4-BE49-F238E27FC236}">
                <a16:creationId xmlns:a16="http://schemas.microsoft.com/office/drawing/2014/main" id="{00000000-0008-0000-0400-000006000000}"/>
              </a:ext>
            </a:extLst>
          </xdr:cNvPr>
          <xdr:cNvSpPr/>
        </xdr:nvSpPr>
        <xdr:spPr>
          <a:xfrm flipV="1">
            <a:off x="769620" y="1401997"/>
            <a:ext cx="3543300" cy="875499"/>
          </a:xfrm>
          <a:custGeom>
            <a:avLst/>
            <a:gdLst>
              <a:gd name="connsiteX0" fmla="*/ 0 w 10000"/>
              <a:gd name="connsiteY0" fmla="*/ 0 h 10000"/>
              <a:gd name="connsiteX1" fmla="*/ 10000 w 10000"/>
              <a:gd name="connsiteY1" fmla="*/ 0 h 10000"/>
              <a:gd name="connsiteX2" fmla="*/ 8000 w 10000"/>
              <a:gd name="connsiteY2" fmla="*/ 10000 h 10000"/>
              <a:gd name="connsiteX3" fmla="*/ 2000 w 10000"/>
              <a:gd name="connsiteY3" fmla="*/ 10000 h 10000"/>
              <a:gd name="connsiteX4" fmla="*/ 0 w 10000"/>
              <a:gd name="connsiteY4" fmla="*/ 0 h 10000"/>
              <a:gd name="connsiteX0" fmla="*/ 0 w 12021"/>
              <a:gd name="connsiteY0" fmla="*/ 0 h 10000"/>
              <a:gd name="connsiteX1" fmla="*/ 12021 w 12021"/>
              <a:gd name="connsiteY1" fmla="*/ 0 h 10000"/>
              <a:gd name="connsiteX2" fmla="*/ 10021 w 12021"/>
              <a:gd name="connsiteY2" fmla="*/ 10000 h 10000"/>
              <a:gd name="connsiteX3" fmla="*/ 4021 w 12021"/>
              <a:gd name="connsiteY3" fmla="*/ 10000 h 10000"/>
              <a:gd name="connsiteX4" fmla="*/ 0 w 12021"/>
              <a:gd name="connsiteY4" fmla="*/ 0 h 10000"/>
              <a:gd name="connsiteX0" fmla="*/ 0 w 12021"/>
              <a:gd name="connsiteY0" fmla="*/ 0 h 10000"/>
              <a:gd name="connsiteX1" fmla="*/ 12021 w 12021"/>
              <a:gd name="connsiteY1" fmla="*/ 0 h 10000"/>
              <a:gd name="connsiteX2" fmla="*/ 10021 w 12021"/>
              <a:gd name="connsiteY2" fmla="*/ 10000 h 10000"/>
              <a:gd name="connsiteX3" fmla="*/ 5546 w 12021"/>
              <a:gd name="connsiteY3" fmla="*/ 10000 h 10000"/>
              <a:gd name="connsiteX4" fmla="*/ 0 w 12021"/>
              <a:gd name="connsiteY4" fmla="*/ 0 h 10000"/>
              <a:gd name="connsiteX0" fmla="*/ 0 w 15035"/>
              <a:gd name="connsiteY0" fmla="*/ 0 h 10000"/>
              <a:gd name="connsiteX1" fmla="*/ 15035 w 15035"/>
              <a:gd name="connsiteY1" fmla="*/ 97 h 10000"/>
              <a:gd name="connsiteX2" fmla="*/ 10021 w 15035"/>
              <a:gd name="connsiteY2" fmla="*/ 10000 h 10000"/>
              <a:gd name="connsiteX3" fmla="*/ 5546 w 15035"/>
              <a:gd name="connsiteY3" fmla="*/ 10000 h 10000"/>
              <a:gd name="connsiteX4" fmla="*/ 0 w 15035"/>
              <a:gd name="connsiteY4" fmla="*/ 0 h 10000"/>
              <a:gd name="connsiteX0" fmla="*/ 0 w 15035"/>
              <a:gd name="connsiteY0" fmla="*/ 0 h 10000"/>
              <a:gd name="connsiteX1" fmla="*/ 15035 w 15035"/>
              <a:gd name="connsiteY1" fmla="*/ 97 h 10000"/>
              <a:gd name="connsiteX2" fmla="*/ 8780 w 15035"/>
              <a:gd name="connsiteY2" fmla="*/ 10000 h 10000"/>
              <a:gd name="connsiteX3" fmla="*/ 5546 w 15035"/>
              <a:gd name="connsiteY3" fmla="*/ 10000 h 10000"/>
              <a:gd name="connsiteX4" fmla="*/ 0 w 15035"/>
              <a:gd name="connsiteY4" fmla="*/ 0 h 10000"/>
              <a:gd name="connsiteX0" fmla="*/ 0 w 15035"/>
              <a:gd name="connsiteY0" fmla="*/ 0 h 10000"/>
              <a:gd name="connsiteX1" fmla="*/ 15035 w 15035"/>
              <a:gd name="connsiteY1" fmla="*/ 97 h 10000"/>
              <a:gd name="connsiteX2" fmla="*/ 8780 w 15035"/>
              <a:gd name="connsiteY2" fmla="*/ 10000 h 10000"/>
              <a:gd name="connsiteX3" fmla="*/ 5972 w 15035"/>
              <a:gd name="connsiteY3" fmla="*/ 10000 h 10000"/>
              <a:gd name="connsiteX4" fmla="*/ 0 w 15035"/>
              <a:gd name="connsiteY4" fmla="*/ 0 h 10000"/>
              <a:gd name="connsiteX0" fmla="*/ 0 w 15673"/>
              <a:gd name="connsiteY0" fmla="*/ 0 h 10000"/>
              <a:gd name="connsiteX1" fmla="*/ 15673 w 15673"/>
              <a:gd name="connsiteY1" fmla="*/ 97 h 10000"/>
              <a:gd name="connsiteX2" fmla="*/ 9418 w 15673"/>
              <a:gd name="connsiteY2" fmla="*/ 10000 h 10000"/>
              <a:gd name="connsiteX3" fmla="*/ 6610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418 w 15673"/>
              <a:gd name="connsiteY2" fmla="*/ 10000 h 10000"/>
              <a:gd name="connsiteX3" fmla="*/ 6291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028 w 15673"/>
              <a:gd name="connsiteY2" fmla="*/ 10000 h 10000"/>
              <a:gd name="connsiteX3" fmla="*/ 6291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312 w 15673"/>
              <a:gd name="connsiteY2" fmla="*/ 10000 h 10000"/>
              <a:gd name="connsiteX3" fmla="*/ 6291 w 15673"/>
              <a:gd name="connsiteY3" fmla="*/ 10000 h 10000"/>
              <a:gd name="connsiteX4" fmla="*/ 0 w 15673"/>
              <a:gd name="connsiteY4" fmla="*/ 0 h 10000"/>
              <a:gd name="connsiteX0" fmla="*/ 0 w 15779"/>
              <a:gd name="connsiteY0" fmla="*/ 0 h 10000"/>
              <a:gd name="connsiteX1" fmla="*/ 15779 w 15779"/>
              <a:gd name="connsiteY1" fmla="*/ 97 h 10000"/>
              <a:gd name="connsiteX2" fmla="*/ 9312 w 15779"/>
              <a:gd name="connsiteY2" fmla="*/ 10000 h 10000"/>
              <a:gd name="connsiteX3" fmla="*/ 6291 w 15779"/>
              <a:gd name="connsiteY3" fmla="*/ 10000 h 10000"/>
              <a:gd name="connsiteX4" fmla="*/ 0 w 15779"/>
              <a:gd name="connsiteY4" fmla="*/ 0 h 10000"/>
              <a:gd name="connsiteX0" fmla="*/ 0 w 15779"/>
              <a:gd name="connsiteY0" fmla="*/ 0 h 10000"/>
              <a:gd name="connsiteX1" fmla="*/ 15779 w 15779"/>
              <a:gd name="connsiteY1" fmla="*/ 97 h 10000"/>
              <a:gd name="connsiteX2" fmla="*/ 9525 w 15779"/>
              <a:gd name="connsiteY2" fmla="*/ 10000 h 10000"/>
              <a:gd name="connsiteX3" fmla="*/ 6291 w 15779"/>
              <a:gd name="connsiteY3" fmla="*/ 10000 h 10000"/>
              <a:gd name="connsiteX4" fmla="*/ 0 w 15779"/>
              <a:gd name="connsiteY4" fmla="*/ 0 h 10000"/>
              <a:gd name="connsiteX0" fmla="*/ 0 w 15779"/>
              <a:gd name="connsiteY0" fmla="*/ 0 h 10583"/>
              <a:gd name="connsiteX1" fmla="*/ 15779 w 15779"/>
              <a:gd name="connsiteY1" fmla="*/ 97 h 10583"/>
              <a:gd name="connsiteX2" fmla="*/ 9525 w 15779"/>
              <a:gd name="connsiteY2" fmla="*/ 10000 h 10583"/>
              <a:gd name="connsiteX3" fmla="*/ 6965 w 15779"/>
              <a:gd name="connsiteY3" fmla="*/ 10583 h 10583"/>
              <a:gd name="connsiteX4" fmla="*/ 0 w 15779"/>
              <a:gd name="connsiteY4" fmla="*/ 0 h 10583"/>
              <a:gd name="connsiteX0" fmla="*/ 0 w 15779"/>
              <a:gd name="connsiteY0" fmla="*/ 0 h 10971"/>
              <a:gd name="connsiteX1" fmla="*/ 15779 w 15779"/>
              <a:gd name="connsiteY1" fmla="*/ 97 h 10971"/>
              <a:gd name="connsiteX2" fmla="*/ 9525 w 15779"/>
              <a:gd name="connsiteY2" fmla="*/ 10000 h 10971"/>
              <a:gd name="connsiteX3" fmla="*/ 7000 w 15779"/>
              <a:gd name="connsiteY3" fmla="*/ 10971 h 10971"/>
              <a:gd name="connsiteX4" fmla="*/ 0 w 15779"/>
              <a:gd name="connsiteY4" fmla="*/ 0 h 10971"/>
              <a:gd name="connsiteX0" fmla="*/ 0 w 15779"/>
              <a:gd name="connsiteY0" fmla="*/ 0 h 11165"/>
              <a:gd name="connsiteX1" fmla="*/ 15779 w 15779"/>
              <a:gd name="connsiteY1" fmla="*/ 97 h 11165"/>
              <a:gd name="connsiteX2" fmla="*/ 8780 w 15779"/>
              <a:gd name="connsiteY2" fmla="*/ 11165 h 11165"/>
              <a:gd name="connsiteX3" fmla="*/ 7000 w 15779"/>
              <a:gd name="connsiteY3" fmla="*/ 10971 h 11165"/>
              <a:gd name="connsiteX4" fmla="*/ 0 w 15779"/>
              <a:gd name="connsiteY4" fmla="*/ 0 h 1116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5779" h="11165">
                <a:moveTo>
                  <a:pt x="0" y="0"/>
                </a:moveTo>
                <a:lnTo>
                  <a:pt x="15779" y="97"/>
                </a:lnTo>
                <a:lnTo>
                  <a:pt x="8780" y="11165"/>
                </a:lnTo>
                <a:lnTo>
                  <a:pt x="7000" y="10971"/>
                </a:lnTo>
                <a:lnTo>
                  <a:pt x="0" y="0"/>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Processing!B2">
        <xdr:nvSpPr>
          <xdr:cNvPr id="7" name="TextBox 6">
            <a:extLst>
              <a:ext uri="{FF2B5EF4-FFF2-40B4-BE49-F238E27FC236}">
                <a16:creationId xmlns:a16="http://schemas.microsoft.com/office/drawing/2014/main" id="{00000000-0008-0000-0400-000007000000}"/>
              </a:ext>
            </a:extLst>
          </xdr:cNvPr>
          <xdr:cNvSpPr txBox="1"/>
        </xdr:nvSpPr>
        <xdr:spPr>
          <a:xfrm>
            <a:off x="1940860" y="997389"/>
            <a:ext cx="1295400" cy="7612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C2F0C4F-9758-45F7-A19F-38405E292A98}" type="TxLink">
              <a:rPr lang="en-US" sz="2400" b="0" i="0" u="none" strike="noStrike">
                <a:solidFill>
                  <a:schemeClr val="tx1"/>
                </a:solidFill>
                <a:latin typeface="Aptos Narrow"/>
                <a:ea typeface="+mn-ea"/>
                <a:cs typeface="+mn-cs"/>
              </a:rPr>
              <a:pPr marL="0" indent="0" algn="ctr"/>
              <a:t>76%</a:t>
            </a:fld>
            <a:endParaRPr lang="ru-RU" sz="2400" b="0" i="0" u="none" strike="noStrike">
              <a:solidFill>
                <a:schemeClr val="tx1"/>
              </a:solidFill>
              <a:latin typeface="Aptos Narrow"/>
              <a:ea typeface="+mn-ea"/>
              <a:cs typeface="+mn-cs"/>
            </a:endParaRPr>
          </a:p>
        </xdr:txBody>
      </xdr:sp>
    </xdr:grpSp>
    <xdr:clientData/>
  </xdr:twoCellAnchor>
  <xdr:twoCellAnchor>
    <xdr:from>
      <xdr:col>7</xdr:col>
      <xdr:colOff>204845</xdr:colOff>
      <xdr:row>1</xdr:row>
      <xdr:rowOff>77996</xdr:rowOff>
    </xdr:from>
    <xdr:to>
      <xdr:col>11</xdr:col>
      <xdr:colOff>154446</xdr:colOff>
      <xdr:row>20</xdr:row>
      <xdr:rowOff>157610</xdr:rowOff>
    </xdr:to>
    <xdr:sp macro="" textlink="">
      <xdr:nvSpPr>
        <xdr:cNvPr id="12" name="Rectangle: Rounded Corners 11">
          <a:extLst>
            <a:ext uri="{FF2B5EF4-FFF2-40B4-BE49-F238E27FC236}">
              <a16:creationId xmlns:a16="http://schemas.microsoft.com/office/drawing/2014/main" id="{00000000-0008-0000-0400-00000C000000}"/>
            </a:ext>
          </a:extLst>
        </xdr:cNvPr>
        <xdr:cNvSpPr/>
      </xdr:nvSpPr>
      <xdr:spPr>
        <a:xfrm>
          <a:off x="4472045" y="260876"/>
          <a:ext cx="2388001" cy="3554334"/>
        </a:xfrm>
        <a:prstGeom prst="roundRect">
          <a:avLst>
            <a:gd name="adj" fmla="val 10070"/>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5</xdr:col>
      <xdr:colOff>433445</xdr:colOff>
      <xdr:row>21</xdr:row>
      <xdr:rowOff>165850</xdr:rowOff>
    </xdr:from>
    <xdr:to>
      <xdr:col>11</xdr:col>
      <xdr:colOff>136265</xdr:colOff>
      <xdr:row>38</xdr:row>
      <xdr:rowOff>66566</xdr:rowOff>
    </xdr:to>
    <xdr:sp macro="" textlink="">
      <xdr:nvSpPr>
        <xdr:cNvPr id="13" name="Rectangle: Rounded Corners 12">
          <a:extLst>
            <a:ext uri="{FF2B5EF4-FFF2-40B4-BE49-F238E27FC236}">
              <a16:creationId xmlns:a16="http://schemas.microsoft.com/office/drawing/2014/main" id="{00000000-0008-0000-0400-00000D000000}"/>
            </a:ext>
          </a:extLst>
        </xdr:cNvPr>
        <xdr:cNvSpPr/>
      </xdr:nvSpPr>
      <xdr:spPr>
        <a:xfrm>
          <a:off x="3481445" y="4006330"/>
          <a:ext cx="3360420" cy="3009676"/>
        </a:xfrm>
        <a:prstGeom prst="roundRect">
          <a:avLst>
            <a:gd name="adj" fmla="val 7161"/>
          </a:avLst>
        </a:prstGeom>
        <a:solidFill>
          <a:srgbClr val="D1EBFF"/>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ru-RU" sz="1800" kern="1200">
            <a:solidFill>
              <a:schemeClr val="lt1"/>
            </a:solidFill>
            <a:latin typeface="+mn-lt"/>
            <a:ea typeface="+mn-ea"/>
            <a:cs typeface="+mn-cs"/>
          </a:endParaRPr>
        </a:p>
      </xdr:txBody>
    </xdr:sp>
    <xdr:clientData/>
  </xdr:twoCellAnchor>
  <xdr:twoCellAnchor>
    <xdr:from>
      <xdr:col>0</xdr:col>
      <xdr:colOff>335280</xdr:colOff>
      <xdr:row>31</xdr:row>
      <xdr:rowOff>139807</xdr:rowOff>
    </xdr:from>
    <xdr:to>
      <xdr:col>5</xdr:col>
      <xdr:colOff>213360</xdr:colOff>
      <xdr:row>38</xdr:row>
      <xdr:rowOff>66566</xdr:rowOff>
    </xdr:to>
    <xdr:sp macro="" textlink="">
      <xdr:nvSpPr>
        <xdr:cNvPr id="14" name="Rectangle: Rounded Corners 13">
          <a:extLst>
            <a:ext uri="{FF2B5EF4-FFF2-40B4-BE49-F238E27FC236}">
              <a16:creationId xmlns:a16="http://schemas.microsoft.com/office/drawing/2014/main" id="{00000000-0008-0000-0400-00000E000000}"/>
            </a:ext>
          </a:extLst>
        </xdr:cNvPr>
        <xdr:cNvSpPr/>
      </xdr:nvSpPr>
      <xdr:spPr>
        <a:xfrm>
          <a:off x="335280" y="5809087"/>
          <a:ext cx="2926080" cy="1206919"/>
        </a:xfrm>
        <a:prstGeom prst="roundRect">
          <a:avLst>
            <a:gd name="adj" fmla="val 17742"/>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ru-RU" sz="1800" kern="1200">
            <a:solidFill>
              <a:schemeClr val="lt1"/>
            </a:solidFill>
            <a:latin typeface="+mn-lt"/>
            <a:ea typeface="+mn-ea"/>
            <a:cs typeface="+mn-cs"/>
          </a:endParaRPr>
        </a:p>
      </xdr:txBody>
    </xdr:sp>
    <xdr:clientData/>
  </xdr:twoCellAnchor>
  <xdr:twoCellAnchor>
    <xdr:from>
      <xdr:col>0</xdr:col>
      <xdr:colOff>335280</xdr:colOff>
      <xdr:row>19</xdr:row>
      <xdr:rowOff>24656</xdr:rowOff>
    </xdr:from>
    <xdr:to>
      <xdr:col>5</xdr:col>
      <xdr:colOff>213360</xdr:colOff>
      <xdr:row>30</xdr:row>
      <xdr:rowOff>125899</xdr:rowOff>
    </xdr:to>
    <xdr:sp macro="" textlink="">
      <xdr:nvSpPr>
        <xdr:cNvPr id="15" name="Rectangle: Rounded Corners 14">
          <a:extLst>
            <a:ext uri="{FF2B5EF4-FFF2-40B4-BE49-F238E27FC236}">
              <a16:creationId xmlns:a16="http://schemas.microsoft.com/office/drawing/2014/main" id="{00000000-0008-0000-0400-00000F000000}"/>
            </a:ext>
          </a:extLst>
        </xdr:cNvPr>
        <xdr:cNvSpPr/>
      </xdr:nvSpPr>
      <xdr:spPr>
        <a:xfrm>
          <a:off x="335280" y="3499376"/>
          <a:ext cx="2926080" cy="2112923"/>
        </a:xfrm>
        <a:prstGeom prst="roundRect">
          <a:avLst>
            <a:gd name="adj" fmla="val 11726"/>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0</xdr:col>
      <xdr:colOff>335280</xdr:colOff>
      <xdr:row>11</xdr:row>
      <xdr:rowOff>45276</xdr:rowOff>
    </xdr:from>
    <xdr:to>
      <xdr:col>7</xdr:col>
      <xdr:colOff>457200</xdr:colOff>
      <xdr:row>17</xdr:row>
      <xdr:rowOff>158231</xdr:rowOff>
    </xdr:to>
    <xdr:sp macro="" textlink="Processing!O11">
      <xdr:nvSpPr>
        <xdr:cNvPr id="16" name="Rectangle: Rounded Corners 15">
          <a:extLst>
            <a:ext uri="{FF2B5EF4-FFF2-40B4-BE49-F238E27FC236}">
              <a16:creationId xmlns:a16="http://schemas.microsoft.com/office/drawing/2014/main" id="{00000000-0008-0000-0400-000010000000}"/>
            </a:ext>
          </a:extLst>
        </xdr:cNvPr>
        <xdr:cNvSpPr/>
      </xdr:nvSpPr>
      <xdr:spPr>
        <a:xfrm>
          <a:off x="335280" y="2056956"/>
          <a:ext cx="4389120" cy="1210235"/>
        </a:xfrm>
        <a:prstGeom prst="roundRect">
          <a:avLst>
            <a:gd name="adj" fmla="val 20852"/>
          </a:avLst>
        </a:prstGeom>
        <a:solidFill>
          <a:schemeClr val="bg1"/>
        </a:solidFill>
        <a:ln w="12700">
          <a:noFill/>
        </a:ln>
        <a:effectLst>
          <a:outerShdw blurRad="495300" dist="2286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fld id="{C2B3F1E5-5657-4AE1-B285-D2D8540966BE}" type="TxLink">
            <a:rPr lang="en-US" sz="3200" b="0" i="0" u="none" strike="noStrike">
              <a:solidFill>
                <a:schemeClr val="tx1"/>
              </a:solidFill>
              <a:latin typeface="Aptos Narrow"/>
            </a:rPr>
            <a:pPr algn="l"/>
            <a:t>                Attack</a:t>
          </a:fld>
          <a:endParaRPr lang="ru-RU" sz="4800">
            <a:solidFill>
              <a:schemeClr val="tx1"/>
            </a:solidFill>
          </a:endParaRPr>
        </a:p>
      </xdr:txBody>
    </xdr:sp>
    <xdr:clientData/>
  </xdr:twoCellAnchor>
  <xdr:twoCellAnchor>
    <xdr:from>
      <xdr:col>11</xdr:col>
      <xdr:colOff>364865</xdr:colOff>
      <xdr:row>11</xdr:row>
      <xdr:rowOff>77996</xdr:rowOff>
    </xdr:from>
    <xdr:to>
      <xdr:col>23</xdr:col>
      <xdr:colOff>90545</xdr:colOff>
      <xdr:row>38</xdr:row>
      <xdr:rowOff>77996</xdr:rowOff>
    </xdr:to>
    <xdr:sp macro="" textlink="">
      <xdr:nvSpPr>
        <xdr:cNvPr id="17" name="Rectangle: Rounded Corners 16">
          <a:extLst>
            <a:ext uri="{FF2B5EF4-FFF2-40B4-BE49-F238E27FC236}">
              <a16:creationId xmlns:a16="http://schemas.microsoft.com/office/drawing/2014/main" id="{00000000-0008-0000-0400-000011000000}"/>
            </a:ext>
          </a:extLst>
        </xdr:cNvPr>
        <xdr:cNvSpPr/>
      </xdr:nvSpPr>
      <xdr:spPr>
        <a:xfrm>
          <a:off x="7070465" y="2089676"/>
          <a:ext cx="7040880" cy="4937760"/>
        </a:xfrm>
        <a:prstGeom prst="roundRect">
          <a:avLst>
            <a:gd name="adj" fmla="val 4847"/>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ru-RU" sz="1800" kern="1200">
            <a:solidFill>
              <a:schemeClr val="lt1"/>
            </a:solidFill>
            <a:latin typeface="+mn-lt"/>
            <a:ea typeface="+mn-ea"/>
            <a:cs typeface="+mn-cs"/>
          </a:endParaRPr>
        </a:p>
      </xdr:txBody>
    </xdr:sp>
    <xdr:clientData/>
  </xdr:twoCellAnchor>
  <xdr:twoCellAnchor>
    <xdr:from>
      <xdr:col>12</xdr:col>
      <xdr:colOff>546847</xdr:colOff>
      <xdr:row>17</xdr:row>
      <xdr:rowOff>35859</xdr:rowOff>
    </xdr:from>
    <xdr:to>
      <xdr:col>22</xdr:col>
      <xdr:colOff>120127</xdr:colOff>
      <xdr:row>35</xdr:row>
      <xdr:rowOff>53788</xdr:rowOff>
    </xdr:to>
    <xdr:graphicFrame macro="">
      <xdr:nvGraphicFramePr>
        <xdr:cNvPr id="18" name="Chart 17">
          <a:extLst>
            <a:ext uri="{FF2B5EF4-FFF2-40B4-BE49-F238E27FC236}">
              <a16:creationId xmlns:a16="http://schemas.microsoft.com/office/drawing/2014/main" id="{00000000-0008-0000-04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380105</xdr:colOff>
      <xdr:row>1</xdr:row>
      <xdr:rowOff>77996</xdr:rowOff>
    </xdr:from>
    <xdr:to>
      <xdr:col>15</xdr:col>
      <xdr:colOff>181985</xdr:colOff>
      <xdr:row>10</xdr:row>
      <xdr:rowOff>77996</xdr:rowOff>
    </xdr:to>
    <xdr:sp macro="" textlink="Processing!U15">
      <xdr:nvSpPr>
        <xdr:cNvPr id="20" name="Rectangle: Rounded Corners 19">
          <a:extLst>
            <a:ext uri="{FF2B5EF4-FFF2-40B4-BE49-F238E27FC236}">
              <a16:creationId xmlns:a16="http://schemas.microsoft.com/office/drawing/2014/main" id="{00000000-0008-0000-0400-000014000000}"/>
            </a:ext>
          </a:extLst>
        </xdr:cNvPr>
        <xdr:cNvSpPr/>
      </xdr:nvSpPr>
      <xdr:spPr>
        <a:xfrm>
          <a:off x="7085705" y="260876"/>
          <a:ext cx="2240280" cy="1645920"/>
        </a:xfrm>
        <a:prstGeom prst="roundRect">
          <a:avLst>
            <a:gd name="adj" fmla="val 12717"/>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B748B55B-B3B3-4883-8DC5-A7261B2267DA}" type="TxLink">
            <a:rPr lang="en-US" sz="2400" kern="1200">
              <a:solidFill>
                <a:schemeClr val="tx1"/>
              </a:solidFill>
              <a:latin typeface="+mn-lt"/>
              <a:ea typeface="+mn-ea"/>
              <a:cs typeface="+mn-cs"/>
            </a:rPr>
            <a:pPr marL="0" indent="0" algn="ctr" defTabSz="914400" rtl="0" eaLnBrk="1" latinLnBrk="0" hangingPunct="1"/>
            <a:t>56%</a:t>
          </a:fld>
          <a:endParaRPr lang="ru-RU" sz="2400" kern="1200">
            <a:solidFill>
              <a:schemeClr val="tx1"/>
            </a:solidFill>
            <a:latin typeface="+mn-lt"/>
            <a:ea typeface="+mn-ea"/>
            <a:cs typeface="+mn-cs"/>
          </a:endParaRPr>
        </a:p>
      </xdr:txBody>
    </xdr:sp>
    <xdr:clientData/>
  </xdr:twoCellAnchor>
  <xdr:twoCellAnchor>
    <xdr:from>
      <xdr:col>11</xdr:col>
      <xdr:colOff>487082</xdr:colOff>
      <xdr:row>1</xdr:row>
      <xdr:rowOff>161365</xdr:rowOff>
    </xdr:from>
    <xdr:to>
      <xdr:col>15</xdr:col>
      <xdr:colOff>107578</xdr:colOff>
      <xdr:row>11</xdr:row>
      <xdr:rowOff>89648</xdr:rowOff>
    </xdr:to>
    <xdr:graphicFrame macro="">
      <xdr:nvGraphicFramePr>
        <xdr:cNvPr id="19" name="Chart 18">
          <a:extLst>
            <a:ext uri="{FF2B5EF4-FFF2-40B4-BE49-F238E27FC236}">
              <a16:creationId xmlns:a16="http://schemas.microsoft.com/office/drawing/2014/main" id="{00000000-0008-0000-04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334385</xdr:colOff>
      <xdr:row>1</xdr:row>
      <xdr:rowOff>77996</xdr:rowOff>
    </xdr:from>
    <xdr:to>
      <xdr:col>19</xdr:col>
      <xdr:colOff>136265</xdr:colOff>
      <xdr:row>10</xdr:row>
      <xdr:rowOff>77996</xdr:rowOff>
    </xdr:to>
    <xdr:sp macro="" textlink="Processing!M14">
      <xdr:nvSpPr>
        <xdr:cNvPr id="24" name="Rectangle: Rounded Corners 23">
          <a:extLst>
            <a:ext uri="{FF2B5EF4-FFF2-40B4-BE49-F238E27FC236}">
              <a16:creationId xmlns:a16="http://schemas.microsoft.com/office/drawing/2014/main" id="{00000000-0008-0000-0400-000018000000}"/>
            </a:ext>
          </a:extLst>
        </xdr:cNvPr>
        <xdr:cNvSpPr/>
      </xdr:nvSpPr>
      <xdr:spPr>
        <a:xfrm>
          <a:off x="9478385" y="260876"/>
          <a:ext cx="2240280" cy="1645920"/>
        </a:xfrm>
        <a:prstGeom prst="roundRect">
          <a:avLst>
            <a:gd name="adj" fmla="val 12717"/>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A3269FD4-2F00-4553-BE4A-5859698D7C06}" type="TxLink">
            <a:rPr lang="en-US" sz="2400" kern="1200">
              <a:solidFill>
                <a:schemeClr val="tx1"/>
              </a:solidFill>
              <a:latin typeface="+mn-lt"/>
              <a:ea typeface="+mn-ea"/>
              <a:cs typeface="+mn-cs"/>
            </a:rPr>
            <a:pPr marL="0" indent="0" algn="ctr" defTabSz="914400" rtl="0" eaLnBrk="1" latinLnBrk="0" hangingPunct="1"/>
            <a:t>61%</a:t>
          </a:fld>
          <a:endParaRPr lang="ru-RU" sz="2400" kern="1200">
            <a:solidFill>
              <a:schemeClr val="tx1"/>
            </a:solidFill>
            <a:latin typeface="+mn-lt"/>
            <a:ea typeface="+mn-ea"/>
            <a:cs typeface="+mn-cs"/>
          </a:endParaRPr>
        </a:p>
      </xdr:txBody>
    </xdr:sp>
    <xdr:clientData/>
  </xdr:twoCellAnchor>
  <xdr:twoCellAnchor>
    <xdr:from>
      <xdr:col>19</xdr:col>
      <xdr:colOff>288665</xdr:colOff>
      <xdr:row>1</xdr:row>
      <xdr:rowOff>77996</xdr:rowOff>
    </xdr:from>
    <xdr:to>
      <xdr:col>23</xdr:col>
      <xdr:colOff>90545</xdr:colOff>
      <xdr:row>10</xdr:row>
      <xdr:rowOff>77996</xdr:rowOff>
    </xdr:to>
    <xdr:sp macro="" textlink="Processing!I14">
      <xdr:nvSpPr>
        <xdr:cNvPr id="23" name="Rectangle: Rounded Corners 22">
          <a:extLst>
            <a:ext uri="{FF2B5EF4-FFF2-40B4-BE49-F238E27FC236}">
              <a16:creationId xmlns:a16="http://schemas.microsoft.com/office/drawing/2014/main" id="{00000000-0008-0000-0400-000017000000}"/>
            </a:ext>
          </a:extLst>
        </xdr:cNvPr>
        <xdr:cNvSpPr/>
      </xdr:nvSpPr>
      <xdr:spPr>
        <a:xfrm>
          <a:off x="11871065" y="260876"/>
          <a:ext cx="2240280" cy="1645920"/>
        </a:xfrm>
        <a:prstGeom prst="roundRect">
          <a:avLst>
            <a:gd name="adj" fmla="val 12717"/>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6F9C7E96-A143-49A2-8D0E-F431A6B14F42}" type="TxLink">
            <a:rPr lang="en-US" sz="2400" kern="1200">
              <a:solidFill>
                <a:schemeClr val="tx1"/>
              </a:solidFill>
              <a:latin typeface="+mn-lt"/>
              <a:ea typeface="+mn-ea"/>
              <a:cs typeface="+mn-cs"/>
            </a:rPr>
            <a:pPr marL="0" indent="0" algn="ctr" defTabSz="914400" rtl="0" eaLnBrk="1" latinLnBrk="0" hangingPunct="1"/>
            <a:t> $2,55,545 </a:t>
          </a:fld>
          <a:endParaRPr lang="ru-RU" sz="2400" kern="1200">
            <a:solidFill>
              <a:schemeClr val="tx1"/>
            </a:solidFill>
            <a:latin typeface="+mn-lt"/>
            <a:ea typeface="+mn-ea"/>
            <a:cs typeface="+mn-cs"/>
          </a:endParaRPr>
        </a:p>
      </xdr:txBody>
    </xdr:sp>
    <xdr:clientData/>
  </xdr:twoCellAnchor>
  <xdr:twoCellAnchor>
    <xdr:from>
      <xdr:col>19</xdr:col>
      <xdr:colOff>358587</xdr:colOff>
      <xdr:row>4</xdr:row>
      <xdr:rowOff>26897</xdr:rowOff>
    </xdr:from>
    <xdr:to>
      <xdr:col>23</xdr:col>
      <xdr:colOff>35858</xdr:colOff>
      <xdr:row>10</xdr:row>
      <xdr:rowOff>34965</xdr:rowOff>
    </xdr:to>
    <xdr:graphicFrame macro="">
      <xdr:nvGraphicFramePr>
        <xdr:cNvPr id="22" name="Chart 21">
          <a:extLst>
            <a:ext uri="{FF2B5EF4-FFF2-40B4-BE49-F238E27FC236}">
              <a16:creationId xmlns:a16="http://schemas.microsoft.com/office/drawing/2014/main" id="{00000000-0008-0000-04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91831</xdr:colOff>
      <xdr:row>4</xdr:row>
      <xdr:rowOff>62758</xdr:rowOff>
    </xdr:from>
    <xdr:to>
      <xdr:col>19</xdr:col>
      <xdr:colOff>378343</xdr:colOff>
      <xdr:row>10</xdr:row>
      <xdr:rowOff>156993</xdr:rowOff>
    </xdr:to>
    <xdr:graphicFrame macro="">
      <xdr:nvGraphicFramePr>
        <xdr:cNvPr id="21" name="Chart 20">
          <a:extLst>
            <a:ext uri="{FF2B5EF4-FFF2-40B4-BE49-F238E27FC236}">
              <a16:creationId xmlns:a16="http://schemas.microsoft.com/office/drawing/2014/main" id="{00000000-0008-0000-04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419900</xdr:colOff>
      <xdr:row>8</xdr:row>
      <xdr:rowOff>44824</xdr:rowOff>
    </xdr:from>
    <xdr:to>
      <xdr:col>10</xdr:col>
      <xdr:colOff>602780</xdr:colOff>
      <xdr:row>18</xdr:row>
      <xdr:rowOff>172123</xdr:rowOff>
    </xdr:to>
    <xdr:graphicFrame macro="">
      <xdr:nvGraphicFramePr>
        <xdr:cNvPr id="25" name="Chart 24">
          <a:extLst>
            <a:ext uri="{FF2B5EF4-FFF2-40B4-BE49-F238E27FC236}">
              <a16:creationId xmlns:a16="http://schemas.microsoft.com/office/drawing/2014/main" id="{00000000-0008-0000-04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228603</xdr:colOff>
      <xdr:row>11</xdr:row>
      <xdr:rowOff>88253</xdr:rowOff>
    </xdr:from>
    <xdr:to>
      <xdr:col>10</xdr:col>
      <xdr:colOff>304803</xdr:colOff>
      <xdr:row>15</xdr:row>
      <xdr:rowOff>128693</xdr:rowOff>
    </xdr:to>
    <xdr:sp macro="" textlink="Processing!B5">
      <xdr:nvSpPr>
        <xdr:cNvPr id="26" name="TextBox 25">
          <a:extLst>
            <a:ext uri="{FF2B5EF4-FFF2-40B4-BE49-F238E27FC236}">
              <a16:creationId xmlns:a16="http://schemas.microsoft.com/office/drawing/2014/main" id="{00000000-0008-0000-0400-00001A000000}"/>
            </a:ext>
          </a:extLst>
        </xdr:cNvPr>
        <xdr:cNvSpPr txBox="1"/>
      </xdr:nvSpPr>
      <xdr:spPr>
        <a:xfrm>
          <a:off x="5105403" y="2099933"/>
          <a:ext cx="1295400" cy="77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DD86518-7D43-413D-B3ED-7BB07784295D}" type="TxLink">
            <a:rPr lang="en-US" sz="3600" b="0" i="0" u="none" strike="noStrike">
              <a:solidFill>
                <a:schemeClr val="tx1"/>
              </a:solidFill>
              <a:latin typeface="Aptos Narrow"/>
              <a:ea typeface="+mn-ea"/>
              <a:cs typeface="+mn-cs"/>
            </a:rPr>
            <a:pPr marL="0" indent="0" algn="ctr"/>
            <a:t>58%</a:t>
          </a:fld>
          <a:endParaRPr lang="ru-RU" sz="3600" b="0" i="0" u="none" strike="noStrike">
            <a:solidFill>
              <a:schemeClr val="tx1"/>
            </a:solidFill>
            <a:latin typeface="Aptos Narrow"/>
            <a:ea typeface="+mn-ea"/>
            <a:cs typeface="+mn-cs"/>
          </a:endParaRPr>
        </a:p>
      </xdr:txBody>
    </xdr:sp>
    <xdr:clientData/>
  </xdr:twoCellAnchor>
  <xdr:twoCellAnchor>
    <xdr:from>
      <xdr:col>8</xdr:col>
      <xdr:colOff>5528</xdr:colOff>
      <xdr:row>1</xdr:row>
      <xdr:rowOff>146583</xdr:rowOff>
    </xdr:from>
    <xdr:to>
      <xdr:col>10</xdr:col>
      <xdr:colOff>353762</xdr:colOff>
      <xdr:row>4</xdr:row>
      <xdr:rowOff>81349</xdr:rowOff>
    </xdr:to>
    <xdr:sp macro="" textlink="Processing!B4">
      <xdr:nvSpPr>
        <xdr:cNvPr id="27" name="TextBox 26">
          <a:extLst>
            <a:ext uri="{FF2B5EF4-FFF2-40B4-BE49-F238E27FC236}">
              <a16:creationId xmlns:a16="http://schemas.microsoft.com/office/drawing/2014/main" id="{00000000-0008-0000-0400-00001B000000}"/>
            </a:ext>
          </a:extLst>
        </xdr:cNvPr>
        <xdr:cNvSpPr txBox="1"/>
      </xdr:nvSpPr>
      <xdr:spPr>
        <a:xfrm>
          <a:off x="4882328" y="329463"/>
          <a:ext cx="1567434"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1D9BCB-52A4-4256-B7ED-6DF2E9741ECC}" type="TxLink">
            <a:rPr lang="en-US" sz="2000" b="0" i="0" u="none" strike="noStrike">
              <a:solidFill>
                <a:schemeClr val="tx1"/>
              </a:solidFill>
              <a:latin typeface="Aptos Narrow"/>
              <a:ea typeface="+mn-ea"/>
              <a:cs typeface="+mn-cs"/>
            </a:rPr>
            <a:pPr marL="0" indent="0" algn="ctr"/>
            <a:t>Lead Metric</a:t>
          </a:fld>
          <a:endParaRPr lang="ru-RU" sz="4400" b="0" i="0" u="none" strike="noStrike">
            <a:solidFill>
              <a:schemeClr val="tx1"/>
            </a:solidFill>
            <a:latin typeface="Aptos Narrow"/>
            <a:ea typeface="+mn-ea"/>
            <a:cs typeface="+mn-cs"/>
          </a:endParaRPr>
        </a:p>
      </xdr:txBody>
    </xdr:sp>
    <xdr:clientData/>
  </xdr:twoCellAnchor>
  <xdr:twoCellAnchor>
    <xdr:from>
      <xdr:col>7</xdr:col>
      <xdr:colOff>183777</xdr:colOff>
      <xdr:row>3</xdr:row>
      <xdr:rowOff>146583</xdr:rowOff>
    </xdr:from>
    <xdr:to>
      <xdr:col>9</xdr:col>
      <xdr:colOff>259977</xdr:colOff>
      <xdr:row>6</xdr:row>
      <xdr:rowOff>81348</xdr:rowOff>
    </xdr:to>
    <xdr:sp macro="" textlink="Processing!B6">
      <xdr:nvSpPr>
        <xdr:cNvPr id="28" name="TextBox 27">
          <a:extLst>
            <a:ext uri="{FF2B5EF4-FFF2-40B4-BE49-F238E27FC236}">
              <a16:creationId xmlns:a16="http://schemas.microsoft.com/office/drawing/2014/main" id="{00000000-0008-0000-0400-00001C000000}"/>
            </a:ext>
          </a:extLst>
        </xdr:cNvPr>
        <xdr:cNvSpPr txBox="1"/>
      </xdr:nvSpPr>
      <xdr:spPr>
        <a:xfrm>
          <a:off x="4450977" y="695223"/>
          <a:ext cx="1295400" cy="48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A3BAAC5-0474-4195-86A0-709050E29F4D}" type="TxLink">
            <a:rPr lang="en-US" sz="1200" b="0" i="0" u="none" strike="noStrike">
              <a:solidFill>
                <a:schemeClr val="tx1"/>
              </a:solidFill>
              <a:latin typeface="Aptos Narrow"/>
              <a:ea typeface="+mn-ea"/>
              <a:cs typeface="+mn-cs"/>
            </a:rPr>
            <a:pPr marL="0" indent="0" algn="ctr"/>
            <a:t>Open leads</a:t>
          </a:fld>
          <a:endParaRPr lang="ru-RU" sz="4400" b="0" i="0" u="none" strike="noStrike">
            <a:solidFill>
              <a:schemeClr val="tx1"/>
            </a:solidFill>
            <a:latin typeface="Aptos Narrow"/>
            <a:ea typeface="+mn-ea"/>
            <a:cs typeface="+mn-cs"/>
          </a:endParaRPr>
        </a:p>
      </xdr:txBody>
    </xdr:sp>
    <xdr:clientData/>
  </xdr:twoCellAnchor>
  <xdr:twoCellAnchor>
    <xdr:from>
      <xdr:col>9</xdr:col>
      <xdr:colOff>206541</xdr:colOff>
      <xdr:row>3</xdr:row>
      <xdr:rowOff>146583</xdr:rowOff>
    </xdr:from>
    <xdr:to>
      <xdr:col>11</xdr:col>
      <xdr:colOff>57919</xdr:colOff>
      <xdr:row>6</xdr:row>
      <xdr:rowOff>81348</xdr:rowOff>
    </xdr:to>
    <xdr:sp macro="" textlink="Processing!B7">
      <xdr:nvSpPr>
        <xdr:cNvPr id="29" name="TextBox 28">
          <a:extLst>
            <a:ext uri="{FF2B5EF4-FFF2-40B4-BE49-F238E27FC236}">
              <a16:creationId xmlns:a16="http://schemas.microsoft.com/office/drawing/2014/main" id="{00000000-0008-0000-0400-00001D000000}"/>
            </a:ext>
          </a:extLst>
        </xdr:cNvPr>
        <xdr:cNvSpPr txBox="1"/>
      </xdr:nvSpPr>
      <xdr:spPr>
        <a:xfrm>
          <a:off x="5692941" y="695223"/>
          <a:ext cx="1070578" cy="48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D0AF173-A76C-4BA2-AFCC-7D2134B36E88}" type="TxLink">
            <a:rPr lang="en-US" sz="1200" b="0" i="0" u="none" strike="noStrike">
              <a:solidFill>
                <a:schemeClr val="tx1"/>
              </a:solidFill>
              <a:latin typeface="Aptos Narrow"/>
              <a:ea typeface="+mn-ea"/>
              <a:cs typeface="+mn-cs"/>
            </a:rPr>
            <a:pPr marL="0" indent="0" algn="ctr"/>
            <a:t>Closed leads</a:t>
          </a:fld>
          <a:endParaRPr lang="ru-RU" sz="4800" b="0" i="0" u="none" strike="noStrike">
            <a:solidFill>
              <a:schemeClr val="tx1"/>
            </a:solidFill>
            <a:latin typeface="Aptos Narrow"/>
            <a:ea typeface="+mn-ea"/>
            <a:cs typeface="+mn-cs"/>
          </a:endParaRPr>
        </a:p>
      </xdr:txBody>
    </xdr:sp>
    <xdr:clientData/>
  </xdr:twoCellAnchor>
  <xdr:twoCellAnchor>
    <xdr:from>
      <xdr:col>7</xdr:col>
      <xdr:colOff>183777</xdr:colOff>
      <xdr:row>5</xdr:row>
      <xdr:rowOff>65900</xdr:rowOff>
    </xdr:from>
    <xdr:to>
      <xdr:col>9</xdr:col>
      <xdr:colOff>259977</xdr:colOff>
      <xdr:row>8</xdr:row>
      <xdr:rowOff>666</xdr:rowOff>
    </xdr:to>
    <xdr:sp macro="" textlink="Processing!C6">
      <xdr:nvSpPr>
        <xdr:cNvPr id="30" name="TextBox 29">
          <a:extLst>
            <a:ext uri="{FF2B5EF4-FFF2-40B4-BE49-F238E27FC236}">
              <a16:creationId xmlns:a16="http://schemas.microsoft.com/office/drawing/2014/main" id="{00000000-0008-0000-0400-00001E000000}"/>
            </a:ext>
          </a:extLst>
        </xdr:cNvPr>
        <xdr:cNvSpPr txBox="1"/>
      </xdr:nvSpPr>
      <xdr:spPr>
        <a:xfrm>
          <a:off x="4450977" y="980300"/>
          <a:ext cx="1295400"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84DAE3-B3FC-40AE-BF82-70AE2483AA72}" type="TxLink">
            <a:rPr lang="en-US" sz="2400" b="0" i="0" u="none" strike="noStrike">
              <a:solidFill>
                <a:schemeClr val="tx1"/>
              </a:solidFill>
              <a:latin typeface="Aptos Narrow"/>
              <a:ea typeface="+mn-ea"/>
              <a:cs typeface="+mn-cs"/>
            </a:rPr>
            <a:pPr marL="0" indent="0" algn="ctr"/>
            <a:t>820</a:t>
          </a:fld>
          <a:endParaRPr lang="ru-RU" sz="8000" b="0" i="0" u="none" strike="noStrike">
            <a:solidFill>
              <a:schemeClr val="tx1"/>
            </a:solidFill>
            <a:latin typeface="Aptos Narrow"/>
            <a:ea typeface="+mn-ea"/>
            <a:cs typeface="+mn-cs"/>
          </a:endParaRPr>
        </a:p>
      </xdr:txBody>
    </xdr:sp>
    <xdr:clientData/>
  </xdr:twoCellAnchor>
  <xdr:twoCellAnchor>
    <xdr:from>
      <xdr:col>9</xdr:col>
      <xdr:colOff>206541</xdr:colOff>
      <xdr:row>5</xdr:row>
      <xdr:rowOff>65900</xdr:rowOff>
    </xdr:from>
    <xdr:to>
      <xdr:col>11</xdr:col>
      <xdr:colOff>57919</xdr:colOff>
      <xdr:row>8</xdr:row>
      <xdr:rowOff>666</xdr:rowOff>
    </xdr:to>
    <xdr:sp macro="" textlink="Processing!C7">
      <xdr:nvSpPr>
        <xdr:cNvPr id="31" name="TextBox 30">
          <a:extLst>
            <a:ext uri="{FF2B5EF4-FFF2-40B4-BE49-F238E27FC236}">
              <a16:creationId xmlns:a16="http://schemas.microsoft.com/office/drawing/2014/main" id="{00000000-0008-0000-0400-00001F000000}"/>
            </a:ext>
          </a:extLst>
        </xdr:cNvPr>
        <xdr:cNvSpPr txBox="1"/>
      </xdr:nvSpPr>
      <xdr:spPr>
        <a:xfrm>
          <a:off x="5692941" y="980300"/>
          <a:ext cx="1070578"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5D51B43-CEBB-4B35-BEFD-490CD61FE41E}" type="TxLink">
            <a:rPr lang="en-US" sz="2400" b="0" i="0" u="none" strike="noStrike">
              <a:solidFill>
                <a:schemeClr val="tx1"/>
              </a:solidFill>
              <a:latin typeface="Aptos Narrow"/>
              <a:ea typeface="+mn-ea"/>
              <a:cs typeface="+mn-cs"/>
            </a:rPr>
            <a:pPr marL="0" indent="0" algn="ctr"/>
            <a:t>475</a:t>
          </a:fld>
          <a:endParaRPr lang="ru-RU" sz="8800" b="0" i="0" u="none" strike="noStrike">
            <a:solidFill>
              <a:schemeClr val="tx1"/>
            </a:solidFill>
            <a:latin typeface="Aptos Narrow"/>
            <a:ea typeface="+mn-ea"/>
            <a:cs typeface="+mn-cs"/>
          </a:endParaRPr>
        </a:p>
      </xdr:txBody>
    </xdr:sp>
    <xdr:clientData/>
  </xdr:twoCellAnchor>
  <xdr:twoCellAnchor>
    <xdr:from>
      <xdr:col>0</xdr:col>
      <xdr:colOff>434340</xdr:colOff>
      <xdr:row>21</xdr:row>
      <xdr:rowOff>17036</xdr:rowOff>
    </xdr:from>
    <xdr:to>
      <xdr:col>5</xdr:col>
      <xdr:colOff>129540</xdr:colOff>
      <xdr:row>30</xdr:row>
      <xdr:rowOff>17035</xdr:rowOff>
    </xdr:to>
    <xdr:graphicFrame macro="">
      <xdr:nvGraphicFramePr>
        <xdr:cNvPr id="32" name="Chart 31">
          <a:extLst>
            <a:ext uri="{FF2B5EF4-FFF2-40B4-BE49-F238E27FC236}">
              <a16:creationId xmlns:a16="http://schemas.microsoft.com/office/drawing/2014/main" id="{00000000-0008-0000-04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152400</xdr:colOff>
      <xdr:row>26</xdr:row>
      <xdr:rowOff>39896</xdr:rowOff>
    </xdr:from>
    <xdr:to>
      <xdr:col>11</xdr:col>
      <xdr:colOff>419100</xdr:colOff>
      <xdr:row>39</xdr:row>
      <xdr:rowOff>17035</xdr:rowOff>
    </xdr:to>
    <xdr:graphicFrame macro="">
      <xdr:nvGraphicFramePr>
        <xdr:cNvPr id="33" name="Chart 32">
          <a:extLst>
            <a:ext uri="{FF2B5EF4-FFF2-40B4-BE49-F238E27FC236}">
              <a16:creationId xmlns:a16="http://schemas.microsoft.com/office/drawing/2014/main" id="{00000000-0008-0000-04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60862</xdr:colOff>
      <xdr:row>22</xdr:row>
      <xdr:rowOff>56935</xdr:rowOff>
    </xdr:from>
    <xdr:to>
      <xdr:col>9</xdr:col>
      <xdr:colOff>358587</xdr:colOff>
      <xdr:row>24</xdr:row>
      <xdr:rowOff>170995</xdr:rowOff>
    </xdr:to>
    <xdr:sp macro="" textlink="Processing!L1">
      <xdr:nvSpPr>
        <xdr:cNvPr id="34" name="TextBox 33">
          <a:extLst>
            <a:ext uri="{FF2B5EF4-FFF2-40B4-BE49-F238E27FC236}">
              <a16:creationId xmlns:a16="http://schemas.microsoft.com/office/drawing/2014/main" id="{00000000-0008-0000-0400-000022000000}"/>
            </a:ext>
          </a:extLst>
        </xdr:cNvPr>
        <xdr:cNvSpPr txBox="1"/>
      </xdr:nvSpPr>
      <xdr:spPr>
        <a:xfrm>
          <a:off x="3718462" y="4080295"/>
          <a:ext cx="2126525" cy="479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E253921-7170-4167-B8EE-406DFE714702}" type="TxLink">
            <a:rPr lang="en-US" sz="2000" b="0" i="0" u="none" strike="noStrike">
              <a:solidFill>
                <a:srgbClr val="001654"/>
              </a:solidFill>
              <a:latin typeface="Aptos Narrow"/>
              <a:ea typeface="+mn-ea"/>
              <a:cs typeface="+mn-cs"/>
            </a:rPr>
            <a:pPr marL="0" indent="0" algn="l"/>
            <a:t>Brand Awareness</a:t>
          </a:fld>
          <a:endParaRPr lang="ru-RU" sz="2000" b="0" i="0" u="none" strike="noStrike">
            <a:solidFill>
              <a:srgbClr val="001654"/>
            </a:solidFill>
            <a:latin typeface="Aptos Narrow"/>
            <a:ea typeface="+mn-ea"/>
            <a:cs typeface="+mn-cs"/>
          </a:endParaRPr>
        </a:p>
      </xdr:txBody>
    </xdr:sp>
    <xdr:clientData/>
  </xdr:twoCellAnchor>
  <xdr:twoCellAnchor>
    <xdr:from>
      <xdr:col>12</xdr:col>
      <xdr:colOff>28557</xdr:colOff>
      <xdr:row>1</xdr:row>
      <xdr:rowOff>146583</xdr:rowOff>
    </xdr:from>
    <xdr:to>
      <xdr:col>14</xdr:col>
      <xdr:colOff>533534</xdr:colOff>
      <xdr:row>4</xdr:row>
      <xdr:rowOff>81349</xdr:rowOff>
    </xdr:to>
    <xdr:sp macro="" textlink="Processing!O1">
      <xdr:nvSpPr>
        <xdr:cNvPr id="35" name="TextBox 34">
          <a:extLst>
            <a:ext uri="{FF2B5EF4-FFF2-40B4-BE49-F238E27FC236}">
              <a16:creationId xmlns:a16="http://schemas.microsoft.com/office/drawing/2014/main" id="{00000000-0008-0000-0400-000023000000}"/>
            </a:ext>
          </a:extLst>
        </xdr:cNvPr>
        <xdr:cNvSpPr txBox="1"/>
      </xdr:nvSpPr>
      <xdr:spPr>
        <a:xfrm>
          <a:off x="7343757" y="329463"/>
          <a:ext cx="1724177"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E7FF701-F044-492A-94E8-4DCE9D568D61}" type="TxLink">
            <a:rPr lang="en-US" sz="2000" b="0" i="0" u="none" strike="noStrike">
              <a:solidFill>
                <a:schemeClr val="tx1"/>
              </a:solidFill>
              <a:latin typeface="Aptos Narrow"/>
              <a:ea typeface="+mn-ea"/>
              <a:cs typeface="+mn-cs"/>
            </a:rPr>
            <a:pPr marL="0" indent="0" algn="ctr"/>
            <a:t>Marketing Cost</a:t>
          </a:fld>
          <a:endParaRPr lang="ru-RU" sz="2000" b="0" i="0" u="none" strike="noStrike">
            <a:solidFill>
              <a:schemeClr val="tx1"/>
            </a:solidFill>
            <a:latin typeface="Aptos Narrow"/>
            <a:ea typeface="+mn-ea"/>
            <a:cs typeface="+mn-cs"/>
          </a:endParaRPr>
        </a:p>
      </xdr:txBody>
    </xdr:sp>
    <xdr:clientData/>
  </xdr:twoCellAnchor>
  <xdr:twoCellAnchor>
    <xdr:from>
      <xdr:col>15</xdr:col>
      <xdr:colOff>411398</xdr:colOff>
      <xdr:row>1</xdr:row>
      <xdr:rowOff>146583</xdr:rowOff>
    </xdr:from>
    <xdr:to>
      <xdr:col>19</xdr:col>
      <xdr:colOff>59253</xdr:colOff>
      <xdr:row>4</xdr:row>
      <xdr:rowOff>81349</xdr:rowOff>
    </xdr:to>
    <xdr:sp macro="" textlink="Processing!O2">
      <xdr:nvSpPr>
        <xdr:cNvPr id="36" name="TextBox 35">
          <a:extLst>
            <a:ext uri="{FF2B5EF4-FFF2-40B4-BE49-F238E27FC236}">
              <a16:creationId xmlns:a16="http://schemas.microsoft.com/office/drawing/2014/main" id="{00000000-0008-0000-0400-000024000000}"/>
            </a:ext>
          </a:extLst>
        </xdr:cNvPr>
        <xdr:cNvSpPr txBox="1"/>
      </xdr:nvSpPr>
      <xdr:spPr>
        <a:xfrm>
          <a:off x="9555398" y="329463"/>
          <a:ext cx="2086255"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039B4AC-630B-435C-802C-3CAC7985799A}" type="TxLink">
            <a:rPr lang="en-US" sz="2000" b="0" i="0" u="none" strike="noStrike">
              <a:solidFill>
                <a:schemeClr val="tx1"/>
              </a:solidFill>
              <a:latin typeface="Aptos Narrow"/>
              <a:ea typeface="+mn-ea"/>
              <a:cs typeface="+mn-cs"/>
            </a:rPr>
            <a:pPr marL="0" indent="0" algn="ctr"/>
            <a:t>Brand Awareness</a:t>
          </a:fld>
          <a:endParaRPr lang="ru-RU" sz="2000" b="0" i="0" u="none" strike="noStrike">
            <a:solidFill>
              <a:schemeClr val="tx1"/>
            </a:solidFill>
            <a:latin typeface="Aptos Narrow"/>
            <a:ea typeface="+mn-ea"/>
            <a:cs typeface="+mn-cs"/>
          </a:endParaRPr>
        </a:p>
      </xdr:txBody>
    </xdr:sp>
    <xdr:clientData/>
  </xdr:twoCellAnchor>
  <xdr:twoCellAnchor>
    <xdr:from>
      <xdr:col>19</xdr:col>
      <xdr:colOff>546717</xdr:colOff>
      <xdr:row>1</xdr:row>
      <xdr:rowOff>146583</xdr:rowOff>
    </xdr:from>
    <xdr:to>
      <xdr:col>22</xdr:col>
      <xdr:colOff>442094</xdr:colOff>
      <xdr:row>4</xdr:row>
      <xdr:rowOff>81349</xdr:rowOff>
    </xdr:to>
    <xdr:sp macro="" textlink="Processing!O3">
      <xdr:nvSpPr>
        <xdr:cNvPr id="37" name="TextBox 36">
          <a:extLst>
            <a:ext uri="{FF2B5EF4-FFF2-40B4-BE49-F238E27FC236}">
              <a16:creationId xmlns:a16="http://schemas.microsoft.com/office/drawing/2014/main" id="{00000000-0008-0000-0400-000025000000}"/>
            </a:ext>
          </a:extLst>
        </xdr:cNvPr>
        <xdr:cNvSpPr txBox="1"/>
      </xdr:nvSpPr>
      <xdr:spPr>
        <a:xfrm>
          <a:off x="12129117" y="329463"/>
          <a:ext cx="1724177"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8C1A6CA-0AE1-4495-91B9-F603AF72DA95}" type="TxLink">
            <a:rPr lang="en-US" sz="2000" b="0" i="0" u="none" strike="noStrike">
              <a:solidFill>
                <a:schemeClr val="tx1"/>
              </a:solidFill>
              <a:latin typeface="Aptos Narrow"/>
              <a:ea typeface="+mn-ea"/>
              <a:cs typeface="+mn-cs"/>
            </a:rPr>
            <a:pPr marL="0" indent="0" algn="ctr"/>
            <a:t>Sales Volume</a:t>
          </a:fld>
          <a:endParaRPr lang="ru-RU" sz="2000" b="0" i="0" u="none" strike="noStrike">
            <a:solidFill>
              <a:schemeClr val="tx1"/>
            </a:solidFill>
            <a:latin typeface="Aptos Narrow"/>
            <a:ea typeface="+mn-ea"/>
            <a:cs typeface="+mn-cs"/>
          </a:endParaRPr>
        </a:p>
      </xdr:txBody>
    </xdr:sp>
    <xdr:clientData/>
  </xdr:twoCellAnchor>
  <xdr:twoCellAnchor>
    <xdr:from>
      <xdr:col>12</xdr:col>
      <xdr:colOff>35858</xdr:colOff>
      <xdr:row>15</xdr:row>
      <xdr:rowOff>152400</xdr:rowOff>
    </xdr:from>
    <xdr:to>
      <xdr:col>22</xdr:col>
      <xdr:colOff>188259</xdr:colOff>
      <xdr:row>35</xdr:row>
      <xdr:rowOff>152403</xdr:rowOff>
    </xdr:to>
    <xdr:graphicFrame macro="">
      <xdr:nvGraphicFramePr>
        <xdr:cNvPr id="38" name="Chart 37">
          <a:extLst>
            <a:ext uri="{FF2B5EF4-FFF2-40B4-BE49-F238E27FC236}">
              <a16:creationId xmlns:a16="http://schemas.microsoft.com/office/drawing/2014/main" id="{00000000-0008-0000-04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586740</xdr:colOff>
      <xdr:row>33</xdr:row>
      <xdr:rowOff>8968</xdr:rowOff>
    </xdr:from>
    <xdr:to>
      <xdr:col>4</xdr:col>
      <xdr:colOff>571501</xdr:colOff>
      <xdr:row>37</xdr:row>
      <xdr:rowOff>170334</xdr:rowOff>
    </xdr:to>
    <mc:AlternateContent xmlns:mc="http://schemas.openxmlformats.org/markup-compatibility/2006" xmlns:a14="http://schemas.microsoft.com/office/drawing/2010/main">
      <mc:Choice Requires="a14">
        <xdr:graphicFrame macro="">
          <xdr:nvGraphicFramePr>
            <xdr:cNvPr id="39" name="Year 4">
              <a:extLst>
                <a:ext uri="{FF2B5EF4-FFF2-40B4-BE49-F238E27FC236}">
                  <a16:creationId xmlns:a16="http://schemas.microsoft.com/office/drawing/2014/main" id="{00000000-0008-0000-0400-000027000000}"/>
                </a:ext>
              </a:extLst>
            </xdr:cNvPr>
            <xdr:cNvGraphicFramePr/>
          </xdr:nvGraphicFramePr>
          <xdr:xfrm>
            <a:off x="0" y="0"/>
            <a:ext cx="0" cy="0"/>
          </xdr:xfrm>
          <a:graphic>
            <a:graphicData uri="http://schemas.microsoft.com/office/drawing/2010/slicer">
              <sle:slicer xmlns:sle="http://schemas.microsoft.com/office/drawing/2010/slicer" name="Year 4"/>
            </a:graphicData>
          </a:graphic>
        </xdr:graphicFrame>
      </mc:Choice>
      <mc:Fallback xmlns="">
        <xdr:sp macro="" textlink="">
          <xdr:nvSpPr>
            <xdr:cNvPr id="0" name=""/>
            <xdr:cNvSpPr>
              <a:spLocks noTextEdit="1"/>
            </xdr:cNvSpPr>
          </xdr:nvSpPr>
          <xdr:spPr>
            <a:xfrm>
              <a:off x="586740" y="6044008"/>
              <a:ext cx="2423161" cy="892886"/>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509097</xdr:colOff>
      <xdr:row>19</xdr:row>
      <xdr:rowOff>74865</xdr:rowOff>
    </xdr:from>
    <xdr:to>
      <xdr:col>2</xdr:col>
      <xdr:colOff>367552</xdr:colOff>
      <xdr:row>22</xdr:row>
      <xdr:rowOff>9630</xdr:rowOff>
    </xdr:to>
    <xdr:sp macro="" textlink="Processing!H1">
      <xdr:nvSpPr>
        <xdr:cNvPr id="40" name="TextBox 39">
          <a:extLst>
            <a:ext uri="{FF2B5EF4-FFF2-40B4-BE49-F238E27FC236}">
              <a16:creationId xmlns:a16="http://schemas.microsoft.com/office/drawing/2014/main" id="{00000000-0008-0000-0400-000028000000}"/>
            </a:ext>
          </a:extLst>
        </xdr:cNvPr>
        <xdr:cNvSpPr txBox="1"/>
      </xdr:nvSpPr>
      <xdr:spPr>
        <a:xfrm>
          <a:off x="509097" y="3549585"/>
          <a:ext cx="1077655" cy="48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85C6C72-95A5-4E5D-86AE-7BCFCB634F53}" type="TxLink">
            <a:rPr lang="en-US" sz="2000" b="0" i="0" u="none" strike="noStrike">
              <a:solidFill>
                <a:schemeClr val="tx1"/>
              </a:solidFill>
              <a:latin typeface="Aptos Narrow"/>
              <a:ea typeface="+mn-ea"/>
              <a:cs typeface="+mn-cs"/>
            </a:rPr>
            <a:pPr marL="0" indent="0" algn="l"/>
            <a:t>Sales</a:t>
          </a:fld>
          <a:endParaRPr lang="ru-RU" sz="2000" b="0" i="0" u="none" strike="noStrike">
            <a:solidFill>
              <a:schemeClr val="tx1"/>
            </a:solidFill>
            <a:latin typeface="Aptos Narrow"/>
            <a:ea typeface="+mn-ea"/>
            <a:cs typeface="+mn-cs"/>
          </a:endParaRPr>
        </a:p>
      </xdr:txBody>
    </xdr:sp>
    <xdr:clientData/>
  </xdr:twoCellAnchor>
  <xdr:twoCellAnchor>
    <xdr:from>
      <xdr:col>2</xdr:col>
      <xdr:colOff>546848</xdr:colOff>
      <xdr:row>19</xdr:row>
      <xdr:rowOff>74865</xdr:rowOff>
    </xdr:from>
    <xdr:to>
      <xdr:col>5</xdr:col>
      <xdr:colOff>53788</xdr:colOff>
      <xdr:row>22</xdr:row>
      <xdr:rowOff>9630</xdr:rowOff>
    </xdr:to>
    <xdr:sp macro="" textlink="Processing!I14">
      <xdr:nvSpPr>
        <xdr:cNvPr id="41" name="TextBox 40">
          <a:extLst>
            <a:ext uri="{FF2B5EF4-FFF2-40B4-BE49-F238E27FC236}">
              <a16:creationId xmlns:a16="http://schemas.microsoft.com/office/drawing/2014/main" id="{00000000-0008-0000-0400-000029000000}"/>
            </a:ext>
          </a:extLst>
        </xdr:cNvPr>
        <xdr:cNvSpPr txBox="1"/>
      </xdr:nvSpPr>
      <xdr:spPr>
        <a:xfrm>
          <a:off x="1766048" y="3549585"/>
          <a:ext cx="1335740" cy="48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E8BA614B-13B5-4C86-B209-34F21457C704}" type="TxLink">
            <a:rPr lang="en-US" sz="2000" b="0" i="0" u="none" strike="noStrike">
              <a:solidFill>
                <a:schemeClr val="tx1"/>
              </a:solidFill>
              <a:latin typeface="Aptos Narrow"/>
              <a:ea typeface="+mn-ea"/>
              <a:cs typeface="+mn-cs"/>
            </a:rPr>
            <a:pPr marL="0" indent="0" algn="r"/>
            <a:t> $2,55,545 </a:t>
          </a:fld>
          <a:endParaRPr lang="ru-RU" sz="2000" b="0" i="0" u="none" strike="noStrike">
            <a:solidFill>
              <a:schemeClr val="tx1"/>
            </a:solidFill>
            <a:latin typeface="Aptos Narrow"/>
            <a:ea typeface="+mn-ea"/>
            <a:cs typeface="+mn-cs"/>
          </a:endParaRPr>
        </a:p>
      </xdr:txBody>
    </xdr:sp>
    <xdr:clientData/>
  </xdr:twoCellAnchor>
  <xdr:twoCellAnchor>
    <xdr:from>
      <xdr:col>8</xdr:col>
      <xdr:colOff>412377</xdr:colOff>
      <xdr:row>24</xdr:row>
      <xdr:rowOff>164511</xdr:rowOff>
    </xdr:from>
    <xdr:to>
      <xdr:col>10</xdr:col>
      <xdr:colOff>528917</xdr:colOff>
      <xdr:row>27</xdr:row>
      <xdr:rowOff>99277</xdr:rowOff>
    </xdr:to>
    <xdr:sp macro="" textlink="Processing!M14">
      <xdr:nvSpPr>
        <xdr:cNvPr id="42" name="TextBox 41">
          <a:extLst>
            <a:ext uri="{FF2B5EF4-FFF2-40B4-BE49-F238E27FC236}">
              <a16:creationId xmlns:a16="http://schemas.microsoft.com/office/drawing/2014/main" id="{00000000-0008-0000-0400-00002A000000}"/>
            </a:ext>
          </a:extLst>
        </xdr:cNvPr>
        <xdr:cNvSpPr txBox="1"/>
      </xdr:nvSpPr>
      <xdr:spPr>
        <a:xfrm>
          <a:off x="5289177" y="4553631"/>
          <a:ext cx="1335740"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3EF14FB0-D2B0-4D3B-BF49-A44CB03589C4}" type="TxLink">
            <a:rPr lang="en-US" sz="3600" b="0" i="0" u="none" strike="noStrike">
              <a:solidFill>
                <a:schemeClr val="tx1"/>
              </a:solidFill>
              <a:latin typeface="Aptos Narrow"/>
              <a:ea typeface="+mn-ea"/>
              <a:cs typeface="+mn-cs"/>
            </a:rPr>
            <a:pPr marL="0" indent="0" algn="r"/>
            <a:t>61%</a:t>
          </a:fld>
          <a:endParaRPr lang="ru-RU" sz="3600" b="0" i="0" u="none" strike="noStrike">
            <a:solidFill>
              <a:schemeClr val="tx1"/>
            </a:solidFill>
            <a:latin typeface="Aptos Narrow"/>
            <a:ea typeface="+mn-ea"/>
            <a:cs typeface="+mn-cs"/>
          </a:endParaRPr>
        </a:p>
      </xdr:txBody>
    </xdr:sp>
    <xdr:clientData/>
  </xdr:twoCellAnchor>
  <xdr:twoCellAnchor>
    <xdr:from>
      <xdr:col>0</xdr:col>
      <xdr:colOff>319076</xdr:colOff>
      <xdr:row>0</xdr:row>
      <xdr:rowOff>155548</xdr:rowOff>
    </xdr:from>
    <xdr:to>
      <xdr:col>2</xdr:col>
      <xdr:colOff>486142</xdr:colOff>
      <xdr:row>5</xdr:row>
      <xdr:rowOff>71721</xdr:rowOff>
    </xdr:to>
    <xdr:sp macro="" textlink="Processing!B1">
      <xdr:nvSpPr>
        <xdr:cNvPr id="43" name="TextBox 42">
          <a:extLst>
            <a:ext uri="{FF2B5EF4-FFF2-40B4-BE49-F238E27FC236}">
              <a16:creationId xmlns:a16="http://schemas.microsoft.com/office/drawing/2014/main" id="{00000000-0008-0000-0400-00002B000000}"/>
            </a:ext>
          </a:extLst>
        </xdr:cNvPr>
        <xdr:cNvSpPr txBox="1"/>
      </xdr:nvSpPr>
      <xdr:spPr>
        <a:xfrm>
          <a:off x="319076" y="155548"/>
          <a:ext cx="1386266" cy="830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3E0F41E-53F8-4274-9E86-1E58DC3F55D4}" type="TxLink">
            <a:rPr lang="en-US" sz="2000" b="0" i="0" u="none" strike="noStrike">
              <a:solidFill>
                <a:schemeClr val="tx1"/>
              </a:solidFill>
              <a:latin typeface="Aptos Narrow"/>
              <a:ea typeface="+mn-ea"/>
              <a:cs typeface="+mn-cs"/>
            </a:rPr>
            <a:pPr marL="0" indent="0" algn="l"/>
            <a:t>Budgeted Cost</a:t>
          </a:fld>
          <a:endParaRPr lang="ru-RU" sz="2000" b="0" i="0" u="none" strike="noStrike">
            <a:solidFill>
              <a:schemeClr val="tx1"/>
            </a:solidFill>
            <a:latin typeface="Aptos Narrow"/>
            <a:ea typeface="+mn-ea"/>
            <a:cs typeface="+mn-cs"/>
          </a:endParaRPr>
        </a:p>
      </xdr:txBody>
    </xdr:sp>
    <xdr:clientData/>
  </xdr:twoCellAnchor>
  <xdr:twoCellAnchor>
    <xdr:from>
      <xdr:col>1</xdr:col>
      <xdr:colOff>6511</xdr:colOff>
      <xdr:row>12</xdr:row>
      <xdr:rowOff>8968</xdr:rowOff>
    </xdr:from>
    <xdr:to>
      <xdr:col>2</xdr:col>
      <xdr:colOff>311311</xdr:colOff>
      <xdr:row>17</xdr:row>
      <xdr:rowOff>26897</xdr:rowOff>
    </xdr:to>
    <xdr:graphicFrame macro="">
      <xdr:nvGraphicFramePr>
        <xdr:cNvPr id="44" name="Chart 43">
          <a:extLst>
            <a:ext uri="{FF2B5EF4-FFF2-40B4-BE49-F238E27FC236}">
              <a16:creationId xmlns:a16="http://schemas.microsoft.com/office/drawing/2014/main" id="{00000000-0008-0000-04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443753</xdr:colOff>
      <xdr:row>11</xdr:row>
      <xdr:rowOff>39006</xdr:rowOff>
    </xdr:from>
    <xdr:to>
      <xdr:col>5</xdr:col>
      <xdr:colOff>448234</xdr:colOff>
      <xdr:row>13</xdr:row>
      <xdr:rowOff>153065</xdr:rowOff>
    </xdr:to>
    <xdr:sp macro="" textlink="Processing!O6">
      <xdr:nvSpPr>
        <xdr:cNvPr id="45" name="TextBox 44">
          <a:extLst>
            <a:ext uri="{FF2B5EF4-FFF2-40B4-BE49-F238E27FC236}">
              <a16:creationId xmlns:a16="http://schemas.microsoft.com/office/drawing/2014/main" id="{00000000-0008-0000-0400-00002D000000}"/>
            </a:ext>
          </a:extLst>
        </xdr:cNvPr>
        <xdr:cNvSpPr txBox="1"/>
      </xdr:nvSpPr>
      <xdr:spPr>
        <a:xfrm>
          <a:off x="1662953" y="2050686"/>
          <a:ext cx="1833281" cy="479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0AA1C091-F6EA-4565-92F0-EE438B699E39}" type="TxLink">
            <a:rPr lang="en-US" sz="1400" b="0" i="0" u="none" strike="noStrike">
              <a:solidFill>
                <a:schemeClr val="tx1"/>
              </a:solidFill>
              <a:latin typeface="Aptos Narrow"/>
              <a:ea typeface="+mn-ea"/>
              <a:cs typeface="+mn-cs"/>
            </a:rPr>
            <a:pPr marL="0" indent="0" algn="l"/>
            <a:t>This Year’s Strategy</a:t>
          </a:fld>
          <a:endParaRPr lang="ru-RU" sz="9600" b="0" i="0" u="none" strike="noStrike">
            <a:solidFill>
              <a:schemeClr val="tx1"/>
            </a:solidFill>
            <a:latin typeface="Aptos Narrow"/>
            <a:ea typeface="+mn-ea"/>
            <a:cs typeface="+mn-cs"/>
          </a:endParaRPr>
        </a:p>
      </xdr:txBody>
    </xdr:sp>
    <xdr:clientData/>
  </xdr:twoCellAnchor>
  <xdr:twoCellAnchor>
    <xdr:from>
      <xdr:col>2</xdr:col>
      <xdr:colOff>374478</xdr:colOff>
      <xdr:row>15</xdr:row>
      <xdr:rowOff>35861</xdr:rowOff>
    </xdr:from>
    <xdr:to>
      <xdr:col>7</xdr:col>
      <xdr:colOff>259976</xdr:colOff>
      <xdr:row>18</xdr:row>
      <xdr:rowOff>27569</xdr:rowOff>
    </xdr:to>
    <xdr:graphicFrame macro="">
      <xdr:nvGraphicFramePr>
        <xdr:cNvPr id="46" name="Chart 45">
          <a:extLst>
            <a:ext uri="{FF2B5EF4-FFF2-40B4-BE49-F238E27FC236}">
              <a16:creationId xmlns:a16="http://schemas.microsoft.com/office/drawing/2014/main" id="{00000000-0008-0000-0400-00002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398934</xdr:colOff>
      <xdr:row>12</xdr:row>
      <xdr:rowOff>88252</xdr:rowOff>
    </xdr:from>
    <xdr:to>
      <xdr:col>7</xdr:col>
      <xdr:colOff>475134</xdr:colOff>
      <xdr:row>16</xdr:row>
      <xdr:rowOff>128692</xdr:rowOff>
    </xdr:to>
    <xdr:sp macro="" textlink="Processing!N17">
      <xdr:nvSpPr>
        <xdr:cNvPr id="47" name="TextBox 46">
          <a:extLst>
            <a:ext uri="{FF2B5EF4-FFF2-40B4-BE49-F238E27FC236}">
              <a16:creationId xmlns:a16="http://schemas.microsoft.com/office/drawing/2014/main" id="{00000000-0008-0000-0400-00002F000000}"/>
            </a:ext>
          </a:extLst>
        </xdr:cNvPr>
        <xdr:cNvSpPr txBox="1"/>
      </xdr:nvSpPr>
      <xdr:spPr>
        <a:xfrm>
          <a:off x="3446934" y="2282812"/>
          <a:ext cx="1295400" cy="77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749F15D-3D69-4ADE-A639-BF3046A6FF72}" type="TxLink">
            <a:rPr lang="en-US" sz="3200" b="0" i="0" u="none" strike="noStrike">
              <a:solidFill>
                <a:schemeClr val="tx1"/>
              </a:solidFill>
              <a:latin typeface="Aptos Narrow"/>
              <a:ea typeface="+mn-ea"/>
              <a:cs typeface="+mn-cs"/>
            </a:rPr>
            <a:pPr marL="0" indent="0" algn="ctr"/>
            <a:t>100%</a:t>
          </a:fld>
          <a:endParaRPr lang="ru-RU" sz="8000" b="0" i="0" u="none" strike="noStrike">
            <a:solidFill>
              <a:schemeClr val="tx1"/>
            </a:solidFill>
            <a:latin typeface="Aptos Narrow"/>
            <a:ea typeface="+mn-ea"/>
            <a:cs typeface="+mn-cs"/>
          </a:endParaRPr>
        </a:p>
      </xdr:txBody>
    </xdr:sp>
    <xdr:clientData/>
  </xdr:twoCellAnchor>
  <xdr:twoCellAnchor>
    <xdr:from>
      <xdr:col>12</xdr:col>
      <xdr:colOff>389967</xdr:colOff>
      <xdr:row>12</xdr:row>
      <xdr:rowOff>119626</xdr:rowOff>
    </xdr:from>
    <xdr:to>
      <xdr:col>14</xdr:col>
      <xdr:colOff>466167</xdr:colOff>
      <xdr:row>14</xdr:row>
      <xdr:rowOff>54514</xdr:rowOff>
    </xdr:to>
    <xdr:sp macro="" textlink="Processing!Y15">
      <xdr:nvSpPr>
        <xdr:cNvPr id="48" name="TextBox 47">
          <a:extLst>
            <a:ext uri="{FF2B5EF4-FFF2-40B4-BE49-F238E27FC236}">
              <a16:creationId xmlns:a16="http://schemas.microsoft.com/office/drawing/2014/main" id="{00000000-0008-0000-0400-000030000000}"/>
            </a:ext>
          </a:extLst>
        </xdr:cNvPr>
        <xdr:cNvSpPr txBox="1"/>
      </xdr:nvSpPr>
      <xdr:spPr>
        <a:xfrm>
          <a:off x="7705167" y="2314186"/>
          <a:ext cx="1295400" cy="300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FED463F-776C-4A33-800D-C59B65B685B1}" type="TxLink">
            <a:rPr lang="en-US" sz="1100" b="0" i="0" u="none" strike="noStrike">
              <a:solidFill>
                <a:srgbClr val="1D8986"/>
              </a:solidFill>
              <a:latin typeface="Aptos Narrow"/>
              <a:ea typeface="+mn-ea"/>
              <a:cs typeface="+mn-cs"/>
            </a:rPr>
            <a:pPr marL="0" indent="0" algn="ctr"/>
            <a:t>Seasonal Push</a:t>
          </a:fld>
          <a:endParaRPr lang="ru-RU" sz="4400" b="0" i="0" u="none" strike="noStrike">
            <a:solidFill>
              <a:srgbClr val="1D8986"/>
            </a:solidFill>
            <a:latin typeface="Aptos Narrow"/>
            <a:ea typeface="+mn-ea"/>
            <a:cs typeface="+mn-cs"/>
          </a:endParaRPr>
        </a:p>
      </xdr:txBody>
    </xdr:sp>
    <xdr:clientData/>
  </xdr:twoCellAnchor>
  <xdr:twoCellAnchor>
    <xdr:from>
      <xdr:col>14</xdr:col>
      <xdr:colOff>363073</xdr:colOff>
      <xdr:row>12</xdr:row>
      <xdr:rowOff>119626</xdr:rowOff>
    </xdr:from>
    <xdr:to>
      <xdr:col>16</xdr:col>
      <xdr:colOff>439273</xdr:colOff>
      <xdr:row>14</xdr:row>
      <xdr:rowOff>54514</xdr:rowOff>
    </xdr:to>
    <xdr:sp macro="" textlink="Processing!Z15">
      <xdr:nvSpPr>
        <xdr:cNvPr id="49" name="TextBox 48">
          <a:extLst>
            <a:ext uri="{FF2B5EF4-FFF2-40B4-BE49-F238E27FC236}">
              <a16:creationId xmlns:a16="http://schemas.microsoft.com/office/drawing/2014/main" id="{00000000-0008-0000-0400-000031000000}"/>
            </a:ext>
          </a:extLst>
        </xdr:cNvPr>
        <xdr:cNvSpPr txBox="1"/>
      </xdr:nvSpPr>
      <xdr:spPr>
        <a:xfrm>
          <a:off x="8897473" y="2314186"/>
          <a:ext cx="1295400" cy="300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466DDFF-5BD2-46AA-B8F2-0776308FE217}" type="TxLink">
            <a:rPr lang="en-US" sz="1100" b="0" i="0" u="none" strike="noStrike">
              <a:solidFill>
                <a:srgbClr val="2B5BCB"/>
              </a:solidFill>
              <a:latin typeface="Aptos Narrow"/>
              <a:ea typeface="+mn-ea"/>
              <a:cs typeface="+mn-cs"/>
            </a:rPr>
            <a:pPr marL="0" indent="0" algn="ctr"/>
            <a:t>Influencer Collab</a:t>
          </a:fld>
          <a:endParaRPr lang="ru-RU" sz="4400" b="0" i="0" u="none" strike="noStrike">
            <a:solidFill>
              <a:srgbClr val="2B5BCB"/>
            </a:solidFill>
            <a:latin typeface="Aptos Narrow"/>
            <a:ea typeface="+mn-ea"/>
            <a:cs typeface="+mn-cs"/>
          </a:endParaRPr>
        </a:p>
      </xdr:txBody>
    </xdr:sp>
    <xdr:clientData/>
  </xdr:twoCellAnchor>
  <xdr:twoCellAnchor>
    <xdr:from>
      <xdr:col>16</xdr:col>
      <xdr:colOff>336179</xdr:colOff>
      <xdr:row>12</xdr:row>
      <xdr:rowOff>119626</xdr:rowOff>
    </xdr:from>
    <xdr:to>
      <xdr:col>18</xdr:col>
      <xdr:colOff>412379</xdr:colOff>
      <xdr:row>14</xdr:row>
      <xdr:rowOff>54514</xdr:rowOff>
    </xdr:to>
    <xdr:sp macro="" textlink="Processing!AA15">
      <xdr:nvSpPr>
        <xdr:cNvPr id="50" name="TextBox 49">
          <a:extLst>
            <a:ext uri="{FF2B5EF4-FFF2-40B4-BE49-F238E27FC236}">
              <a16:creationId xmlns:a16="http://schemas.microsoft.com/office/drawing/2014/main" id="{00000000-0008-0000-0400-000032000000}"/>
            </a:ext>
          </a:extLst>
        </xdr:cNvPr>
        <xdr:cNvSpPr txBox="1"/>
      </xdr:nvSpPr>
      <xdr:spPr>
        <a:xfrm>
          <a:off x="10089779" y="2314186"/>
          <a:ext cx="1295400" cy="300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76CC56F-8620-49EA-A227-FED42D62F9E9}" type="TxLink">
            <a:rPr lang="en-US" sz="1100" b="0" i="0" u="none" strike="noStrike">
              <a:solidFill>
                <a:srgbClr val="FF5C6D"/>
              </a:solidFill>
              <a:latin typeface="Aptos Narrow"/>
              <a:ea typeface="+mn-ea"/>
              <a:cs typeface="+mn-cs"/>
            </a:rPr>
            <a:pPr marL="0" indent="0" algn="ctr"/>
            <a:t>Game Giveaway</a:t>
          </a:fld>
          <a:endParaRPr lang="ru-RU" sz="4400" b="0" i="0" u="none" strike="noStrike">
            <a:solidFill>
              <a:srgbClr val="FF5C6D"/>
            </a:solidFill>
            <a:latin typeface="Aptos Narrow"/>
            <a:ea typeface="+mn-ea"/>
            <a:cs typeface="+mn-cs"/>
          </a:endParaRPr>
        </a:p>
      </xdr:txBody>
    </xdr:sp>
    <xdr:clientData/>
  </xdr:twoCellAnchor>
  <xdr:twoCellAnchor>
    <xdr:from>
      <xdr:col>18</xdr:col>
      <xdr:colOff>309284</xdr:colOff>
      <xdr:row>12</xdr:row>
      <xdr:rowOff>119626</xdr:rowOff>
    </xdr:from>
    <xdr:to>
      <xdr:col>20</xdr:col>
      <xdr:colOff>385484</xdr:colOff>
      <xdr:row>14</xdr:row>
      <xdr:rowOff>54514</xdr:rowOff>
    </xdr:to>
    <xdr:sp macro="" textlink="Processing!AB15">
      <xdr:nvSpPr>
        <xdr:cNvPr id="51" name="TextBox 50">
          <a:extLst>
            <a:ext uri="{FF2B5EF4-FFF2-40B4-BE49-F238E27FC236}">
              <a16:creationId xmlns:a16="http://schemas.microsoft.com/office/drawing/2014/main" id="{00000000-0008-0000-0400-000033000000}"/>
            </a:ext>
          </a:extLst>
        </xdr:cNvPr>
        <xdr:cNvSpPr txBox="1"/>
      </xdr:nvSpPr>
      <xdr:spPr>
        <a:xfrm>
          <a:off x="11282084" y="2314186"/>
          <a:ext cx="1295400" cy="300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276522C-F602-41FB-BE08-C91E0DE36184}" type="TxLink">
            <a:rPr lang="en-US" sz="1100" b="0" i="0" u="none" strike="noStrike">
              <a:solidFill>
                <a:srgbClr val="007D9B"/>
              </a:solidFill>
              <a:latin typeface="Aptos Narrow"/>
              <a:ea typeface="+mn-ea"/>
              <a:cs typeface="+mn-cs"/>
            </a:rPr>
            <a:pPr marL="0" indent="0" algn="ctr"/>
            <a:t>User Posts</a:t>
          </a:fld>
          <a:endParaRPr lang="ru-RU" sz="4400" b="0" i="0" u="none" strike="noStrike">
            <a:solidFill>
              <a:srgbClr val="007D9B"/>
            </a:solidFill>
            <a:latin typeface="Aptos Narrow"/>
            <a:ea typeface="+mn-ea"/>
            <a:cs typeface="+mn-cs"/>
          </a:endParaRPr>
        </a:p>
      </xdr:txBody>
    </xdr:sp>
    <xdr:clientData/>
  </xdr:twoCellAnchor>
  <xdr:twoCellAnchor>
    <xdr:from>
      <xdr:col>20</xdr:col>
      <xdr:colOff>282389</xdr:colOff>
      <xdr:row>12</xdr:row>
      <xdr:rowOff>119626</xdr:rowOff>
    </xdr:from>
    <xdr:to>
      <xdr:col>22</xdr:col>
      <xdr:colOff>358589</xdr:colOff>
      <xdr:row>14</xdr:row>
      <xdr:rowOff>54514</xdr:rowOff>
    </xdr:to>
    <xdr:sp macro="" textlink="Processing!AC15">
      <xdr:nvSpPr>
        <xdr:cNvPr id="52" name="TextBox 51">
          <a:extLst>
            <a:ext uri="{FF2B5EF4-FFF2-40B4-BE49-F238E27FC236}">
              <a16:creationId xmlns:a16="http://schemas.microsoft.com/office/drawing/2014/main" id="{00000000-0008-0000-0400-000034000000}"/>
            </a:ext>
          </a:extLst>
        </xdr:cNvPr>
        <xdr:cNvSpPr txBox="1"/>
      </xdr:nvSpPr>
      <xdr:spPr>
        <a:xfrm>
          <a:off x="12474389" y="2314186"/>
          <a:ext cx="1295400" cy="300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34523A1-73FD-4EC1-BBD5-A6E6DBDF98A7}" type="TxLink">
            <a:rPr lang="en-US" sz="1100" b="0" i="0" u="none" strike="noStrike">
              <a:solidFill>
                <a:srgbClr val="454555"/>
              </a:solidFill>
              <a:latin typeface="Aptos Narrow"/>
              <a:ea typeface="+mn-ea"/>
              <a:cs typeface="+mn-cs"/>
            </a:rPr>
            <a:pPr marL="0" indent="0" algn="ctr"/>
            <a:t>Tips &amp; Guides</a:t>
          </a:fld>
          <a:endParaRPr lang="ru-RU" sz="4400" b="0" i="0" u="none" strike="noStrike">
            <a:solidFill>
              <a:srgbClr val="454555"/>
            </a:solidFill>
            <a:latin typeface="Aptos Narrow"/>
            <a:ea typeface="+mn-ea"/>
            <a:cs typeface="+mn-cs"/>
          </a:endParaRPr>
        </a:p>
      </xdr:txBody>
    </xdr:sp>
    <xdr:clientData/>
  </xdr:twoCellAnchor>
  <xdr:twoCellAnchor>
    <xdr:from>
      <xdr:col>12</xdr:col>
      <xdr:colOff>389967</xdr:colOff>
      <xdr:row>14</xdr:row>
      <xdr:rowOff>3085</xdr:rowOff>
    </xdr:from>
    <xdr:to>
      <xdr:col>14</xdr:col>
      <xdr:colOff>466167</xdr:colOff>
      <xdr:row>15</xdr:row>
      <xdr:rowOff>117268</xdr:rowOff>
    </xdr:to>
    <xdr:sp macro="" textlink="Processing!Y16">
      <xdr:nvSpPr>
        <xdr:cNvPr id="53" name="TextBox 52">
          <a:extLst>
            <a:ext uri="{FF2B5EF4-FFF2-40B4-BE49-F238E27FC236}">
              <a16:creationId xmlns:a16="http://schemas.microsoft.com/office/drawing/2014/main" id="{00000000-0008-0000-0400-000035000000}"/>
            </a:ext>
          </a:extLst>
        </xdr:cNvPr>
        <xdr:cNvSpPr txBox="1"/>
      </xdr:nvSpPr>
      <xdr:spPr>
        <a:xfrm>
          <a:off x="7705167" y="2563405"/>
          <a:ext cx="1295400" cy="297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95C0A1F-E8C3-4E85-9C90-7D6AA9912821}" type="TxLink">
            <a:rPr lang="en-US" sz="1200" b="0" i="0" u="none" strike="noStrike">
              <a:solidFill>
                <a:srgbClr val="5D6C85"/>
              </a:solidFill>
              <a:latin typeface="Aptos Narrow"/>
              <a:ea typeface="+mn-ea"/>
              <a:cs typeface="+mn-cs"/>
            </a:rPr>
            <a:pPr marL="0" indent="0" algn="ctr"/>
            <a:t>$ 39 000</a:t>
          </a:fld>
          <a:endParaRPr lang="ru-RU" sz="4800" b="0" i="0" u="none" strike="noStrike">
            <a:solidFill>
              <a:srgbClr val="5D6C85"/>
            </a:solidFill>
            <a:latin typeface="Aptos Narrow"/>
            <a:ea typeface="+mn-ea"/>
            <a:cs typeface="+mn-cs"/>
          </a:endParaRPr>
        </a:p>
      </xdr:txBody>
    </xdr:sp>
    <xdr:clientData/>
  </xdr:twoCellAnchor>
  <xdr:twoCellAnchor>
    <xdr:from>
      <xdr:col>14</xdr:col>
      <xdr:colOff>363073</xdr:colOff>
      <xdr:row>14</xdr:row>
      <xdr:rowOff>3085</xdr:rowOff>
    </xdr:from>
    <xdr:to>
      <xdr:col>16</xdr:col>
      <xdr:colOff>439273</xdr:colOff>
      <xdr:row>15</xdr:row>
      <xdr:rowOff>117268</xdr:rowOff>
    </xdr:to>
    <xdr:sp macro="" textlink="Processing!Z16">
      <xdr:nvSpPr>
        <xdr:cNvPr id="54" name="TextBox 53">
          <a:extLst>
            <a:ext uri="{FF2B5EF4-FFF2-40B4-BE49-F238E27FC236}">
              <a16:creationId xmlns:a16="http://schemas.microsoft.com/office/drawing/2014/main" id="{00000000-0008-0000-0400-000036000000}"/>
            </a:ext>
          </a:extLst>
        </xdr:cNvPr>
        <xdr:cNvSpPr txBox="1"/>
      </xdr:nvSpPr>
      <xdr:spPr>
        <a:xfrm>
          <a:off x="8897473" y="2563405"/>
          <a:ext cx="1295400" cy="297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1702EDD-E291-4D23-B736-8D2F2736D588}" type="TxLink">
            <a:rPr lang="en-US" sz="1200" b="0" i="0" u="none" strike="noStrike">
              <a:solidFill>
                <a:srgbClr val="5D6C85"/>
              </a:solidFill>
              <a:latin typeface="Aptos Narrow"/>
              <a:ea typeface="+mn-ea"/>
              <a:cs typeface="+mn-cs"/>
            </a:rPr>
            <a:pPr marL="0" indent="0" algn="ctr"/>
            <a:t>$ 55 000</a:t>
          </a:fld>
          <a:endParaRPr lang="ru-RU" sz="4800" b="0" i="0" u="none" strike="noStrike">
            <a:solidFill>
              <a:srgbClr val="5D6C85"/>
            </a:solidFill>
            <a:latin typeface="Aptos Narrow"/>
            <a:ea typeface="+mn-ea"/>
            <a:cs typeface="+mn-cs"/>
          </a:endParaRPr>
        </a:p>
      </xdr:txBody>
    </xdr:sp>
    <xdr:clientData/>
  </xdr:twoCellAnchor>
  <xdr:twoCellAnchor>
    <xdr:from>
      <xdr:col>16</xdr:col>
      <xdr:colOff>336179</xdr:colOff>
      <xdr:row>14</xdr:row>
      <xdr:rowOff>3085</xdr:rowOff>
    </xdr:from>
    <xdr:to>
      <xdr:col>18</xdr:col>
      <xdr:colOff>412379</xdr:colOff>
      <xdr:row>15</xdr:row>
      <xdr:rowOff>117268</xdr:rowOff>
    </xdr:to>
    <xdr:sp macro="" textlink="Processing!AA16">
      <xdr:nvSpPr>
        <xdr:cNvPr id="55" name="TextBox 54">
          <a:extLst>
            <a:ext uri="{FF2B5EF4-FFF2-40B4-BE49-F238E27FC236}">
              <a16:creationId xmlns:a16="http://schemas.microsoft.com/office/drawing/2014/main" id="{00000000-0008-0000-0400-000037000000}"/>
            </a:ext>
          </a:extLst>
        </xdr:cNvPr>
        <xdr:cNvSpPr txBox="1"/>
      </xdr:nvSpPr>
      <xdr:spPr>
        <a:xfrm>
          <a:off x="10089779" y="2563405"/>
          <a:ext cx="1295400" cy="297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F511351-F1A6-45BE-AECB-786555F75F1D}" type="TxLink">
            <a:rPr lang="en-US" sz="1200" b="0" i="0" u="none" strike="noStrike">
              <a:solidFill>
                <a:srgbClr val="5D6C85"/>
              </a:solidFill>
              <a:latin typeface="Aptos Narrow"/>
              <a:ea typeface="+mn-ea"/>
              <a:cs typeface="+mn-cs"/>
            </a:rPr>
            <a:pPr marL="0" indent="0" algn="ctr"/>
            <a:t>$ 47 000</a:t>
          </a:fld>
          <a:endParaRPr lang="ru-RU" sz="4800" b="0" i="0" u="none" strike="noStrike">
            <a:solidFill>
              <a:srgbClr val="5D6C85"/>
            </a:solidFill>
            <a:latin typeface="Aptos Narrow"/>
            <a:ea typeface="+mn-ea"/>
            <a:cs typeface="+mn-cs"/>
          </a:endParaRPr>
        </a:p>
      </xdr:txBody>
    </xdr:sp>
    <xdr:clientData/>
  </xdr:twoCellAnchor>
  <xdr:twoCellAnchor>
    <xdr:from>
      <xdr:col>18</xdr:col>
      <xdr:colOff>309284</xdr:colOff>
      <xdr:row>14</xdr:row>
      <xdr:rowOff>3085</xdr:rowOff>
    </xdr:from>
    <xdr:to>
      <xdr:col>20</xdr:col>
      <xdr:colOff>385484</xdr:colOff>
      <xdr:row>15</xdr:row>
      <xdr:rowOff>117268</xdr:rowOff>
    </xdr:to>
    <xdr:sp macro="" textlink="Processing!AB16">
      <xdr:nvSpPr>
        <xdr:cNvPr id="56" name="TextBox 55">
          <a:extLst>
            <a:ext uri="{FF2B5EF4-FFF2-40B4-BE49-F238E27FC236}">
              <a16:creationId xmlns:a16="http://schemas.microsoft.com/office/drawing/2014/main" id="{00000000-0008-0000-0400-000038000000}"/>
            </a:ext>
          </a:extLst>
        </xdr:cNvPr>
        <xdr:cNvSpPr txBox="1"/>
      </xdr:nvSpPr>
      <xdr:spPr>
        <a:xfrm>
          <a:off x="11282084" y="2563405"/>
          <a:ext cx="1295400" cy="297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33D1C3E-4698-4331-959D-2E821D1536D5}" type="TxLink">
            <a:rPr lang="en-US" sz="1200" b="0" i="0" u="none" strike="noStrike">
              <a:solidFill>
                <a:srgbClr val="5D6C85"/>
              </a:solidFill>
              <a:latin typeface="Aptos Narrow"/>
              <a:ea typeface="+mn-ea"/>
              <a:cs typeface="+mn-cs"/>
            </a:rPr>
            <a:pPr marL="0" indent="0" algn="ctr"/>
            <a:t>$ 44 000</a:t>
          </a:fld>
          <a:endParaRPr lang="ru-RU" sz="4800" b="0" i="0" u="none" strike="noStrike">
            <a:solidFill>
              <a:srgbClr val="5D6C85"/>
            </a:solidFill>
            <a:latin typeface="Aptos Narrow"/>
            <a:ea typeface="+mn-ea"/>
            <a:cs typeface="+mn-cs"/>
          </a:endParaRPr>
        </a:p>
      </xdr:txBody>
    </xdr:sp>
    <xdr:clientData/>
  </xdr:twoCellAnchor>
  <xdr:twoCellAnchor>
    <xdr:from>
      <xdr:col>20</xdr:col>
      <xdr:colOff>282389</xdr:colOff>
      <xdr:row>14</xdr:row>
      <xdr:rowOff>3085</xdr:rowOff>
    </xdr:from>
    <xdr:to>
      <xdr:col>22</xdr:col>
      <xdr:colOff>358589</xdr:colOff>
      <xdr:row>15</xdr:row>
      <xdr:rowOff>117268</xdr:rowOff>
    </xdr:to>
    <xdr:sp macro="" textlink="Processing!AC16">
      <xdr:nvSpPr>
        <xdr:cNvPr id="57" name="TextBox 56">
          <a:extLst>
            <a:ext uri="{FF2B5EF4-FFF2-40B4-BE49-F238E27FC236}">
              <a16:creationId xmlns:a16="http://schemas.microsoft.com/office/drawing/2014/main" id="{00000000-0008-0000-0400-000039000000}"/>
            </a:ext>
          </a:extLst>
        </xdr:cNvPr>
        <xdr:cNvSpPr txBox="1"/>
      </xdr:nvSpPr>
      <xdr:spPr>
        <a:xfrm>
          <a:off x="12474389" y="2563405"/>
          <a:ext cx="1295400" cy="297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CDD56F6-43BB-40DA-8EB4-D2552F41A465}" type="TxLink">
            <a:rPr lang="en-US" sz="1200" b="0" i="0" u="none" strike="noStrike">
              <a:solidFill>
                <a:srgbClr val="5D6C85"/>
              </a:solidFill>
              <a:latin typeface="Aptos Narrow"/>
              <a:ea typeface="+mn-ea"/>
              <a:cs typeface="+mn-cs"/>
            </a:rPr>
            <a:pPr marL="0" indent="0" algn="ctr"/>
            <a:t>$ 45 000</a:t>
          </a:fld>
          <a:endParaRPr lang="ru-RU" sz="4800" b="0" i="0" u="none" strike="noStrike">
            <a:solidFill>
              <a:srgbClr val="5D6C85"/>
            </a:solidFill>
            <a:latin typeface="Aptos Narrow"/>
            <a:ea typeface="+mn-ea"/>
            <a:cs typeface="+mn-cs"/>
          </a:endParaRPr>
        </a:p>
      </xdr:txBody>
    </xdr:sp>
    <xdr:clientData/>
  </xdr:twoCellAnchor>
  <xdr:twoCellAnchor editAs="oneCell">
    <xdr:from>
      <xdr:col>13</xdr:col>
      <xdr:colOff>15688</xdr:colOff>
      <xdr:row>34</xdr:row>
      <xdr:rowOff>139847</xdr:rowOff>
    </xdr:from>
    <xdr:to>
      <xdr:col>22</xdr:col>
      <xdr:colOff>53788</xdr:colOff>
      <xdr:row>37</xdr:row>
      <xdr:rowOff>35859</xdr:rowOff>
    </xdr:to>
    <mc:AlternateContent xmlns:mc="http://schemas.openxmlformats.org/markup-compatibility/2006" xmlns:a14="http://schemas.microsoft.com/office/drawing/2010/main">
      <mc:Choice Requires="a14">
        <xdr:graphicFrame macro="">
          <xdr:nvGraphicFramePr>
            <xdr:cNvPr id="58" name="Month 4">
              <a:extLst>
                <a:ext uri="{FF2B5EF4-FFF2-40B4-BE49-F238E27FC236}">
                  <a16:creationId xmlns:a16="http://schemas.microsoft.com/office/drawing/2014/main" id="{00000000-0008-0000-0400-00003A000000}"/>
                </a:ext>
              </a:extLst>
            </xdr:cNvPr>
            <xdr:cNvGraphicFramePr/>
          </xdr:nvGraphicFramePr>
          <xdr:xfrm>
            <a:off x="0" y="0"/>
            <a:ext cx="0" cy="0"/>
          </xdr:xfrm>
          <a:graphic>
            <a:graphicData uri="http://schemas.microsoft.com/office/drawing/2010/slicer">
              <sle:slicer xmlns:sle="http://schemas.microsoft.com/office/drawing/2010/slicer" name="Month 4"/>
            </a:graphicData>
          </a:graphic>
        </xdr:graphicFrame>
      </mc:Choice>
      <mc:Fallback xmlns="">
        <xdr:sp macro="" textlink="">
          <xdr:nvSpPr>
            <xdr:cNvPr id="0" name=""/>
            <xdr:cNvSpPr>
              <a:spLocks noTextEdit="1"/>
            </xdr:cNvSpPr>
          </xdr:nvSpPr>
          <xdr:spPr>
            <a:xfrm>
              <a:off x="7940488" y="6357767"/>
              <a:ext cx="5524500" cy="444652"/>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xdr:colOff>
      <xdr:row>0</xdr:row>
      <xdr:rowOff>0</xdr:rowOff>
    </xdr:from>
    <xdr:to>
      <xdr:col>1</xdr:col>
      <xdr:colOff>26895</xdr:colOff>
      <xdr:row>1</xdr:row>
      <xdr:rowOff>53788</xdr:rowOff>
    </xdr:to>
    <xdr:sp macro="" textlink="">
      <xdr:nvSpPr>
        <xdr:cNvPr id="60" name="Rectangle 59">
          <a:extLst>
            <a:ext uri="{FF2B5EF4-FFF2-40B4-BE49-F238E27FC236}">
              <a16:creationId xmlns:a16="http://schemas.microsoft.com/office/drawing/2014/main" id="{00000000-0008-0000-0400-00003C000000}"/>
            </a:ext>
          </a:extLst>
        </xdr:cNvPr>
        <xdr:cNvSpPr/>
      </xdr:nvSpPr>
      <xdr:spPr>
        <a:xfrm>
          <a:off x="1" y="0"/>
          <a:ext cx="636494" cy="23666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11</xdr:col>
      <xdr:colOff>385482</xdr:colOff>
      <xdr:row>1</xdr:row>
      <xdr:rowOff>89647</xdr:rowOff>
    </xdr:from>
    <xdr:to>
      <xdr:col>15</xdr:col>
      <xdr:colOff>215153</xdr:colOff>
      <xdr:row>10</xdr:row>
      <xdr:rowOff>107577</xdr:rowOff>
    </xdr:to>
    <xdr:sp macro="" textlink="">
      <xdr:nvSpPr>
        <xdr:cNvPr id="61" name="Rectangle: Rounded Corners 60">
          <a:hlinkClick xmlns:r="http://schemas.openxmlformats.org/officeDocument/2006/relationships" r:id="rId12"/>
          <a:extLst>
            <a:ext uri="{FF2B5EF4-FFF2-40B4-BE49-F238E27FC236}">
              <a16:creationId xmlns:a16="http://schemas.microsoft.com/office/drawing/2014/main" id="{00000000-0008-0000-0400-00003D000000}"/>
            </a:ext>
          </a:extLst>
        </xdr:cNvPr>
        <xdr:cNvSpPr/>
      </xdr:nvSpPr>
      <xdr:spPr>
        <a:xfrm>
          <a:off x="7091082" y="272527"/>
          <a:ext cx="2268071" cy="16638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340658</xdr:colOff>
      <xdr:row>1</xdr:row>
      <xdr:rowOff>89647</xdr:rowOff>
    </xdr:from>
    <xdr:to>
      <xdr:col>19</xdr:col>
      <xdr:colOff>161364</xdr:colOff>
      <xdr:row>10</xdr:row>
      <xdr:rowOff>89647</xdr:rowOff>
    </xdr:to>
    <xdr:sp macro="" textlink="">
      <xdr:nvSpPr>
        <xdr:cNvPr id="62" name="Rectangle: Rounded Corners 61">
          <a:hlinkClick xmlns:r="http://schemas.openxmlformats.org/officeDocument/2006/relationships" r:id="rId13"/>
          <a:extLst>
            <a:ext uri="{FF2B5EF4-FFF2-40B4-BE49-F238E27FC236}">
              <a16:creationId xmlns:a16="http://schemas.microsoft.com/office/drawing/2014/main" id="{00000000-0008-0000-0400-00003E000000}"/>
            </a:ext>
          </a:extLst>
        </xdr:cNvPr>
        <xdr:cNvSpPr/>
      </xdr:nvSpPr>
      <xdr:spPr>
        <a:xfrm>
          <a:off x="9484658" y="272527"/>
          <a:ext cx="2259106" cy="164592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19</xdr:col>
      <xdr:colOff>304800</xdr:colOff>
      <xdr:row>1</xdr:row>
      <xdr:rowOff>89647</xdr:rowOff>
    </xdr:from>
    <xdr:to>
      <xdr:col>23</xdr:col>
      <xdr:colOff>80682</xdr:colOff>
      <xdr:row>10</xdr:row>
      <xdr:rowOff>89647</xdr:rowOff>
    </xdr:to>
    <xdr:sp macro="" textlink="">
      <xdr:nvSpPr>
        <xdr:cNvPr id="63" name="Rectangle: Rounded Corners 62">
          <a:hlinkClick xmlns:r="http://schemas.openxmlformats.org/officeDocument/2006/relationships" r:id="rId14"/>
          <a:extLst>
            <a:ext uri="{FF2B5EF4-FFF2-40B4-BE49-F238E27FC236}">
              <a16:creationId xmlns:a16="http://schemas.microsoft.com/office/drawing/2014/main" id="{00000000-0008-0000-0400-00003F000000}"/>
            </a:ext>
          </a:extLst>
        </xdr:cNvPr>
        <xdr:cNvSpPr/>
      </xdr:nvSpPr>
      <xdr:spPr>
        <a:xfrm>
          <a:off x="11887200" y="272527"/>
          <a:ext cx="2214282" cy="164592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367553</xdr:colOff>
      <xdr:row>19</xdr:row>
      <xdr:rowOff>71716</xdr:rowOff>
    </xdr:from>
    <xdr:to>
      <xdr:col>5</xdr:col>
      <xdr:colOff>242047</xdr:colOff>
      <xdr:row>30</xdr:row>
      <xdr:rowOff>80680</xdr:rowOff>
    </xdr:to>
    <xdr:sp macro="" textlink="">
      <xdr:nvSpPr>
        <xdr:cNvPr id="64" name="Rectangle: Rounded Corners 63">
          <a:hlinkClick xmlns:r="http://schemas.openxmlformats.org/officeDocument/2006/relationships" r:id="rId14"/>
          <a:extLst>
            <a:ext uri="{FF2B5EF4-FFF2-40B4-BE49-F238E27FC236}">
              <a16:creationId xmlns:a16="http://schemas.microsoft.com/office/drawing/2014/main" id="{00000000-0008-0000-0400-000040000000}"/>
            </a:ext>
          </a:extLst>
        </xdr:cNvPr>
        <xdr:cNvSpPr/>
      </xdr:nvSpPr>
      <xdr:spPr>
        <a:xfrm>
          <a:off x="367553" y="3546436"/>
          <a:ext cx="2922494" cy="2020644"/>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5</xdr:col>
      <xdr:colOff>403412</xdr:colOff>
      <xdr:row>21</xdr:row>
      <xdr:rowOff>161365</xdr:rowOff>
    </xdr:from>
    <xdr:to>
      <xdr:col>11</xdr:col>
      <xdr:colOff>152400</xdr:colOff>
      <xdr:row>38</xdr:row>
      <xdr:rowOff>71718</xdr:rowOff>
    </xdr:to>
    <xdr:sp macro="" textlink="">
      <xdr:nvSpPr>
        <xdr:cNvPr id="65" name="Rectangle: Rounded Corners 64">
          <a:hlinkClick xmlns:r="http://schemas.openxmlformats.org/officeDocument/2006/relationships" r:id="rId13"/>
          <a:extLst>
            <a:ext uri="{FF2B5EF4-FFF2-40B4-BE49-F238E27FC236}">
              <a16:creationId xmlns:a16="http://schemas.microsoft.com/office/drawing/2014/main" id="{00000000-0008-0000-0400-000041000000}"/>
            </a:ext>
          </a:extLst>
        </xdr:cNvPr>
        <xdr:cNvSpPr/>
      </xdr:nvSpPr>
      <xdr:spPr>
        <a:xfrm>
          <a:off x="3451412" y="4001845"/>
          <a:ext cx="3406588" cy="3019313"/>
        </a:xfrm>
        <a:prstGeom prst="roundRect">
          <a:avLst>
            <a:gd name="adj" fmla="val 12122"/>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xdr:col>
      <xdr:colOff>505213</xdr:colOff>
      <xdr:row>7</xdr:row>
      <xdr:rowOff>125506</xdr:rowOff>
    </xdr:from>
    <xdr:to>
      <xdr:col>5</xdr:col>
      <xdr:colOff>353795</xdr:colOff>
      <xdr:row>12</xdr:row>
      <xdr:rowOff>41680</xdr:rowOff>
    </xdr:to>
    <xdr:sp macro="" textlink="Processing!Y18">
      <xdr:nvSpPr>
        <xdr:cNvPr id="59" name="TextBox 58">
          <a:extLst>
            <a:ext uri="{FF2B5EF4-FFF2-40B4-BE49-F238E27FC236}">
              <a16:creationId xmlns:a16="http://schemas.microsoft.com/office/drawing/2014/main" id="{00000000-0008-0000-0400-00003B000000}"/>
            </a:ext>
          </a:extLst>
        </xdr:cNvPr>
        <xdr:cNvSpPr txBox="1"/>
      </xdr:nvSpPr>
      <xdr:spPr>
        <a:xfrm>
          <a:off x="1724413" y="1380565"/>
          <a:ext cx="1677382" cy="812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C0EEC48-1748-45E6-841D-984E47F08F26}" type="TxLink">
            <a:rPr lang="en-US" sz="2000" b="0" i="0" u="none" strike="noStrike">
              <a:solidFill>
                <a:srgbClr val="000000"/>
              </a:solidFill>
              <a:latin typeface="Aptos Narrow"/>
              <a:ea typeface="+mn-ea"/>
              <a:cs typeface="+mn-cs"/>
            </a:rPr>
            <a:pPr marL="0" indent="0" algn="ctr"/>
            <a:t>$ 230 000</a:t>
          </a:fld>
          <a:endParaRPr lang="ru-RU" sz="6600" b="0" i="0" u="none" strike="noStrike">
            <a:solidFill>
              <a:sysClr val="windowText" lastClr="000000"/>
            </a:solidFill>
            <a:latin typeface="Aptos Narrow"/>
            <a:ea typeface="+mn-ea"/>
            <a:cs typeface="+mn-cs"/>
          </a:endParaRPr>
        </a:p>
      </xdr:txBody>
    </xdr:sp>
    <xdr:clientData/>
  </xdr:twoCellAnchor>
  <xdr:twoCellAnchor>
    <xdr:from>
      <xdr:col>0</xdr:col>
      <xdr:colOff>0</xdr:colOff>
      <xdr:row>0</xdr:row>
      <xdr:rowOff>0</xdr:rowOff>
    </xdr:from>
    <xdr:to>
      <xdr:col>1</xdr:col>
      <xdr:colOff>26894</xdr:colOff>
      <xdr:row>1</xdr:row>
      <xdr:rowOff>53788</xdr:rowOff>
    </xdr:to>
    <xdr:sp macro="" textlink="">
      <xdr:nvSpPr>
        <xdr:cNvPr id="66" name="Rectangle 65">
          <a:extLst>
            <a:ext uri="{FF2B5EF4-FFF2-40B4-BE49-F238E27FC236}">
              <a16:creationId xmlns:a16="http://schemas.microsoft.com/office/drawing/2014/main" id="{00000000-0008-0000-0400-000042000000}"/>
            </a:ext>
          </a:extLst>
        </xdr:cNvPr>
        <xdr:cNvSpPr/>
      </xdr:nvSpPr>
      <xdr:spPr>
        <a:xfrm>
          <a:off x="0" y="0"/>
          <a:ext cx="636494" cy="233082"/>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editAs="oneCell">
    <xdr:from>
      <xdr:col>23</xdr:col>
      <xdr:colOff>76200</xdr:colOff>
      <xdr:row>0</xdr:row>
      <xdr:rowOff>38100</xdr:rowOff>
    </xdr:from>
    <xdr:to>
      <xdr:col>23</xdr:col>
      <xdr:colOff>350520</xdr:colOff>
      <xdr:row>1</xdr:row>
      <xdr:rowOff>129540</xdr:rowOff>
    </xdr:to>
    <xdr:pic>
      <xdr:nvPicPr>
        <xdr:cNvPr id="69" name="Graphic 68" descr="Moon and stars with solid fill">
          <a:hlinkClick xmlns:r="http://schemas.openxmlformats.org/officeDocument/2006/relationships" r:id="rId15"/>
          <a:extLst>
            <a:ext uri="{FF2B5EF4-FFF2-40B4-BE49-F238E27FC236}">
              <a16:creationId xmlns:a16="http://schemas.microsoft.com/office/drawing/2014/main" id="{00000000-0008-0000-0400-000045000000}"/>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4097000" y="38100"/>
          <a:ext cx="274320" cy="2743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441960</xdr:colOff>
      <xdr:row>2</xdr:row>
      <xdr:rowOff>31132</xdr:rowOff>
    </xdr:from>
    <xdr:to>
      <xdr:col>5</xdr:col>
      <xdr:colOff>441960</xdr:colOff>
      <xdr:row>12</xdr:row>
      <xdr:rowOff>63901</xdr:rowOff>
    </xdr:to>
    <xdr:grpSp>
      <xdr:nvGrpSpPr>
        <xdr:cNvPr id="2" name="Group 1">
          <a:extLst>
            <a:ext uri="{FF2B5EF4-FFF2-40B4-BE49-F238E27FC236}">
              <a16:creationId xmlns:a16="http://schemas.microsoft.com/office/drawing/2014/main" id="{00000000-0008-0000-0100-000002000000}"/>
            </a:ext>
          </a:extLst>
        </xdr:cNvPr>
        <xdr:cNvGrpSpPr/>
      </xdr:nvGrpSpPr>
      <xdr:grpSpPr>
        <a:xfrm>
          <a:off x="1661160" y="389720"/>
          <a:ext cx="1828800" cy="1825710"/>
          <a:chOff x="2438400" y="3108960"/>
          <a:chExt cx="1618489" cy="1618489"/>
        </a:xfrm>
      </xdr:grpSpPr>
      <xdr:sp macro="" textlink="">
        <xdr:nvSpPr>
          <xdr:cNvPr id="3" name="Oval 2">
            <a:extLst>
              <a:ext uri="{FF2B5EF4-FFF2-40B4-BE49-F238E27FC236}">
                <a16:creationId xmlns:a16="http://schemas.microsoft.com/office/drawing/2014/main" id="{00000000-0008-0000-0100-000003000000}"/>
              </a:ext>
            </a:extLst>
          </xdr:cNvPr>
          <xdr:cNvSpPr/>
        </xdr:nvSpPr>
        <xdr:spPr>
          <a:xfrm>
            <a:off x="2438401" y="3108960"/>
            <a:ext cx="1618488" cy="1618488"/>
          </a:xfrm>
          <a:prstGeom prst="ellipse">
            <a:avLst/>
          </a:prstGeom>
          <a:gradFill flip="none" rotWithShape="1">
            <a:gsLst>
              <a:gs pos="55000">
                <a:srgbClr val="8A2BF1"/>
              </a:gs>
              <a:gs pos="37000">
                <a:srgbClr val="8A2BF1">
                  <a:alpha val="0"/>
                </a:srgbClr>
              </a:gs>
            </a:gsLst>
            <a:path path="circle">
              <a:fillToRect l="100000" t="100000"/>
            </a:path>
            <a:tileRect r="-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4" name="Oval 3">
            <a:extLst>
              <a:ext uri="{FF2B5EF4-FFF2-40B4-BE49-F238E27FC236}">
                <a16:creationId xmlns:a16="http://schemas.microsoft.com/office/drawing/2014/main" id="{00000000-0008-0000-0100-000004000000}"/>
              </a:ext>
            </a:extLst>
          </xdr:cNvPr>
          <xdr:cNvSpPr/>
        </xdr:nvSpPr>
        <xdr:spPr>
          <a:xfrm>
            <a:off x="2438401" y="3108960"/>
            <a:ext cx="1618488" cy="1618488"/>
          </a:xfrm>
          <a:prstGeom prst="ellipse">
            <a:avLst/>
          </a:prstGeom>
          <a:gradFill flip="none" rotWithShape="1">
            <a:gsLst>
              <a:gs pos="82000">
                <a:srgbClr val="10EBCD"/>
              </a:gs>
              <a:gs pos="67000">
                <a:srgbClr val="10EBCD">
                  <a:alpha val="0"/>
                </a:srgbClr>
              </a:gs>
            </a:gsLst>
            <a:path path="circle">
              <a:fillToRect l="100000" b="100000"/>
            </a:path>
            <a:tileRect t="-100000" r="-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5" name="Oval 4">
            <a:extLst>
              <a:ext uri="{FF2B5EF4-FFF2-40B4-BE49-F238E27FC236}">
                <a16:creationId xmlns:a16="http://schemas.microsoft.com/office/drawing/2014/main" id="{00000000-0008-0000-0100-000005000000}"/>
              </a:ext>
            </a:extLst>
          </xdr:cNvPr>
          <xdr:cNvSpPr/>
        </xdr:nvSpPr>
        <xdr:spPr>
          <a:xfrm>
            <a:off x="2438401" y="3108960"/>
            <a:ext cx="1618488" cy="1618488"/>
          </a:xfrm>
          <a:prstGeom prst="ellipse">
            <a:avLst/>
          </a:prstGeom>
          <a:gradFill flip="none" rotWithShape="1">
            <a:gsLst>
              <a:gs pos="80000">
                <a:srgbClr val="FF00FF"/>
              </a:gs>
              <a:gs pos="65000">
                <a:srgbClr val="FF00FF">
                  <a:alpha val="0"/>
                </a:srgbClr>
              </a:gs>
            </a:gsLst>
            <a:path path="circle">
              <a:fillToRect t="100000" r="100000"/>
            </a:path>
            <a:tileRect l="-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6" name="Oval 5">
            <a:extLst>
              <a:ext uri="{FF2B5EF4-FFF2-40B4-BE49-F238E27FC236}">
                <a16:creationId xmlns:a16="http://schemas.microsoft.com/office/drawing/2014/main" id="{00000000-0008-0000-0100-000006000000}"/>
              </a:ext>
            </a:extLst>
          </xdr:cNvPr>
          <xdr:cNvSpPr/>
        </xdr:nvSpPr>
        <xdr:spPr>
          <a:xfrm>
            <a:off x="2438400" y="3108961"/>
            <a:ext cx="1618488" cy="1618488"/>
          </a:xfrm>
          <a:prstGeom prst="ellipse">
            <a:avLst/>
          </a:prstGeom>
          <a:gradFill flip="none" rotWithShape="1">
            <a:gsLst>
              <a:gs pos="72000">
                <a:srgbClr val="FF0000"/>
              </a:gs>
              <a:gs pos="54000">
                <a:srgbClr val="FF00FF">
                  <a:alpha val="0"/>
                </a:srgbClr>
              </a:gs>
            </a:gsLst>
            <a:path path="circle">
              <a:fillToRect r="100000" b="100000"/>
            </a:path>
            <a:tileRect l="-100000" t="-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clientData/>
  </xdr:twoCellAnchor>
  <xdr:twoCellAnchor>
    <xdr:from>
      <xdr:col>1</xdr:col>
      <xdr:colOff>565404</xdr:colOff>
      <xdr:row>0</xdr:row>
      <xdr:rowOff>89650</xdr:rowOff>
    </xdr:from>
    <xdr:to>
      <xdr:col>6</xdr:col>
      <xdr:colOff>333756</xdr:colOff>
      <xdr:row>14</xdr:row>
      <xdr:rowOff>1796</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510540</xdr:colOff>
      <xdr:row>2</xdr:row>
      <xdr:rowOff>104890</xdr:rowOff>
    </xdr:from>
    <xdr:to>
      <xdr:col>5</xdr:col>
      <xdr:colOff>373380</xdr:colOff>
      <xdr:row>11</xdr:row>
      <xdr:rowOff>150610</xdr:rowOff>
    </xdr:to>
    <xdr:sp macro="" textlink="">
      <xdr:nvSpPr>
        <xdr:cNvPr id="8" name="Oval 7">
          <a:extLst>
            <a:ext uri="{FF2B5EF4-FFF2-40B4-BE49-F238E27FC236}">
              <a16:creationId xmlns:a16="http://schemas.microsoft.com/office/drawing/2014/main" id="{00000000-0008-0000-0100-000008000000}"/>
            </a:ext>
          </a:extLst>
        </xdr:cNvPr>
        <xdr:cNvSpPr/>
      </xdr:nvSpPr>
      <xdr:spPr>
        <a:xfrm>
          <a:off x="1729740" y="463478"/>
          <a:ext cx="1691640" cy="1659367"/>
        </a:xfrm>
        <a:prstGeom prst="ellipse">
          <a:avLst/>
        </a:prstGeom>
        <a:gradFill flip="none" rotWithShape="1">
          <a:gsLst>
            <a:gs pos="80000">
              <a:schemeClr val="tx1">
                <a:alpha val="0"/>
              </a:schemeClr>
            </a:gs>
            <a:gs pos="23000">
              <a:schemeClr val="tx1"/>
            </a:gs>
          </a:gsLst>
          <a:path path="circle">
            <a:fillToRect l="50000" t="50000" r="50000" b="5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xdr:col>
      <xdr:colOff>160020</xdr:colOff>
      <xdr:row>8</xdr:row>
      <xdr:rowOff>111081</xdr:rowOff>
    </xdr:from>
    <xdr:to>
      <xdr:col>7</xdr:col>
      <xdr:colOff>45720</xdr:colOff>
      <xdr:row>13</xdr:row>
      <xdr:rowOff>90109</xdr:rowOff>
    </xdr:to>
    <xdr:sp macro="" textlink="">
      <xdr:nvSpPr>
        <xdr:cNvPr id="9" name="Flowchart: Manual Operation 248">
          <a:extLst>
            <a:ext uri="{FF2B5EF4-FFF2-40B4-BE49-F238E27FC236}">
              <a16:creationId xmlns:a16="http://schemas.microsoft.com/office/drawing/2014/main" id="{00000000-0008-0000-0100-000009000000}"/>
            </a:ext>
          </a:extLst>
        </xdr:cNvPr>
        <xdr:cNvSpPr/>
      </xdr:nvSpPr>
      <xdr:spPr>
        <a:xfrm flipV="1">
          <a:off x="769620" y="1545434"/>
          <a:ext cx="3543300" cy="875499"/>
        </a:xfrm>
        <a:custGeom>
          <a:avLst/>
          <a:gdLst>
            <a:gd name="connsiteX0" fmla="*/ 0 w 10000"/>
            <a:gd name="connsiteY0" fmla="*/ 0 h 10000"/>
            <a:gd name="connsiteX1" fmla="*/ 10000 w 10000"/>
            <a:gd name="connsiteY1" fmla="*/ 0 h 10000"/>
            <a:gd name="connsiteX2" fmla="*/ 8000 w 10000"/>
            <a:gd name="connsiteY2" fmla="*/ 10000 h 10000"/>
            <a:gd name="connsiteX3" fmla="*/ 2000 w 10000"/>
            <a:gd name="connsiteY3" fmla="*/ 10000 h 10000"/>
            <a:gd name="connsiteX4" fmla="*/ 0 w 10000"/>
            <a:gd name="connsiteY4" fmla="*/ 0 h 10000"/>
            <a:gd name="connsiteX0" fmla="*/ 0 w 12021"/>
            <a:gd name="connsiteY0" fmla="*/ 0 h 10000"/>
            <a:gd name="connsiteX1" fmla="*/ 12021 w 12021"/>
            <a:gd name="connsiteY1" fmla="*/ 0 h 10000"/>
            <a:gd name="connsiteX2" fmla="*/ 10021 w 12021"/>
            <a:gd name="connsiteY2" fmla="*/ 10000 h 10000"/>
            <a:gd name="connsiteX3" fmla="*/ 4021 w 12021"/>
            <a:gd name="connsiteY3" fmla="*/ 10000 h 10000"/>
            <a:gd name="connsiteX4" fmla="*/ 0 w 12021"/>
            <a:gd name="connsiteY4" fmla="*/ 0 h 10000"/>
            <a:gd name="connsiteX0" fmla="*/ 0 w 12021"/>
            <a:gd name="connsiteY0" fmla="*/ 0 h 10000"/>
            <a:gd name="connsiteX1" fmla="*/ 12021 w 12021"/>
            <a:gd name="connsiteY1" fmla="*/ 0 h 10000"/>
            <a:gd name="connsiteX2" fmla="*/ 10021 w 12021"/>
            <a:gd name="connsiteY2" fmla="*/ 10000 h 10000"/>
            <a:gd name="connsiteX3" fmla="*/ 5546 w 12021"/>
            <a:gd name="connsiteY3" fmla="*/ 10000 h 10000"/>
            <a:gd name="connsiteX4" fmla="*/ 0 w 12021"/>
            <a:gd name="connsiteY4" fmla="*/ 0 h 10000"/>
            <a:gd name="connsiteX0" fmla="*/ 0 w 15035"/>
            <a:gd name="connsiteY0" fmla="*/ 0 h 10000"/>
            <a:gd name="connsiteX1" fmla="*/ 15035 w 15035"/>
            <a:gd name="connsiteY1" fmla="*/ 97 h 10000"/>
            <a:gd name="connsiteX2" fmla="*/ 10021 w 15035"/>
            <a:gd name="connsiteY2" fmla="*/ 10000 h 10000"/>
            <a:gd name="connsiteX3" fmla="*/ 5546 w 15035"/>
            <a:gd name="connsiteY3" fmla="*/ 10000 h 10000"/>
            <a:gd name="connsiteX4" fmla="*/ 0 w 15035"/>
            <a:gd name="connsiteY4" fmla="*/ 0 h 10000"/>
            <a:gd name="connsiteX0" fmla="*/ 0 w 15035"/>
            <a:gd name="connsiteY0" fmla="*/ 0 h 10000"/>
            <a:gd name="connsiteX1" fmla="*/ 15035 w 15035"/>
            <a:gd name="connsiteY1" fmla="*/ 97 h 10000"/>
            <a:gd name="connsiteX2" fmla="*/ 8780 w 15035"/>
            <a:gd name="connsiteY2" fmla="*/ 10000 h 10000"/>
            <a:gd name="connsiteX3" fmla="*/ 5546 w 15035"/>
            <a:gd name="connsiteY3" fmla="*/ 10000 h 10000"/>
            <a:gd name="connsiteX4" fmla="*/ 0 w 15035"/>
            <a:gd name="connsiteY4" fmla="*/ 0 h 10000"/>
            <a:gd name="connsiteX0" fmla="*/ 0 w 15035"/>
            <a:gd name="connsiteY0" fmla="*/ 0 h 10000"/>
            <a:gd name="connsiteX1" fmla="*/ 15035 w 15035"/>
            <a:gd name="connsiteY1" fmla="*/ 97 h 10000"/>
            <a:gd name="connsiteX2" fmla="*/ 8780 w 15035"/>
            <a:gd name="connsiteY2" fmla="*/ 10000 h 10000"/>
            <a:gd name="connsiteX3" fmla="*/ 5972 w 15035"/>
            <a:gd name="connsiteY3" fmla="*/ 10000 h 10000"/>
            <a:gd name="connsiteX4" fmla="*/ 0 w 15035"/>
            <a:gd name="connsiteY4" fmla="*/ 0 h 10000"/>
            <a:gd name="connsiteX0" fmla="*/ 0 w 15673"/>
            <a:gd name="connsiteY0" fmla="*/ 0 h 10000"/>
            <a:gd name="connsiteX1" fmla="*/ 15673 w 15673"/>
            <a:gd name="connsiteY1" fmla="*/ 97 h 10000"/>
            <a:gd name="connsiteX2" fmla="*/ 9418 w 15673"/>
            <a:gd name="connsiteY2" fmla="*/ 10000 h 10000"/>
            <a:gd name="connsiteX3" fmla="*/ 6610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418 w 15673"/>
            <a:gd name="connsiteY2" fmla="*/ 10000 h 10000"/>
            <a:gd name="connsiteX3" fmla="*/ 6291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028 w 15673"/>
            <a:gd name="connsiteY2" fmla="*/ 10000 h 10000"/>
            <a:gd name="connsiteX3" fmla="*/ 6291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312 w 15673"/>
            <a:gd name="connsiteY2" fmla="*/ 10000 h 10000"/>
            <a:gd name="connsiteX3" fmla="*/ 6291 w 15673"/>
            <a:gd name="connsiteY3" fmla="*/ 10000 h 10000"/>
            <a:gd name="connsiteX4" fmla="*/ 0 w 15673"/>
            <a:gd name="connsiteY4" fmla="*/ 0 h 10000"/>
            <a:gd name="connsiteX0" fmla="*/ 0 w 15779"/>
            <a:gd name="connsiteY0" fmla="*/ 0 h 10000"/>
            <a:gd name="connsiteX1" fmla="*/ 15779 w 15779"/>
            <a:gd name="connsiteY1" fmla="*/ 97 h 10000"/>
            <a:gd name="connsiteX2" fmla="*/ 9312 w 15779"/>
            <a:gd name="connsiteY2" fmla="*/ 10000 h 10000"/>
            <a:gd name="connsiteX3" fmla="*/ 6291 w 15779"/>
            <a:gd name="connsiteY3" fmla="*/ 10000 h 10000"/>
            <a:gd name="connsiteX4" fmla="*/ 0 w 15779"/>
            <a:gd name="connsiteY4" fmla="*/ 0 h 10000"/>
            <a:gd name="connsiteX0" fmla="*/ 0 w 15779"/>
            <a:gd name="connsiteY0" fmla="*/ 0 h 10000"/>
            <a:gd name="connsiteX1" fmla="*/ 15779 w 15779"/>
            <a:gd name="connsiteY1" fmla="*/ 97 h 10000"/>
            <a:gd name="connsiteX2" fmla="*/ 9525 w 15779"/>
            <a:gd name="connsiteY2" fmla="*/ 10000 h 10000"/>
            <a:gd name="connsiteX3" fmla="*/ 6291 w 15779"/>
            <a:gd name="connsiteY3" fmla="*/ 10000 h 10000"/>
            <a:gd name="connsiteX4" fmla="*/ 0 w 15779"/>
            <a:gd name="connsiteY4" fmla="*/ 0 h 10000"/>
            <a:gd name="connsiteX0" fmla="*/ 0 w 15779"/>
            <a:gd name="connsiteY0" fmla="*/ 0 h 10583"/>
            <a:gd name="connsiteX1" fmla="*/ 15779 w 15779"/>
            <a:gd name="connsiteY1" fmla="*/ 97 h 10583"/>
            <a:gd name="connsiteX2" fmla="*/ 9525 w 15779"/>
            <a:gd name="connsiteY2" fmla="*/ 10000 h 10583"/>
            <a:gd name="connsiteX3" fmla="*/ 6965 w 15779"/>
            <a:gd name="connsiteY3" fmla="*/ 10583 h 10583"/>
            <a:gd name="connsiteX4" fmla="*/ 0 w 15779"/>
            <a:gd name="connsiteY4" fmla="*/ 0 h 10583"/>
            <a:gd name="connsiteX0" fmla="*/ 0 w 15779"/>
            <a:gd name="connsiteY0" fmla="*/ 0 h 10971"/>
            <a:gd name="connsiteX1" fmla="*/ 15779 w 15779"/>
            <a:gd name="connsiteY1" fmla="*/ 97 h 10971"/>
            <a:gd name="connsiteX2" fmla="*/ 9525 w 15779"/>
            <a:gd name="connsiteY2" fmla="*/ 10000 h 10971"/>
            <a:gd name="connsiteX3" fmla="*/ 7000 w 15779"/>
            <a:gd name="connsiteY3" fmla="*/ 10971 h 10971"/>
            <a:gd name="connsiteX4" fmla="*/ 0 w 15779"/>
            <a:gd name="connsiteY4" fmla="*/ 0 h 10971"/>
            <a:gd name="connsiteX0" fmla="*/ 0 w 15779"/>
            <a:gd name="connsiteY0" fmla="*/ 0 h 11165"/>
            <a:gd name="connsiteX1" fmla="*/ 15779 w 15779"/>
            <a:gd name="connsiteY1" fmla="*/ 97 h 11165"/>
            <a:gd name="connsiteX2" fmla="*/ 8780 w 15779"/>
            <a:gd name="connsiteY2" fmla="*/ 11165 h 11165"/>
            <a:gd name="connsiteX3" fmla="*/ 7000 w 15779"/>
            <a:gd name="connsiteY3" fmla="*/ 10971 h 11165"/>
            <a:gd name="connsiteX4" fmla="*/ 0 w 15779"/>
            <a:gd name="connsiteY4" fmla="*/ 0 h 1116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5779" h="11165">
              <a:moveTo>
                <a:pt x="0" y="0"/>
              </a:moveTo>
              <a:lnTo>
                <a:pt x="15779" y="97"/>
              </a:lnTo>
              <a:lnTo>
                <a:pt x="8780" y="11165"/>
              </a:lnTo>
              <a:lnTo>
                <a:pt x="7000" y="10971"/>
              </a:lnTo>
              <a:lnTo>
                <a:pt x="0" y="0"/>
              </a:lnTo>
              <a:close/>
            </a:path>
          </a:pathLst>
        </a:custGeom>
        <a:gradFill flip="none" rotWithShape="1">
          <a:gsLst>
            <a:gs pos="21000">
              <a:srgbClr val="14141A"/>
            </a:gs>
            <a:gs pos="100000">
              <a:schemeClr val="tx1"/>
            </a:gs>
          </a:gsLst>
          <a:lin ang="54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112060</xdr:colOff>
      <xdr:row>5</xdr:row>
      <xdr:rowOff>100918</xdr:rowOff>
    </xdr:from>
    <xdr:to>
      <xdr:col>5</xdr:col>
      <xdr:colOff>188260</xdr:colOff>
      <xdr:row>9</xdr:row>
      <xdr:rowOff>144945</xdr:rowOff>
    </xdr:to>
    <xdr:sp macro="" textlink="Processing!B2">
      <xdr:nvSpPr>
        <xdr:cNvPr id="10" name="TextBox 9">
          <a:extLst>
            <a:ext uri="{FF2B5EF4-FFF2-40B4-BE49-F238E27FC236}">
              <a16:creationId xmlns:a16="http://schemas.microsoft.com/office/drawing/2014/main" id="{00000000-0008-0000-0100-00000A000000}"/>
            </a:ext>
          </a:extLst>
        </xdr:cNvPr>
        <xdr:cNvSpPr txBox="1"/>
      </xdr:nvSpPr>
      <xdr:spPr>
        <a:xfrm>
          <a:off x="1940860" y="997389"/>
          <a:ext cx="1295400" cy="7612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C2F0C4F-9758-45F7-A19F-38405E292A98}" type="TxLink">
            <a:rPr lang="en-US" sz="2400" b="0" i="0" u="none" strike="noStrike">
              <a:solidFill>
                <a:schemeClr val="bg1"/>
              </a:solidFill>
              <a:latin typeface="Aptos Narrow"/>
              <a:ea typeface="+mn-ea"/>
              <a:cs typeface="+mn-cs"/>
            </a:rPr>
            <a:pPr marL="0" indent="0" algn="ctr"/>
            <a:t>76%</a:t>
          </a:fld>
          <a:endParaRPr lang="ru-RU" sz="2400" b="0" i="0" u="none" strike="noStrike">
            <a:solidFill>
              <a:schemeClr val="bg1"/>
            </a:solidFill>
            <a:latin typeface="Aptos Narrow"/>
            <a:ea typeface="+mn-ea"/>
            <a:cs typeface="+mn-cs"/>
          </a:endParaRPr>
        </a:p>
      </xdr:txBody>
    </xdr:sp>
    <xdr:clientData/>
  </xdr:twoCellAnchor>
  <xdr:twoCellAnchor>
    <xdr:from>
      <xdr:col>7</xdr:col>
      <xdr:colOff>204845</xdr:colOff>
      <xdr:row>1</xdr:row>
      <xdr:rowOff>77996</xdr:rowOff>
    </xdr:from>
    <xdr:to>
      <xdr:col>11</xdr:col>
      <xdr:colOff>154446</xdr:colOff>
      <xdr:row>20</xdr:row>
      <xdr:rowOff>157610</xdr:rowOff>
    </xdr:to>
    <xdr:sp macro="" textlink="">
      <xdr:nvSpPr>
        <xdr:cNvPr id="11" name="Rectangle: Rounded Corners 10">
          <a:extLst>
            <a:ext uri="{FF2B5EF4-FFF2-40B4-BE49-F238E27FC236}">
              <a16:creationId xmlns:a16="http://schemas.microsoft.com/office/drawing/2014/main" id="{00000000-0008-0000-0100-00000B000000}"/>
            </a:ext>
          </a:extLst>
        </xdr:cNvPr>
        <xdr:cNvSpPr/>
      </xdr:nvSpPr>
      <xdr:spPr>
        <a:xfrm>
          <a:off x="4472045" y="257290"/>
          <a:ext cx="2388001" cy="3486202"/>
        </a:xfrm>
        <a:prstGeom prst="roundRect">
          <a:avLst>
            <a:gd name="adj" fmla="val 10070"/>
          </a:avLst>
        </a:prstGeom>
        <a:gradFill flip="none" rotWithShape="1">
          <a:gsLst>
            <a:gs pos="100000">
              <a:srgbClr val="1E3979"/>
            </a:gs>
            <a:gs pos="0">
              <a:srgbClr val="1B222F"/>
            </a:gs>
            <a:gs pos="59000">
              <a:srgbClr val="0A0E14"/>
            </a:gs>
          </a:gsLst>
          <a:path path="circle">
            <a:fillToRect r="100000" b="100000"/>
          </a:path>
          <a:tileRect l="-100000" t="-100000"/>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5</xdr:col>
      <xdr:colOff>433445</xdr:colOff>
      <xdr:row>21</xdr:row>
      <xdr:rowOff>165850</xdr:rowOff>
    </xdr:from>
    <xdr:to>
      <xdr:col>11</xdr:col>
      <xdr:colOff>136265</xdr:colOff>
      <xdr:row>38</xdr:row>
      <xdr:rowOff>66566</xdr:rowOff>
    </xdr:to>
    <xdr:sp macro="" textlink="">
      <xdr:nvSpPr>
        <xdr:cNvPr id="12" name="Rectangle: Rounded Corners 11">
          <a:extLst>
            <a:ext uri="{FF2B5EF4-FFF2-40B4-BE49-F238E27FC236}">
              <a16:creationId xmlns:a16="http://schemas.microsoft.com/office/drawing/2014/main" id="{00000000-0008-0000-0100-00000C000000}"/>
            </a:ext>
          </a:extLst>
        </xdr:cNvPr>
        <xdr:cNvSpPr/>
      </xdr:nvSpPr>
      <xdr:spPr>
        <a:xfrm>
          <a:off x="3481445" y="3931026"/>
          <a:ext cx="3360420" cy="2948716"/>
        </a:xfrm>
        <a:prstGeom prst="roundRect">
          <a:avLst>
            <a:gd name="adj" fmla="val 7161"/>
          </a:avLst>
        </a:prstGeom>
        <a:gradFill>
          <a:gsLst>
            <a:gs pos="100000">
              <a:srgbClr val="1E3979">
                <a:alpha val="86000"/>
              </a:srgbClr>
            </a:gs>
            <a:gs pos="9000">
              <a:srgbClr val="1B222F"/>
            </a:gs>
            <a:gs pos="63000">
              <a:srgbClr val="0A0E14">
                <a:alpha val="42000"/>
              </a:srgbClr>
            </a:gs>
          </a:gsLst>
          <a:path path="circle">
            <a:fillToRect r="100000" b="100000"/>
          </a:path>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0</xdr:col>
      <xdr:colOff>335280</xdr:colOff>
      <xdr:row>31</xdr:row>
      <xdr:rowOff>139807</xdr:rowOff>
    </xdr:from>
    <xdr:to>
      <xdr:col>5</xdr:col>
      <xdr:colOff>213360</xdr:colOff>
      <xdr:row>38</xdr:row>
      <xdr:rowOff>66566</xdr:rowOff>
    </xdr:to>
    <xdr:sp macro="" textlink="">
      <xdr:nvSpPr>
        <xdr:cNvPr id="13" name="Rectangle: Rounded Corners 12">
          <a:extLst>
            <a:ext uri="{FF2B5EF4-FFF2-40B4-BE49-F238E27FC236}">
              <a16:creationId xmlns:a16="http://schemas.microsoft.com/office/drawing/2014/main" id="{00000000-0008-0000-0100-00000D000000}"/>
            </a:ext>
          </a:extLst>
        </xdr:cNvPr>
        <xdr:cNvSpPr/>
      </xdr:nvSpPr>
      <xdr:spPr>
        <a:xfrm>
          <a:off x="335280" y="5697925"/>
          <a:ext cx="2926080" cy="1181817"/>
        </a:xfrm>
        <a:prstGeom prst="roundRect">
          <a:avLst>
            <a:gd name="adj" fmla="val 17742"/>
          </a:avLst>
        </a:prstGeom>
        <a:gradFill flip="none" rotWithShape="1">
          <a:gsLst>
            <a:gs pos="0">
              <a:srgbClr val="1B222F"/>
            </a:gs>
            <a:gs pos="37000">
              <a:srgbClr val="0A0E14"/>
            </a:gs>
          </a:gsLst>
          <a:lin ang="2700000" scaled="1"/>
          <a:tileRect/>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0</xdr:col>
      <xdr:colOff>335280</xdr:colOff>
      <xdr:row>19</xdr:row>
      <xdr:rowOff>24656</xdr:rowOff>
    </xdr:from>
    <xdr:to>
      <xdr:col>5</xdr:col>
      <xdr:colOff>213360</xdr:colOff>
      <xdr:row>30</xdr:row>
      <xdr:rowOff>125899</xdr:rowOff>
    </xdr:to>
    <xdr:sp macro="" textlink="">
      <xdr:nvSpPr>
        <xdr:cNvPr id="14" name="Rectangle: Rounded Corners 13">
          <a:extLst>
            <a:ext uri="{FF2B5EF4-FFF2-40B4-BE49-F238E27FC236}">
              <a16:creationId xmlns:a16="http://schemas.microsoft.com/office/drawing/2014/main" id="{00000000-0008-0000-0100-00000E000000}"/>
            </a:ext>
          </a:extLst>
        </xdr:cNvPr>
        <xdr:cNvSpPr/>
      </xdr:nvSpPr>
      <xdr:spPr>
        <a:xfrm>
          <a:off x="335280" y="3431244"/>
          <a:ext cx="2926080" cy="2073479"/>
        </a:xfrm>
        <a:prstGeom prst="roundRect">
          <a:avLst>
            <a:gd name="adj" fmla="val 11726"/>
          </a:avLst>
        </a:prstGeom>
        <a:gradFill flip="none" rotWithShape="1">
          <a:gsLst>
            <a:gs pos="0">
              <a:srgbClr val="15286F"/>
            </a:gs>
            <a:gs pos="45000">
              <a:srgbClr val="0A0E14"/>
            </a:gs>
          </a:gsLst>
          <a:path path="circle">
            <a:fillToRect l="100000" t="100000"/>
          </a:path>
          <a:tileRect r="-100000" b="-100000"/>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0</xdr:col>
      <xdr:colOff>335280</xdr:colOff>
      <xdr:row>11</xdr:row>
      <xdr:rowOff>45276</xdr:rowOff>
    </xdr:from>
    <xdr:to>
      <xdr:col>7</xdr:col>
      <xdr:colOff>457200</xdr:colOff>
      <xdr:row>17</xdr:row>
      <xdr:rowOff>158231</xdr:rowOff>
    </xdr:to>
    <xdr:sp macro="" textlink="Processing!O11">
      <xdr:nvSpPr>
        <xdr:cNvPr id="15" name="Rectangle: Rounded Corners 14">
          <a:extLst>
            <a:ext uri="{FF2B5EF4-FFF2-40B4-BE49-F238E27FC236}">
              <a16:creationId xmlns:a16="http://schemas.microsoft.com/office/drawing/2014/main" id="{00000000-0008-0000-0100-00000F000000}"/>
            </a:ext>
          </a:extLst>
        </xdr:cNvPr>
        <xdr:cNvSpPr/>
      </xdr:nvSpPr>
      <xdr:spPr>
        <a:xfrm>
          <a:off x="335280" y="2017511"/>
          <a:ext cx="4389120" cy="1188720"/>
        </a:xfrm>
        <a:prstGeom prst="roundRect">
          <a:avLst>
            <a:gd name="adj" fmla="val 20852"/>
          </a:avLst>
        </a:prstGeom>
        <a:gradFill flip="none" rotWithShape="1">
          <a:gsLst>
            <a:gs pos="0">
              <a:srgbClr val="2E63DE"/>
            </a:gs>
            <a:gs pos="82000">
              <a:srgbClr val="0A0E14"/>
            </a:gs>
          </a:gsLst>
          <a:path path="circle">
            <a:fillToRect l="100000" b="100000"/>
          </a:path>
          <a:tileRect t="-100000" r="-100000"/>
        </a:gradFill>
        <a:ln w="12700">
          <a:solidFill>
            <a:srgbClr val="242D3A"/>
          </a:solidFill>
        </a:ln>
        <a:effectLst>
          <a:outerShdw blurRad="177800" dist="2286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fld id="{C2B3F1E5-5657-4AE1-B285-D2D8540966BE}" type="TxLink">
            <a:rPr lang="en-US" sz="3200" b="0" i="0" u="none" strike="noStrike">
              <a:solidFill>
                <a:schemeClr val="bg1"/>
              </a:solidFill>
              <a:latin typeface="Aptos Narrow"/>
            </a:rPr>
            <a:pPr algn="l"/>
            <a:t>                Attack</a:t>
          </a:fld>
          <a:endParaRPr lang="ru-RU" sz="4800">
            <a:solidFill>
              <a:schemeClr val="bg1"/>
            </a:solidFill>
          </a:endParaRPr>
        </a:p>
      </xdr:txBody>
    </xdr:sp>
    <xdr:clientData/>
  </xdr:twoCellAnchor>
  <xdr:twoCellAnchor>
    <xdr:from>
      <xdr:col>11</xdr:col>
      <xdr:colOff>364865</xdr:colOff>
      <xdr:row>11</xdr:row>
      <xdr:rowOff>77996</xdr:rowOff>
    </xdr:from>
    <xdr:to>
      <xdr:col>23</xdr:col>
      <xdr:colOff>90545</xdr:colOff>
      <xdr:row>38</xdr:row>
      <xdr:rowOff>77996</xdr:rowOff>
    </xdr:to>
    <xdr:sp macro="" textlink="">
      <xdr:nvSpPr>
        <xdr:cNvPr id="16" name="Rectangle: Rounded Corners 15">
          <a:extLst>
            <a:ext uri="{FF2B5EF4-FFF2-40B4-BE49-F238E27FC236}">
              <a16:creationId xmlns:a16="http://schemas.microsoft.com/office/drawing/2014/main" id="{00000000-0008-0000-0100-000010000000}"/>
            </a:ext>
          </a:extLst>
        </xdr:cNvPr>
        <xdr:cNvSpPr/>
      </xdr:nvSpPr>
      <xdr:spPr>
        <a:xfrm>
          <a:off x="7070465" y="2050231"/>
          <a:ext cx="7040880" cy="4840941"/>
        </a:xfrm>
        <a:prstGeom prst="roundRect">
          <a:avLst>
            <a:gd name="adj" fmla="val 4847"/>
          </a:avLst>
        </a:prstGeom>
        <a:gradFill>
          <a:gsLst>
            <a:gs pos="100000">
              <a:srgbClr val="1E3979">
                <a:alpha val="86000"/>
              </a:srgbClr>
            </a:gs>
            <a:gs pos="23000">
              <a:srgbClr val="1B222F"/>
            </a:gs>
            <a:gs pos="84000">
              <a:srgbClr val="0A0E14">
                <a:alpha val="42000"/>
              </a:srgbClr>
            </a:gs>
          </a:gsLst>
          <a:path path="circle">
            <a:fillToRect r="100000" b="100000"/>
          </a:path>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11</xdr:col>
      <xdr:colOff>380105</xdr:colOff>
      <xdr:row>1</xdr:row>
      <xdr:rowOff>77996</xdr:rowOff>
    </xdr:from>
    <xdr:to>
      <xdr:col>15</xdr:col>
      <xdr:colOff>181985</xdr:colOff>
      <xdr:row>10</xdr:row>
      <xdr:rowOff>77996</xdr:rowOff>
    </xdr:to>
    <xdr:sp macro="" textlink="Processing!U15">
      <xdr:nvSpPr>
        <xdr:cNvPr id="18" name="Rectangle: Rounded Corners 17">
          <a:extLst>
            <a:ext uri="{FF2B5EF4-FFF2-40B4-BE49-F238E27FC236}">
              <a16:creationId xmlns:a16="http://schemas.microsoft.com/office/drawing/2014/main" id="{00000000-0008-0000-0100-000012000000}"/>
            </a:ext>
          </a:extLst>
        </xdr:cNvPr>
        <xdr:cNvSpPr/>
      </xdr:nvSpPr>
      <xdr:spPr>
        <a:xfrm>
          <a:off x="7085705" y="257290"/>
          <a:ext cx="2240280" cy="1613647"/>
        </a:xfrm>
        <a:prstGeom prst="roundRect">
          <a:avLst>
            <a:gd name="adj" fmla="val 12717"/>
          </a:avLst>
        </a:prstGeom>
        <a:gradFill>
          <a:gsLst>
            <a:gs pos="100000">
              <a:srgbClr val="1E3979">
                <a:alpha val="86000"/>
              </a:srgbClr>
            </a:gs>
            <a:gs pos="9000">
              <a:srgbClr val="1B222F"/>
            </a:gs>
            <a:gs pos="63000">
              <a:srgbClr val="0A0E14">
                <a:alpha val="42000"/>
              </a:srgbClr>
            </a:gs>
          </a:gsLst>
          <a:path path="circle">
            <a:fillToRect r="100000" b="100000"/>
          </a:path>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B748B55B-B3B3-4883-8DC5-A7261B2267DA}" type="TxLink">
            <a:rPr lang="en-US" sz="3200" b="0" i="0" u="none" strike="noStrike">
              <a:solidFill>
                <a:schemeClr val="bg1"/>
              </a:solidFill>
              <a:latin typeface="Aptos Narrow"/>
            </a:rPr>
            <a:pPr algn="ctr"/>
            <a:t>56%</a:t>
          </a:fld>
          <a:endParaRPr lang="ru-RU" sz="3200">
            <a:solidFill>
              <a:schemeClr val="bg1"/>
            </a:solidFill>
          </a:endParaRPr>
        </a:p>
      </xdr:txBody>
    </xdr:sp>
    <xdr:clientData/>
  </xdr:twoCellAnchor>
  <xdr:twoCellAnchor>
    <xdr:from>
      <xdr:col>11</xdr:col>
      <xdr:colOff>487082</xdr:colOff>
      <xdr:row>1</xdr:row>
      <xdr:rowOff>107577</xdr:rowOff>
    </xdr:from>
    <xdr:to>
      <xdr:col>15</xdr:col>
      <xdr:colOff>107578</xdr:colOff>
      <xdr:row>11</xdr:row>
      <xdr:rowOff>35860</xdr:rowOff>
    </xdr:to>
    <xdr:graphicFrame macro="">
      <xdr:nvGraphicFramePr>
        <xdr:cNvPr id="17" name="Chart 16">
          <a:extLst>
            <a:ext uri="{FF2B5EF4-FFF2-40B4-BE49-F238E27FC236}">
              <a16:creationId xmlns:a16="http://schemas.microsoft.com/office/drawing/2014/main" id="{00000000-0008-0000-01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109760</xdr:colOff>
      <xdr:row>4</xdr:row>
      <xdr:rowOff>62758</xdr:rowOff>
    </xdr:from>
    <xdr:to>
      <xdr:col>19</xdr:col>
      <xdr:colOff>368840</xdr:colOff>
      <xdr:row>10</xdr:row>
      <xdr:rowOff>156993</xdr:rowOff>
    </xdr:to>
    <xdr:graphicFrame macro="">
      <xdr:nvGraphicFramePr>
        <xdr:cNvPr id="19" name="Chart 18">
          <a:extLst>
            <a:ext uri="{FF2B5EF4-FFF2-40B4-BE49-F238E27FC236}">
              <a16:creationId xmlns:a16="http://schemas.microsoft.com/office/drawing/2014/main" id="{00000000-0008-0000-01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358587</xdr:colOff>
      <xdr:row>4</xdr:row>
      <xdr:rowOff>26897</xdr:rowOff>
    </xdr:from>
    <xdr:to>
      <xdr:col>23</xdr:col>
      <xdr:colOff>35858</xdr:colOff>
      <xdr:row>10</xdr:row>
      <xdr:rowOff>34965</xdr:rowOff>
    </xdr:to>
    <xdr:graphicFrame macro="">
      <xdr:nvGraphicFramePr>
        <xdr:cNvPr id="20" name="Chart 19">
          <a:extLst>
            <a:ext uri="{FF2B5EF4-FFF2-40B4-BE49-F238E27FC236}">
              <a16:creationId xmlns:a16="http://schemas.microsoft.com/office/drawing/2014/main" id="{00000000-0008-0000-01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288665</xdr:colOff>
      <xdr:row>1</xdr:row>
      <xdr:rowOff>77996</xdr:rowOff>
    </xdr:from>
    <xdr:to>
      <xdr:col>23</xdr:col>
      <xdr:colOff>90545</xdr:colOff>
      <xdr:row>10</xdr:row>
      <xdr:rowOff>77996</xdr:rowOff>
    </xdr:to>
    <xdr:sp macro="" textlink="Processing!I14">
      <xdr:nvSpPr>
        <xdr:cNvPr id="21" name="Rectangle: Rounded Corners 20">
          <a:extLst>
            <a:ext uri="{FF2B5EF4-FFF2-40B4-BE49-F238E27FC236}">
              <a16:creationId xmlns:a16="http://schemas.microsoft.com/office/drawing/2014/main" id="{00000000-0008-0000-0100-000015000000}"/>
            </a:ext>
          </a:extLst>
        </xdr:cNvPr>
        <xdr:cNvSpPr/>
      </xdr:nvSpPr>
      <xdr:spPr>
        <a:xfrm>
          <a:off x="11871065" y="257290"/>
          <a:ext cx="2240280" cy="1613647"/>
        </a:xfrm>
        <a:prstGeom prst="roundRect">
          <a:avLst>
            <a:gd name="adj" fmla="val 12717"/>
          </a:avLst>
        </a:prstGeom>
        <a:gradFill>
          <a:gsLst>
            <a:gs pos="100000">
              <a:srgbClr val="1E3979">
                <a:alpha val="86000"/>
              </a:srgbClr>
            </a:gs>
            <a:gs pos="9000">
              <a:srgbClr val="1B222F"/>
            </a:gs>
            <a:gs pos="63000">
              <a:srgbClr val="0A0E14">
                <a:alpha val="42000"/>
              </a:srgbClr>
            </a:gs>
          </a:gsLst>
          <a:path path="circle">
            <a:fillToRect r="100000" b="100000"/>
          </a:path>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6F9C7E96-A143-49A2-8D0E-F431A6B14F42}" type="TxLink">
            <a:rPr lang="en-US" sz="3200" b="0" i="0" u="none" strike="noStrike">
              <a:solidFill>
                <a:schemeClr val="bg1"/>
              </a:solidFill>
              <a:latin typeface="Aptos Narrow"/>
            </a:rPr>
            <a:pPr algn="ctr"/>
            <a:t> $2,55,545 </a:t>
          </a:fld>
          <a:endParaRPr lang="ru-RU" sz="3200">
            <a:solidFill>
              <a:schemeClr val="bg1"/>
            </a:solidFill>
          </a:endParaRPr>
        </a:p>
      </xdr:txBody>
    </xdr:sp>
    <xdr:clientData/>
  </xdr:twoCellAnchor>
  <xdr:twoCellAnchor>
    <xdr:from>
      <xdr:col>15</xdr:col>
      <xdr:colOff>334385</xdr:colOff>
      <xdr:row>1</xdr:row>
      <xdr:rowOff>77996</xdr:rowOff>
    </xdr:from>
    <xdr:to>
      <xdr:col>19</xdr:col>
      <xdr:colOff>136265</xdr:colOff>
      <xdr:row>10</xdr:row>
      <xdr:rowOff>77996</xdr:rowOff>
    </xdr:to>
    <xdr:sp macro="" textlink="Processing!M14">
      <xdr:nvSpPr>
        <xdr:cNvPr id="22" name="Rectangle: Rounded Corners 21">
          <a:extLst>
            <a:ext uri="{FF2B5EF4-FFF2-40B4-BE49-F238E27FC236}">
              <a16:creationId xmlns:a16="http://schemas.microsoft.com/office/drawing/2014/main" id="{00000000-0008-0000-0100-000016000000}"/>
            </a:ext>
          </a:extLst>
        </xdr:cNvPr>
        <xdr:cNvSpPr/>
      </xdr:nvSpPr>
      <xdr:spPr>
        <a:xfrm>
          <a:off x="9478385" y="257290"/>
          <a:ext cx="2240280" cy="1613647"/>
        </a:xfrm>
        <a:prstGeom prst="roundRect">
          <a:avLst>
            <a:gd name="adj" fmla="val 12717"/>
          </a:avLst>
        </a:prstGeom>
        <a:gradFill>
          <a:gsLst>
            <a:gs pos="100000">
              <a:srgbClr val="1E3979">
                <a:alpha val="86000"/>
              </a:srgbClr>
            </a:gs>
            <a:gs pos="9000">
              <a:srgbClr val="1B222F"/>
            </a:gs>
            <a:gs pos="63000">
              <a:srgbClr val="0A0E14">
                <a:alpha val="42000"/>
              </a:srgbClr>
            </a:gs>
          </a:gsLst>
          <a:path path="circle">
            <a:fillToRect r="100000" b="100000"/>
          </a:path>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A3269FD4-2F00-4553-BE4A-5859698D7C06}" type="TxLink">
            <a:rPr lang="en-US" sz="3200" b="0" i="0" u="none" strike="noStrike">
              <a:solidFill>
                <a:schemeClr val="bg1"/>
              </a:solidFill>
              <a:latin typeface="Aptos Narrow"/>
            </a:rPr>
            <a:pPr algn="ctr"/>
            <a:t>61%</a:t>
          </a:fld>
          <a:endParaRPr lang="ru-RU" sz="3200">
            <a:solidFill>
              <a:schemeClr val="bg1"/>
            </a:solidFill>
          </a:endParaRPr>
        </a:p>
      </xdr:txBody>
    </xdr:sp>
    <xdr:clientData/>
  </xdr:twoCellAnchor>
  <xdr:twoCellAnchor>
    <xdr:from>
      <xdr:col>7</xdr:col>
      <xdr:colOff>419900</xdr:colOff>
      <xdr:row>8</xdr:row>
      <xdr:rowOff>44824</xdr:rowOff>
    </xdr:from>
    <xdr:to>
      <xdr:col>10</xdr:col>
      <xdr:colOff>602780</xdr:colOff>
      <xdr:row>18</xdr:row>
      <xdr:rowOff>172123</xdr:rowOff>
    </xdr:to>
    <xdr:graphicFrame macro="">
      <xdr:nvGraphicFramePr>
        <xdr:cNvPr id="23" name="Chart 22">
          <a:extLst>
            <a:ext uri="{FF2B5EF4-FFF2-40B4-BE49-F238E27FC236}">
              <a16:creationId xmlns:a16="http://schemas.microsoft.com/office/drawing/2014/main" id="{00000000-0008-0000-01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228603</xdr:colOff>
      <xdr:row>11</xdr:row>
      <xdr:rowOff>88253</xdr:rowOff>
    </xdr:from>
    <xdr:to>
      <xdr:col>10</xdr:col>
      <xdr:colOff>304803</xdr:colOff>
      <xdr:row>15</xdr:row>
      <xdr:rowOff>128693</xdr:rowOff>
    </xdr:to>
    <xdr:sp macro="" textlink="Processing!B5">
      <xdr:nvSpPr>
        <xdr:cNvPr id="24" name="TextBox 23">
          <a:extLst>
            <a:ext uri="{FF2B5EF4-FFF2-40B4-BE49-F238E27FC236}">
              <a16:creationId xmlns:a16="http://schemas.microsoft.com/office/drawing/2014/main" id="{00000000-0008-0000-0100-000018000000}"/>
            </a:ext>
          </a:extLst>
        </xdr:cNvPr>
        <xdr:cNvSpPr txBox="1"/>
      </xdr:nvSpPr>
      <xdr:spPr>
        <a:xfrm>
          <a:off x="5105403" y="2060488"/>
          <a:ext cx="1295400" cy="757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DD86518-7D43-413D-B3ED-7BB07784295D}" type="TxLink">
            <a:rPr lang="en-US" sz="3600" b="0" i="0" u="none" strike="noStrike">
              <a:solidFill>
                <a:schemeClr val="bg1"/>
              </a:solidFill>
              <a:latin typeface="Aptos Narrow"/>
              <a:ea typeface="+mn-ea"/>
              <a:cs typeface="+mn-cs"/>
            </a:rPr>
            <a:pPr marL="0" indent="0" algn="ctr"/>
            <a:t>58%</a:t>
          </a:fld>
          <a:endParaRPr lang="ru-RU" sz="3600" b="0" i="0" u="none" strike="noStrike">
            <a:solidFill>
              <a:schemeClr val="bg1"/>
            </a:solidFill>
            <a:latin typeface="Aptos Narrow"/>
            <a:ea typeface="+mn-ea"/>
            <a:cs typeface="+mn-cs"/>
          </a:endParaRPr>
        </a:p>
      </xdr:txBody>
    </xdr:sp>
    <xdr:clientData/>
  </xdr:twoCellAnchor>
  <xdr:twoCellAnchor>
    <xdr:from>
      <xdr:col>8</xdr:col>
      <xdr:colOff>5528</xdr:colOff>
      <xdr:row>1</xdr:row>
      <xdr:rowOff>146583</xdr:rowOff>
    </xdr:from>
    <xdr:to>
      <xdr:col>10</xdr:col>
      <xdr:colOff>353762</xdr:colOff>
      <xdr:row>4</xdr:row>
      <xdr:rowOff>81349</xdr:rowOff>
    </xdr:to>
    <xdr:sp macro="" textlink="Processing!B4">
      <xdr:nvSpPr>
        <xdr:cNvPr id="25" name="TextBox 24">
          <a:extLst>
            <a:ext uri="{FF2B5EF4-FFF2-40B4-BE49-F238E27FC236}">
              <a16:creationId xmlns:a16="http://schemas.microsoft.com/office/drawing/2014/main" id="{00000000-0008-0000-0100-000019000000}"/>
            </a:ext>
          </a:extLst>
        </xdr:cNvPr>
        <xdr:cNvSpPr txBox="1"/>
      </xdr:nvSpPr>
      <xdr:spPr>
        <a:xfrm>
          <a:off x="4882328" y="325877"/>
          <a:ext cx="1567434"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1D9BCB-52A4-4256-B7ED-6DF2E9741ECC}" type="TxLink">
            <a:rPr lang="en-US" sz="2000" b="0" i="0" u="none" strike="noStrike">
              <a:solidFill>
                <a:srgbClr val="A2ADBE"/>
              </a:solidFill>
              <a:latin typeface="Aptos Narrow"/>
              <a:ea typeface="+mn-ea"/>
              <a:cs typeface="+mn-cs"/>
            </a:rPr>
            <a:pPr marL="0" indent="0" algn="ctr"/>
            <a:t>Lead Metric</a:t>
          </a:fld>
          <a:endParaRPr lang="ru-RU" sz="4400" b="0" i="0" u="none" strike="noStrike">
            <a:solidFill>
              <a:srgbClr val="A2ADBE"/>
            </a:solidFill>
            <a:latin typeface="Aptos Narrow"/>
            <a:ea typeface="+mn-ea"/>
            <a:cs typeface="+mn-cs"/>
          </a:endParaRPr>
        </a:p>
      </xdr:txBody>
    </xdr:sp>
    <xdr:clientData/>
  </xdr:twoCellAnchor>
  <xdr:twoCellAnchor>
    <xdr:from>
      <xdr:col>7</xdr:col>
      <xdr:colOff>183777</xdr:colOff>
      <xdr:row>3</xdr:row>
      <xdr:rowOff>146583</xdr:rowOff>
    </xdr:from>
    <xdr:to>
      <xdr:col>9</xdr:col>
      <xdr:colOff>259977</xdr:colOff>
      <xdr:row>6</xdr:row>
      <xdr:rowOff>81348</xdr:rowOff>
    </xdr:to>
    <xdr:sp macro="" textlink="Processing!B6">
      <xdr:nvSpPr>
        <xdr:cNvPr id="26" name="TextBox 25">
          <a:extLst>
            <a:ext uri="{FF2B5EF4-FFF2-40B4-BE49-F238E27FC236}">
              <a16:creationId xmlns:a16="http://schemas.microsoft.com/office/drawing/2014/main" id="{00000000-0008-0000-0100-00001A000000}"/>
            </a:ext>
          </a:extLst>
        </xdr:cNvPr>
        <xdr:cNvSpPr txBox="1"/>
      </xdr:nvSpPr>
      <xdr:spPr>
        <a:xfrm>
          <a:off x="4450977" y="684465"/>
          <a:ext cx="1295400"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A3BAAC5-0474-4195-86A0-709050E29F4D}" type="TxLink">
            <a:rPr lang="en-US" sz="1200" b="0" i="0" u="none" strike="noStrike">
              <a:solidFill>
                <a:srgbClr val="A2ADBE"/>
              </a:solidFill>
              <a:latin typeface="Aptos Narrow"/>
              <a:ea typeface="+mn-ea"/>
              <a:cs typeface="+mn-cs"/>
            </a:rPr>
            <a:pPr marL="0" indent="0" algn="ctr"/>
            <a:t>Open leads</a:t>
          </a:fld>
          <a:endParaRPr lang="ru-RU" sz="4400" b="0" i="0" u="none" strike="noStrike">
            <a:solidFill>
              <a:srgbClr val="A2ADBE"/>
            </a:solidFill>
            <a:latin typeface="Aptos Narrow"/>
            <a:ea typeface="+mn-ea"/>
            <a:cs typeface="+mn-cs"/>
          </a:endParaRPr>
        </a:p>
      </xdr:txBody>
    </xdr:sp>
    <xdr:clientData/>
  </xdr:twoCellAnchor>
  <xdr:twoCellAnchor>
    <xdr:from>
      <xdr:col>9</xdr:col>
      <xdr:colOff>206541</xdr:colOff>
      <xdr:row>3</xdr:row>
      <xdr:rowOff>146583</xdr:rowOff>
    </xdr:from>
    <xdr:to>
      <xdr:col>11</xdr:col>
      <xdr:colOff>57919</xdr:colOff>
      <xdr:row>6</xdr:row>
      <xdr:rowOff>81348</xdr:rowOff>
    </xdr:to>
    <xdr:sp macro="" textlink="Processing!B7">
      <xdr:nvSpPr>
        <xdr:cNvPr id="27" name="TextBox 26">
          <a:extLst>
            <a:ext uri="{FF2B5EF4-FFF2-40B4-BE49-F238E27FC236}">
              <a16:creationId xmlns:a16="http://schemas.microsoft.com/office/drawing/2014/main" id="{00000000-0008-0000-0100-00001B000000}"/>
            </a:ext>
          </a:extLst>
        </xdr:cNvPr>
        <xdr:cNvSpPr txBox="1"/>
      </xdr:nvSpPr>
      <xdr:spPr>
        <a:xfrm>
          <a:off x="5692941" y="684465"/>
          <a:ext cx="1070578"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D0AF173-A76C-4BA2-AFCC-7D2134B36E88}" type="TxLink">
            <a:rPr lang="en-US" sz="1200" b="0" i="0" u="none" strike="noStrike">
              <a:solidFill>
                <a:srgbClr val="A2ADBE"/>
              </a:solidFill>
              <a:latin typeface="Aptos Narrow"/>
              <a:ea typeface="+mn-ea"/>
              <a:cs typeface="+mn-cs"/>
            </a:rPr>
            <a:pPr marL="0" indent="0" algn="ctr"/>
            <a:t>Closed leads</a:t>
          </a:fld>
          <a:endParaRPr lang="ru-RU" sz="4800" b="0" i="0" u="none" strike="noStrike">
            <a:solidFill>
              <a:srgbClr val="A2ADBE"/>
            </a:solidFill>
            <a:latin typeface="Aptos Narrow"/>
            <a:ea typeface="+mn-ea"/>
            <a:cs typeface="+mn-cs"/>
          </a:endParaRPr>
        </a:p>
      </xdr:txBody>
    </xdr:sp>
    <xdr:clientData/>
  </xdr:twoCellAnchor>
  <xdr:twoCellAnchor>
    <xdr:from>
      <xdr:col>7</xdr:col>
      <xdr:colOff>183777</xdr:colOff>
      <xdr:row>5</xdr:row>
      <xdr:rowOff>65900</xdr:rowOff>
    </xdr:from>
    <xdr:to>
      <xdr:col>9</xdr:col>
      <xdr:colOff>259977</xdr:colOff>
      <xdr:row>8</xdr:row>
      <xdr:rowOff>666</xdr:rowOff>
    </xdr:to>
    <xdr:sp macro="" textlink="Processing!C6">
      <xdr:nvSpPr>
        <xdr:cNvPr id="28" name="TextBox 27">
          <a:extLst>
            <a:ext uri="{FF2B5EF4-FFF2-40B4-BE49-F238E27FC236}">
              <a16:creationId xmlns:a16="http://schemas.microsoft.com/office/drawing/2014/main" id="{00000000-0008-0000-0100-00001C000000}"/>
            </a:ext>
          </a:extLst>
        </xdr:cNvPr>
        <xdr:cNvSpPr txBox="1"/>
      </xdr:nvSpPr>
      <xdr:spPr>
        <a:xfrm>
          <a:off x="4450977" y="962371"/>
          <a:ext cx="1295400"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84DAE3-B3FC-40AE-BF82-70AE2483AA72}" type="TxLink">
            <a:rPr lang="en-US" sz="2400" b="0" i="0" u="none" strike="noStrike">
              <a:solidFill>
                <a:schemeClr val="bg1"/>
              </a:solidFill>
              <a:latin typeface="Aptos Narrow"/>
              <a:ea typeface="+mn-ea"/>
              <a:cs typeface="+mn-cs"/>
            </a:rPr>
            <a:pPr marL="0" indent="0" algn="ctr"/>
            <a:t>820</a:t>
          </a:fld>
          <a:endParaRPr lang="ru-RU" sz="8000" b="0" i="0" u="none" strike="noStrike">
            <a:solidFill>
              <a:schemeClr val="bg1"/>
            </a:solidFill>
            <a:latin typeface="Aptos Narrow"/>
            <a:ea typeface="+mn-ea"/>
            <a:cs typeface="+mn-cs"/>
          </a:endParaRPr>
        </a:p>
      </xdr:txBody>
    </xdr:sp>
    <xdr:clientData/>
  </xdr:twoCellAnchor>
  <xdr:twoCellAnchor>
    <xdr:from>
      <xdr:col>9</xdr:col>
      <xdr:colOff>206541</xdr:colOff>
      <xdr:row>5</xdr:row>
      <xdr:rowOff>65900</xdr:rowOff>
    </xdr:from>
    <xdr:to>
      <xdr:col>11</xdr:col>
      <xdr:colOff>57919</xdr:colOff>
      <xdr:row>8</xdr:row>
      <xdr:rowOff>666</xdr:rowOff>
    </xdr:to>
    <xdr:sp macro="" textlink="Processing!C7">
      <xdr:nvSpPr>
        <xdr:cNvPr id="29" name="TextBox 28">
          <a:extLst>
            <a:ext uri="{FF2B5EF4-FFF2-40B4-BE49-F238E27FC236}">
              <a16:creationId xmlns:a16="http://schemas.microsoft.com/office/drawing/2014/main" id="{00000000-0008-0000-0100-00001D000000}"/>
            </a:ext>
          </a:extLst>
        </xdr:cNvPr>
        <xdr:cNvSpPr txBox="1"/>
      </xdr:nvSpPr>
      <xdr:spPr>
        <a:xfrm>
          <a:off x="5692941" y="962371"/>
          <a:ext cx="1070578"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5D51B43-CEBB-4B35-BEFD-490CD61FE41E}" type="TxLink">
            <a:rPr lang="en-US" sz="2400" b="0" i="0" u="none" strike="noStrike">
              <a:solidFill>
                <a:schemeClr val="bg1"/>
              </a:solidFill>
              <a:latin typeface="Aptos Narrow"/>
              <a:ea typeface="+mn-ea"/>
              <a:cs typeface="+mn-cs"/>
            </a:rPr>
            <a:pPr marL="0" indent="0" algn="ctr"/>
            <a:t>475</a:t>
          </a:fld>
          <a:endParaRPr lang="ru-RU" sz="8800" b="0" i="0" u="none" strike="noStrike">
            <a:solidFill>
              <a:schemeClr val="bg1"/>
            </a:solidFill>
            <a:latin typeface="Aptos Narrow"/>
            <a:ea typeface="+mn-ea"/>
            <a:cs typeface="+mn-cs"/>
          </a:endParaRPr>
        </a:p>
      </xdr:txBody>
    </xdr:sp>
    <xdr:clientData/>
  </xdr:twoCellAnchor>
  <xdr:twoCellAnchor>
    <xdr:from>
      <xdr:col>0</xdr:col>
      <xdr:colOff>434340</xdr:colOff>
      <xdr:row>21</xdr:row>
      <xdr:rowOff>17036</xdr:rowOff>
    </xdr:from>
    <xdr:to>
      <xdr:col>5</xdr:col>
      <xdr:colOff>129540</xdr:colOff>
      <xdr:row>30</xdr:row>
      <xdr:rowOff>17035</xdr:rowOff>
    </xdr:to>
    <xdr:graphicFrame macro="">
      <xdr:nvGraphicFramePr>
        <xdr:cNvPr id="30" name="Chart 29">
          <a:extLst>
            <a:ext uri="{FF2B5EF4-FFF2-40B4-BE49-F238E27FC236}">
              <a16:creationId xmlns:a16="http://schemas.microsoft.com/office/drawing/2014/main" id="{00000000-0008-0000-01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152400</xdr:colOff>
      <xdr:row>26</xdr:row>
      <xdr:rowOff>39896</xdr:rowOff>
    </xdr:from>
    <xdr:to>
      <xdr:col>11</xdr:col>
      <xdr:colOff>419100</xdr:colOff>
      <xdr:row>39</xdr:row>
      <xdr:rowOff>17035</xdr:rowOff>
    </xdr:to>
    <xdr:graphicFrame macro="">
      <xdr:nvGraphicFramePr>
        <xdr:cNvPr id="31" name="Chart 30">
          <a:extLst>
            <a:ext uri="{FF2B5EF4-FFF2-40B4-BE49-F238E27FC236}">
              <a16:creationId xmlns:a16="http://schemas.microsoft.com/office/drawing/2014/main" id="{00000000-0008-0000-01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60862</xdr:colOff>
      <xdr:row>22</xdr:row>
      <xdr:rowOff>56935</xdr:rowOff>
    </xdr:from>
    <xdr:to>
      <xdr:col>9</xdr:col>
      <xdr:colOff>358587</xdr:colOff>
      <xdr:row>24</xdr:row>
      <xdr:rowOff>170995</xdr:rowOff>
    </xdr:to>
    <xdr:sp macro="" textlink="Processing!L1">
      <xdr:nvSpPr>
        <xdr:cNvPr id="32" name="TextBox 31">
          <a:extLst>
            <a:ext uri="{FF2B5EF4-FFF2-40B4-BE49-F238E27FC236}">
              <a16:creationId xmlns:a16="http://schemas.microsoft.com/office/drawing/2014/main" id="{00000000-0008-0000-0100-000020000000}"/>
            </a:ext>
          </a:extLst>
        </xdr:cNvPr>
        <xdr:cNvSpPr txBox="1"/>
      </xdr:nvSpPr>
      <xdr:spPr>
        <a:xfrm>
          <a:off x="3718462" y="4001406"/>
          <a:ext cx="2126525"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E253921-7170-4167-B8EE-406DFE714702}" type="TxLink">
            <a:rPr lang="en-US" sz="2000" b="0" i="0" u="none" strike="noStrike">
              <a:solidFill>
                <a:srgbClr val="A2ADBE"/>
              </a:solidFill>
              <a:latin typeface="Aptos Narrow"/>
              <a:ea typeface="+mn-ea"/>
              <a:cs typeface="+mn-cs"/>
            </a:rPr>
            <a:pPr marL="0" indent="0" algn="l"/>
            <a:t>Brand Awareness</a:t>
          </a:fld>
          <a:endParaRPr lang="ru-RU" sz="2000" b="0" i="0" u="none" strike="noStrike">
            <a:solidFill>
              <a:srgbClr val="A2ADBE"/>
            </a:solidFill>
            <a:latin typeface="Aptos Narrow"/>
            <a:ea typeface="+mn-ea"/>
            <a:cs typeface="+mn-cs"/>
          </a:endParaRPr>
        </a:p>
      </xdr:txBody>
    </xdr:sp>
    <xdr:clientData/>
  </xdr:twoCellAnchor>
  <xdr:twoCellAnchor>
    <xdr:from>
      <xdr:col>12</xdr:col>
      <xdr:colOff>28557</xdr:colOff>
      <xdr:row>1</xdr:row>
      <xdr:rowOff>146583</xdr:rowOff>
    </xdr:from>
    <xdr:to>
      <xdr:col>14</xdr:col>
      <xdr:colOff>533534</xdr:colOff>
      <xdr:row>4</xdr:row>
      <xdr:rowOff>81349</xdr:rowOff>
    </xdr:to>
    <xdr:sp macro="" textlink="Processing!O1">
      <xdr:nvSpPr>
        <xdr:cNvPr id="33" name="TextBox 32">
          <a:extLst>
            <a:ext uri="{FF2B5EF4-FFF2-40B4-BE49-F238E27FC236}">
              <a16:creationId xmlns:a16="http://schemas.microsoft.com/office/drawing/2014/main" id="{00000000-0008-0000-0100-000021000000}"/>
            </a:ext>
          </a:extLst>
        </xdr:cNvPr>
        <xdr:cNvSpPr txBox="1"/>
      </xdr:nvSpPr>
      <xdr:spPr>
        <a:xfrm>
          <a:off x="7343757" y="325877"/>
          <a:ext cx="1724177"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E7FF701-F044-492A-94E8-4DCE9D568D61}" type="TxLink">
            <a:rPr lang="en-US" sz="2000" b="0" i="0" u="none" strike="noStrike">
              <a:solidFill>
                <a:srgbClr val="A2ADBE"/>
              </a:solidFill>
              <a:latin typeface="Aptos Narrow"/>
              <a:ea typeface="+mn-ea"/>
              <a:cs typeface="+mn-cs"/>
            </a:rPr>
            <a:pPr marL="0" indent="0" algn="ctr"/>
            <a:t>Marketing Cost</a:t>
          </a:fld>
          <a:endParaRPr lang="ru-RU" sz="2000" b="0" i="0" u="none" strike="noStrike">
            <a:solidFill>
              <a:srgbClr val="A2ADBE"/>
            </a:solidFill>
            <a:latin typeface="Aptos Narrow"/>
            <a:ea typeface="+mn-ea"/>
            <a:cs typeface="+mn-cs"/>
          </a:endParaRPr>
        </a:p>
      </xdr:txBody>
    </xdr:sp>
    <xdr:clientData/>
  </xdr:twoCellAnchor>
  <xdr:twoCellAnchor>
    <xdr:from>
      <xdr:col>15</xdr:col>
      <xdr:colOff>411398</xdr:colOff>
      <xdr:row>1</xdr:row>
      <xdr:rowOff>146583</xdr:rowOff>
    </xdr:from>
    <xdr:to>
      <xdr:col>19</xdr:col>
      <xdr:colOff>59253</xdr:colOff>
      <xdr:row>4</xdr:row>
      <xdr:rowOff>81349</xdr:rowOff>
    </xdr:to>
    <xdr:sp macro="" textlink="Processing!O2">
      <xdr:nvSpPr>
        <xdr:cNvPr id="34" name="TextBox 33">
          <a:extLst>
            <a:ext uri="{FF2B5EF4-FFF2-40B4-BE49-F238E27FC236}">
              <a16:creationId xmlns:a16="http://schemas.microsoft.com/office/drawing/2014/main" id="{00000000-0008-0000-0100-000022000000}"/>
            </a:ext>
          </a:extLst>
        </xdr:cNvPr>
        <xdr:cNvSpPr txBox="1"/>
      </xdr:nvSpPr>
      <xdr:spPr>
        <a:xfrm>
          <a:off x="9555398" y="325877"/>
          <a:ext cx="2086255"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039B4AC-630B-435C-802C-3CAC7985799A}" type="TxLink">
            <a:rPr lang="en-US" sz="2000" b="0" i="0" u="none" strike="noStrike">
              <a:solidFill>
                <a:srgbClr val="A2ADBE"/>
              </a:solidFill>
              <a:latin typeface="Aptos Narrow"/>
              <a:ea typeface="+mn-ea"/>
              <a:cs typeface="+mn-cs"/>
            </a:rPr>
            <a:pPr marL="0" indent="0" algn="ctr"/>
            <a:t>Brand Awareness</a:t>
          </a:fld>
          <a:endParaRPr lang="ru-RU" sz="2000" b="0" i="0" u="none" strike="noStrike">
            <a:solidFill>
              <a:srgbClr val="A2ADBE"/>
            </a:solidFill>
            <a:latin typeface="Aptos Narrow"/>
            <a:ea typeface="+mn-ea"/>
            <a:cs typeface="+mn-cs"/>
          </a:endParaRPr>
        </a:p>
      </xdr:txBody>
    </xdr:sp>
    <xdr:clientData/>
  </xdr:twoCellAnchor>
  <xdr:twoCellAnchor>
    <xdr:from>
      <xdr:col>19</xdr:col>
      <xdr:colOff>546717</xdr:colOff>
      <xdr:row>1</xdr:row>
      <xdr:rowOff>146583</xdr:rowOff>
    </xdr:from>
    <xdr:to>
      <xdr:col>22</xdr:col>
      <xdr:colOff>442094</xdr:colOff>
      <xdr:row>4</xdr:row>
      <xdr:rowOff>81349</xdr:rowOff>
    </xdr:to>
    <xdr:sp macro="" textlink="Processing!O3">
      <xdr:nvSpPr>
        <xdr:cNvPr id="35" name="TextBox 34">
          <a:extLst>
            <a:ext uri="{FF2B5EF4-FFF2-40B4-BE49-F238E27FC236}">
              <a16:creationId xmlns:a16="http://schemas.microsoft.com/office/drawing/2014/main" id="{00000000-0008-0000-0100-000023000000}"/>
            </a:ext>
          </a:extLst>
        </xdr:cNvPr>
        <xdr:cNvSpPr txBox="1"/>
      </xdr:nvSpPr>
      <xdr:spPr>
        <a:xfrm>
          <a:off x="12129117" y="325877"/>
          <a:ext cx="1724177"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8C1A6CA-0AE1-4495-91B9-F603AF72DA95}" type="TxLink">
            <a:rPr lang="en-US" sz="2000" b="0" i="0" u="none" strike="noStrike">
              <a:solidFill>
                <a:srgbClr val="A2ADBE"/>
              </a:solidFill>
              <a:latin typeface="Aptos Narrow"/>
              <a:ea typeface="+mn-ea"/>
              <a:cs typeface="+mn-cs"/>
            </a:rPr>
            <a:pPr marL="0" indent="0" algn="ctr"/>
            <a:t>Sales Volume</a:t>
          </a:fld>
          <a:endParaRPr lang="ru-RU" sz="2000" b="0" i="0" u="none" strike="noStrike">
            <a:solidFill>
              <a:srgbClr val="A2ADBE"/>
            </a:solidFill>
            <a:latin typeface="Aptos Narrow"/>
            <a:ea typeface="+mn-ea"/>
            <a:cs typeface="+mn-cs"/>
          </a:endParaRPr>
        </a:p>
      </xdr:txBody>
    </xdr:sp>
    <xdr:clientData/>
  </xdr:twoCellAnchor>
  <xdr:twoCellAnchor>
    <xdr:from>
      <xdr:col>12</xdr:col>
      <xdr:colOff>35858</xdr:colOff>
      <xdr:row>14</xdr:row>
      <xdr:rowOff>161364</xdr:rowOff>
    </xdr:from>
    <xdr:to>
      <xdr:col>22</xdr:col>
      <xdr:colOff>188259</xdr:colOff>
      <xdr:row>35</xdr:row>
      <xdr:rowOff>62754</xdr:rowOff>
    </xdr:to>
    <xdr:graphicFrame macro="">
      <xdr:nvGraphicFramePr>
        <xdr:cNvPr id="36" name="Chart 35" hidden="1">
          <a:extLst>
            <a:ext uri="{FF2B5EF4-FFF2-40B4-BE49-F238E27FC236}">
              <a16:creationId xmlns:a16="http://schemas.microsoft.com/office/drawing/2014/main" id="{00000000-0008-0000-01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586740</xdr:colOff>
      <xdr:row>33</xdr:row>
      <xdr:rowOff>8968</xdr:rowOff>
    </xdr:from>
    <xdr:to>
      <xdr:col>4</xdr:col>
      <xdr:colOff>571501</xdr:colOff>
      <xdr:row>37</xdr:row>
      <xdr:rowOff>170334</xdr:rowOff>
    </xdr:to>
    <mc:AlternateContent xmlns:mc="http://schemas.openxmlformats.org/markup-compatibility/2006" xmlns:a14="http://schemas.microsoft.com/office/drawing/2010/main">
      <mc:Choice Requires="a14">
        <xdr:graphicFrame macro="">
          <xdr:nvGraphicFramePr>
            <xdr:cNvPr id="37" name="Year 1">
              <a:extLst>
                <a:ext uri="{FF2B5EF4-FFF2-40B4-BE49-F238E27FC236}">
                  <a16:creationId xmlns:a16="http://schemas.microsoft.com/office/drawing/2014/main" id="{00000000-0008-0000-0100-000025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86740" y="5925674"/>
              <a:ext cx="2423161" cy="878542"/>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15688</xdr:colOff>
      <xdr:row>34</xdr:row>
      <xdr:rowOff>139847</xdr:rowOff>
    </xdr:from>
    <xdr:to>
      <xdr:col>22</xdr:col>
      <xdr:colOff>53788</xdr:colOff>
      <xdr:row>37</xdr:row>
      <xdr:rowOff>4301</xdr:rowOff>
    </xdr:to>
    <mc:AlternateContent xmlns:mc="http://schemas.openxmlformats.org/markup-compatibility/2006" xmlns:a14="http://schemas.microsoft.com/office/drawing/2010/main">
      <mc:Choice Requires="a14">
        <xdr:graphicFrame macro="">
          <xdr:nvGraphicFramePr>
            <xdr:cNvPr id="38" name="Month 1">
              <a:extLst>
                <a:ext uri="{FF2B5EF4-FFF2-40B4-BE49-F238E27FC236}">
                  <a16:creationId xmlns:a16="http://schemas.microsoft.com/office/drawing/2014/main" id="{00000000-0008-0000-0100-000026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7940488" y="6235847"/>
              <a:ext cx="5524500" cy="402336"/>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509097</xdr:colOff>
      <xdr:row>19</xdr:row>
      <xdr:rowOff>74865</xdr:rowOff>
    </xdr:from>
    <xdr:to>
      <xdr:col>2</xdr:col>
      <xdr:colOff>367552</xdr:colOff>
      <xdr:row>22</xdr:row>
      <xdr:rowOff>9630</xdr:rowOff>
    </xdr:to>
    <xdr:sp macro="" textlink="Processing!H1">
      <xdr:nvSpPr>
        <xdr:cNvPr id="39" name="TextBox 38">
          <a:extLst>
            <a:ext uri="{FF2B5EF4-FFF2-40B4-BE49-F238E27FC236}">
              <a16:creationId xmlns:a16="http://schemas.microsoft.com/office/drawing/2014/main" id="{00000000-0008-0000-0100-000027000000}"/>
            </a:ext>
          </a:extLst>
        </xdr:cNvPr>
        <xdr:cNvSpPr txBox="1"/>
      </xdr:nvSpPr>
      <xdr:spPr>
        <a:xfrm>
          <a:off x="509097" y="3481453"/>
          <a:ext cx="1077655"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85C6C72-95A5-4E5D-86AE-7BCFCB634F53}" type="TxLink">
            <a:rPr lang="en-US" sz="2000" b="0" i="0" u="none" strike="noStrike">
              <a:solidFill>
                <a:srgbClr val="A2ADBE"/>
              </a:solidFill>
              <a:latin typeface="Aptos Narrow"/>
              <a:ea typeface="+mn-ea"/>
              <a:cs typeface="+mn-cs"/>
            </a:rPr>
            <a:pPr marL="0" indent="0" algn="l"/>
            <a:t>Sales</a:t>
          </a:fld>
          <a:endParaRPr lang="ru-RU" sz="2000" b="0" i="0" u="none" strike="noStrike">
            <a:solidFill>
              <a:srgbClr val="A2ADBE"/>
            </a:solidFill>
            <a:latin typeface="Aptos Narrow"/>
            <a:ea typeface="+mn-ea"/>
            <a:cs typeface="+mn-cs"/>
          </a:endParaRPr>
        </a:p>
      </xdr:txBody>
    </xdr:sp>
    <xdr:clientData/>
  </xdr:twoCellAnchor>
  <xdr:twoCellAnchor>
    <xdr:from>
      <xdr:col>2</xdr:col>
      <xdr:colOff>546848</xdr:colOff>
      <xdr:row>19</xdr:row>
      <xdr:rowOff>74865</xdr:rowOff>
    </xdr:from>
    <xdr:to>
      <xdr:col>5</xdr:col>
      <xdr:colOff>53788</xdr:colOff>
      <xdr:row>22</xdr:row>
      <xdr:rowOff>9630</xdr:rowOff>
    </xdr:to>
    <xdr:sp macro="" textlink="Processing!I14">
      <xdr:nvSpPr>
        <xdr:cNvPr id="40" name="TextBox 39">
          <a:extLst>
            <a:ext uri="{FF2B5EF4-FFF2-40B4-BE49-F238E27FC236}">
              <a16:creationId xmlns:a16="http://schemas.microsoft.com/office/drawing/2014/main" id="{00000000-0008-0000-0100-000028000000}"/>
            </a:ext>
          </a:extLst>
        </xdr:cNvPr>
        <xdr:cNvSpPr txBox="1"/>
      </xdr:nvSpPr>
      <xdr:spPr>
        <a:xfrm>
          <a:off x="1766048" y="3481453"/>
          <a:ext cx="1335740"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E8BA614B-13B5-4C86-B209-34F21457C704}" type="TxLink">
            <a:rPr lang="en-US" sz="2000" b="0" i="0" u="none" strike="noStrike">
              <a:solidFill>
                <a:schemeClr val="bg1"/>
              </a:solidFill>
              <a:latin typeface="Aptos Narrow"/>
              <a:ea typeface="+mn-ea"/>
              <a:cs typeface="+mn-cs"/>
            </a:rPr>
            <a:pPr marL="0" indent="0" algn="r"/>
            <a:t> $2,55,545 </a:t>
          </a:fld>
          <a:endParaRPr lang="ru-RU" sz="2000" b="0" i="0" u="none" strike="noStrike">
            <a:solidFill>
              <a:schemeClr val="bg1"/>
            </a:solidFill>
            <a:latin typeface="Aptos Narrow"/>
            <a:ea typeface="+mn-ea"/>
            <a:cs typeface="+mn-cs"/>
          </a:endParaRPr>
        </a:p>
      </xdr:txBody>
    </xdr:sp>
    <xdr:clientData/>
  </xdr:twoCellAnchor>
  <xdr:twoCellAnchor>
    <xdr:from>
      <xdr:col>8</xdr:col>
      <xdr:colOff>412377</xdr:colOff>
      <xdr:row>24</xdr:row>
      <xdr:rowOff>164511</xdr:rowOff>
    </xdr:from>
    <xdr:to>
      <xdr:col>10</xdr:col>
      <xdr:colOff>528917</xdr:colOff>
      <xdr:row>27</xdr:row>
      <xdr:rowOff>99277</xdr:rowOff>
    </xdr:to>
    <xdr:sp macro="" textlink="Processing!M14">
      <xdr:nvSpPr>
        <xdr:cNvPr id="41" name="TextBox 40">
          <a:extLst>
            <a:ext uri="{FF2B5EF4-FFF2-40B4-BE49-F238E27FC236}">
              <a16:creationId xmlns:a16="http://schemas.microsoft.com/office/drawing/2014/main" id="{00000000-0008-0000-0100-000029000000}"/>
            </a:ext>
          </a:extLst>
        </xdr:cNvPr>
        <xdr:cNvSpPr txBox="1"/>
      </xdr:nvSpPr>
      <xdr:spPr>
        <a:xfrm>
          <a:off x="5289177" y="4467570"/>
          <a:ext cx="1335740"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3EF14FB0-D2B0-4D3B-BF49-A44CB03589C4}" type="TxLink">
            <a:rPr lang="en-US" sz="3600" b="0" i="0" u="none" strike="noStrike">
              <a:solidFill>
                <a:schemeClr val="bg1"/>
              </a:solidFill>
              <a:latin typeface="Aptos Narrow"/>
              <a:ea typeface="+mn-ea"/>
              <a:cs typeface="+mn-cs"/>
            </a:rPr>
            <a:pPr marL="0" indent="0" algn="r"/>
            <a:t>61%</a:t>
          </a:fld>
          <a:endParaRPr lang="ru-RU" sz="3600" b="0" i="0" u="none" strike="noStrike">
            <a:solidFill>
              <a:schemeClr val="bg1"/>
            </a:solidFill>
            <a:latin typeface="Aptos Narrow"/>
            <a:ea typeface="+mn-ea"/>
            <a:cs typeface="+mn-cs"/>
          </a:endParaRPr>
        </a:p>
      </xdr:txBody>
    </xdr:sp>
    <xdr:clientData/>
  </xdr:twoCellAnchor>
  <xdr:twoCellAnchor>
    <xdr:from>
      <xdr:col>11</xdr:col>
      <xdr:colOff>540326</xdr:colOff>
      <xdr:row>14</xdr:row>
      <xdr:rowOff>114097</xdr:rowOff>
    </xdr:from>
    <xdr:to>
      <xdr:col>22</xdr:col>
      <xdr:colOff>531091</xdr:colOff>
      <xdr:row>36</xdr:row>
      <xdr:rowOff>169516</xdr:rowOff>
    </xdr:to>
    <xdr:graphicFrame macro="">
      <xdr:nvGraphicFramePr>
        <xdr:cNvPr id="42" name="Chart 41">
          <a:extLst>
            <a:ext uri="{FF2B5EF4-FFF2-40B4-BE49-F238E27FC236}">
              <a16:creationId xmlns:a16="http://schemas.microsoft.com/office/drawing/2014/main" id="{00000000-0008-0000-01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319076</xdr:colOff>
      <xdr:row>0</xdr:row>
      <xdr:rowOff>155548</xdr:rowOff>
    </xdr:from>
    <xdr:to>
      <xdr:col>2</xdr:col>
      <xdr:colOff>486142</xdr:colOff>
      <xdr:row>5</xdr:row>
      <xdr:rowOff>71721</xdr:rowOff>
    </xdr:to>
    <xdr:sp macro="" textlink="Processing!B1">
      <xdr:nvSpPr>
        <xdr:cNvPr id="43" name="TextBox 42">
          <a:extLst>
            <a:ext uri="{FF2B5EF4-FFF2-40B4-BE49-F238E27FC236}">
              <a16:creationId xmlns:a16="http://schemas.microsoft.com/office/drawing/2014/main" id="{00000000-0008-0000-0100-00002B000000}"/>
            </a:ext>
          </a:extLst>
        </xdr:cNvPr>
        <xdr:cNvSpPr txBox="1"/>
      </xdr:nvSpPr>
      <xdr:spPr>
        <a:xfrm>
          <a:off x="319076" y="155548"/>
          <a:ext cx="1386266" cy="812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3E0F41E-53F8-4274-9E86-1E58DC3F55D4}" type="TxLink">
            <a:rPr lang="en-US" sz="2000" b="0" i="0" u="none" strike="noStrike">
              <a:solidFill>
                <a:srgbClr val="A2ADBE"/>
              </a:solidFill>
              <a:latin typeface="Aptos Narrow"/>
              <a:ea typeface="+mn-ea"/>
              <a:cs typeface="+mn-cs"/>
            </a:rPr>
            <a:pPr marL="0" indent="0" algn="l"/>
            <a:t>Budgeted Cost</a:t>
          </a:fld>
          <a:endParaRPr lang="ru-RU" sz="2000" b="0" i="0" u="none" strike="noStrike">
            <a:solidFill>
              <a:srgbClr val="A2ADBE"/>
            </a:solidFill>
            <a:latin typeface="Aptos Narrow"/>
            <a:ea typeface="+mn-ea"/>
            <a:cs typeface="+mn-cs"/>
          </a:endParaRPr>
        </a:p>
      </xdr:txBody>
    </xdr:sp>
    <xdr:clientData/>
  </xdr:twoCellAnchor>
  <xdr:twoCellAnchor>
    <xdr:from>
      <xdr:col>1</xdr:col>
      <xdr:colOff>6511</xdr:colOff>
      <xdr:row>12</xdr:row>
      <xdr:rowOff>8968</xdr:rowOff>
    </xdr:from>
    <xdr:to>
      <xdr:col>2</xdr:col>
      <xdr:colOff>311311</xdr:colOff>
      <xdr:row>17</xdr:row>
      <xdr:rowOff>26897</xdr:rowOff>
    </xdr:to>
    <xdr:graphicFrame macro="">
      <xdr:nvGraphicFramePr>
        <xdr:cNvPr id="44" name="Chart 43">
          <a:extLst>
            <a:ext uri="{FF2B5EF4-FFF2-40B4-BE49-F238E27FC236}">
              <a16:creationId xmlns:a16="http://schemas.microsoft.com/office/drawing/2014/main" id="{00000000-0008-0000-01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466165</xdr:colOff>
      <xdr:row>12</xdr:row>
      <xdr:rowOff>4</xdr:rowOff>
    </xdr:from>
    <xdr:to>
      <xdr:col>22</xdr:col>
      <xdr:colOff>359485</xdr:colOff>
      <xdr:row>15</xdr:row>
      <xdr:rowOff>134248</xdr:rowOff>
    </xdr:to>
    <xdr:grpSp>
      <xdr:nvGrpSpPr>
        <xdr:cNvPr id="46" name="Group 45">
          <a:extLst>
            <a:ext uri="{FF2B5EF4-FFF2-40B4-BE49-F238E27FC236}">
              <a16:creationId xmlns:a16="http://schemas.microsoft.com/office/drawing/2014/main" id="{00000000-0008-0000-0100-00002E000000}"/>
            </a:ext>
          </a:extLst>
        </xdr:cNvPr>
        <xdr:cNvGrpSpPr/>
      </xdr:nvGrpSpPr>
      <xdr:grpSpPr>
        <a:xfrm>
          <a:off x="12658165" y="2151533"/>
          <a:ext cx="1112520" cy="672127"/>
          <a:chOff x="9822180" y="3444241"/>
          <a:chExt cx="1112520" cy="672126"/>
        </a:xfrm>
      </xdr:grpSpPr>
      <xdr:graphicFrame macro="">
        <xdr:nvGraphicFramePr>
          <xdr:cNvPr id="47" name="Chart 46">
            <a:extLst>
              <a:ext uri="{FF2B5EF4-FFF2-40B4-BE49-F238E27FC236}">
                <a16:creationId xmlns:a16="http://schemas.microsoft.com/office/drawing/2014/main" id="{00000000-0008-0000-0100-00002F000000}"/>
              </a:ext>
            </a:extLst>
          </xdr:cNvPr>
          <xdr:cNvGraphicFramePr>
            <a:graphicFrameLocks/>
          </xdr:cNvGraphicFramePr>
        </xdr:nvGraphicFramePr>
        <xdr:xfrm>
          <a:off x="9913620" y="3474720"/>
          <a:ext cx="960120" cy="641647"/>
        </xdr:xfrm>
        <a:graphic>
          <a:graphicData uri="http://schemas.openxmlformats.org/drawingml/2006/chart">
            <c:chart xmlns:c="http://schemas.openxmlformats.org/drawingml/2006/chart" xmlns:r="http://schemas.openxmlformats.org/officeDocument/2006/relationships" r:id="rId11"/>
          </a:graphicData>
        </a:graphic>
      </xdr:graphicFrame>
      <mc:AlternateContent xmlns:mc="http://schemas.openxmlformats.org/markup-compatibility/2006">
        <mc:Choice xmlns:a14="http://schemas.microsoft.com/office/drawing/2010/main" Requires="a14">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9822180" y="3444241"/>
                <a:ext cx="1112520" cy="64008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xdr:grpSp>
    <xdr:clientData/>
  </xdr:twoCellAnchor>
  <xdr:twoCellAnchor>
    <xdr:from>
      <xdr:col>20</xdr:col>
      <xdr:colOff>457201</xdr:colOff>
      <xdr:row>13</xdr:row>
      <xdr:rowOff>35862</xdr:rowOff>
    </xdr:from>
    <xdr:to>
      <xdr:col>21</xdr:col>
      <xdr:colOff>26895</xdr:colOff>
      <xdr:row>14</xdr:row>
      <xdr:rowOff>62756</xdr:rowOff>
    </xdr:to>
    <xdr:sp macro="" textlink="">
      <xdr:nvSpPr>
        <xdr:cNvPr id="48" name="Rectangle 47">
          <a:extLst>
            <a:ext uri="{FF2B5EF4-FFF2-40B4-BE49-F238E27FC236}">
              <a16:creationId xmlns:a16="http://schemas.microsoft.com/office/drawing/2014/main" id="{00000000-0008-0000-0100-000030000000}"/>
            </a:ext>
          </a:extLst>
        </xdr:cNvPr>
        <xdr:cNvSpPr/>
      </xdr:nvSpPr>
      <xdr:spPr>
        <a:xfrm>
          <a:off x="12649201" y="2366686"/>
          <a:ext cx="179294" cy="206188"/>
        </a:xfrm>
        <a:prstGeom prst="rect">
          <a:avLst/>
        </a:prstGeom>
        <a:solidFill>
          <a:srgbClr val="06080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18</xdr:col>
      <xdr:colOff>306463</xdr:colOff>
      <xdr:row>11</xdr:row>
      <xdr:rowOff>146580</xdr:rowOff>
    </xdr:from>
    <xdr:to>
      <xdr:col>21</xdr:col>
      <xdr:colOff>201840</xdr:colOff>
      <xdr:row>14</xdr:row>
      <xdr:rowOff>81345</xdr:rowOff>
    </xdr:to>
    <xdr:sp macro="" textlink="Processing!O1">
      <xdr:nvSpPr>
        <xdr:cNvPr id="49" name="TextBox 48">
          <a:extLst>
            <a:ext uri="{FF2B5EF4-FFF2-40B4-BE49-F238E27FC236}">
              <a16:creationId xmlns:a16="http://schemas.microsoft.com/office/drawing/2014/main" id="{00000000-0008-0000-0100-000031000000}"/>
            </a:ext>
          </a:extLst>
        </xdr:cNvPr>
        <xdr:cNvSpPr txBox="1"/>
      </xdr:nvSpPr>
      <xdr:spPr>
        <a:xfrm>
          <a:off x="11279263" y="2118815"/>
          <a:ext cx="1724177"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E7FF701-F044-492A-94E8-4DCE9D568D61}" type="TxLink">
            <a:rPr lang="en-US" sz="1400" b="0" i="0" u="none" strike="noStrike">
              <a:solidFill>
                <a:srgbClr val="A2ADBE"/>
              </a:solidFill>
              <a:latin typeface="Aptos Narrow"/>
              <a:ea typeface="+mn-ea"/>
              <a:cs typeface="+mn-cs"/>
            </a:rPr>
            <a:pPr marL="0" indent="0" algn="ctr"/>
            <a:t>Marketing Cost</a:t>
          </a:fld>
          <a:endParaRPr lang="ru-RU" sz="1400" b="0" i="0" u="none" strike="noStrike">
            <a:solidFill>
              <a:srgbClr val="A2ADBE"/>
            </a:solidFill>
            <a:latin typeface="Aptos Narrow"/>
            <a:ea typeface="+mn-ea"/>
            <a:cs typeface="+mn-cs"/>
          </a:endParaRPr>
        </a:p>
      </xdr:txBody>
    </xdr:sp>
    <xdr:clientData/>
  </xdr:twoCellAnchor>
  <xdr:twoCellAnchor>
    <xdr:from>
      <xdr:col>12</xdr:col>
      <xdr:colOff>51897</xdr:colOff>
      <xdr:row>11</xdr:row>
      <xdr:rowOff>146580</xdr:rowOff>
    </xdr:from>
    <xdr:to>
      <xdr:col>15</xdr:col>
      <xdr:colOff>349622</xdr:colOff>
      <xdr:row>14</xdr:row>
      <xdr:rowOff>81345</xdr:rowOff>
    </xdr:to>
    <xdr:sp macro="" textlink="Processing!L1">
      <xdr:nvSpPr>
        <xdr:cNvPr id="50" name="TextBox 49">
          <a:extLst>
            <a:ext uri="{FF2B5EF4-FFF2-40B4-BE49-F238E27FC236}">
              <a16:creationId xmlns:a16="http://schemas.microsoft.com/office/drawing/2014/main" id="{00000000-0008-0000-0100-000032000000}"/>
            </a:ext>
          </a:extLst>
        </xdr:cNvPr>
        <xdr:cNvSpPr txBox="1"/>
      </xdr:nvSpPr>
      <xdr:spPr>
        <a:xfrm>
          <a:off x="7367097" y="2118815"/>
          <a:ext cx="2126525"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E253921-7170-4167-B8EE-406DFE714702}" type="TxLink">
            <a:rPr lang="en-US" sz="1400" b="0" i="0" u="none" strike="noStrike">
              <a:solidFill>
                <a:srgbClr val="A2ADBE"/>
              </a:solidFill>
              <a:latin typeface="Aptos Narrow"/>
              <a:ea typeface="+mn-ea"/>
              <a:cs typeface="+mn-cs"/>
            </a:rPr>
            <a:pPr marL="0" indent="0" algn="l"/>
            <a:t>Brand Awareness</a:t>
          </a:fld>
          <a:endParaRPr lang="ru-RU" sz="1400" b="0" i="0" u="none" strike="noStrike">
            <a:solidFill>
              <a:srgbClr val="A2ADBE"/>
            </a:solidFill>
            <a:latin typeface="Aptos Narrow"/>
            <a:ea typeface="+mn-ea"/>
            <a:cs typeface="+mn-cs"/>
          </a:endParaRPr>
        </a:p>
      </xdr:txBody>
    </xdr:sp>
    <xdr:clientData/>
  </xdr:twoCellAnchor>
  <xdr:twoCellAnchor>
    <xdr:from>
      <xdr:col>18</xdr:col>
      <xdr:colOff>306463</xdr:colOff>
      <xdr:row>13</xdr:row>
      <xdr:rowOff>101757</xdr:rowOff>
    </xdr:from>
    <xdr:to>
      <xdr:col>21</xdr:col>
      <xdr:colOff>201840</xdr:colOff>
      <xdr:row>16</xdr:row>
      <xdr:rowOff>36523</xdr:rowOff>
    </xdr:to>
    <xdr:sp macro="" textlink="Processing!T15">
      <xdr:nvSpPr>
        <xdr:cNvPr id="51" name="TextBox 50">
          <a:extLst>
            <a:ext uri="{FF2B5EF4-FFF2-40B4-BE49-F238E27FC236}">
              <a16:creationId xmlns:a16="http://schemas.microsoft.com/office/drawing/2014/main" id="{00000000-0008-0000-0100-000033000000}"/>
            </a:ext>
          </a:extLst>
        </xdr:cNvPr>
        <xdr:cNvSpPr txBox="1"/>
      </xdr:nvSpPr>
      <xdr:spPr>
        <a:xfrm>
          <a:off x="11279263" y="2432581"/>
          <a:ext cx="1724177"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14E037B-C405-4205-A568-D12574B3648F}" type="TxLink">
            <a:rPr lang="en-US" sz="2000" b="0" i="0" u="none" strike="noStrike">
              <a:solidFill>
                <a:schemeClr val="bg1"/>
              </a:solidFill>
              <a:latin typeface="Aptos Narrow"/>
              <a:ea typeface="+mn-ea"/>
              <a:cs typeface="+mn-cs"/>
            </a:rPr>
            <a:pPr marL="0" indent="0" algn="ctr"/>
            <a:t>56%</a:t>
          </a:fld>
          <a:endParaRPr lang="ru-RU" sz="2800" b="0" i="0" u="none" strike="noStrike">
            <a:solidFill>
              <a:schemeClr val="bg1"/>
            </a:solidFill>
            <a:latin typeface="Aptos Narrow"/>
            <a:ea typeface="+mn-ea"/>
            <a:cs typeface="+mn-cs"/>
          </a:endParaRPr>
        </a:p>
      </xdr:txBody>
    </xdr:sp>
    <xdr:clientData/>
  </xdr:twoCellAnchor>
  <xdr:twoCellAnchor>
    <xdr:from>
      <xdr:col>12</xdr:col>
      <xdr:colOff>338768</xdr:colOff>
      <xdr:row>13</xdr:row>
      <xdr:rowOff>101757</xdr:rowOff>
    </xdr:from>
    <xdr:to>
      <xdr:col>13</xdr:col>
      <xdr:colOff>537883</xdr:colOff>
      <xdr:row>16</xdr:row>
      <xdr:rowOff>36523</xdr:rowOff>
    </xdr:to>
    <xdr:sp macro="" textlink="Processing!M14">
      <xdr:nvSpPr>
        <xdr:cNvPr id="52" name="TextBox 51">
          <a:extLst>
            <a:ext uri="{FF2B5EF4-FFF2-40B4-BE49-F238E27FC236}">
              <a16:creationId xmlns:a16="http://schemas.microsoft.com/office/drawing/2014/main" id="{00000000-0008-0000-0100-000034000000}"/>
            </a:ext>
          </a:extLst>
        </xdr:cNvPr>
        <xdr:cNvSpPr txBox="1"/>
      </xdr:nvSpPr>
      <xdr:spPr>
        <a:xfrm>
          <a:off x="7653968" y="2432581"/>
          <a:ext cx="808715"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110F177-7531-49FA-A829-12E766CD0B72}" type="TxLink">
            <a:rPr lang="en-US" sz="2000" b="0" i="0" u="none" strike="noStrike">
              <a:solidFill>
                <a:srgbClr val="0C94FF"/>
              </a:solidFill>
              <a:latin typeface="Aptos Narrow"/>
              <a:ea typeface="+mn-ea"/>
              <a:cs typeface="+mn-cs"/>
            </a:rPr>
            <a:pPr marL="0" indent="0" algn="l"/>
            <a:t>61%</a:t>
          </a:fld>
          <a:endParaRPr lang="ru-RU" sz="2800" b="0" i="0" u="none" strike="noStrike">
            <a:solidFill>
              <a:srgbClr val="0C94FF"/>
            </a:solidFill>
            <a:latin typeface="Aptos Narrow"/>
            <a:ea typeface="+mn-ea"/>
            <a:cs typeface="+mn-cs"/>
          </a:endParaRPr>
        </a:p>
      </xdr:txBody>
    </xdr:sp>
    <xdr:clientData/>
  </xdr:twoCellAnchor>
  <xdr:twoCellAnchor>
    <xdr:from>
      <xdr:col>2</xdr:col>
      <xdr:colOff>367552</xdr:colOff>
      <xdr:row>15</xdr:row>
      <xdr:rowOff>37256</xdr:rowOff>
    </xdr:from>
    <xdr:to>
      <xdr:col>7</xdr:col>
      <xdr:colOff>253050</xdr:colOff>
      <xdr:row>18</xdr:row>
      <xdr:rowOff>28964</xdr:rowOff>
    </xdr:to>
    <xdr:graphicFrame macro="">
      <xdr:nvGraphicFramePr>
        <xdr:cNvPr id="59" name="Chart 58">
          <a:extLst>
            <a:ext uri="{FF2B5EF4-FFF2-40B4-BE49-F238E27FC236}">
              <a16:creationId xmlns:a16="http://schemas.microsoft.com/office/drawing/2014/main" id="{00000000-0008-0000-01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400973</xdr:colOff>
      <xdr:row>12</xdr:row>
      <xdr:rowOff>80682</xdr:rowOff>
    </xdr:from>
    <xdr:to>
      <xdr:col>7</xdr:col>
      <xdr:colOff>477173</xdr:colOff>
      <xdr:row>16</xdr:row>
      <xdr:rowOff>121122</xdr:rowOff>
    </xdr:to>
    <xdr:sp macro="" textlink="Processing!N17">
      <xdr:nvSpPr>
        <xdr:cNvPr id="60" name="TextBox 59">
          <a:extLst>
            <a:ext uri="{FF2B5EF4-FFF2-40B4-BE49-F238E27FC236}">
              <a16:creationId xmlns:a16="http://schemas.microsoft.com/office/drawing/2014/main" id="{00000000-0008-0000-0100-00003C000000}"/>
            </a:ext>
          </a:extLst>
        </xdr:cNvPr>
        <xdr:cNvSpPr txBox="1"/>
      </xdr:nvSpPr>
      <xdr:spPr>
        <a:xfrm>
          <a:off x="3448973" y="2232211"/>
          <a:ext cx="1295400" cy="757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749F15D-3D69-4ADE-A639-BF3046A6FF72}" type="TxLink">
            <a:rPr lang="en-US" sz="3200" b="0" i="0" u="none" strike="noStrike">
              <a:solidFill>
                <a:schemeClr val="bg1"/>
              </a:solidFill>
              <a:latin typeface="Aptos Narrow"/>
              <a:ea typeface="+mn-ea"/>
              <a:cs typeface="+mn-cs"/>
            </a:rPr>
            <a:pPr marL="0" indent="0" algn="ctr"/>
            <a:t>100%</a:t>
          </a:fld>
          <a:endParaRPr lang="ru-RU" sz="8000" b="0" i="0" u="none" strike="noStrike">
            <a:solidFill>
              <a:schemeClr val="bg1"/>
            </a:solidFill>
            <a:latin typeface="Aptos Narrow"/>
            <a:ea typeface="+mn-ea"/>
            <a:cs typeface="+mn-cs"/>
          </a:endParaRPr>
        </a:p>
      </xdr:txBody>
    </xdr:sp>
    <xdr:clientData/>
  </xdr:twoCellAnchor>
  <xdr:twoCellAnchor>
    <xdr:from>
      <xdr:col>2</xdr:col>
      <xdr:colOff>502024</xdr:colOff>
      <xdr:row>7</xdr:row>
      <xdr:rowOff>125505</xdr:rowOff>
    </xdr:from>
    <xdr:to>
      <xdr:col>5</xdr:col>
      <xdr:colOff>350606</xdr:colOff>
      <xdr:row>12</xdr:row>
      <xdr:rowOff>41679</xdr:rowOff>
    </xdr:to>
    <xdr:sp macro="" textlink="Processing!Y18">
      <xdr:nvSpPr>
        <xdr:cNvPr id="61" name="TextBox 60">
          <a:extLst>
            <a:ext uri="{FF2B5EF4-FFF2-40B4-BE49-F238E27FC236}">
              <a16:creationId xmlns:a16="http://schemas.microsoft.com/office/drawing/2014/main" id="{00000000-0008-0000-0100-00003D000000}"/>
            </a:ext>
          </a:extLst>
        </xdr:cNvPr>
        <xdr:cNvSpPr txBox="1"/>
      </xdr:nvSpPr>
      <xdr:spPr>
        <a:xfrm>
          <a:off x="1721224" y="1380564"/>
          <a:ext cx="1677382" cy="812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53E2E0E-84B9-4C96-A183-CD409CBAF627}" type="TxLink">
            <a:rPr lang="en-US" sz="2000" b="0" i="0" u="none" strike="noStrike">
              <a:solidFill>
                <a:schemeClr val="bg1"/>
              </a:solidFill>
              <a:latin typeface="Aptos Narrow"/>
              <a:ea typeface="+mn-ea"/>
              <a:cs typeface="+mn-cs"/>
            </a:rPr>
            <a:pPr marL="0" indent="0" algn="ctr"/>
            <a:t>$ 230 000</a:t>
          </a:fld>
          <a:endParaRPr lang="ru-RU" sz="4000" b="0" i="0" u="none" strike="noStrike">
            <a:solidFill>
              <a:schemeClr val="bg1"/>
            </a:solidFill>
            <a:latin typeface="Aptos Narrow"/>
            <a:ea typeface="+mn-ea"/>
            <a:cs typeface="+mn-cs"/>
          </a:endParaRPr>
        </a:p>
      </xdr:txBody>
    </xdr:sp>
    <xdr:clientData/>
  </xdr:twoCellAnchor>
  <xdr:twoCellAnchor>
    <xdr:from>
      <xdr:col>0</xdr:col>
      <xdr:colOff>0</xdr:colOff>
      <xdr:row>0</xdr:row>
      <xdr:rowOff>0</xdr:rowOff>
    </xdr:from>
    <xdr:to>
      <xdr:col>1</xdr:col>
      <xdr:colOff>26894</xdr:colOff>
      <xdr:row>1</xdr:row>
      <xdr:rowOff>53788</xdr:rowOff>
    </xdr:to>
    <xdr:sp macro="" textlink="">
      <xdr:nvSpPr>
        <xdr:cNvPr id="45" name="Rectangle 44">
          <a:extLst>
            <a:ext uri="{FF2B5EF4-FFF2-40B4-BE49-F238E27FC236}">
              <a16:creationId xmlns:a16="http://schemas.microsoft.com/office/drawing/2014/main" id="{00000000-0008-0000-0100-00002D000000}"/>
            </a:ext>
          </a:extLst>
        </xdr:cNvPr>
        <xdr:cNvSpPr/>
      </xdr:nvSpPr>
      <xdr:spPr>
        <a:xfrm>
          <a:off x="0" y="0"/>
          <a:ext cx="636494" cy="233082"/>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403410</xdr:colOff>
      <xdr:row>11</xdr:row>
      <xdr:rowOff>53790</xdr:rowOff>
    </xdr:from>
    <xdr:to>
      <xdr:col>7</xdr:col>
      <xdr:colOff>448234</xdr:colOff>
      <xdr:row>17</xdr:row>
      <xdr:rowOff>170330</xdr:rowOff>
    </xdr:to>
    <xdr:sp macro="" textlink="">
      <xdr:nvSpPr>
        <xdr:cNvPr id="53" name="Rectangle: Rounded Corners 52">
          <a:hlinkClick xmlns:r="http://schemas.openxmlformats.org/officeDocument/2006/relationships" r:id="rId13"/>
          <a:extLst>
            <a:ext uri="{FF2B5EF4-FFF2-40B4-BE49-F238E27FC236}">
              <a16:creationId xmlns:a16="http://schemas.microsoft.com/office/drawing/2014/main" id="{00000000-0008-0000-0100-000035000000}"/>
            </a:ext>
          </a:extLst>
        </xdr:cNvPr>
        <xdr:cNvSpPr/>
      </xdr:nvSpPr>
      <xdr:spPr>
        <a:xfrm>
          <a:off x="403410" y="2026025"/>
          <a:ext cx="4312024" cy="119230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295835</xdr:colOff>
      <xdr:row>1</xdr:row>
      <xdr:rowOff>71717</xdr:rowOff>
    </xdr:from>
    <xdr:to>
      <xdr:col>19</xdr:col>
      <xdr:colOff>116541</xdr:colOff>
      <xdr:row>10</xdr:row>
      <xdr:rowOff>71717</xdr:rowOff>
    </xdr:to>
    <xdr:sp macro="" textlink="">
      <xdr:nvSpPr>
        <xdr:cNvPr id="54" name="Rectangle: Rounded Corners 53">
          <a:hlinkClick xmlns:r="http://schemas.openxmlformats.org/officeDocument/2006/relationships" r:id="rId14"/>
          <a:extLst>
            <a:ext uri="{FF2B5EF4-FFF2-40B4-BE49-F238E27FC236}">
              <a16:creationId xmlns:a16="http://schemas.microsoft.com/office/drawing/2014/main" id="{00000000-0008-0000-0100-000036000000}"/>
            </a:ext>
          </a:extLst>
        </xdr:cNvPr>
        <xdr:cNvSpPr/>
      </xdr:nvSpPr>
      <xdr:spPr>
        <a:xfrm>
          <a:off x="9439835" y="251011"/>
          <a:ext cx="2259106" cy="161364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19</xdr:col>
      <xdr:colOff>304801</xdr:colOff>
      <xdr:row>1</xdr:row>
      <xdr:rowOff>71718</xdr:rowOff>
    </xdr:from>
    <xdr:to>
      <xdr:col>23</xdr:col>
      <xdr:colOff>80683</xdr:colOff>
      <xdr:row>10</xdr:row>
      <xdr:rowOff>71718</xdr:rowOff>
    </xdr:to>
    <xdr:sp macro="" textlink="">
      <xdr:nvSpPr>
        <xdr:cNvPr id="55" name="Rectangle: Rounded Corners 54">
          <a:hlinkClick xmlns:r="http://schemas.openxmlformats.org/officeDocument/2006/relationships" r:id="rId15"/>
          <a:extLst>
            <a:ext uri="{FF2B5EF4-FFF2-40B4-BE49-F238E27FC236}">
              <a16:creationId xmlns:a16="http://schemas.microsoft.com/office/drawing/2014/main" id="{00000000-0008-0000-0100-000037000000}"/>
            </a:ext>
          </a:extLst>
        </xdr:cNvPr>
        <xdr:cNvSpPr/>
      </xdr:nvSpPr>
      <xdr:spPr>
        <a:xfrm>
          <a:off x="11887201" y="251012"/>
          <a:ext cx="2214282" cy="161364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349623</xdr:colOff>
      <xdr:row>19</xdr:row>
      <xdr:rowOff>80685</xdr:rowOff>
    </xdr:from>
    <xdr:to>
      <xdr:col>5</xdr:col>
      <xdr:colOff>224117</xdr:colOff>
      <xdr:row>30</xdr:row>
      <xdr:rowOff>89649</xdr:rowOff>
    </xdr:to>
    <xdr:sp macro="" textlink="">
      <xdr:nvSpPr>
        <xdr:cNvPr id="56" name="Rectangle: Rounded Corners 55">
          <a:hlinkClick xmlns:r="http://schemas.openxmlformats.org/officeDocument/2006/relationships" r:id="rId15"/>
          <a:extLst>
            <a:ext uri="{FF2B5EF4-FFF2-40B4-BE49-F238E27FC236}">
              <a16:creationId xmlns:a16="http://schemas.microsoft.com/office/drawing/2014/main" id="{00000000-0008-0000-0100-000038000000}"/>
            </a:ext>
          </a:extLst>
        </xdr:cNvPr>
        <xdr:cNvSpPr/>
      </xdr:nvSpPr>
      <xdr:spPr>
        <a:xfrm>
          <a:off x="349623" y="3487273"/>
          <a:ext cx="2922494" cy="19812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5</xdr:col>
      <xdr:colOff>412378</xdr:colOff>
      <xdr:row>21</xdr:row>
      <xdr:rowOff>143436</xdr:rowOff>
    </xdr:from>
    <xdr:to>
      <xdr:col>11</xdr:col>
      <xdr:colOff>161366</xdr:colOff>
      <xdr:row>38</xdr:row>
      <xdr:rowOff>53789</xdr:rowOff>
    </xdr:to>
    <xdr:sp macro="" textlink="">
      <xdr:nvSpPr>
        <xdr:cNvPr id="57" name="Rectangle: Rounded Corners 56">
          <a:hlinkClick xmlns:r="http://schemas.openxmlformats.org/officeDocument/2006/relationships" r:id="rId14"/>
          <a:extLst>
            <a:ext uri="{FF2B5EF4-FFF2-40B4-BE49-F238E27FC236}">
              <a16:creationId xmlns:a16="http://schemas.microsoft.com/office/drawing/2014/main" id="{00000000-0008-0000-0100-000039000000}"/>
            </a:ext>
          </a:extLst>
        </xdr:cNvPr>
        <xdr:cNvSpPr/>
      </xdr:nvSpPr>
      <xdr:spPr>
        <a:xfrm>
          <a:off x="3460378" y="3908612"/>
          <a:ext cx="3406588" cy="2958353"/>
        </a:xfrm>
        <a:prstGeom prst="roundRect">
          <a:avLst>
            <a:gd name="adj" fmla="val 12122"/>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editAs="oneCell">
    <xdr:from>
      <xdr:col>23</xdr:col>
      <xdr:colOff>76200</xdr:colOff>
      <xdr:row>0</xdr:row>
      <xdr:rowOff>38100</xdr:rowOff>
    </xdr:from>
    <xdr:to>
      <xdr:col>23</xdr:col>
      <xdr:colOff>350520</xdr:colOff>
      <xdr:row>1</xdr:row>
      <xdr:rowOff>129540</xdr:rowOff>
    </xdr:to>
    <xdr:pic>
      <xdr:nvPicPr>
        <xdr:cNvPr id="58" name="Graphic 57" descr="Sun with solid fill">
          <a:hlinkClick xmlns:r="http://schemas.openxmlformats.org/officeDocument/2006/relationships" r:id="rId16"/>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4097000" y="38100"/>
          <a:ext cx="274320" cy="2743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160020</xdr:colOff>
      <xdr:row>0</xdr:row>
      <xdr:rowOff>89650</xdr:rowOff>
    </xdr:from>
    <xdr:to>
      <xdr:col>7</xdr:col>
      <xdr:colOff>45720</xdr:colOff>
      <xdr:row>14</xdr:row>
      <xdr:rowOff>1796</xdr:rowOff>
    </xdr:to>
    <xdr:grpSp>
      <xdr:nvGrpSpPr>
        <xdr:cNvPr id="2" name="Group 1">
          <a:extLst>
            <a:ext uri="{FF2B5EF4-FFF2-40B4-BE49-F238E27FC236}">
              <a16:creationId xmlns:a16="http://schemas.microsoft.com/office/drawing/2014/main" id="{00000000-0008-0000-0500-000002000000}"/>
            </a:ext>
          </a:extLst>
        </xdr:cNvPr>
        <xdr:cNvGrpSpPr/>
      </xdr:nvGrpSpPr>
      <xdr:grpSpPr>
        <a:xfrm>
          <a:off x="769620" y="89650"/>
          <a:ext cx="3543300" cy="2422264"/>
          <a:chOff x="769620" y="89650"/>
          <a:chExt cx="3543300" cy="2422264"/>
        </a:xfrm>
      </xdr:grpSpPr>
      <xdr:grpSp>
        <xdr:nvGrpSpPr>
          <xdr:cNvPr id="3" name="Group 2">
            <a:extLst>
              <a:ext uri="{FF2B5EF4-FFF2-40B4-BE49-F238E27FC236}">
                <a16:creationId xmlns:a16="http://schemas.microsoft.com/office/drawing/2014/main" id="{00000000-0008-0000-0500-000003000000}"/>
              </a:ext>
            </a:extLst>
          </xdr:cNvPr>
          <xdr:cNvGrpSpPr/>
        </xdr:nvGrpSpPr>
        <xdr:grpSpPr>
          <a:xfrm>
            <a:off x="1661160" y="389720"/>
            <a:ext cx="1828800" cy="1825710"/>
            <a:chOff x="2438400" y="3108960"/>
            <a:chExt cx="1618489" cy="1618489"/>
          </a:xfrm>
        </xdr:grpSpPr>
        <xdr:sp macro="" textlink="">
          <xdr:nvSpPr>
            <xdr:cNvPr id="8" name="Oval 7">
              <a:extLst>
                <a:ext uri="{FF2B5EF4-FFF2-40B4-BE49-F238E27FC236}">
                  <a16:creationId xmlns:a16="http://schemas.microsoft.com/office/drawing/2014/main" id="{00000000-0008-0000-0500-000008000000}"/>
                </a:ext>
              </a:extLst>
            </xdr:cNvPr>
            <xdr:cNvSpPr/>
          </xdr:nvSpPr>
          <xdr:spPr>
            <a:xfrm>
              <a:off x="2438401" y="3108960"/>
              <a:ext cx="1618488" cy="1618488"/>
            </a:xfrm>
            <a:prstGeom prst="ellipse">
              <a:avLst/>
            </a:prstGeom>
            <a:gradFill flip="none" rotWithShape="1">
              <a:gsLst>
                <a:gs pos="55000">
                  <a:srgbClr val="8A2BF1"/>
                </a:gs>
                <a:gs pos="37000">
                  <a:srgbClr val="8A2BF1">
                    <a:alpha val="0"/>
                  </a:srgbClr>
                </a:gs>
              </a:gsLst>
              <a:path path="circle">
                <a:fillToRect l="100000" t="100000"/>
              </a:path>
              <a:tileRect r="-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9" name="Oval 8">
              <a:extLst>
                <a:ext uri="{FF2B5EF4-FFF2-40B4-BE49-F238E27FC236}">
                  <a16:creationId xmlns:a16="http://schemas.microsoft.com/office/drawing/2014/main" id="{00000000-0008-0000-0500-000009000000}"/>
                </a:ext>
              </a:extLst>
            </xdr:cNvPr>
            <xdr:cNvSpPr/>
          </xdr:nvSpPr>
          <xdr:spPr>
            <a:xfrm>
              <a:off x="2438401" y="3108960"/>
              <a:ext cx="1618488" cy="1618488"/>
            </a:xfrm>
            <a:prstGeom prst="ellipse">
              <a:avLst/>
            </a:prstGeom>
            <a:gradFill flip="none" rotWithShape="1">
              <a:gsLst>
                <a:gs pos="82000">
                  <a:srgbClr val="10EBCD"/>
                </a:gs>
                <a:gs pos="67000">
                  <a:srgbClr val="10EBCD">
                    <a:alpha val="0"/>
                  </a:srgbClr>
                </a:gs>
              </a:gsLst>
              <a:path path="circle">
                <a:fillToRect l="100000" b="100000"/>
              </a:path>
              <a:tileRect t="-100000" r="-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0" name="Oval 9">
              <a:extLst>
                <a:ext uri="{FF2B5EF4-FFF2-40B4-BE49-F238E27FC236}">
                  <a16:creationId xmlns:a16="http://schemas.microsoft.com/office/drawing/2014/main" id="{00000000-0008-0000-0500-00000A000000}"/>
                </a:ext>
              </a:extLst>
            </xdr:cNvPr>
            <xdr:cNvSpPr/>
          </xdr:nvSpPr>
          <xdr:spPr>
            <a:xfrm>
              <a:off x="2438401" y="3108960"/>
              <a:ext cx="1618488" cy="1618488"/>
            </a:xfrm>
            <a:prstGeom prst="ellipse">
              <a:avLst/>
            </a:prstGeom>
            <a:gradFill flip="none" rotWithShape="1">
              <a:gsLst>
                <a:gs pos="80000">
                  <a:srgbClr val="FF00FF"/>
                </a:gs>
                <a:gs pos="65000">
                  <a:srgbClr val="FF00FF">
                    <a:alpha val="0"/>
                  </a:srgbClr>
                </a:gs>
              </a:gsLst>
              <a:path path="circle">
                <a:fillToRect t="100000" r="100000"/>
              </a:path>
              <a:tileRect l="-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1" name="Oval 10">
              <a:extLst>
                <a:ext uri="{FF2B5EF4-FFF2-40B4-BE49-F238E27FC236}">
                  <a16:creationId xmlns:a16="http://schemas.microsoft.com/office/drawing/2014/main" id="{00000000-0008-0000-0500-00000B000000}"/>
                </a:ext>
              </a:extLst>
            </xdr:cNvPr>
            <xdr:cNvSpPr/>
          </xdr:nvSpPr>
          <xdr:spPr>
            <a:xfrm>
              <a:off x="2438400" y="3108961"/>
              <a:ext cx="1618488" cy="1618488"/>
            </a:xfrm>
            <a:prstGeom prst="ellipse">
              <a:avLst/>
            </a:prstGeom>
            <a:gradFill flip="none" rotWithShape="1">
              <a:gsLst>
                <a:gs pos="72000">
                  <a:srgbClr val="FF0000"/>
                </a:gs>
                <a:gs pos="54000">
                  <a:srgbClr val="FF00FF">
                    <a:alpha val="0"/>
                  </a:srgbClr>
                </a:gs>
              </a:gsLst>
              <a:path path="circle">
                <a:fillToRect r="100000" b="100000"/>
              </a:path>
              <a:tileRect l="-100000" t="-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graphicFrame macro="">
        <xdr:nvGraphicFramePr>
          <xdr:cNvPr id="4" name="Chart 3">
            <a:extLst>
              <a:ext uri="{FF2B5EF4-FFF2-40B4-BE49-F238E27FC236}">
                <a16:creationId xmlns:a16="http://schemas.microsoft.com/office/drawing/2014/main" id="{00000000-0008-0000-0500-000004000000}"/>
              </a:ext>
            </a:extLst>
          </xdr:cNvPr>
          <xdr:cNvGraphicFramePr>
            <a:graphicFrameLocks/>
          </xdr:cNvGraphicFramePr>
        </xdr:nvGraphicFramePr>
        <xdr:xfrm>
          <a:off x="1175004" y="89650"/>
          <a:ext cx="2816352" cy="2422264"/>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5" name="Oval 4">
            <a:extLst>
              <a:ext uri="{FF2B5EF4-FFF2-40B4-BE49-F238E27FC236}">
                <a16:creationId xmlns:a16="http://schemas.microsoft.com/office/drawing/2014/main" id="{00000000-0008-0000-0500-000005000000}"/>
              </a:ext>
            </a:extLst>
          </xdr:cNvPr>
          <xdr:cNvSpPr/>
        </xdr:nvSpPr>
        <xdr:spPr>
          <a:xfrm>
            <a:off x="1729740" y="463478"/>
            <a:ext cx="1691640" cy="1659367"/>
          </a:xfrm>
          <a:prstGeom prst="ellipse">
            <a:avLst/>
          </a:prstGeom>
          <a:gradFill flip="none" rotWithShape="1">
            <a:gsLst>
              <a:gs pos="81000">
                <a:schemeClr val="bg1">
                  <a:alpha val="0"/>
                </a:schemeClr>
              </a:gs>
              <a:gs pos="23000">
                <a:schemeClr val="bg1"/>
              </a:gs>
            </a:gsLst>
            <a:path path="circle">
              <a:fillToRect l="50000" t="50000" r="50000" b="5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6" name="Flowchart: Manual Operation 248">
            <a:extLst>
              <a:ext uri="{FF2B5EF4-FFF2-40B4-BE49-F238E27FC236}">
                <a16:creationId xmlns:a16="http://schemas.microsoft.com/office/drawing/2014/main" id="{00000000-0008-0000-0500-000006000000}"/>
              </a:ext>
            </a:extLst>
          </xdr:cNvPr>
          <xdr:cNvSpPr/>
        </xdr:nvSpPr>
        <xdr:spPr>
          <a:xfrm flipV="1">
            <a:off x="769620" y="1401997"/>
            <a:ext cx="3543300" cy="875499"/>
          </a:xfrm>
          <a:custGeom>
            <a:avLst/>
            <a:gdLst>
              <a:gd name="connsiteX0" fmla="*/ 0 w 10000"/>
              <a:gd name="connsiteY0" fmla="*/ 0 h 10000"/>
              <a:gd name="connsiteX1" fmla="*/ 10000 w 10000"/>
              <a:gd name="connsiteY1" fmla="*/ 0 h 10000"/>
              <a:gd name="connsiteX2" fmla="*/ 8000 w 10000"/>
              <a:gd name="connsiteY2" fmla="*/ 10000 h 10000"/>
              <a:gd name="connsiteX3" fmla="*/ 2000 w 10000"/>
              <a:gd name="connsiteY3" fmla="*/ 10000 h 10000"/>
              <a:gd name="connsiteX4" fmla="*/ 0 w 10000"/>
              <a:gd name="connsiteY4" fmla="*/ 0 h 10000"/>
              <a:gd name="connsiteX0" fmla="*/ 0 w 12021"/>
              <a:gd name="connsiteY0" fmla="*/ 0 h 10000"/>
              <a:gd name="connsiteX1" fmla="*/ 12021 w 12021"/>
              <a:gd name="connsiteY1" fmla="*/ 0 h 10000"/>
              <a:gd name="connsiteX2" fmla="*/ 10021 w 12021"/>
              <a:gd name="connsiteY2" fmla="*/ 10000 h 10000"/>
              <a:gd name="connsiteX3" fmla="*/ 4021 w 12021"/>
              <a:gd name="connsiteY3" fmla="*/ 10000 h 10000"/>
              <a:gd name="connsiteX4" fmla="*/ 0 w 12021"/>
              <a:gd name="connsiteY4" fmla="*/ 0 h 10000"/>
              <a:gd name="connsiteX0" fmla="*/ 0 w 12021"/>
              <a:gd name="connsiteY0" fmla="*/ 0 h 10000"/>
              <a:gd name="connsiteX1" fmla="*/ 12021 w 12021"/>
              <a:gd name="connsiteY1" fmla="*/ 0 h 10000"/>
              <a:gd name="connsiteX2" fmla="*/ 10021 w 12021"/>
              <a:gd name="connsiteY2" fmla="*/ 10000 h 10000"/>
              <a:gd name="connsiteX3" fmla="*/ 5546 w 12021"/>
              <a:gd name="connsiteY3" fmla="*/ 10000 h 10000"/>
              <a:gd name="connsiteX4" fmla="*/ 0 w 12021"/>
              <a:gd name="connsiteY4" fmla="*/ 0 h 10000"/>
              <a:gd name="connsiteX0" fmla="*/ 0 w 15035"/>
              <a:gd name="connsiteY0" fmla="*/ 0 h 10000"/>
              <a:gd name="connsiteX1" fmla="*/ 15035 w 15035"/>
              <a:gd name="connsiteY1" fmla="*/ 97 h 10000"/>
              <a:gd name="connsiteX2" fmla="*/ 10021 w 15035"/>
              <a:gd name="connsiteY2" fmla="*/ 10000 h 10000"/>
              <a:gd name="connsiteX3" fmla="*/ 5546 w 15035"/>
              <a:gd name="connsiteY3" fmla="*/ 10000 h 10000"/>
              <a:gd name="connsiteX4" fmla="*/ 0 w 15035"/>
              <a:gd name="connsiteY4" fmla="*/ 0 h 10000"/>
              <a:gd name="connsiteX0" fmla="*/ 0 w 15035"/>
              <a:gd name="connsiteY0" fmla="*/ 0 h 10000"/>
              <a:gd name="connsiteX1" fmla="*/ 15035 w 15035"/>
              <a:gd name="connsiteY1" fmla="*/ 97 h 10000"/>
              <a:gd name="connsiteX2" fmla="*/ 8780 w 15035"/>
              <a:gd name="connsiteY2" fmla="*/ 10000 h 10000"/>
              <a:gd name="connsiteX3" fmla="*/ 5546 w 15035"/>
              <a:gd name="connsiteY3" fmla="*/ 10000 h 10000"/>
              <a:gd name="connsiteX4" fmla="*/ 0 w 15035"/>
              <a:gd name="connsiteY4" fmla="*/ 0 h 10000"/>
              <a:gd name="connsiteX0" fmla="*/ 0 w 15035"/>
              <a:gd name="connsiteY0" fmla="*/ 0 h 10000"/>
              <a:gd name="connsiteX1" fmla="*/ 15035 w 15035"/>
              <a:gd name="connsiteY1" fmla="*/ 97 h 10000"/>
              <a:gd name="connsiteX2" fmla="*/ 8780 w 15035"/>
              <a:gd name="connsiteY2" fmla="*/ 10000 h 10000"/>
              <a:gd name="connsiteX3" fmla="*/ 5972 w 15035"/>
              <a:gd name="connsiteY3" fmla="*/ 10000 h 10000"/>
              <a:gd name="connsiteX4" fmla="*/ 0 w 15035"/>
              <a:gd name="connsiteY4" fmla="*/ 0 h 10000"/>
              <a:gd name="connsiteX0" fmla="*/ 0 w 15673"/>
              <a:gd name="connsiteY0" fmla="*/ 0 h 10000"/>
              <a:gd name="connsiteX1" fmla="*/ 15673 w 15673"/>
              <a:gd name="connsiteY1" fmla="*/ 97 h 10000"/>
              <a:gd name="connsiteX2" fmla="*/ 9418 w 15673"/>
              <a:gd name="connsiteY2" fmla="*/ 10000 h 10000"/>
              <a:gd name="connsiteX3" fmla="*/ 6610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418 w 15673"/>
              <a:gd name="connsiteY2" fmla="*/ 10000 h 10000"/>
              <a:gd name="connsiteX3" fmla="*/ 6291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028 w 15673"/>
              <a:gd name="connsiteY2" fmla="*/ 10000 h 10000"/>
              <a:gd name="connsiteX3" fmla="*/ 6291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312 w 15673"/>
              <a:gd name="connsiteY2" fmla="*/ 10000 h 10000"/>
              <a:gd name="connsiteX3" fmla="*/ 6291 w 15673"/>
              <a:gd name="connsiteY3" fmla="*/ 10000 h 10000"/>
              <a:gd name="connsiteX4" fmla="*/ 0 w 15673"/>
              <a:gd name="connsiteY4" fmla="*/ 0 h 10000"/>
              <a:gd name="connsiteX0" fmla="*/ 0 w 15779"/>
              <a:gd name="connsiteY0" fmla="*/ 0 h 10000"/>
              <a:gd name="connsiteX1" fmla="*/ 15779 w 15779"/>
              <a:gd name="connsiteY1" fmla="*/ 97 h 10000"/>
              <a:gd name="connsiteX2" fmla="*/ 9312 w 15779"/>
              <a:gd name="connsiteY2" fmla="*/ 10000 h 10000"/>
              <a:gd name="connsiteX3" fmla="*/ 6291 w 15779"/>
              <a:gd name="connsiteY3" fmla="*/ 10000 h 10000"/>
              <a:gd name="connsiteX4" fmla="*/ 0 w 15779"/>
              <a:gd name="connsiteY4" fmla="*/ 0 h 10000"/>
              <a:gd name="connsiteX0" fmla="*/ 0 w 15779"/>
              <a:gd name="connsiteY0" fmla="*/ 0 h 10000"/>
              <a:gd name="connsiteX1" fmla="*/ 15779 w 15779"/>
              <a:gd name="connsiteY1" fmla="*/ 97 h 10000"/>
              <a:gd name="connsiteX2" fmla="*/ 9525 w 15779"/>
              <a:gd name="connsiteY2" fmla="*/ 10000 h 10000"/>
              <a:gd name="connsiteX3" fmla="*/ 6291 w 15779"/>
              <a:gd name="connsiteY3" fmla="*/ 10000 h 10000"/>
              <a:gd name="connsiteX4" fmla="*/ 0 w 15779"/>
              <a:gd name="connsiteY4" fmla="*/ 0 h 10000"/>
              <a:gd name="connsiteX0" fmla="*/ 0 w 15779"/>
              <a:gd name="connsiteY0" fmla="*/ 0 h 10583"/>
              <a:gd name="connsiteX1" fmla="*/ 15779 w 15779"/>
              <a:gd name="connsiteY1" fmla="*/ 97 h 10583"/>
              <a:gd name="connsiteX2" fmla="*/ 9525 w 15779"/>
              <a:gd name="connsiteY2" fmla="*/ 10000 h 10583"/>
              <a:gd name="connsiteX3" fmla="*/ 6965 w 15779"/>
              <a:gd name="connsiteY3" fmla="*/ 10583 h 10583"/>
              <a:gd name="connsiteX4" fmla="*/ 0 w 15779"/>
              <a:gd name="connsiteY4" fmla="*/ 0 h 10583"/>
              <a:gd name="connsiteX0" fmla="*/ 0 w 15779"/>
              <a:gd name="connsiteY0" fmla="*/ 0 h 10971"/>
              <a:gd name="connsiteX1" fmla="*/ 15779 w 15779"/>
              <a:gd name="connsiteY1" fmla="*/ 97 h 10971"/>
              <a:gd name="connsiteX2" fmla="*/ 9525 w 15779"/>
              <a:gd name="connsiteY2" fmla="*/ 10000 h 10971"/>
              <a:gd name="connsiteX3" fmla="*/ 7000 w 15779"/>
              <a:gd name="connsiteY3" fmla="*/ 10971 h 10971"/>
              <a:gd name="connsiteX4" fmla="*/ 0 w 15779"/>
              <a:gd name="connsiteY4" fmla="*/ 0 h 10971"/>
              <a:gd name="connsiteX0" fmla="*/ 0 w 15779"/>
              <a:gd name="connsiteY0" fmla="*/ 0 h 11165"/>
              <a:gd name="connsiteX1" fmla="*/ 15779 w 15779"/>
              <a:gd name="connsiteY1" fmla="*/ 97 h 11165"/>
              <a:gd name="connsiteX2" fmla="*/ 8780 w 15779"/>
              <a:gd name="connsiteY2" fmla="*/ 11165 h 11165"/>
              <a:gd name="connsiteX3" fmla="*/ 7000 w 15779"/>
              <a:gd name="connsiteY3" fmla="*/ 10971 h 11165"/>
              <a:gd name="connsiteX4" fmla="*/ 0 w 15779"/>
              <a:gd name="connsiteY4" fmla="*/ 0 h 1116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5779" h="11165">
                <a:moveTo>
                  <a:pt x="0" y="0"/>
                </a:moveTo>
                <a:lnTo>
                  <a:pt x="15779" y="97"/>
                </a:lnTo>
                <a:lnTo>
                  <a:pt x="8780" y="11165"/>
                </a:lnTo>
                <a:lnTo>
                  <a:pt x="7000" y="10971"/>
                </a:lnTo>
                <a:lnTo>
                  <a:pt x="0" y="0"/>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Processing!B2">
        <xdr:nvSpPr>
          <xdr:cNvPr id="7" name="TextBox 6">
            <a:extLst>
              <a:ext uri="{FF2B5EF4-FFF2-40B4-BE49-F238E27FC236}">
                <a16:creationId xmlns:a16="http://schemas.microsoft.com/office/drawing/2014/main" id="{00000000-0008-0000-0500-000007000000}"/>
              </a:ext>
            </a:extLst>
          </xdr:cNvPr>
          <xdr:cNvSpPr txBox="1"/>
        </xdr:nvSpPr>
        <xdr:spPr>
          <a:xfrm>
            <a:off x="1940860" y="997389"/>
            <a:ext cx="1295400" cy="7612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C2F0C4F-9758-45F7-A19F-38405E292A98}" type="TxLink">
              <a:rPr lang="en-US" sz="2400" b="0" i="0" u="none" strike="noStrike">
                <a:solidFill>
                  <a:schemeClr val="tx1"/>
                </a:solidFill>
                <a:latin typeface="Aptos Narrow"/>
                <a:ea typeface="+mn-ea"/>
                <a:cs typeface="+mn-cs"/>
              </a:rPr>
              <a:pPr marL="0" indent="0" algn="ctr"/>
              <a:t>76%</a:t>
            </a:fld>
            <a:endParaRPr lang="ru-RU" sz="2400" b="0" i="0" u="none" strike="noStrike">
              <a:solidFill>
                <a:schemeClr val="tx1"/>
              </a:solidFill>
              <a:latin typeface="Aptos Narrow"/>
              <a:ea typeface="+mn-ea"/>
              <a:cs typeface="+mn-cs"/>
            </a:endParaRPr>
          </a:p>
        </xdr:txBody>
      </xdr:sp>
    </xdr:grpSp>
    <xdr:clientData/>
  </xdr:twoCellAnchor>
  <xdr:twoCellAnchor>
    <xdr:from>
      <xdr:col>7</xdr:col>
      <xdr:colOff>204845</xdr:colOff>
      <xdr:row>1</xdr:row>
      <xdr:rowOff>77996</xdr:rowOff>
    </xdr:from>
    <xdr:to>
      <xdr:col>11</xdr:col>
      <xdr:colOff>154446</xdr:colOff>
      <xdr:row>20</xdr:row>
      <xdr:rowOff>157610</xdr:rowOff>
    </xdr:to>
    <xdr:sp macro="" textlink="">
      <xdr:nvSpPr>
        <xdr:cNvPr id="12" name="Rectangle: Rounded Corners 11">
          <a:extLst>
            <a:ext uri="{FF2B5EF4-FFF2-40B4-BE49-F238E27FC236}">
              <a16:creationId xmlns:a16="http://schemas.microsoft.com/office/drawing/2014/main" id="{00000000-0008-0000-0500-00000C000000}"/>
            </a:ext>
          </a:extLst>
        </xdr:cNvPr>
        <xdr:cNvSpPr/>
      </xdr:nvSpPr>
      <xdr:spPr>
        <a:xfrm>
          <a:off x="4472045" y="260876"/>
          <a:ext cx="2388001" cy="3554334"/>
        </a:xfrm>
        <a:prstGeom prst="roundRect">
          <a:avLst>
            <a:gd name="adj" fmla="val 10070"/>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5</xdr:col>
      <xdr:colOff>433445</xdr:colOff>
      <xdr:row>21</xdr:row>
      <xdr:rowOff>165850</xdr:rowOff>
    </xdr:from>
    <xdr:to>
      <xdr:col>11</xdr:col>
      <xdr:colOff>136265</xdr:colOff>
      <xdr:row>38</xdr:row>
      <xdr:rowOff>66566</xdr:rowOff>
    </xdr:to>
    <xdr:sp macro="" textlink="">
      <xdr:nvSpPr>
        <xdr:cNvPr id="13" name="Rectangle: Rounded Corners 12">
          <a:extLst>
            <a:ext uri="{FF2B5EF4-FFF2-40B4-BE49-F238E27FC236}">
              <a16:creationId xmlns:a16="http://schemas.microsoft.com/office/drawing/2014/main" id="{00000000-0008-0000-0500-00000D000000}"/>
            </a:ext>
          </a:extLst>
        </xdr:cNvPr>
        <xdr:cNvSpPr/>
      </xdr:nvSpPr>
      <xdr:spPr>
        <a:xfrm>
          <a:off x="3481445" y="4006330"/>
          <a:ext cx="3360420" cy="3009676"/>
        </a:xfrm>
        <a:prstGeom prst="roundRect">
          <a:avLst>
            <a:gd name="adj" fmla="val 7161"/>
          </a:avLst>
        </a:prstGeom>
        <a:solidFill>
          <a:srgbClr val="D1EBFF"/>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ru-RU" sz="1800" kern="1200">
            <a:solidFill>
              <a:schemeClr val="lt1"/>
            </a:solidFill>
            <a:latin typeface="+mn-lt"/>
            <a:ea typeface="+mn-ea"/>
            <a:cs typeface="+mn-cs"/>
          </a:endParaRPr>
        </a:p>
      </xdr:txBody>
    </xdr:sp>
    <xdr:clientData/>
  </xdr:twoCellAnchor>
  <xdr:twoCellAnchor>
    <xdr:from>
      <xdr:col>0</xdr:col>
      <xdr:colOff>335280</xdr:colOff>
      <xdr:row>31</xdr:row>
      <xdr:rowOff>139807</xdr:rowOff>
    </xdr:from>
    <xdr:to>
      <xdr:col>5</xdr:col>
      <xdr:colOff>213360</xdr:colOff>
      <xdr:row>38</xdr:row>
      <xdr:rowOff>66566</xdr:rowOff>
    </xdr:to>
    <xdr:sp macro="" textlink="">
      <xdr:nvSpPr>
        <xdr:cNvPr id="14" name="Rectangle: Rounded Corners 13">
          <a:extLst>
            <a:ext uri="{FF2B5EF4-FFF2-40B4-BE49-F238E27FC236}">
              <a16:creationId xmlns:a16="http://schemas.microsoft.com/office/drawing/2014/main" id="{00000000-0008-0000-0500-00000E000000}"/>
            </a:ext>
          </a:extLst>
        </xdr:cNvPr>
        <xdr:cNvSpPr/>
      </xdr:nvSpPr>
      <xdr:spPr>
        <a:xfrm>
          <a:off x="335280" y="5809087"/>
          <a:ext cx="2926080" cy="1206919"/>
        </a:xfrm>
        <a:prstGeom prst="roundRect">
          <a:avLst>
            <a:gd name="adj" fmla="val 17742"/>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ru-RU" sz="1800" kern="1200">
            <a:solidFill>
              <a:schemeClr val="lt1"/>
            </a:solidFill>
            <a:latin typeface="+mn-lt"/>
            <a:ea typeface="+mn-ea"/>
            <a:cs typeface="+mn-cs"/>
          </a:endParaRPr>
        </a:p>
      </xdr:txBody>
    </xdr:sp>
    <xdr:clientData/>
  </xdr:twoCellAnchor>
  <xdr:twoCellAnchor>
    <xdr:from>
      <xdr:col>0</xdr:col>
      <xdr:colOff>335280</xdr:colOff>
      <xdr:row>19</xdr:row>
      <xdr:rowOff>24656</xdr:rowOff>
    </xdr:from>
    <xdr:to>
      <xdr:col>5</xdr:col>
      <xdr:colOff>213360</xdr:colOff>
      <xdr:row>30</xdr:row>
      <xdr:rowOff>125899</xdr:rowOff>
    </xdr:to>
    <xdr:sp macro="" textlink="">
      <xdr:nvSpPr>
        <xdr:cNvPr id="15" name="Rectangle: Rounded Corners 14">
          <a:extLst>
            <a:ext uri="{FF2B5EF4-FFF2-40B4-BE49-F238E27FC236}">
              <a16:creationId xmlns:a16="http://schemas.microsoft.com/office/drawing/2014/main" id="{00000000-0008-0000-0500-00000F000000}"/>
            </a:ext>
          </a:extLst>
        </xdr:cNvPr>
        <xdr:cNvSpPr/>
      </xdr:nvSpPr>
      <xdr:spPr>
        <a:xfrm>
          <a:off x="335280" y="3499376"/>
          <a:ext cx="2926080" cy="2112923"/>
        </a:xfrm>
        <a:prstGeom prst="roundRect">
          <a:avLst>
            <a:gd name="adj" fmla="val 11726"/>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0</xdr:col>
      <xdr:colOff>335280</xdr:colOff>
      <xdr:row>11</xdr:row>
      <xdr:rowOff>45276</xdr:rowOff>
    </xdr:from>
    <xdr:to>
      <xdr:col>7</xdr:col>
      <xdr:colOff>457200</xdr:colOff>
      <xdr:row>17</xdr:row>
      <xdr:rowOff>158231</xdr:rowOff>
    </xdr:to>
    <xdr:sp macro="" textlink="Processing!O11">
      <xdr:nvSpPr>
        <xdr:cNvPr id="16" name="Rectangle: Rounded Corners 15">
          <a:extLst>
            <a:ext uri="{FF2B5EF4-FFF2-40B4-BE49-F238E27FC236}">
              <a16:creationId xmlns:a16="http://schemas.microsoft.com/office/drawing/2014/main" id="{00000000-0008-0000-0500-000010000000}"/>
            </a:ext>
          </a:extLst>
        </xdr:cNvPr>
        <xdr:cNvSpPr/>
      </xdr:nvSpPr>
      <xdr:spPr>
        <a:xfrm>
          <a:off x="335280" y="2056956"/>
          <a:ext cx="4389120" cy="1210235"/>
        </a:xfrm>
        <a:prstGeom prst="roundRect">
          <a:avLst>
            <a:gd name="adj" fmla="val 20852"/>
          </a:avLst>
        </a:prstGeom>
        <a:solidFill>
          <a:schemeClr val="bg1"/>
        </a:solidFill>
        <a:ln w="12700">
          <a:noFill/>
        </a:ln>
        <a:effectLst>
          <a:outerShdw blurRad="495300" dist="2286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fld id="{C2B3F1E5-5657-4AE1-B285-D2D8540966BE}" type="TxLink">
            <a:rPr lang="en-US" sz="3200" b="0" i="0" u="none" strike="noStrike">
              <a:solidFill>
                <a:schemeClr val="tx1"/>
              </a:solidFill>
              <a:latin typeface="Aptos Narrow"/>
            </a:rPr>
            <a:pPr algn="l"/>
            <a:t>                Attack</a:t>
          </a:fld>
          <a:endParaRPr lang="ru-RU" sz="4800">
            <a:solidFill>
              <a:schemeClr val="tx1"/>
            </a:solidFill>
          </a:endParaRPr>
        </a:p>
      </xdr:txBody>
    </xdr:sp>
    <xdr:clientData/>
  </xdr:twoCellAnchor>
  <xdr:twoCellAnchor>
    <xdr:from>
      <xdr:col>11</xdr:col>
      <xdr:colOff>364865</xdr:colOff>
      <xdr:row>11</xdr:row>
      <xdr:rowOff>77996</xdr:rowOff>
    </xdr:from>
    <xdr:to>
      <xdr:col>23</xdr:col>
      <xdr:colOff>90545</xdr:colOff>
      <xdr:row>38</xdr:row>
      <xdr:rowOff>77996</xdr:rowOff>
    </xdr:to>
    <xdr:sp macro="" textlink="">
      <xdr:nvSpPr>
        <xdr:cNvPr id="17" name="Rectangle: Rounded Corners 16">
          <a:extLst>
            <a:ext uri="{FF2B5EF4-FFF2-40B4-BE49-F238E27FC236}">
              <a16:creationId xmlns:a16="http://schemas.microsoft.com/office/drawing/2014/main" id="{00000000-0008-0000-0500-000011000000}"/>
            </a:ext>
          </a:extLst>
        </xdr:cNvPr>
        <xdr:cNvSpPr/>
      </xdr:nvSpPr>
      <xdr:spPr>
        <a:xfrm>
          <a:off x="7070465" y="2089676"/>
          <a:ext cx="7040880" cy="4937760"/>
        </a:xfrm>
        <a:prstGeom prst="roundRect">
          <a:avLst>
            <a:gd name="adj" fmla="val 4847"/>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ru-RU" sz="1800" kern="1200">
            <a:solidFill>
              <a:schemeClr val="lt1"/>
            </a:solidFill>
            <a:latin typeface="+mn-lt"/>
            <a:ea typeface="+mn-ea"/>
            <a:cs typeface="+mn-cs"/>
          </a:endParaRPr>
        </a:p>
      </xdr:txBody>
    </xdr:sp>
    <xdr:clientData/>
  </xdr:twoCellAnchor>
  <xdr:twoCellAnchor>
    <xdr:from>
      <xdr:col>11</xdr:col>
      <xdr:colOff>380105</xdr:colOff>
      <xdr:row>1</xdr:row>
      <xdr:rowOff>77996</xdr:rowOff>
    </xdr:from>
    <xdr:to>
      <xdr:col>15</xdr:col>
      <xdr:colOff>181985</xdr:colOff>
      <xdr:row>10</xdr:row>
      <xdr:rowOff>77996</xdr:rowOff>
    </xdr:to>
    <xdr:sp macro="" textlink="Processing!U15">
      <xdr:nvSpPr>
        <xdr:cNvPr id="19" name="Rectangle: Rounded Corners 18">
          <a:extLst>
            <a:ext uri="{FF2B5EF4-FFF2-40B4-BE49-F238E27FC236}">
              <a16:creationId xmlns:a16="http://schemas.microsoft.com/office/drawing/2014/main" id="{00000000-0008-0000-0500-000013000000}"/>
            </a:ext>
          </a:extLst>
        </xdr:cNvPr>
        <xdr:cNvSpPr/>
      </xdr:nvSpPr>
      <xdr:spPr>
        <a:xfrm>
          <a:off x="7085705" y="260876"/>
          <a:ext cx="2240280" cy="1645920"/>
        </a:xfrm>
        <a:prstGeom prst="roundRect">
          <a:avLst>
            <a:gd name="adj" fmla="val 12717"/>
          </a:avLst>
        </a:prstGeom>
        <a:solidFill>
          <a:srgbClr val="89CCFF"/>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B748B55B-B3B3-4883-8DC5-A7261B2267DA}" type="TxLink">
            <a:rPr lang="en-US" sz="2400" b="0" i="0" u="none" strike="noStrike" kern="1200">
              <a:solidFill>
                <a:schemeClr val="tx1"/>
              </a:solidFill>
              <a:latin typeface="+mn-lt"/>
              <a:ea typeface="+mn-ea"/>
              <a:cs typeface="+mn-cs"/>
            </a:rPr>
            <a:pPr marL="0" indent="0" algn="ctr" defTabSz="914400" rtl="0" eaLnBrk="1" latinLnBrk="0" hangingPunct="1"/>
            <a:t>56%</a:t>
          </a:fld>
          <a:endParaRPr lang="ru-RU" sz="2400" kern="1200">
            <a:solidFill>
              <a:schemeClr val="tx1"/>
            </a:solidFill>
            <a:latin typeface="+mn-lt"/>
            <a:ea typeface="+mn-ea"/>
            <a:cs typeface="+mn-cs"/>
          </a:endParaRPr>
        </a:p>
      </xdr:txBody>
    </xdr:sp>
    <xdr:clientData/>
  </xdr:twoCellAnchor>
  <xdr:twoCellAnchor>
    <xdr:from>
      <xdr:col>11</xdr:col>
      <xdr:colOff>487082</xdr:colOff>
      <xdr:row>1</xdr:row>
      <xdr:rowOff>161365</xdr:rowOff>
    </xdr:from>
    <xdr:to>
      <xdr:col>15</xdr:col>
      <xdr:colOff>107578</xdr:colOff>
      <xdr:row>11</xdr:row>
      <xdr:rowOff>89648</xdr:rowOff>
    </xdr:to>
    <xdr:graphicFrame macro="">
      <xdr:nvGraphicFramePr>
        <xdr:cNvPr id="20" name="Chart 19">
          <a:extLst>
            <a:ext uri="{FF2B5EF4-FFF2-40B4-BE49-F238E27FC236}">
              <a16:creationId xmlns:a16="http://schemas.microsoft.com/office/drawing/2014/main" id="{00000000-0008-0000-05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334385</xdr:colOff>
      <xdr:row>1</xdr:row>
      <xdr:rowOff>77996</xdr:rowOff>
    </xdr:from>
    <xdr:to>
      <xdr:col>19</xdr:col>
      <xdr:colOff>136265</xdr:colOff>
      <xdr:row>10</xdr:row>
      <xdr:rowOff>77996</xdr:rowOff>
    </xdr:to>
    <xdr:sp macro="" textlink="Processing!M14">
      <xdr:nvSpPr>
        <xdr:cNvPr id="21" name="Rectangle: Rounded Corners 20">
          <a:extLst>
            <a:ext uri="{FF2B5EF4-FFF2-40B4-BE49-F238E27FC236}">
              <a16:creationId xmlns:a16="http://schemas.microsoft.com/office/drawing/2014/main" id="{00000000-0008-0000-0500-000015000000}"/>
            </a:ext>
          </a:extLst>
        </xdr:cNvPr>
        <xdr:cNvSpPr/>
      </xdr:nvSpPr>
      <xdr:spPr>
        <a:xfrm>
          <a:off x="9478385" y="260876"/>
          <a:ext cx="2240280" cy="1645920"/>
        </a:xfrm>
        <a:prstGeom prst="roundRect">
          <a:avLst>
            <a:gd name="adj" fmla="val 12717"/>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A3269FD4-2F00-4553-BE4A-5859698D7C06}" type="TxLink">
            <a:rPr lang="en-US" sz="2400" b="0" i="0" u="none" strike="noStrike" kern="1200">
              <a:solidFill>
                <a:schemeClr val="tx1"/>
              </a:solidFill>
              <a:latin typeface="+mn-lt"/>
              <a:ea typeface="+mn-ea"/>
              <a:cs typeface="+mn-cs"/>
            </a:rPr>
            <a:pPr marL="0" indent="0" algn="ctr" defTabSz="914400" rtl="0" eaLnBrk="1" latinLnBrk="0" hangingPunct="1"/>
            <a:t>61%</a:t>
          </a:fld>
          <a:endParaRPr lang="ru-RU" sz="2400" kern="1200">
            <a:solidFill>
              <a:schemeClr val="tx1"/>
            </a:solidFill>
            <a:latin typeface="+mn-lt"/>
            <a:ea typeface="+mn-ea"/>
            <a:cs typeface="+mn-cs"/>
          </a:endParaRPr>
        </a:p>
      </xdr:txBody>
    </xdr:sp>
    <xdr:clientData/>
  </xdr:twoCellAnchor>
  <xdr:twoCellAnchor>
    <xdr:from>
      <xdr:col>19</xdr:col>
      <xdr:colOff>288665</xdr:colOff>
      <xdr:row>1</xdr:row>
      <xdr:rowOff>77996</xdr:rowOff>
    </xdr:from>
    <xdr:to>
      <xdr:col>23</xdr:col>
      <xdr:colOff>90545</xdr:colOff>
      <xdr:row>10</xdr:row>
      <xdr:rowOff>77996</xdr:rowOff>
    </xdr:to>
    <xdr:sp macro="" textlink="Processing!I14">
      <xdr:nvSpPr>
        <xdr:cNvPr id="22" name="Rectangle: Rounded Corners 21">
          <a:extLst>
            <a:ext uri="{FF2B5EF4-FFF2-40B4-BE49-F238E27FC236}">
              <a16:creationId xmlns:a16="http://schemas.microsoft.com/office/drawing/2014/main" id="{00000000-0008-0000-0500-000016000000}"/>
            </a:ext>
          </a:extLst>
        </xdr:cNvPr>
        <xdr:cNvSpPr/>
      </xdr:nvSpPr>
      <xdr:spPr>
        <a:xfrm>
          <a:off x="11871065" y="260876"/>
          <a:ext cx="2240280" cy="1645920"/>
        </a:xfrm>
        <a:prstGeom prst="roundRect">
          <a:avLst>
            <a:gd name="adj" fmla="val 12717"/>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6F9C7E96-A143-49A2-8D0E-F431A6B14F42}" type="TxLink">
            <a:rPr lang="en-US" sz="2400" b="0" i="0" u="none" strike="noStrike" kern="1200">
              <a:solidFill>
                <a:schemeClr val="tx1"/>
              </a:solidFill>
              <a:latin typeface="+mn-lt"/>
              <a:ea typeface="+mn-ea"/>
              <a:cs typeface="+mn-cs"/>
            </a:rPr>
            <a:pPr marL="0" indent="0" algn="ctr" defTabSz="914400" rtl="0" eaLnBrk="1" latinLnBrk="0" hangingPunct="1"/>
            <a:t> $2,55,545 </a:t>
          </a:fld>
          <a:endParaRPr lang="ru-RU" sz="2400" kern="1200">
            <a:solidFill>
              <a:schemeClr val="tx1"/>
            </a:solidFill>
            <a:latin typeface="+mn-lt"/>
            <a:ea typeface="+mn-ea"/>
            <a:cs typeface="+mn-cs"/>
          </a:endParaRPr>
        </a:p>
      </xdr:txBody>
    </xdr:sp>
    <xdr:clientData/>
  </xdr:twoCellAnchor>
  <xdr:twoCellAnchor>
    <xdr:from>
      <xdr:col>19</xdr:col>
      <xdr:colOff>358587</xdr:colOff>
      <xdr:row>4</xdr:row>
      <xdr:rowOff>26897</xdr:rowOff>
    </xdr:from>
    <xdr:to>
      <xdr:col>23</xdr:col>
      <xdr:colOff>35858</xdr:colOff>
      <xdr:row>10</xdr:row>
      <xdr:rowOff>34965</xdr:rowOff>
    </xdr:to>
    <xdr:graphicFrame macro="">
      <xdr:nvGraphicFramePr>
        <xdr:cNvPr id="23" name="Chart 22">
          <a:extLst>
            <a:ext uri="{FF2B5EF4-FFF2-40B4-BE49-F238E27FC236}">
              <a16:creationId xmlns:a16="http://schemas.microsoft.com/office/drawing/2014/main" id="{00000000-0008-0000-05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91831</xdr:colOff>
      <xdr:row>4</xdr:row>
      <xdr:rowOff>62758</xdr:rowOff>
    </xdr:from>
    <xdr:to>
      <xdr:col>19</xdr:col>
      <xdr:colOff>378343</xdr:colOff>
      <xdr:row>10</xdr:row>
      <xdr:rowOff>156993</xdr:rowOff>
    </xdr:to>
    <xdr:graphicFrame macro="">
      <xdr:nvGraphicFramePr>
        <xdr:cNvPr id="24" name="Chart 23">
          <a:extLst>
            <a:ext uri="{FF2B5EF4-FFF2-40B4-BE49-F238E27FC236}">
              <a16:creationId xmlns:a16="http://schemas.microsoft.com/office/drawing/2014/main" id="{00000000-0008-0000-05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419900</xdr:colOff>
      <xdr:row>8</xdr:row>
      <xdr:rowOff>44824</xdr:rowOff>
    </xdr:from>
    <xdr:to>
      <xdr:col>10</xdr:col>
      <xdr:colOff>602780</xdr:colOff>
      <xdr:row>18</xdr:row>
      <xdr:rowOff>172123</xdr:rowOff>
    </xdr:to>
    <xdr:graphicFrame macro="">
      <xdr:nvGraphicFramePr>
        <xdr:cNvPr id="25" name="Chart 24">
          <a:extLst>
            <a:ext uri="{FF2B5EF4-FFF2-40B4-BE49-F238E27FC236}">
              <a16:creationId xmlns:a16="http://schemas.microsoft.com/office/drawing/2014/main" id="{00000000-0008-0000-05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228603</xdr:colOff>
      <xdr:row>11</xdr:row>
      <xdr:rowOff>88253</xdr:rowOff>
    </xdr:from>
    <xdr:to>
      <xdr:col>10</xdr:col>
      <xdr:colOff>304803</xdr:colOff>
      <xdr:row>15</xdr:row>
      <xdr:rowOff>128693</xdr:rowOff>
    </xdr:to>
    <xdr:sp macro="" textlink="Processing!B5">
      <xdr:nvSpPr>
        <xdr:cNvPr id="26" name="TextBox 25">
          <a:extLst>
            <a:ext uri="{FF2B5EF4-FFF2-40B4-BE49-F238E27FC236}">
              <a16:creationId xmlns:a16="http://schemas.microsoft.com/office/drawing/2014/main" id="{00000000-0008-0000-0500-00001A000000}"/>
            </a:ext>
          </a:extLst>
        </xdr:cNvPr>
        <xdr:cNvSpPr txBox="1"/>
      </xdr:nvSpPr>
      <xdr:spPr>
        <a:xfrm>
          <a:off x="5105403" y="2099933"/>
          <a:ext cx="1295400" cy="77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DD86518-7D43-413D-B3ED-7BB07784295D}" type="TxLink">
            <a:rPr lang="en-US" sz="3600" b="0" i="0" u="none" strike="noStrike">
              <a:solidFill>
                <a:schemeClr val="tx1"/>
              </a:solidFill>
              <a:latin typeface="Aptos Narrow"/>
              <a:ea typeface="+mn-ea"/>
              <a:cs typeface="+mn-cs"/>
            </a:rPr>
            <a:pPr marL="0" indent="0" algn="ctr"/>
            <a:t>58%</a:t>
          </a:fld>
          <a:endParaRPr lang="ru-RU" sz="3600" b="0" i="0" u="none" strike="noStrike">
            <a:solidFill>
              <a:schemeClr val="tx1"/>
            </a:solidFill>
            <a:latin typeface="Aptos Narrow"/>
            <a:ea typeface="+mn-ea"/>
            <a:cs typeface="+mn-cs"/>
          </a:endParaRPr>
        </a:p>
      </xdr:txBody>
    </xdr:sp>
    <xdr:clientData/>
  </xdr:twoCellAnchor>
  <xdr:twoCellAnchor>
    <xdr:from>
      <xdr:col>8</xdr:col>
      <xdr:colOff>5528</xdr:colOff>
      <xdr:row>1</xdr:row>
      <xdr:rowOff>146583</xdr:rowOff>
    </xdr:from>
    <xdr:to>
      <xdr:col>10</xdr:col>
      <xdr:colOff>353762</xdr:colOff>
      <xdr:row>4</xdr:row>
      <xdr:rowOff>81349</xdr:rowOff>
    </xdr:to>
    <xdr:sp macro="" textlink="Processing!B4">
      <xdr:nvSpPr>
        <xdr:cNvPr id="27" name="TextBox 26">
          <a:extLst>
            <a:ext uri="{FF2B5EF4-FFF2-40B4-BE49-F238E27FC236}">
              <a16:creationId xmlns:a16="http://schemas.microsoft.com/office/drawing/2014/main" id="{00000000-0008-0000-0500-00001B000000}"/>
            </a:ext>
          </a:extLst>
        </xdr:cNvPr>
        <xdr:cNvSpPr txBox="1"/>
      </xdr:nvSpPr>
      <xdr:spPr>
        <a:xfrm>
          <a:off x="4882328" y="329463"/>
          <a:ext cx="1567434"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1D9BCB-52A4-4256-B7ED-6DF2E9741ECC}" type="TxLink">
            <a:rPr lang="en-US" sz="2000" b="0" i="0" u="none" strike="noStrike">
              <a:solidFill>
                <a:schemeClr val="tx1"/>
              </a:solidFill>
              <a:latin typeface="Aptos Narrow"/>
              <a:ea typeface="+mn-ea"/>
              <a:cs typeface="+mn-cs"/>
            </a:rPr>
            <a:pPr marL="0" indent="0" algn="ctr"/>
            <a:t>Lead Metric</a:t>
          </a:fld>
          <a:endParaRPr lang="ru-RU" sz="4400" b="0" i="0" u="none" strike="noStrike">
            <a:solidFill>
              <a:schemeClr val="tx1"/>
            </a:solidFill>
            <a:latin typeface="Aptos Narrow"/>
            <a:ea typeface="+mn-ea"/>
            <a:cs typeface="+mn-cs"/>
          </a:endParaRPr>
        </a:p>
      </xdr:txBody>
    </xdr:sp>
    <xdr:clientData/>
  </xdr:twoCellAnchor>
  <xdr:twoCellAnchor>
    <xdr:from>
      <xdr:col>7</xdr:col>
      <xdr:colOff>183777</xdr:colOff>
      <xdr:row>3</xdr:row>
      <xdr:rowOff>146583</xdr:rowOff>
    </xdr:from>
    <xdr:to>
      <xdr:col>9</xdr:col>
      <xdr:colOff>259977</xdr:colOff>
      <xdr:row>6</xdr:row>
      <xdr:rowOff>81348</xdr:rowOff>
    </xdr:to>
    <xdr:sp macro="" textlink="Processing!B6">
      <xdr:nvSpPr>
        <xdr:cNvPr id="28" name="TextBox 27">
          <a:extLst>
            <a:ext uri="{FF2B5EF4-FFF2-40B4-BE49-F238E27FC236}">
              <a16:creationId xmlns:a16="http://schemas.microsoft.com/office/drawing/2014/main" id="{00000000-0008-0000-0500-00001C000000}"/>
            </a:ext>
          </a:extLst>
        </xdr:cNvPr>
        <xdr:cNvSpPr txBox="1"/>
      </xdr:nvSpPr>
      <xdr:spPr>
        <a:xfrm>
          <a:off x="4450977" y="695223"/>
          <a:ext cx="1295400" cy="48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A3BAAC5-0474-4195-86A0-709050E29F4D}" type="TxLink">
            <a:rPr lang="en-US" sz="1200" b="0" i="0" u="none" strike="noStrike">
              <a:solidFill>
                <a:schemeClr val="tx1"/>
              </a:solidFill>
              <a:latin typeface="Aptos Narrow"/>
              <a:ea typeface="+mn-ea"/>
              <a:cs typeface="+mn-cs"/>
            </a:rPr>
            <a:pPr marL="0" indent="0" algn="ctr"/>
            <a:t>Open leads</a:t>
          </a:fld>
          <a:endParaRPr lang="ru-RU" sz="4400" b="0" i="0" u="none" strike="noStrike">
            <a:solidFill>
              <a:schemeClr val="tx1"/>
            </a:solidFill>
            <a:latin typeface="Aptos Narrow"/>
            <a:ea typeface="+mn-ea"/>
            <a:cs typeface="+mn-cs"/>
          </a:endParaRPr>
        </a:p>
      </xdr:txBody>
    </xdr:sp>
    <xdr:clientData/>
  </xdr:twoCellAnchor>
  <xdr:twoCellAnchor>
    <xdr:from>
      <xdr:col>9</xdr:col>
      <xdr:colOff>206541</xdr:colOff>
      <xdr:row>3</xdr:row>
      <xdr:rowOff>146583</xdr:rowOff>
    </xdr:from>
    <xdr:to>
      <xdr:col>11</xdr:col>
      <xdr:colOff>57919</xdr:colOff>
      <xdr:row>6</xdr:row>
      <xdr:rowOff>81348</xdr:rowOff>
    </xdr:to>
    <xdr:sp macro="" textlink="Processing!B7">
      <xdr:nvSpPr>
        <xdr:cNvPr id="29" name="TextBox 28">
          <a:extLst>
            <a:ext uri="{FF2B5EF4-FFF2-40B4-BE49-F238E27FC236}">
              <a16:creationId xmlns:a16="http://schemas.microsoft.com/office/drawing/2014/main" id="{00000000-0008-0000-0500-00001D000000}"/>
            </a:ext>
          </a:extLst>
        </xdr:cNvPr>
        <xdr:cNvSpPr txBox="1"/>
      </xdr:nvSpPr>
      <xdr:spPr>
        <a:xfrm>
          <a:off x="5692941" y="695223"/>
          <a:ext cx="1070578" cy="48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D0AF173-A76C-4BA2-AFCC-7D2134B36E88}" type="TxLink">
            <a:rPr lang="en-US" sz="1200" b="0" i="0" u="none" strike="noStrike">
              <a:solidFill>
                <a:schemeClr val="tx1"/>
              </a:solidFill>
              <a:latin typeface="Aptos Narrow"/>
              <a:ea typeface="+mn-ea"/>
              <a:cs typeface="+mn-cs"/>
            </a:rPr>
            <a:pPr marL="0" indent="0" algn="ctr"/>
            <a:t>Closed leads</a:t>
          </a:fld>
          <a:endParaRPr lang="ru-RU" sz="4800" b="0" i="0" u="none" strike="noStrike">
            <a:solidFill>
              <a:schemeClr val="tx1"/>
            </a:solidFill>
            <a:latin typeface="Aptos Narrow"/>
            <a:ea typeface="+mn-ea"/>
            <a:cs typeface="+mn-cs"/>
          </a:endParaRPr>
        </a:p>
      </xdr:txBody>
    </xdr:sp>
    <xdr:clientData/>
  </xdr:twoCellAnchor>
  <xdr:twoCellAnchor>
    <xdr:from>
      <xdr:col>7</xdr:col>
      <xdr:colOff>183777</xdr:colOff>
      <xdr:row>5</xdr:row>
      <xdr:rowOff>65900</xdr:rowOff>
    </xdr:from>
    <xdr:to>
      <xdr:col>9</xdr:col>
      <xdr:colOff>259977</xdr:colOff>
      <xdr:row>8</xdr:row>
      <xdr:rowOff>666</xdr:rowOff>
    </xdr:to>
    <xdr:sp macro="" textlink="Processing!C6">
      <xdr:nvSpPr>
        <xdr:cNvPr id="30" name="TextBox 29">
          <a:extLst>
            <a:ext uri="{FF2B5EF4-FFF2-40B4-BE49-F238E27FC236}">
              <a16:creationId xmlns:a16="http://schemas.microsoft.com/office/drawing/2014/main" id="{00000000-0008-0000-0500-00001E000000}"/>
            </a:ext>
          </a:extLst>
        </xdr:cNvPr>
        <xdr:cNvSpPr txBox="1"/>
      </xdr:nvSpPr>
      <xdr:spPr>
        <a:xfrm>
          <a:off x="4450977" y="980300"/>
          <a:ext cx="1295400"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84DAE3-B3FC-40AE-BF82-70AE2483AA72}" type="TxLink">
            <a:rPr lang="en-US" sz="2400" b="0" i="0" u="none" strike="noStrike">
              <a:solidFill>
                <a:schemeClr val="tx1"/>
              </a:solidFill>
              <a:latin typeface="Aptos Narrow"/>
              <a:ea typeface="+mn-ea"/>
              <a:cs typeface="+mn-cs"/>
            </a:rPr>
            <a:pPr marL="0" indent="0" algn="ctr"/>
            <a:t>820</a:t>
          </a:fld>
          <a:endParaRPr lang="ru-RU" sz="8000" b="0" i="0" u="none" strike="noStrike">
            <a:solidFill>
              <a:schemeClr val="tx1"/>
            </a:solidFill>
            <a:latin typeface="Aptos Narrow"/>
            <a:ea typeface="+mn-ea"/>
            <a:cs typeface="+mn-cs"/>
          </a:endParaRPr>
        </a:p>
      </xdr:txBody>
    </xdr:sp>
    <xdr:clientData/>
  </xdr:twoCellAnchor>
  <xdr:twoCellAnchor>
    <xdr:from>
      <xdr:col>9</xdr:col>
      <xdr:colOff>206541</xdr:colOff>
      <xdr:row>5</xdr:row>
      <xdr:rowOff>65900</xdr:rowOff>
    </xdr:from>
    <xdr:to>
      <xdr:col>11</xdr:col>
      <xdr:colOff>57919</xdr:colOff>
      <xdr:row>8</xdr:row>
      <xdr:rowOff>666</xdr:rowOff>
    </xdr:to>
    <xdr:sp macro="" textlink="Processing!C7">
      <xdr:nvSpPr>
        <xdr:cNvPr id="31" name="TextBox 30">
          <a:extLst>
            <a:ext uri="{FF2B5EF4-FFF2-40B4-BE49-F238E27FC236}">
              <a16:creationId xmlns:a16="http://schemas.microsoft.com/office/drawing/2014/main" id="{00000000-0008-0000-0500-00001F000000}"/>
            </a:ext>
          </a:extLst>
        </xdr:cNvPr>
        <xdr:cNvSpPr txBox="1"/>
      </xdr:nvSpPr>
      <xdr:spPr>
        <a:xfrm>
          <a:off x="5692941" y="980300"/>
          <a:ext cx="1070578"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5D51B43-CEBB-4B35-BEFD-490CD61FE41E}" type="TxLink">
            <a:rPr lang="en-US" sz="2400" b="0" i="0" u="none" strike="noStrike">
              <a:solidFill>
                <a:schemeClr val="tx1"/>
              </a:solidFill>
              <a:latin typeface="Aptos Narrow"/>
              <a:ea typeface="+mn-ea"/>
              <a:cs typeface="+mn-cs"/>
            </a:rPr>
            <a:pPr marL="0" indent="0" algn="ctr"/>
            <a:t>475</a:t>
          </a:fld>
          <a:endParaRPr lang="ru-RU" sz="8800" b="0" i="0" u="none" strike="noStrike">
            <a:solidFill>
              <a:schemeClr val="tx1"/>
            </a:solidFill>
            <a:latin typeface="Aptos Narrow"/>
            <a:ea typeface="+mn-ea"/>
            <a:cs typeface="+mn-cs"/>
          </a:endParaRPr>
        </a:p>
      </xdr:txBody>
    </xdr:sp>
    <xdr:clientData/>
  </xdr:twoCellAnchor>
  <xdr:twoCellAnchor>
    <xdr:from>
      <xdr:col>0</xdr:col>
      <xdr:colOff>434340</xdr:colOff>
      <xdr:row>21</xdr:row>
      <xdr:rowOff>17036</xdr:rowOff>
    </xdr:from>
    <xdr:to>
      <xdr:col>5</xdr:col>
      <xdr:colOff>129540</xdr:colOff>
      <xdr:row>30</xdr:row>
      <xdr:rowOff>17035</xdr:rowOff>
    </xdr:to>
    <xdr:graphicFrame macro="">
      <xdr:nvGraphicFramePr>
        <xdr:cNvPr id="32" name="Chart 31">
          <a:extLst>
            <a:ext uri="{FF2B5EF4-FFF2-40B4-BE49-F238E27FC236}">
              <a16:creationId xmlns:a16="http://schemas.microsoft.com/office/drawing/2014/main" id="{00000000-0008-0000-05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152400</xdr:colOff>
      <xdr:row>26</xdr:row>
      <xdr:rowOff>39896</xdr:rowOff>
    </xdr:from>
    <xdr:to>
      <xdr:col>11</xdr:col>
      <xdr:colOff>426720</xdr:colOff>
      <xdr:row>39</xdr:row>
      <xdr:rowOff>17035</xdr:rowOff>
    </xdr:to>
    <xdr:graphicFrame macro="">
      <xdr:nvGraphicFramePr>
        <xdr:cNvPr id="33" name="Chart 32">
          <a:extLst>
            <a:ext uri="{FF2B5EF4-FFF2-40B4-BE49-F238E27FC236}">
              <a16:creationId xmlns:a16="http://schemas.microsoft.com/office/drawing/2014/main" id="{00000000-0008-0000-05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60862</xdr:colOff>
      <xdr:row>22</xdr:row>
      <xdr:rowOff>56935</xdr:rowOff>
    </xdr:from>
    <xdr:to>
      <xdr:col>9</xdr:col>
      <xdr:colOff>358587</xdr:colOff>
      <xdr:row>24</xdr:row>
      <xdr:rowOff>170995</xdr:rowOff>
    </xdr:to>
    <xdr:sp macro="" textlink="Processing!L1">
      <xdr:nvSpPr>
        <xdr:cNvPr id="34" name="TextBox 33">
          <a:extLst>
            <a:ext uri="{FF2B5EF4-FFF2-40B4-BE49-F238E27FC236}">
              <a16:creationId xmlns:a16="http://schemas.microsoft.com/office/drawing/2014/main" id="{00000000-0008-0000-0500-000022000000}"/>
            </a:ext>
          </a:extLst>
        </xdr:cNvPr>
        <xdr:cNvSpPr txBox="1"/>
      </xdr:nvSpPr>
      <xdr:spPr>
        <a:xfrm>
          <a:off x="3718462" y="4080295"/>
          <a:ext cx="2126525" cy="479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E253921-7170-4167-B8EE-406DFE714702}" type="TxLink">
            <a:rPr lang="en-US" sz="2000" b="0" i="0" u="none" strike="noStrike">
              <a:solidFill>
                <a:srgbClr val="001654"/>
              </a:solidFill>
              <a:latin typeface="Aptos Narrow"/>
              <a:ea typeface="+mn-ea"/>
              <a:cs typeface="+mn-cs"/>
            </a:rPr>
            <a:pPr marL="0" indent="0" algn="l"/>
            <a:t>Brand Awareness</a:t>
          </a:fld>
          <a:endParaRPr lang="ru-RU" sz="2000" b="0" i="0" u="none" strike="noStrike">
            <a:solidFill>
              <a:srgbClr val="001654"/>
            </a:solidFill>
            <a:latin typeface="Aptos Narrow"/>
            <a:ea typeface="+mn-ea"/>
            <a:cs typeface="+mn-cs"/>
          </a:endParaRPr>
        </a:p>
      </xdr:txBody>
    </xdr:sp>
    <xdr:clientData/>
  </xdr:twoCellAnchor>
  <xdr:twoCellAnchor>
    <xdr:from>
      <xdr:col>12</xdr:col>
      <xdr:colOff>28557</xdr:colOff>
      <xdr:row>1</xdr:row>
      <xdr:rowOff>146583</xdr:rowOff>
    </xdr:from>
    <xdr:to>
      <xdr:col>14</xdr:col>
      <xdr:colOff>533534</xdr:colOff>
      <xdr:row>4</xdr:row>
      <xdr:rowOff>81349</xdr:rowOff>
    </xdr:to>
    <xdr:sp macro="" textlink="Processing!O1">
      <xdr:nvSpPr>
        <xdr:cNvPr id="35" name="TextBox 34">
          <a:extLst>
            <a:ext uri="{FF2B5EF4-FFF2-40B4-BE49-F238E27FC236}">
              <a16:creationId xmlns:a16="http://schemas.microsoft.com/office/drawing/2014/main" id="{00000000-0008-0000-0500-000023000000}"/>
            </a:ext>
          </a:extLst>
        </xdr:cNvPr>
        <xdr:cNvSpPr txBox="1"/>
      </xdr:nvSpPr>
      <xdr:spPr>
        <a:xfrm>
          <a:off x="7343757" y="329463"/>
          <a:ext cx="1724177"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E7FF701-F044-492A-94E8-4DCE9D568D61}" type="TxLink">
            <a:rPr lang="en-US" sz="2000" b="0" i="0" u="none" strike="noStrike">
              <a:solidFill>
                <a:schemeClr val="tx1"/>
              </a:solidFill>
              <a:latin typeface="Aptos Narrow"/>
              <a:ea typeface="+mn-ea"/>
              <a:cs typeface="+mn-cs"/>
            </a:rPr>
            <a:pPr marL="0" indent="0" algn="ctr"/>
            <a:t>Marketing Cost</a:t>
          </a:fld>
          <a:endParaRPr lang="ru-RU" sz="2000" b="0" i="0" u="none" strike="noStrike">
            <a:solidFill>
              <a:schemeClr val="tx1"/>
            </a:solidFill>
            <a:latin typeface="Aptos Narrow"/>
            <a:ea typeface="+mn-ea"/>
            <a:cs typeface="+mn-cs"/>
          </a:endParaRPr>
        </a:p>
      </xdr:txBody>
    </xdr:sp>
    <xdr:clientData/>
  </xdr:twoCellAnchor>
  <xdr:twoCellAnchor>
    <xdr:from>
      <xdr:col>15</xdr:col>
      <xdr:colOff>411398</xdr:colOff>
      <xdr:row>1</xdr:row>
      <xdr:rowOff>146583</xdr:rowOff>
    </xdr:from>
    <xdr:to>
      <xdr:col>19</xdr:col>
      <xdr:colOff>59253</xdr:colOff>
      <xdr:row>4</xdr:row>
      <xdr:rowOff>81349</xdr:rowOff>
    </xdr:to>
    <xdr:sp macro="" textlink="Processing!O2">
      <xdr:nvSpPr>
        <xdr:cNvPr id="36" name="TextBox 35">
          <a:extLst>
            <a:ext uri="{FF2B5EF4-FFF2-40B4-BE49-F238E27FC236}">
              <a16:creationId xmlns:a16="http://schemas.microsoft.com/office/drawing/2014/main" id="{00000000-0008-0000-0500-000024000000}"/>
            </a:ext>
          </a:extLst>
        </xdr:cNvPr>
        <xdr:cNvSpPr txBox="1"/>
      </xdr:nvSpPr>
      <xdr:spPr>
        <a:xfrm>
          <a:off x="9555398" y="329463"/>
          <a:ext cx="2086255"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039B4AC-630B-435C-802C-3CAC7985799A}" type="TxLink">
            <a:rPr lang="en-US" sz="2000" b="0" i="0" u="none" strike="noStrike">
              <a:solidFill>
                <a:schemeClr val="tx1"/>
              </a:solidFill>
              <a:latin typeface="Aptos Narrow"/>
              <a:ea typeface="+mn-ea"/>
              <a:cs typeface="+mn-cs"/>
            </a:rPr>
            <a:pPr marL="0" indent="0" algn="ctr"/>
            <a:t>Brand Awareness</a:t>
          </a:fld>
          <a:endParaRPr lang="ru-RU" sz="2000" b="0" i="0" u="none" strike="noStrike">
            <a:solidFill>
              <a:schemeClr val="tx1"/>
            </a:solidFill>
            <a:latin typeface="Aptos Narrow"/>
            <a:ea typeface="+mn-ea"/>
            <a:cs typeface="+mn-cs"/>
          </a:endParaRPr>
        </a:p>
      </xdr:txBody>
    </xdr:sp>
    <xdr:clientData/>
  </xdr:twoCellAnchor>
  <xdr:twoCellAnchor>
    <xdr:from>
      <xdr:col>19</xdr:col>
      <xdr:colOff>546717</xdr:colOff>
      <xdr:row>1</xdr:row>
      <xdr:rowOff>146583</xdr:rowOff>
    </xdr:from>
    <xdr:to>
      <xdr:col>22</xdr:col>
      <xdr:colOff>442094</xdr:colOff>
      <xdr:row>4</xdr:row>
      <xdr:rowOff>81349</xdr:rowOff>
    </xdr:to>
    <xdr:sp macro="" textlink="Processing!O3">
      <xdr:nvSpPr>
        <xdr:cNvPr id="37" name="TextBox 36">
          <a:extLst>
            <a:ext uri="{FF2B5EF4-FFF2-40B4-BE49-F238E27FC236}">
              <a16:creationId xmlns:a16="http://schemas.microsoft.com/office/drawing/2014/main" id="{00000000-0008-0000-0500-000025000000}"/>
            </a:ext>
          </a:extLst>
        </xdr:cNvPr>
        <xdr:cNvSpPr txBox="1"/>
      </xdr:nvSpPr>
      <xdr:spPr>
        <a:xfrm>
          <a:off x="12129117" y="329463"/>
          <a:ext cx="1724177"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8C1A6CA-0AE1-4495-91B9-F603AF72DA95}" type="TxLink">
            <a:rPr lang="en-US" sz="2000" b="0" i="0" u="none" strike="noStrike">
              <a:solidFill>
                <a:schemeClr val="tx1"/>
              </a:solidFill>
              <a:latin typeface="Aptos Narrow"/>
              <a:ea typeface="+mn-ea"/>
              <a:cs typeface="+mn-cs"/>
            </a:rPr>
            <a:pPr marL="0" indent="0" algn="ctr"/>
            <a:t>Sales Volume</a:t>
          </a:fld>
          <a:endParaRPr lang="ru-RU" sz="2000" b="0" i="0" u="none" strike="noStrike">
            <a:solidFill>
              <a:schemeClr val="tx1"/>
            </a:solidFill>
            <a:latin typeface="Aptos Narrow"/>
            <a:ea typeface="+mn-ea"/>
            <a:cs typeface="+mn-cs"/>
          </a:endParaRPr>
        </a:p>
      </xdr:txBody>
    </xdr:sp>
    <xdr:clientData/>
  </xdr:twoCellAnchor>
  <xdr:twoCellAnchor editAs="oneCell">
    <xdr:from>
      <xdr:col>0</xdr:col>
      <xdr:colOff>586740</xdr:colOff>
      <xdr:row>33</xdr:row>
      <xdr:rowOff>8968</xdr:rowOff>
    </xdr:from>
    <xdr:to>
      <xdr:col>4</xdr:col>
      <xdr:colOff>571501</xdr:colOff>
      <xdr:row>37</xdr:row>
      <xdr:rowOff>170334</xdr:rowOff>
    </xdr:to>
    <mc:AlternateContent xmlns:mc="http://schemas.openxmlformats.org/markup-compatibility/2006" xmlns:a14="http://schemas.microsoft.com/office/drawing/2010/main">
      <mc:Choice Requires="a14">
        <xdr:graphicFrame macro="">
          <xdr:nvGraphicFramePr>
            <xdr:cNvPr id="39" name="Year 5">
              <a:extLst>
                <a:ext uri="{FF2B5EF4-FFF2-40B4-BE49-F238E27FC236}">
                  <a16:creationId xmlns:a16="http://schemas.microsoft.com/office/drawing/2014/main" id="{00000000-0008-0000-0500-000027000000}"/>
                </a:ext>
              </a:extLst>
            </xdr:cNvPr>
            <xdr:cNvGraphicFramePr/>
          </xdr:nvGraphicFramePr>
          <xdr:xfrm>
            <a:off x="0" y="0"/>
            <a:ext cx="0" cy="0"/>
          </xdr:xfrm>
          <a:graphic>
            <a:graphicData uri="http://schemas.microsoft.com/office/drawing/2010/slicer">
              <sle:slicer xmlns:sle="http://schemas.microsoft.com/office/drawing/2010/slicer" name="Year 5"/>
            </a:graphicData>
          </a:graphic>
        </xdr:graphicFrame>
      </mc:Choice>
      <mc:Fallback xmlns="">
        <xdr:sp macro="" textlink="">
          <xdr:nvSpPr>
            <xdr:cNvPr id="0" name=""/>
            <xdr:cNvSpPr>
              <a:spLocks noTextEdit="1"/>
            </xdr:cNvSpPr>
          </xdr:nvSpPr>
          <xdr:spPr>
            <a:xfrm>
              <a:off x="586740" y="6044008"/>
              <a:ext cx="2423161" cy="892886"/>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509097</xdr:colOff>
      <xdr:row>19</xdr:row>
      <xdr:rowOff>74865</xdr:rowOff>
    </xdr:from>
    <xdr:to>
      <xdr:col>2</xdr:col>
      <xdr:colOff>367552</xdr:colOff>
      <xdr:row>22</xdr:row>
      <xdr:rowOff>9630</xdr:rowOff>
    </xdr:to>
    <xdr:sp macro="" textlink="Processing!H1">
      <xdr:nvSpPr>
        <xdr:cNvPr id="40" name="TextBox 39">
          <a:extLst>
            <a:ext uri="{FF2B5EF4-FFF2-40B4-BE49-F238E27FC236}">
              <a16:creationId xmlns:a16="http://schemas.microsoft.com/office/drawing/2014/main" id="{00000000-0008-0000-0500-000028000000}"/>
            </a:ext>
          </a:extLst>
        </xdr:cNvPr>
        <xdr:cNvSpPr txBox="1"/>
      </xdr:nvSpPr>
      <xdr:spPr>
        <a:xfrm>
          <a:off x="509097" y="3549585"/>
          <a:ext cx="1077655" cy="48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85C6C72-95A5-4E5D-86AE-7BCFCB634F53}" type="TxLink">
            <a:rPr lang="en-US" sz="2000" b="0" i="0" u="none" strike="noStrike">
              <a:solidFill>
                <a:schemeClr val="tx1"/>
              </a:solidFill>
              <a:latin typeface="Aptos Narrow"/>
              <a:ea typeface="+mn-ea"/>
              <a:cs typeface="+mn-cs"/>
            </a:rPr>
            <a:pPr marL="0" indent="0" algn="l"/>
            <a:t>Sales</a:t>
          </a:fld>
          <a:endParaRPr lang="ru-RU" sz="2000" b="0" i="0" u="none" strike="noStrike">
            <a:solidFill>
              <a:schemeClr val="tx1"/>
            </a:solidFill>
            <a:latin typeface="Aptos Narrow"/>
            <a:ea typeface="+mn-ea"/>
            <a:cs typeface="+mn-cs"/>
          </a:endParaRPr>
        </a:p>
      </xdr:txBody>
    </xdr:sp>
    <xdr:clientData/>
  </xdr:twoCellAnchor>
  <xdr:twoCellAnchor>
    <xdr:from>
      <xdr:col>2</xdr:col>
      <xdr:colOff>546848</xdr:colOff>
      <xdr:row>19</xdr:row>
      <xdr:rowOff>74865</xdr:rowOff>
    </xdr:from>
    <xdr:to>
      <xdr:col>5</xdr:col>
      <xdr:colOff>53788</xdr:colOff>
      <xdr:row>22</xdr:row>
      <xdr:rowOff>9630</xdr:rowOff>
    </xdr:to>
    <xdr:sp macro="" textlink="Processing!I14">
      <xdr:nvSpPr>
        <xdr:cNvPr id="41" name="TextBox 40">
          <a:extLst>
            <a:ext uri="{FF2B5EF4-FFF2-40B4-BE49-F238E27FC236}">
              <a16:creationId xmlns:a16="http://schemas.microsoft.com/office/drawing/2014/main" id="{00000000-0008-0000-0500-000029000000}"/>
            </a:ext>
          </a:extLst>
        </xdr:cNvPr>
        <xdr:cNvSpPr txBox="1"/>
      </xdr:nvSpPr>
      <xdr:spPr>
        <a:xfrm>
          <a:off x="1766048" y="3549585"/>
          <a:ext cx="1335740" cy="48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E8BA614B-13B5-4C86-B209-34F21457C704}" type="TxLink">
            <a:rPr lang="en-US" sz="2000" b="0" i="0" u="none" strike="noStrike">
              <a:solidFill>
                <a:schemeClr val="tx1"/>
              </a:solidFill>
              <a:latin typeface="Aptos Narrow"/>
              <a:ea typeface="+mn-ea"/>
              <a:cs typeface="+mn-cs"/>
            </a:rPr>
            <a:pPr marL="0" indent="0" algn="r"/>
            <a:t> $2,55,545 </a:t>
          </a:fld>
          <a:endParaRPr lang="ru-RU" sz="2000" b="0" i="0" u="none" strike="noStrike">
            <a:solidFill>
              <a:schemeClr val="tx1"/>
            </a:solidFill>
            <a:latin typeface="Aptos Narrow"/>
            <a:ea typeface="+mn-ea"/>
            <a:cs typeface="+mn-cs"/>
          </a:endParaRPr>
        </a:p>
      </xdr:txBody>
    </xdr:sp>
    <xdr:clientData/>
  </xdr:twoCellAnchor>
  <xdr:twoCellAnchor>
    <xdr:from>
      <xdr:col>8</xdr:col>
      <xdr:colOff>412377</xdr:colOff>
      <xdr:row>24</xdr:row>
      <xdr:rowOff>164511</xdr:rowOff>
    </xdr:from>
    <xdr:to>
      <xdr:col>10</xdr:col>
      <xdr:colOff>528917</xdr:colOff>
      <xdr:row>27</xdr:row>
      <xdr:rowOff>99277</xdr:rowOff>
    </xdr:to>
    <xdr:sp macro="" textlink="Processing!M14">
      <xdr:nvSpPr>
        <xdr:cNvPr id="42" name="TextBox 41">
          <a:extLst>
            <a:ext uri="{FF2B5EF4-FFF2-40B4-BE49-F238E27FC236}">
              <a16:creationId xmlns:a16="http://schemas.microsoft.com/office/drawing/2014/main" id="{00000000-0008-0000-0500-00002A000000}"/>
            </a:ext>
          </a:extLst>
        </xdr:cNvPr>
        <xdr:cNvSpPr txBox="1"/>
      </xdr:nvSpPr>
      <xdr:spPr>
        <a:xfrm>
          <a:off x="5289177" y="4553631"/>
          <a:ext cx="1335740"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3EF14FB0-D2B0-4D3B-BF49-A44CB03589C4}" type="TxLink">
            <a:rPr lang="en-US" sz="3600" b="0" i="0" u="none" strike="noStrike">
              <a:solidFill>
                <a:schemeClr val="tx1"/>
              </a:solidFill>
              <a:latin typeface="Aptos Narrow"/>
              <a:ea typeface="+mn-ea"/>
              <a:cs typeface="+mn-cs"/>
            </a:rPr>
            <a:pPr marL="0" indent="0" algn="r"/>
            <a:t>61%</a:t>
          </a:fld>
          <a:endParaRPr lang="ru-RU" sz="3600" b="0" i="0" u="none" strike="noStrike">
            <a:solidFill>
              <a:schemeClr val="tx1"/>
            </a:solidFill>
            <a:latin typeface="Aptos Narrow"/>
            <a:ea typeface="+mn-ea"/>
            <a:cs typeface="+mn-cs"/>
          </a:endParaRPr>
        </a:p>
      </xdr:txBody>
    </xdr:sp>
    <xdr:clientData/>
  </xdr:twoCellAnchor>
  <xdr:twoCellAnchor>
    <xdr:from>
      <xdr:col>0</xdr:col>
      <xdr:colOff>319076</xdr:colOff>
      <xdr:row>0</xdr:row>
      <xdr:rowOff>155548</xdr:rowOff>
    </xdr:from>
    <xdr:to>
      <xdr:col>2</xdr:col>
      <xdr:colOff>486142</xdr:colOff>
      <xdr:row>5</xdr:row>
      <xdr:rowOff>71721</xdr:rowOff>
    </xdr:to>
    <xdr:sp macro="" textlink="Processing!B1">
      <xdr:nvSpPr>
        <xdr:cNvPr id="43" name="TextBox 42">
          <a:extLst>
            <a:ext uri="{FF2B5EF4-FFF2-40B4-BE49-F238E27FC236}">
              <a16:creationId xmlns:a16="http://schemas.microsoft.com/office/drawing/2014/main" id="{00000000-0008-0000-0500-00002B000000}"/>
            </a:ext>
          </a:extLst>
        </xdr:cNvPr>
        <xdr:cNvSpPr txBox="1"/>
      </xdr:nvSpPr>
      <xdr:spPr>
        <a:xfrm>
          <a:off x="319076" y="155548"/>
          <a:ext cx="1386266" cy="830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3E0F41E-53F8-4274-9E86-1E58DC3F55D4}" type="TxLink">
            <a:rPr lang="en-US" sz="2000" b="0" i="0" u="none" strike="noStrike">
              <a:solidFill>
                <a:schemeClr val="tx1"/>
              </a:solidFill>
              <a:latin typeface="Aptos Narrow"/>
              <a:ea typeface="+mn-ea"/>
              <a:cs typeface="+mn-cs"/>
            </a:rPr>
            <a:pPr marL="0" indent="0" algn="l"/>
            <a:t>Budgeted Cost</a:t>
          </a:fld>
          <a:endParaRPr lang="ru-RU" sz="2000" b="0" i="0" u="none" strike="noStrike">
            <a:solidFill>
              <a:schemeClr val="tx1"/>
            </a:solidFill>
            <a:latin typeface="Aptos Narrow"/>
            <a:ea typeface="+mn-ea"/>
            <a:cs typeface="+mn-cs"/>
          </a:endParaRPr>
        </a:p>
      </xdr:txBody>
    </xdr:sp>
    <xdr:clientData/>
  </xdr:twoCellAnchor>
  <xdr:twoCellAnchor>
    <xdr:from>
      <xdr:col>1</xdr:col>
      <xdr:colOff>6511</xdr:colOff>
      <xdr:row>12</xdr:row>
      <xdr:rowOff>8968</xdr:rowOff>
    </xdr:from>
    <xdr:to>
      <xdr:col>2</xdr:col>
      <xdr:colOff>311311</xdr:colOff>
      <xdr:row>17</xdr:row>
      <xdr:rowOff>26897</xdr:rowOff>
    </xdr:to>
    <xdr:graphicFrame macro="">
      <xdr:nvGraphicFramePr>
        <xdr:cNvPr id="44" name="Chart 43">
          <a:extLst>
            <a:ext uri="{FF2B5EF4-FFF2-40B4-BE49-F238E27FC236}">
              <a16:creationId xmlns:a16="http://schemas.microsoft.com/office/drawing/2014/main" id="{00000000-0008-0000-05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374478</xdr:colOff>
      <xdr:row>15</xdr:row>
      <xdr:rowOff>35861</xdr:rowOff>
    </xdr:from>
    <xdr:to>
      <xdr:col>7</xdr:col>
      <xdr:colOff>259976</xdr:colOff>
      <xdr:row>18</xdr:row>
      <xdr:rowOff>27569</xdr:rowOff>
    </xdr:to>
    <xdr:graphicFrame macro="">
      <xdr:nvGraphicFramePr>
        <xdr:cNvPr id="46" name="Chart 45">
          <a:extLst>
            <a:ext uri="{FF2B5EF4-FFF2-40B4-BE49-F238E27FC236}">
              <a16:creationId xmlns:a16="http://schemas.microsoft.com/office/drawing/2014/main" id="{00000000-0008-0000-0500-00002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398934</xdr:colOff>
      <xdr:row>12</xdr:row>
      <xdr:rowOff>88252</xdr:rowOff>
    </xdr:from>
    <xdr:to>
      <xdr:col>7</xdr:col>
      <xdr:colOff>475134</xdr:colOff>
      <xdr:row>16</xdr:row>
      <xdr:rowOff>128692</xdr:rowOff>
    </xdr:to>
    <xdr:sp macro="" textlink="Processing!N17">
      <xdr:nvSpPr>
        <xdr:cNvPr id="47" name="TextBox 46">
          <a:extLst>
            <a:ext uri="{FF2B5EF4-FFF2-40B4-BE49-F238E27FC236}">
              <a16:creationId xmlns:a16="http://schemas.microsoft.com/office/drawing/2014/main" id="{00000000-0008-0000-0500-00002F000000}"/>
            </a:ext>
          </a:extLst>
        </xdr:cNvPr>
        <xdr:cNvSpPr txBox="1"/>
      </xdr:nvSpPr>
      <xdr:spPr>
        <a:xfrm>
          <a:off x="3446934" y="2282812"/>
          <a:ext cx="1295400" cy="77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749F15D-3D69-4ADE-A639-BF3046A6FF72}" type="TxLink">
            <a:rPr lang="en-US" sz="3200" b="0" i="0" u="none" strike="noStrike">
              <a:solidFill>
                <a:schemeClr val="tx1"/>
              </a:solidFill>
              <a:latin typeface="Aptos Narrow"/>
              <a:ea typeface="+mn-ea"/>
              <a:cs typeface="+mn-cs"/>
            </a:rPr>
            <a:pPr marL="0" indent="0" algn="ctr"/>
            <a:t>100%</a:t>
          </a:fld>
          <a:endParaRPr lang="ru-RU" sz="8000" b="0" i="0" u="none" strike="noStrike">
            <a:solidFill>
              <a:schemeClr val="tx1"/>
            </a:solidFill>
            <a:latin typeface="Aptos Narrow"/>
            <a:ea typeface="+mn-ea"/>
            <a:cs typeface="+mn-cs"/>
          </a:endParaRPr>
        </a:p>
      </xdr:txBody>
    </xdr:sp>
    <xdr:clientData/>
  </xdr:twoCellAnchor>
  <xdr:twoCellAnchor editAs="oneCell">
    <xdr:from>
      <xdr:col>13</xdr:col>
      <xdr:colOff>15688</xdr:colOff>
      <xdr:row>34</xdr:row>
      <xdr:rowOff>139847</xdr:rowOff>
    </xdr:from>
    <xdr:to>
      <xdr:col>22</xdr:col>
      <xdr:colOff>53788</xdr:colOff>
      <xdr:row>37</xdr:row>
      <xdr:rowOff>35859</xdr:rowOff>
    </xdr:to>
    <mc:AlternateContent xmlns:mc="http://schemas.openxmlformats.org/markup-compatibility/2006" xmlns:a14="http://schemas.microsoft.com/office/drawing/2010/main">
      <mc:Choice Requires="a14">
        <xdr:graphicFrame macro="">
          <xdr:nvGraphicFramePr>
            <xdr:cNvPr id="58" name="Month 5">
              <a:extLst>
                <a:ext uri="{FF2B5EF4-FFF2-40B4-BE49-F238E27FC236}">
                  <a16:creationId xmlns:a16="http://schemas.microsoft.com/office/drawing/2014/main" id="{00000000-0008-0000-0500-00003A000000}"/>
                </a:ext>
              </a:extLst>
            </xdr:cNvPr>
            <xdr:cNvGraphicFramePr/>
          </xdr:nvGraphicFramePr>
          <xdr:xfrm>
            <a:off x="0" y="0"/>
            <a:ext cx="0" cy="0"/>
          </xdr:xfrm>
          <a:graphic>
            <a:graphicData uri="http://schemas.microsoft.com/office/drawing/2010/slicer">
              <sle:slicer xmlns:sle="http://schemas.microsoft.com/office/drawing/2010/slicer" name="Month 5"/>
            </a:graphicData>
          </a:graphic>
        </xdr:graphicFrame>
      </mc:Choice>
      <mc:Fallback xmlns="">
        <xdr:sp macro="" textlink="">
          <xdr:nvSpPr>
            <xdr:cNvPr id="0" name=""/>
            <xdr:cNvSpPr>
              <a:spLocks noTextEdit="1"/>
            </xdr:cNvSpPr>
          </xdr:nvSpPr>
          <xdr:spPr>
            <a:xfrm>
              <a:off x="7940488" y="6357767"/>
              <a:ext cx="5524500" cy="444652"/>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xdr:colOff>
      <xdr:row>0</xdr:row>
      <xdr:rowOff>0</xdr:rowOff>
    </xdr:from>
    <xdr:to>
      <xdr:col>1</xdr:col>
      <xdr:colOff>26895</xdr:colOff>
      <xdr:row>1</xdr:row>
      <xdr:rowOff>53788</xdr:rowOff>
    </xdr:to>
    <xdr:sp macro="" textlink="">
      <xdr:nvSpPr>
        <xdr:cNvPr id="59" name="Rectangle 58">
          <a:extLst>
            <a:ext uri="{FF2B5EF4-FFF2-40B4-BE49-F238E27FC236}">
              <a16:creationId xmlns:a16="http://schemas.microsoft.com/office/drawing/2014/main" id="{00000000-0008-0000-0500-00003B000000}"/>
            </a:ext>
          </a:extLst>
        </xdr:cNvPr>
        <xdr:cNvSpPr/>
      </xdr:nvSpPr>
      <xdr:spPr>
        <a:xfrm>
          <a:off x="1" y="0"/>
          <a:ext cx="636494" cy="23666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340658</xdr:colOff>
      <xdr:row>1</xdr:row>
      <xdr:rowOff>89647</xdr:rowOff>
    </xdr:from>
    <xdr:to>
      <xdr:col>19</xdr:col>
      <xdr:colOff>161364</xdr:colOff>
      <xdr:row>10</xdr:row>
      <xdr:rowOff>89647</xdr:rowOff>
    </xdr:to>
    <xdr:sp macro="" textlink="">
      <xdr:nvSpPr>
        <xdr:cNvPr id="61" name="Rectangle: Rounded Corners 60">
          <a:hlinkClick xmlns:r="http://schemas.openxmlformats.org/officeDocument/2006/relationships" r:id="rId10"/>
          <a:extLst>
            <a:ext uri="{FF2B5EF4-FFF2-40B4-BE49-F238E27FC236}">
              <a16:creationId xmlns:a16="http://schemas.microsoft.com/office/drawing/2014/main" id="{00000000-0008-0000-0500-00003D000000}"/>
            </a:ext>
          </a:extLst>
        </xdr:cNvPr>
        <xdr:cNvSpPr/>
      </xdr:nvSpPr>
      <xdr:spPr>
        <a:xfrm>
          <a:off x="9484658" y="272527"/>
          <a:ext cx="2259106" cy="164592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19</xdr:col>
      <xdr:colOff>304800</xdr:colOff>
      <xdr:row>1</xdr:row>
      <xdr:rowOff>89647</xdr:rowOff>
    </xdr:from>
    <xdr:to>
      <xdr:col>23</xdr:col>
      <xdr:colOff>80682</xdr:colOff>
      <xdr:row>10</xdr:row>
      <xdr:rowOff>89647</xdr:rowOff>
    </xdr:to>
    <xdr:sp macro="" textlink="">
      <xdr:nvSpPr>
        <xdr:cNvPr id="62" name="Rectangle: Rounded Corners 61">
          <a:hlinkClick xmlns:r="http://schemas.openxmlformats.org/officeDocument/2006/relationships" r:id="rId11"/>
          <a:extLst>
            <a:ext uri="{FF2B5EF4-FFF2-40B4-BE49-F238E27FC236}">
              <a16:creationId xmlns:a16="http://schemas.microsoft.com/office/drawing/2014/main" id="{00000000-0008-0000-0500-00003E000000}"/>
            </a:ext>
          </a:extLst>
        </xdr:cNvPr>
        <xdr:cNvSpPr/>
      </xdr:nvSpPr>
      <xdr:spPr>
        <a:xfrm>
          <a:off x="11887200" y="272527"/>
          <a:ext cx="2214282" cy="164592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367553</xdr:colOff>
      <xdr:row>19</xdr:row>
      <xdr:rowOff>71716</xdr:rowOff>
    </xdr:from>
    <xdr:to>
      <xdr:col>5</xdr:col>
      <xdr:colOff>242047</xdr:colOff>
      <xdr:row>30</xdr:row>
      <xdr:rowOff>80680</xdr:rowOff>
    </xdr:to>
    <xdr:sp macro="" textlink="">
      <xdr:nvSpPr>
        <xdr:cNvPr id="63" name="Rectangle: Rounded Corners 62">
          <a:hlinkClick xmlns:r="http://schemas.openxmlformats.org/officeDocument/2006/relationships" r:id="rId11"/>
          <a:extLst>
            <a:ext uri="{FF2B5EF4-FFF2-40B4-BE49-F238E27FC236}">
              <a16:creationId xmlns:a16="http://schemas.microsoft.com/office/drawing/2014/main" id="{00000000-0008-0000-0500-00003F000000}"/>
            </a:ext>
          </a:extLst>
        </xdr:cNvPr>
        <xdr:cNvSpPr/>
      </xdr:nvSpPr>
      <xdr:spPr>
        <a:xfrm>
          <a:off x="367553" y="3546436"/>
          <a:ext cx="2922494" cy="2020644"/>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5</xdr:col>
      <xdr:colOff>403412</xdr:colOff>
      <xdr:row>21</xdr:row>
      <xdr:rowOff>161365</xdr:rowOff>
    </xdr:from>
    <xdr:to>
      <xdr:col>11</xdr:col>
      <xdr:colOff>152400</xdr:colOff>
      <xdr:row>38</xdr:row>
      <xdr:rowOff>71718</xdr:rowOff>
    </xdr:to>
    <xdr:sp macro="" textlink="">
      <xdr:nvSpPr>
        <xdr:cNvPr id="64" name="Rectangle: Rounded Corners 63">
          <a:hlinkClick xmlns:r="http://schemas.openxmlformats.org/officeDocument/2006/relationships" r:id="rId10"/>
          <a:extLst>
            <a:ext uri="{FF2B5EF4-FFF2-40B4-BE49-F238E27FC236}">
              <a16:creationId xmlns:a16="http://schemas.microsoft.com/office/drawing/2014/main" id="{00000000-0008-0000-0500-000040000000}"/>
            </a:ext>
          </a:extLst>
        </xdr:cNvPr>
        <xdr:cNvSpPr/>
      </xdr:nvSpPr>
      <xdr:spPr>
        <a:xfrm>
          <a:off x="3451412" y="4001845"/>
          <a:ext cx="3406588" cy="3019313"/>
        </a:xfrm>
        <a:prstGeom prst="roundRect">
          <a:avLst>
            <a:gd name="adj" fmla="val 12122"/>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xdr:col>
      <xdr:colOff>505213</xdr:colOff>
      <xdr:row>7</xdr:row>
      <xdr:rowOff>125506</xdr:rowOff>
    </xdr:from>
    <xdr:to>
      <xdr:col>5</xdr:col>
      <xdr:colOff>353795</xdr:colOff>
      <xdr:row>12</xdr:row>
      <xdr:rowOff>41680</xdr:rowOff>
    </xdr:to>
    <xdr:sp macro="" textlink="Processing!Y18">
      <xdr:nvSpPr>
        <xdr:cNvPr id="65" name="TextBox 64">
          <a:extLst>
            <a:ext uri="{FF2B5EF4-FFF2-40B4-BE49-F238E27FC236}">
              <a16:creationId xmlns:a16="http://schemas.microsoft.com/office/drawing/2014/main" id="{00000000-0008-0000-0500-000041000000}"/>
            </a:ext>
          </a:extLst>
        </xdr:cNvPr>
        <xdr:cNvSpPr txBox="1"/>
      </xdr:nvSpPr>
      <xdr:spPr>
        <a:xfrm>
          <a:off x="1724413" y="1405666"/>
          <a:ext cx="1677382" cy="830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C0EEC48-1748-45E6-841D-984E47F08F26}" type="TxLink">
            <a:rPr lang="en-US" sz="2000" b="0" i="0" u="none" strike="noStrike">
              <a:solidFill>
                <a:srgbClr val="000000"/>
              </a:solidFill>
              <a:latin typeface="Aptos Narrow"/>
              <a:ea typeface="+mn-ea"/>
              <a:cs typeface="+mn-cs"/>
            </a:rPr>
            <a:pPr marL="0" indent="0" algn="ctr"/>
            <a:t>$ 230 000</a:t>
          </a:fld>
          <a:endParaRPr lang="ru-RU" sz="6600" b="0" i="0" u="none" strike="noStrike">
            <a:solidFill>
              <a:sysClr val="windowText" lastClr="000000"/>
            </a:solidFill>
            <a:latin typeface="Aptos Narrow"/>
            <a:ea typeface="+mn-ea"/>
            <a:cs typeface="+mn-cs"/>
          </a:endParaRPr>
        </a:p>
      </xdr:txBody>
    </xdr:sp>
    <xdr:clientData/>
  </xdr:twoCellAnchor>
  <xdr:twoCellAnchor>
    <xdr:from>
      <xdr:col>11</xdr:col>
      <xdr:colOff>537882</xdr:colOff>
      <xdr:row>14</xdr:row>
      <xdr:rowOff>119916</xdr:rowOff>
    </xdr:from>
    <xdr:to>
      <xdr:col>22</xdr:col>
      <xdr:colOff>528647</xdr:colOff>
      <xdr:row>36</xdr:row>
      <xdr:rowOff>175335</xdr:rowOff>
    </xdr:to>
    <xdr:graphicFrame macro="">
      <xdr:nvGraphicFramePr>
        <xdr:cNvPr id="66" name="Chart 65">
          <a:extLst>
            <a:ext uri="{FF2B5EF4-FFF2-40B4-BE49-F238E27FC236}">
              <a16:creationId xmlns:a16="http://schemas.microsoft.com/office/drawing/2014/main" id="{00000000-0008-0000-0500-00004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20</xdr:col>
      <xdr:colOff>463721</xdr:colOff>
      <xdr:row>12</xdr:row>
      <xdr:rowOff>5823</xdr:rowOff>
    </xdr:from>
    <xdr:to>
      <xdr:col>22</xdr:col>
      <xdr:colOff>357041</xdr:colOff>
      <xdr:row>15</xdr:row>
      <xdr:rowOff>140067</xdr:rowOff>
    </xdr:to>
    <xdr:grpSp>
      <xdr:nvGrpSpPr>
        <xdr:cNvPr id="67" name="Group 66">
          <a:extLst>
            <a:ext uri="{FF2B5EF4-FFF2-40B4-BE49-F238E27FC236}">
              <a16:creationId xmlns:a16="http://schemas.microsoft.com/office/drawing/2014/main" id="{00000000-0008-0000-0500-000043000000}"/>
            </a:ext>
          </a:extLst>
        </xdr:cNvPr>
        <xdr:cNvGrpSpPr/>
      </xdr:nvGrpSpPr>
      <xdr:grpSpPr>
        <a:xfrm>
          <a:off x="12655721" y="2157352"/>
          <a:ext cx="1112520" cy="672127"/>
          <a:chOff x="9822180" y="3444241"/>
          <a:chExt cx="1112520" cy="672126"/>
        </a:xfrm>
      </xdr:grpSpPr>
      <xdr:graphicFrame macro="">
        <xdr:nvGraphicFramePr>
          <xdr:cNvPr id="68" name="Chart 67">
            <a:extLst>
              <a:ext uri="{FF2B5EF4-FFF2-40B4-BE49-F238E27FC236}">
                <a16:creationId xmlns:a16="http://schemas.microsoft.com/office/drawing/2014/main" id="{00000000-0008-0000-0500-000044000000}"/>
              </a:ext>
            </a:extLst>
          </xdr:cNvPr>
          <xdr:cNvGraphicFramePr>
            <a:graphicFrameLocks/>
          </xdr:cNvGraphicFramePr>
        </xdr:nvGraphicFramePr>
        <xdr:xfrm>
          <a:off x="9913620" y="3474720"/>
          <a:ext cx="960120" cy="641647"/>
        </xdr:xfrm>
        <a:graphic>
          <a:graphicData uri="http://schemas.openxmlformats.org/drawingml/2006/chart">
            <c:chart xmlns:c="http://schemas.openxmlformats.org/drawingml/2006/chart" xmlns:r="http://schemas.openxmlformats.org/officeDocument/2006/relationships" r:id="rId13"/>
          </a:graphicData>
        </a:graphic>
      </xdr:graphicFrame>
      <mc:AlternateContent xmlns:mc="http://schemas.openxmlformats.org/markup-compatibility/2006">
        <mc:Choice xmlns:a14="http://schemas.microsoft.com/office/drawing/2010/main" Requires="a14">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500-000001380000}"/>
                  </a:ext>
                </a:extLst>
              </xdr:cNvPr>
              <xdr:cNvSpPr/>
            </xdr:nvSpPr>
            <xdr:spPr bwMode="auto">
              <a:xfrm>
                <a:off x="9822180" y="3444241"/>
                <a:ext cx="1112520" cy="64008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xdr:grpSp>
    <xdr:clientData/>
  </xdr:twoCellAnchor>
  <xdr:twoCellAnchor>
    <xdr:from>
      <xdr:col>18</xdr:col>
      <xdr:colOff>304019</xdr:colOff>
      <xdr:row>11</xdr:row>
      <xdr:rowOff>152399</xdr:rowOff>
    </xdr:from>
    <xdr:to>
      <xdr:col>21</xdr:col>
      <xdr:colOff>199396</xdr:colOff>
      <xdr:row>14</xdr:row>
      <xdr:rowOff>87164</xdr:rowOff>
    </xdr:to>
    <xdr:sp macro="" textlink="Processing!O1">
      <xdr:nvSpPr>
        <xdr:cNvPr id="69" name="TextBox 68">
          <a:extLst>
            <a:ext uri="{FF2B5EF4-FFF2-40B4-BE49-F238E27FC236}">
              <a16:creationId xmlns:a16="http://schemas.microsoft.com/office/drawing/2014/main" id="{00000000-0008-0000-0500-000045000000}"/>
            </a:ext>
          </a:extLst>
        </xdr:cNvPr>
        <xdr:cNvSpPr txBox="1"/>
      </xdr:nvSpPr>
      <xdr:spPr>
        <a:xfrm>
          <a:off x="11276819" y="2124634"/>
          <a:ext cx="1724177"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E7FF701-F044-492A-94E8-4DCE9D568D61}" type="TxLink">
            <a:rPr lang="en-US" sz="1400" b="0" i="0" u="none" strike="noStrike">
              <a:solidFill>
                <a:schemeClr val="tx1"/>
              </a:solidFill>
              <a:latin typeface="Aptos Narrow"/>
              <a:ea typeface="+mn-ea"/>
              <a:cs typeface="+mn-cs"/>
            </a:rPr>
            <a:pPr marL="0" indent="0" algn="ctr"/>
            <a:t>Marketing Cost</a:t>
          </a:fld>
          <a:endParaRPr lang="ru-RU" sz="1400" b="0" i="0" u="none" strike="noStrike">
            <a:solidFill>
              <a:schemeClr val="tx1"/>
            </a:solidFill>
            <a:latin typeface="Aptos Narrow"/>
            <a:ea typeface="+mn-ea"/>
            <a:cs typeface="+mn-cs"/>
          </a:endParaRPr>
        </a:p>
      </xdr:txBody>
    </xdr:sp>
    <xdr:clientData/>
  </xdr:twoCellAnchor>
  <xdr:twoCellAnchor>
    <xdr:from>
      <xdr:col>12</xdr:col>
      <xdr:colOff>49453</xdr:colOff>
      <xdr:row>11</xdr:row>
      <xdr:rowOff>152399</xdr:rowOff>
    </xdr:from>
    <xdr:to>
      <xdr:col>15</xdr:col>
      <xdr:colOff>347178</xdr:colOff>
      <xdr:row>14</xdr:row>
      <xdr:rowOff>87164</xdr:rowOff>
    </xdr:to>
    <xdr:sp macro="" textlink="Processing!L1">
      <xdr:nvSpPr>
        <xdr:cNvPr id="70" name="TextBox 69">
          <a:extLst>
            <a:ext uri="{FF2B5EF4-FFF2-40B4-BE49-F238E27FC236}">
              <a16:creationId xmlns:a16="http://schemas.microsoft.com/office/drawing/2014/main" id="{00000000-0008-0000-0500-000046000000}"/>
            </a:ext>
          </a:extLst>
        </xdr:cNvPr>
        <xdr:cNvSpPr txBox="1"/>
      </xdr:nvSpPr>
      <xdr:spPr>
        <a:xfrm>
          <a:off x="7364653" y="2124634"/>
          <a:ext cx="2126525"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E253921-7170-4167-B8EE-406DFE714702}" type="TxLink">
            <a:rPr lang="en-US" sz="1400" b="0" i="0" u="none" strike="noStrike">
              <a:solidFill>
                <a:schemeClr val="tx1"/>
              </a:solidFill>
              <a:latin typeface="Aptos Narrow"/>
              <a:ea typeface="+mn-ea"/>
              <a:cs typeface="+mn-cs"/>
            </a:rPr>
            <a:pPr marL="0" indent="0" algn="l"/>
            <a:t>Brand Awareness</a:t>
          </a:fld>
          <a:endParaRPr lang="ru-RU" sz="1400" b="0" i="0" u="none" strike="noStrike">
            <a:solidFill>
              <a:schemeClr val="tx1"/>
            </a:solidFill>
            <a:latin typeface="Aptos Narrow"/>
            <a:ea typeface="+mn-ea"/>
            <a:cs typeface="+mn-cs"/>
          </a:endParaRPr>
        </a:p>
      </xdr:txBody>
    </xdr:sp>
    <xdr:clientData/>
  </xdr:twoCellAnchor>
  <xdr:twoCellAnchor>
    <xdr:from>
      <xdr:col>18</xdr:col>
      <xdr:colOff>304019</xdr:colOff>
      <xdr:row>13</xdr:row>
      <xdr:rowOff>107576</xdr:rowOff>
    </xdr:from>
    <xdr:to>
      <xdr:col>21</xdr:col>
      <xdr:colOff>199396</xdr:colOff>
      <xdr:row>16</xdr:row>
      <xdr:rowOff>42342</xdr:rowOff>
    </xdr:to>
    <xdr:sp macro="" textlink="Processing!T15">
      <xdr:nvSpPr>
        <xdr:cNvPr id="71" name="TextBox 70">
          <a:extLst>
            <a:ext uri="{FF2B5EF4-FFF2-40B4-BE49-F238E27FC236}">
              <a16:creationId xmlns:a16="http://schemas.microsoft.com/office/drawing/2014/main" id="{00000000-0008-0000-0500-000047000000}"/>
            </a:ext>
          </a:extLst>
        </xdr:cNvPr>
        <xdr:cNvSpPr txBox="1"/>
      </xdr:nvSpPr>
      <xdr:spPr>
        <a:xfrm>
          <a:off x="11276819" y="2438400"/>
          <a:ext cx="1724177"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14E037B-C405-4205-A568-D12574B3648F}" type="TxLink">
            <a:rPr lang="en-US" sz="2000" b="0" i="0" u="none" strike="noStrike">
              <a:solidFill>
                <a:schemeClr val="tx1"/>
              </a:solidFill>
              <a:latin typeface="Aptos Narrow"/>
              <a:ea typeface="+mn-ea"/>
              <a:cs typeface="+mn-cs"/>
            </a:rPr>
            <a:pPr marL="0" indent="0" algn="ctr"/>
            <a:t>56%</a:t>
          </a:fld>
          <a:endParaRPr lang="ru-RU" sz="2800" b="0" i="0" u="none" strike="noStrike">
            <a:solidFill>
              <a:schemeClr val="tx1"/>
            </a:solidFill>
            <a:latin typeface="Aptos Narrow"/>
            <a:ea typeface="+mn-ea"/>
            <a:cs typeface="+mn-cs"/>
          </a:endParaRPr>
        </a:p>
      </xdr:txBody>
    </xdr:sp>
    <xdr:clientData/>
  </xdr:twoCellAnchor>
  <xdr:twoCellAnchor>
    <xdr:from>
      <xdr:col>12</xdr:col>
      <xdr:colOff>336324</xdr:colOff>
      <xdr:row>13</xdr:row>
      <xdr:rowOff>107576</xdr:rowOff>
    </xdr:from>
    <xdr:to>
      <xdr:col>13</xdr:col>
      <xdr:colOff>535439</xdr:colOff>
      <xdr:row>16</xdr:row>
      <xdr:rowOff>42342</xdr:rowOff>
    </xdr:to>
    <xdr:sp macro="" textlink="Processing!M14">
      <xdr:nvSpPr>
        <xdr:cNvPr id="72" name="TextBox 71">
          <a:extLst>
            <a:ext uri="{FF2B5EF4-FFF2-40B4-BE49-F238E27FC236}">
              <a16:creationId xmlns:a16="http://schemas.microsoft.com/office/drawing/2014/main" id="{00000000-0008-0000-0500-000048000000}"/>
            </a:ext>
          </a:extLst>
        </xdr:cNvPr>
        <xdr:cNvSpPr txBox="1"/>
      </xdr:nvSpPr>
      <xdr:spPr>
        <a:xfrm>
          <a:off x="7651524" y="2438400"/>
          <a:ext cx="808715"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110F177-7531-49FA-A829-12E766CD0B72}" type="TxLink">
            <a:rPr lang="en-US" sz="2000" b="0" i="0" u="none" strike="noStrike">
              <a:solidFill>
                <a:srgbClr val="0C94FF"/>
              </a:solidFill>
              <a:latin typeface="Aptos Narrow"/>
              <a:ea typeface="+mn-ea"/>
              <a:cs typeface="+mn-cs"/>
            </a:rPr>
            <a:pPr marL="0" indent="0" algn="l"/>
            <a:t>61%</a:t>
          </a:fld>
          <a:endParaRPr lang="ru-RU" sz="2800" b="0" i="0" u="none" strike="noStrike">
            <a:solidFill>
              <a:srgbClr val="0C94FF"/>
            </a:solidFill>
            <a:latin typeface="Aptos Narrow"/>
            <a:ea typeface="+mn-ea"/>
            <a:cs typeface="+mn-cs"/>
          </a:endParaRPr>
        </a:p>
      </xdr:txBody>
    </xdr:sp>
    <xdr:clientData/>
  </xdr:twoCellAnchor>
  <xdr:twoCellAnchor>
    <xdr:from>
      <xdr:col>20</xdr:col>
      <xdr:colOff>421340</xdr:colOff>
      <xdr:row>13</xdr:row>
      <xdr:rowOff>89648</xdr:rowOff>
    </xdr:from>
    <xdr:to>
      <xdr:col>21</xdr:col>
      <xdr:colOff>35859</xdr:colOff>
      <xdr:row>14</xdr:row>
      <xdr:rowOff>134472</xdr:rowOff>
    </xdr:to>
    <xdr:sp macro="" textlink="">
      <xdr:nvSpPr>
        <xdr:cNvPr id="73" name="Rectangle 72">
          <a:extLst>
            <a:ext uri="{FF2B5EF4-FFF2-40B4-BE49-F238E27FC236}">
              <a16:creationId xmlns:a16="http://schemas.microsoft.com/office/drawing/2014/main" id="{00000000-0008-0000-0500-000049000000}"/>
            </a:ext>
          </a:extLst>
        </xdr:cNvPr>
        <xdr:cNvSpPr/>
      </xdr:nvSpPr>
      <xdr:spPr>
        <a:xfrm>
          <a:off x="12613340" y="2420472"/>
          <a:ext cx="224119" cy="224118"/>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385484</xdr:colOff>
      <xdr:row>11</xdr:row>
      <xdr:rowOff>35860</xdr:rowOff>
    </xdr:from>
    <xdr:to>
      <xdr:col>7</xdr:col>
      <xdr:colOff>430308</xdr:colOff>
      <xdr:row>17</xdr:row>
      <xdr:rowOff>152400</xdr:rowOff>
    </xdr:to>
    <xdr:sp macro="" textlink="">
      <xdr:nvSpPr>
        <xdr:cNvPr id="74" name="Rectangle: Rounded Corners 73">
          <a:hlinkClick xmlns:r="http://schemas.openxmlformats.org/officeDocument/2006/relationships" r:id="rId14"/>
          <a:extLst>
            <a:ext uri="{FF2B5EF4-FFF2-40B4-BE49-F238E27FC236}">
              <a16:creationId xmlns:a16="http://schemas.microsoft.com/office/drawing/2014/main" id="{00000000-0008-0000-0500-00004A000000}"/>
            </a:ext>
          </a:extLst>
        </xdr:cNvPr>
        <xdr:cNvSpPr/>
      </xdr:nvSpPr>
      <xdr:spPr>
        <a:xfrm>
          <a:off x="385484" y="2008095"/>
          <a:ext cx="4312024" cy="119230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0</xdr:colOff>
      <xdr:row>0</xdr:row>
      <xdr:rowOff>0</xdr:rowOff>
    </xdr:from>
    <xdr:to>
      <xdr:col>1</xdr:col>
      <xdr:colOff>26894</xdr:colOff>
      <xdr:row>1</xdr:row>
      <xdr:rowOff>53788</xdr:rowOff>
    </xdr:to>
    <xdr:sp macro="" textlink="">
      <xdr:nvSpPr>
        <xdr:cNvPr id="75" name="Rectangle 74">
          <a:extLst>
            <a:ext uri="{FF2B5EF4-FFF2-40B4-BE49-F238E27FC236}">
              <a16:creationId xmlns:a16="http://schemas.microsoft.com/office/drawing/2014/main" id="{00000000-0008-0000-0500-00004B000000}"/>
            </a:ext>
          </a:extLst>
        </xdr:cNvPr>
        <xdr:cNvSpPr/>
      </xdr:nvSpPr>
      <xdr:spPr>
        <a:xfrm>
          <a:off x="0" y="0"/>
          <a:ext cx="636494" cy="233082"/>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editAs="oneCell">
    <xdr:from>
      <xdr:col>23</xdr:col>
      <xdr:colOff>76200</xdr:colOff>
      <xdr:row>0</xdr:row>
      <xdr:rowOff>38100</xdr:rowOff>
    </xdr:from>
    <xdr:to>
      <xdr:col>23</xdr:col>
      <xdr:colOff>350520</xdr:colOff>
      <xdr:row>1</xdr:row>
      <xdr:rowOff>129540</xdr:rowOff>
    </xdr:to>
    <xdr:pic>
      <xdr:nvPicPr>
        <xdr:cNvPr id="76" name="Graphic 75" descr="Moon and stars with solid fill">
          <a:hlinkClick xmlns:r="http://schemas.openxmlformats.org/officeDocument/2006/relationships" r:id="rId15"/>
          <a:extLst>
            <a:ext uri="{FF2B5EF4-FFF2-40B4-BE49-F238E27FC236}">
              <a16:creationId xmlns:a16="http://schemas.microsoft.com/office/drawing/2014/main" id="{00000000-0008-0000-0500-00004C000000}"/>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4097000" y="38100"/>
          <a:ext cx="274320" cy="27432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441960</xdr:colOff>
      <xdr:row>2</xdr:row>
      <xdr:rowOff>31132</xdr:rowOff>
    </xdr:from>
    <xdr:to>
      <xdr:col>5</xdr:col>
      <xdr:colOff>441960</xdr:colOff>
      <xdr:row>12</xdr:row>
      <xdr:rowOff>63901</xdr:rowOff>
    </xdr:to>
    <xdr:grpSp>
      <xdr:nvGrpSpPr>
        <xdr:cNvPr id="2" name="Group 1">
          <a:extLst>
            <a:ext uri="{FF2B5EF4-FFF2-40B4-BE49-F238E27FC236}">
              <a16:creationId xmlns:a16="http://schemas.microsoft.com/office/drawing/2014/main" id="{00000000-0008-0000-0200-000002000000}"/>
            </a:ext>
          </a:extLst>
        </xdr:cNvPr>
        <xdr:cNvGrpSpPr/>
      </xdr:nvGrpSpPr>
      <xdr:grpSpPr>
        <a:xfrm>
          <a:off x="1661160" y="389720"/>
          <a:ext cx="1828800" cy="1825710"/>
          <a:chOff x="2438400" y="3108960"/>
          <a:chExt cx="1618489" cy="1618489"/>
        </a:xfrm>
      </xdr:grpSpPr>
      <xdr:sp macro="" textlink="">
        <xdr:nvSpPr>
          <xdr:cNvPr id="3" name="Oval 2">
            <a:extLst>
              <a:ext uri="{FF2B5EF4-FFF2-40B4-BE49-F238E27FC236}">
                <a16:creationId xmlns:a16="http://schemas.microsoft.com/office/drawing/2014/main" id="{00000000-0008-0000-0200-000003000000}"/>
              </a:ext>
            </a:extLst>
          </xdr:cNvPr>
          <xdr:cNvSpPr/>
        </xdr:nvSpPr>
        <xdr:spPr>
          <a:xfrm>
            <a:off x="2438401" y="3108960"/>
            <a:ext cx="1618488" cy="1618488"/>
          </a:xfrm>
          <a:prstGeom prst="ellipse">
            <a:avLst/>
          </a:prstGeom>
          <a:gradFill flip="none" rotWithShape="1">
            <a:gsLst>
              <a:gs pos="55000">
                <a:srgbClr val="8A2BF1"/>
              </a:gs>
              <a:gs pos="37000">
                <a:srgbClr val="8A2BF1">
                  <a:alpha val="0"/>
                </a:srgbClr>
              </a:gs>
            </a:gsLst>
            <a:path path="circle">
              <a:fillToRect l="100000" t="100000"/>
            </a:path>
            <a:tileRect r="-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4" name="Oval 3">
            <a:extLst>
              <a:ext uri="{FF2B5EF4-FFF2-40B4-BE49-F238E27FC236}">
                <a16:creationId xmlns:a16="http://schemas.microsoft.com/office/drawing/2014/main" id="{00000000-0008-0000-0200-000004000000}"/>
              </a:ext>
            </a:extLst>
          </xdr:cNvPr>
          <xdr:cNvSpPr/>
        </xdr:nvSpPr>
        <xdr:spPr>
          <a:xfrm>
            <a:off x="2438401" y="3108960"/>
            <a:ext cx="1618488" cy="1618488"/>
          </a:xfrm>
          <a:prstGeom prst="ellipse">
            <a:avLst/>
          </a:prstGeom>
          <a:gradFill flip="none" rotWithShape="1">
            <a:gsLst>
              <a:gs pos="82000">
                <a:srgbClr val="10EBCD"/>
              </a:gs>
              <a:gs pos="67000">
                <a:srgbClr val="10EBCD">
                  <a:alpha val="0"/>
                </a:srgbClr>
              </a:gs>
            </a:gsLst>
            <a:path path="circle">
              <a:fillToRect l="100000" b="100000"/>
            </a:path>
            <a:tileRect t="-100000" r="-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5" name="Oval 4">
            <a:extLst>
              <a:ext uri="{FF2B5EF4-FFF2-40B4-BE49-F238E27FC236}">
                <a16:creationId xmlns:a16="http://schemas.microsoft.com/office/drawing/2014/main" id="{00000000-0008-0000-0200-000005000000}"/>
              </a:ext>
            </a:extLst>
          </xdr:cNvPr>
          <xdr:cNvSpPr/>
        </xdr:nvSpPr>
        <xdr:spPr>
          <a:xfrm>
            <a:off x="2438401" y="3108960"/>
            <a:ext cx="1618488" cy="1618488"/>
          </a:xfrm>
          <a:prstGeom prst="ellipse">
            <a:avLst/>
          </a:prstGeom>
          <a:gradFill flip="none" rotWithShape="1">
            <a:gsLst>
              <a:gs pos="80000">
                <a:srgbClr val="FF00FF"/>
              </a:gs>
              <a:gs pos="65000">
                <a:srgbClr val="FF00FF">
                  <a:alpha val="0"/>
                </a:srgbClr>
              </a:gs>
            </a:gsLst>
            <a:path path="circle">
              <a:fillToRect t="100000" r="100000"/>
            </a:path>
            <a:tileRect l="-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6" name="Oval 5">
            <a:extLst>
              <a:ext uri="{FF2B5EF4-FFF2-40B4-BE49-F238E27FC236}">
                <a16:creationId xmlns:a16="http://schemas.microsoft.com/office/drawing/2014/main" id="{00000000-0008-0000-0200-000006000000}"/>
              </a:ext>
            </a:extLst>
          </xdr:cNvPr>
          <xdr:cNvSpPr/>
        </xdr:nvSpPr>
        <xdr:spPr>
          <a:xfrm>
            <a:off x="2438400" y="3108961"/>
            <a:ext cx="1618488" cy="1618488"/>
          </a:xfrm>
          <a:prstGeom prst="ellipse">
            <a:avLst/>
          </a:prstGeom>
          <a:gradFill flip="none" rotWithShape="1">
            <a:gsLst>
              <a:gs pos="72000">
                <a:srgbClr val="FF0000"/>
              </a:gs>
              <a:gs pos="54000">
                <a:srgbClr val="FF00FF">
                  <a:alpha val="0"/>
                </a:srgbClr>
              </a:gs>
            </a:gsLst>
            <a:path path="circle">
              <a:fillToRect r="100000" b="100000"/>
            </a:path>
            <a:tileRect l="-100000" t="-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clientData/>
  </xdr:twoCellAnchor>
  <xdr:twoCellAnchor>
    <xdr:from>
      <xdr:col>1</xdr:col>
      <xdr:colOff>565404</xdr:colOff>
      <xdr:row>0</xdr:row>
      <xdr:rowOff>89650</xdr:rowOff>
    </xdr:from>
    <xdr:to>
      <xdr:col>6</xdr:col>
      <xdr:colOff>333756</xdr:colOff>
      <xdr:row>14</xdr:row>
      <xdr:rowOff>1796</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510540</xdr:colOff>
      <xdr:row>2</xdr:row>
      <xdr:rowOff>104890</xdr:rowOff>
    </xdr:from>
    <xdr:to>
      <xdr:col>5</xdr:col>
      <xdr:colOff>373380</xdr:colOff>
      <xdr:row>11</xdr:row>
      <xdr:rowOff>150610</xdr:rowOff>
    </xdr:to>
    <xdr:sp macro="" textlink="">
      <xdr:nvSpPr>
        <xdr:cNvPr id="8" name="Oval 7">
          <a:extLst>
            <a:ext uri="{FF2B5EF4-FFF2-40B4-BE49-F238E27FC236}">
              <a16:creationId xmlns:a16="http://schemas.microsoft.com/office/drawing/2014/main" id="{00000000-0008-0000-0200-000008000000}"/>
            </a:ext>
          </a:extLst>
        </xdr:cNvPr>
        <xdr:cNvSpPr/>
      </xdr:nvSpPr>
      <xdr:spPr>
        <a:xfrm>
          <a:off x="1729740" y="470650"/>
          <a:ext cx="1691640" cy="1691640"/>
        </a:xfrm>
        <a:prstGeom prst="ellipse">
          <a:avLst/>
        </a:prstGeom>
        <a:gradFill flip="none" rotWithShape="1">
          <a:gsLst>
            <a:gs pos="80000">
              <a:schemeClr val="tx1">
                <a:alpha val="0"/>
              </a:schemeClr>
            </a:gs>
            <a:gs pos="23000">
              <a:schemeClr val="tx1"/>
            </a:gs>
          </a:gsLst>
          <a:path path="circle">
            <a:fillToRect l="50000" t="50000" r="50000" b="5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xdr:col>
      <xdr:colOff>160020</xdr:colOff>
      <xdr:row>8</xdr:row>
      <xdr:rowOff>111081</xdr:rowOff>
    </xdr:from>
    <xdr:to>
      <xdr:col>7</xdr:col>
      <xdr:colOff>45720</xdr:colOff>
      <xdr:row>13</xdr:row>
      <xdr:rowOff>90109</xdr:rowOff>
    </xdr:to>
    <xdr:sp macro="" textlink="">
      <xdr:nvSpPr>
        <xdr:cNvPr id="9" name="Flowchart: Manual Operation 248">
          <a:extLst>
            <a:ext uri="{FF2B5EF4-FFF2-40B4-BE49-F238E27FC236}">
              <a16:creationId xmlns:a16="http://schemas.microsoft.com/office/drawing/2014/main" id="{00000000-0008-0000-0200-000009000000}"/>
            </a:ext>
          </a:extLst>
        </xdr:cNvPr>
        <xdr:cNvSpPr/>
      </xdr:nvSpPr>
      <xdr:spPr>
        <a:xfrm flipV="1">
          <a:off x="769620" y="1574121"/>
          <a:ext cx="3543300" cy="893428"/>
        </a:xfrm>
        <a:custGeom>
          <a:avLst/>
          <a:gdLst>
            <a:gd name="connsiteX0" fmla="*/ 0 w 10000"/>
            <a:gd name="connsiteY0" fmla="*/ 0 h 10000"/>
            <a:gd name="connsiteX1" fmla="*/ 10000 w 10000"/>
            <a:gd name="connsiteY1" fmla="*/ 0 h 10000"/>
            <a:gd name="connsiteX2" fmla="*/ 8000 w 10000"/>
            <a:gd name="connsiteY2" fmla="*/ 10000 h 10000"/>
            <a:gd name="connsiteX3" fmla="*/ 2000 w 10000"/>
            <a:gd name="connsiteY3" fmla="*/ 10000 h 10000"/>
            <a:gd name="connsiteX4" fmla="*/ 0 w 10000"/>
            <a:gd name="connsiteY4" fmla="*/ 0 h 10000"/>
            <a:gd name="connsiteX0" fmla="*/ 0 w 12021"/>
            <a:gd name="connsiteY0" fmla="*/ 0 h 10000"/>
            <a:gd name="connsiteX1" fmla="*/ 12021 w 12021"/>
            <a:gd name="connsiteY1" fmla="*/ 0 h 10000"/>
            <a:gd name="connsiteX2" fmla="*/ 10021 w 12021"/>
            <a:gd name="connsiteY2" fmla="*/ 10000 h 10000"/>
            <a:gd name="connsiteX3" fmla="*/ 4021 w 12021"/>
            <a:gd name="connsiteY3" fmla="*/ 10000 h 10000"/>
            <a:gd name="connsiteX4" fmla="*/ 0 w 12021"/>
            <a:gd name="connsiteY4" fmla="*/ 0 h 10000"/>
            <a:gd name="connsiteX0" fmla="*/ 0 w 12021"/>
            <a:gd name="connsiteY0" fmla="*/ 0 h 10000"/>
            <a:gd name="connsiteX1" fmla="*/ 12021 w 12021"/>
            <a:gd name="connsiteY1" fmla="*/ 0 h 10000"/>
            <a:gd name="connsiteX2" fmla="*/ 10021 w 12021"/>
            <a:gd name="connsiteY2" fmla="*/ 10000 h 10000"/>
            <a:gd name="connsiteX3" fmla="*/ 5546 w 12021"/>
            <a:gd name="connsiteY3" fmla="*/ 10000 h 10000"/>
            <a:gd name="connsiteX4" fmla="*/ 0 w 12021"/>
            <a:gd name="connsiteY4" fmla="*/ 0 h 10000"/>
            <a:gd name="connsiteX0" fmla="*/ 0 w 15035"/>
            <a:gd name="connsiteY0" fmla="*/ 0 h 10000"/>
            <a:gd name="connsiteX1" fmla="*/ 15035 w 15035"/>
            <a:gd name="connsiteY1" fmla="*/ 97 h 10000"/>
            <a:gd name="connsiteX2" fmla="*/ 10021 w 15035"/>
            <a:gd name="connsiteY2" fmla="*/ 10000 h 10000"/>
            <a:gd name="connsiteX3" fmla="*/ 5546 w 15035"/>
            <a:gd name="connsiteY3" fmla="*/ 10000 h 10000"/>
            <a:gd name="connsiteX4" fmla="*/ 0 w 15035"/>
            <a:gd name="connsiteY4" fmla="*/ 0 h 10000"/>
            <a:gd name="connsiteX0" fmla="*/ 0 w 15035"/>
            <a:gd name="connsiteY0" fmla="*/ 0 h 10000"/>
            <a:gd name="connsiteX1" fmla="*/ 15035 w 15035"/>
            <a:gd name="connsiteY1" fmla="*/ 97 h 10000"/>
            <a:gd name="connsiteX2" fmla="*/ 8780 w 15035"/>
            <a:gd name="connsiteY2" fmla="*/ 10000 h 10000"/>
            <a:gd name="connsiteX3" fmla="*/ 5546 w 15035"/>
            <a:gd name="connsiteY3" fmla="*/ 10000 h 10000"/>
            <a:gd name="connsiteX4" fmla="*/ 0 w 15035"/>
            <a:gd name="connsiteY4" fmla="*/ 0 h 10000"/>
            <a:gd name="connsiteX0" fmla="*/ 0 w 15035"/>
            <a:gd name="connsiteY0" fmla="*/ 0 h 10000"/>
            <a:gd name="connsiteX1" fmla="*/ 15035 w 15035"/>
            <a:gd name="connsiteY1" fmla="*/ 97 h 10000"/>
            <a:gd name="connsiteX2" fmla="*/ 8780 w 15035"/>
            <a:gd name="connsiteY2" fmla="*/ 10000 h 10000"/>
            <a:gd name="connsiteX3" fmla="*/ 5972 w 15035"/>
            <a:gd name="connsiteY3" fmla="*/ 10000 h 10000"/>
            <a:gd name="connsiteX4" fmla="*/ 0 w 15035"/>
            <a:gd name="connsiteY4" fmla="*/ 0 h 10000"/>
            <a:gd name="connsiteX0" fmla="*/ 0 w 15673"/>
            <a:gd name="connsiteY0" fmla="*/ 0 h 10000"/>
            <a:gd name="connsiteX1" fmla="*/ 15673 w 15673"/>
            <a:gd name="connsiteY1" fmla="*/ 97 h 10000"/>
            <a:gd name="connsiteX2" fmla="*/ 9418 w 15673"/>
            <a:gd name="connsiteY2" fmla="*/ 10000 h 10000"/>
            <a:gd name="connsiteX3" fmla="*/ 6610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418 w 15673"/>
            <a:gd name="connsiteY2" fmla="*/ 10000 h 10000"/>
            <a:gd name="connsiteX3" fmla="*/ 6291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028 w 15673"/>
            <a:gd name="connsiteY2" fmla="*/ 10000 h 10000"/>
            <a:gd name="connsiteX3" fmla="*/ 6291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312 w 15673"/>
            <a:gd name="connsiteY2" fmla="*/ 10000 h 10000"/>
            <a:gd name="connsiteX3" fmla="*/ 6291 w 15673"/>
            <a:gd name="connsiteY3" fmla="*/ 10000 h 10000"/>
            <a:gd name="connsiteX4" fmla="*/ 0 w 15673"/>
            <a:gd name="connsiteY4" fmla="*/ 0 h 10000"/>
            <a:gd name="connsiteX0" fmla="*/ 0 w 15779"/>
            <a:gd name="connsiteY0" fmla="*/ 0 h 10000"/>
            <a:gd name="connsiteX1" fmla="*/ 15779 w 15779"/>
            <a:gd name="connsiteY1" fmla="*/ 97 h 10000"/>
            <a:gd name="connsiteX2" fmla="*/ 9312 w 15779"/>
            <a:gd name="connsiteY2" fmla="*/ 10000 h 10000"/>
            <a:gd name="connsiteX3" fmla="*/ 6291 w 15779"/>
            <a:gd name="connsiteY3" fmla="*/ 10000 h 10000"/>
            <a:gd name="connsiteX4" fmla="*/ 0 w 15779"/>
            <a:gd name="connsiteY4" fmla="*/ 0 h 10000"/>
            <a:gd name="connsiteX0" fmla="*/ 0 w 15779"/>
            <a:gd name="connsiteY0" fmla="*/ 0 h 10000"/>
            <a:gd name="connsiteX1" fmla="*/ 15779 w 15779"/>
            <a:gd name="connsiteY1" fmla="*/ 97 h 10000"/>
            <a:gd name="connsiteX2" fmla="*/ 9525 w 15779"/>
            <a:gd name="connsiteY2" fmla="*/ 10000 h 10000"/>
            <a:gd name="connsiteX3" fmla="*/ 6291 w 15779"/>
            <a:gd name="connsiteY3" fmla="*/ 10000 h 10000"/>
            <a:gd name="connsiteX4" fmla="*/ 0 w 15779"/>
            <a:gd name="connsiteY4" fmla="*/ 0 h 10000"/>
            <a:gd name="connsiteX0" fmla="*/ 0 w 15779"/>
            <a:gd name="connsiteY0" fmla="*/ 0 h 10583"/>
            <a:gd name="connsiteX1" fmla="*/ 15779 w 15779"/>
            <a:gd name="connsiteY1" fmla="*/ 97 h 10583"/>
            <a:gd name="connsiteX2" fmla="*/ 9525 w 15779"/>
            <a:gd name="connsiteY2" fmla="*/ 10000 h 10583"/>
            <a:gd name="connsiteX3" fmla="*/ 6965 w 15779"/>
            <a:gd name="connsiteY3" fmla="*/ 10583 h 10583"/>
            <a:gd name="connsiteX4" fmla="*/ 0 w 15779"/>
            <a:gd name="connsiteY4" fmla="*/ 0 h 10583"/>
            <a:gd name="connsiteX0" fmla="*/ 0 w 15779"/>
            <a:gd name="connsiteY0" fmla="*/ 0 h 10971"/>
            <a:gd name="connsiteX1" fmla="*/ 15779 w 15779"/>
            <a:gd name="connsiteY1" fmla="*/ 97 h 10971"/>
            <a:gd name="connsiteX2" fmla="*/ 9525 w 15779"/>
            <a:gd name="connsiteY2" fmla="*/ 10000 h 10971"/>
            <a:gd name="connsiteX3" fmla="*/ 7000 w 15779"/>
            <a:gd name="connsiteY3" fmla="*/ 10971 h 10971"/>
            <a:gd name="connsiteX4" fmla="*/ 0 w 15779"/>
            <a:gd name="connsiteY4" fmla="*/ 0 h 10971"/>
            <a:gd name="connsiteX0" fmla="*/ 0 w 15779"/>
            <a:gd name="connsiteY0" fmla="*/ 0 h 11165"/>
            <a:gd name="connsiteX1" fmla="*/ 15779 w 15779"/>
            <a:gd name="connsiteY1" fmla="*/ 97 h 11165"/>
            <a:gd name="connsiteX2" fmla="*/ 8780 w 15779"/>
            <a:gd name="connsiteY2" fmla="*/ 11165 h 11165"/>
            <a:gd name="connsiteX3" fmla="*/ 7000 w 15779"/>
            <a:gd name="connsiteY3" fmla="*/ 10971 h 11165"/>
            <a:gd name="connsiteX4" fmla="*/ 0 w 15779"/>
            <a:gd name="connsiteY4" fmla="*/ 0 h 1116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5779" h="11165">
              <a:moveTo>
                <a:pt x="0" y="0"/>
              </a:moveTo>
              <a:lnTo>
                <a:pt x="15779" y="97"/>
              </a:lnTo>
              <a:lnTo>
                <a:pt x="8780" y="11165"/>
              </a:lnTo>
              <a:lnTo>
                <a:pt x="7000" y="10971"/>
              </a:lnTo>
              <a:lnTo>
                <a:pt x="0" y="0"/>
              </a:lnTo>
              <a:close/>
            </a:path>
          </a:pathLst>
        </a:custGeom>
        <a:gradFill flip="none" rotWithShape="1">
          <a:gsLst>
            <a:gs pos="21000">
              <a:srgbClr val="14141A"/>
            </a:gs>
            <a:gs pos="100000">
              <a:schemeClr val="tx1"/>
            </a:gs>
          </a:gsLst>
          <a:lin ang="54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112060</xdr:colOff>
      <xdr:row>5</xdr:row>
      <xdr:rowOff>100918</xdr:rowOff>
    </xdr:from>
    <xdr:to>
      <xdr:col>5</xdr:col>
      <xdr:colOff>188260</xdr:colOff>
      <xdr:row>9</xdr:row>
      <xdr:rowOff>144945</xdr:rowOff>
    </xdr:to>
    <xdr:sp macro="" textlink="Processing!B2">
      <xdr:nvSpPr>
        <xdr:cNvPr id="10" name="TextBox 9">
          <a:extLst>
            <a:ext uri="{FF2B5EF4-FFF2-40B4-BE49-F238E27FC236}">
              <a16:creationId xmlns:a16="http://schemas.microsoft.com/office/drawing/2014/main" id="{00000000-0008-0000-0200-00000A000000}"/>
            </a:ext>
          </a:extLst>
        </xdr:cNvPr>
        <xdr:cNvSpPr txBox="1"/>
      </xdr:nvSpPr>
      <xdr:spPr>
        <a:xfrm>
          <a:off x="1940860" y="1015318"/>
          <a:ext cx="1295400" cy="775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C2F0C4F-9758-45F7-A19F-38405E292A98}" type="TxLink">
            <a:rPr lang="en-US" sz="2400" b="0" i="0" u="none" strike="noStrike">
              <a:solidFill>
                <a:schemeClr val="bg1"/>
              </a:solidFill>
              <a:latin typeface="Aptos Narrow"/>
              <a:ea typeface="+mn-ea"/>
              <a:cs typeface="+mn-cs"/>
            </a:rPr>
            <a:pPr marL="0" indent="0" algn="ctr"/>
            <a:t>76%</a:t>
          </a:fld>
          <a:endParaRPr lang="ru-RU" sz="2400" b="0" i="0" u="none" strike="noStrike">
            <a:solidFill>
              <a:schemeClr val="bg1"/>
            </a:solidFill>
            <a:latin typeface="Aptos Narrow"/>
            <a:ea typeface="+mn-ea"/>
            <a:cs typeface="+mn-cs"/>
          </a:endParaRPr>
        </a:p>
      </xdr:txBody>
    </xdr:sp>
    <xdr:clientData/>
  </xdr:twoCellAnchor>
  <xdr:twoCellAnchor>
    <xdr:from>
      <xdr:col>7</xdr:col>
      <xdr:colOff>204845</xdr:colOff>
      <xdr:row>1</xdr:row>
      <xdr:rowOff>77996</xdr:rowOff>
    </xdr:from>
    <xdr:to>
      <xdr:col>11</xdr:col>
      <xdr:colOff>154446</xdr:colOff>
      <xdr:row>20</xdr:row>
      <xdr:rowOff>157610</xdr:rowOff>
    </xdr:to>
    <xdr:sp macro="" textlink="">
      <xdr:nvSpPr>
        <xdr:cNvPr id="11" name="Rectangle: Rounded Corners 10">
          <a:extLst>
            <a:ext uri="{FF2B5EF4-FFF2-40B4-BE49-F238E27FC236}">
              <a16:creationId xmlns:a16="http://schemas.microsoft.com/office/drawing/2014/main" id="{00000000-0008-0000-0200-00000B000000}"/>
            </a:ext>
          </a:extLst>
        </xdr:cNvPr>
        <xdr:cNvSpPr/>
      </xdr:nvSpPr>
      <xdr:spPr>
        <a:xfrm>
          <a:off x="4472045" y="260876"/>
          <a:ext cx="2388001" cy="3554334"/>
        </a:xfrm>
        <a:prstGeom prst="roundRect">
          <a:avLst>
            <a:gd name="adj" fmla="val 10070"/>
          </a:avLst>
        </a:prstGeom>
        <a:gradFill flip="none" rotWithShape="1">
          <a:gsLst>
            <a:gs pos="100000">
              <a:srgbClr val="1E3979"/>
            </a:gs>
            <a:gs pos="0">
              <a:srgbClr val="1B222F"/>
            </a:gs>
            <a:gs pos="59000">
              <a:srgbClr val="0A0E14"/>
            </a:gs>
          </a:gsLst>
          <a:path path="circle">
            <a:fillToRect r="100000" b="100000"/>
          </a:path>
          <a:tileRect l="-100000" t="-100000"/>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5</xdr:col>
      <xdr:colOff>433445</xdr:colOff>
      <xdr:row>21</xdr:row>
      <xdr:rowOff>165850</xdr:rowOff>
    </xdr:from>
    <xdr:to>
      <xdr:col>11</xdr:col>
      <xdr:colOff>136265</xdr:colOff>
      <xdr:row>38</xdr:row>
      <xdr:rowOff>66566</xdr:rowOff>
    </xdr:to>
    <xdr:sp macro="" textlink="">
      <xdr:nvSpPr>
        <xdr:cNvPr id="12" name="Rectangle: Rounded Corners 11">
          <a:extLst>
            <a:ext uri="{FF2B5EF4-FFF2-40B4-BE49-F238E27FC236}">
              <a16:creationId xmlns:a16="http://schemas.microsoft.com/office/drawing/2014/main" id="{00000000-0008-0000-0200-00000C000000}"/>
            </a:ext>
          </a:extLst>
        </xdr:cNvPr>
        <xdr:cNvSpPr/>
      </xdr:nvSpPr>
      <xdr:spPr>
        <a:xfrm>
          <a:off x="3481445" y="3931026"/>
          <a:ext cx="3360420" cy="2948716"/>
        </a:xfrm>
        <a:prstGeom prst="roundRect">
          <a:avLst>
            <a:gd name="adj" fmla="val 7161"/>
          </a:avLst>
        </a:prstGeom>
        <a:gradFill>
          <a:gsLst>
            <a:gs pos="100000">
              <a:srgbClr val="1E3979">
                <a:alpha val="86000"/>
              </a:srgbClr>
            </a:gs>
            <a:gs pos="9000">
              <a:srgbClr val="1B222F"/>
            </a:gs>
            <a:gs pos="63000">
              <a:srgbClr val="0A0E14">
                <a:alpha val="42000"/>
              </a:srgbClr>
            </a:gs>
          </a:gsLst>
          <a:path path="circle">
            <a:fillToRect r="100000" b="100000"/>
          </a:path>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0</xdr:col>
      <xdr:colOff>335280</xdr:colOff>
      <xdr:row>31</xdr:row>
      <xdr:rowOff>139807</xdr:rowOff>
    </xdr:from>
    <xdr:to>
      <xdr:col>5</xdr:col>
      <xdr:colOff>213360</xdr:colOff>
      <xdr:row>38</xdr:row>
      <xdr:rowOff>66566</xdr:rowOff>
    </xdr:to>
    <xdr:sp macro="" textlink="">
      <xdr:nvSpPr>
        <xdr:cNvPr id="13" name="Rectangle: Rounded Corners 12">
          <a:extLst>
            <a:ext uri="{FF2B5EF4-FFF2-40B4-BE49-F238E27FC236}">
              <a16:creationId xmlns:a16="http://schemas.microsoft.com/office/drawing/2014/main" id="{00000000-0008-0000-0200-00000D000000}"/>
            </a:ext>
          </a:extLst>
        </xdr:cNvPr>
        <xdr:cNvSpPr/>
      </xdr:nvSpPr>
      <xdr:spPr>
        <a:xfrm>
          <a:off x="335280" y="5809087"/>
          <a:ext cx="2926080" cy="1206919"/>
        </a:xfrm>
        <a:prstGeom prst="roundRect">
          <a:avLst>
            <a:gd name="adj" fmla="val 17742"/>
          </a:avLst>
        </a:prstGeom>
        <a:gradFill flip="none" rotWithShape="1">
          <a:gsLst>
            <a:gs pos="0">
              <a:srgbClr val="1B222F"/>
            </a:gs>
            <a:gs pos="37000">
              <a:srgbClr val="0A0E14"/>
            </a:gs>
          </a:gsLst>
          <a:lin ang="2700000" scaled="1"/>
          <a:tileRect/>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0</xdr:col>
      <xdr:colOff>335280</xdr:colOff>
      <xdr:row>19</xdr:row>
      <xdr:rowOff>24656</xdr:rowOff>
    </xdr:from>
    <xdr:to>
      <xdr:col>5</xdr:col>
      <xdr:colOff>213360</xdr:colOff>
      <xdr:row>30</xdr:row>
      <xdr:rowOff>125899</xdr:rowOff>
    </xdr:to>
    <xdr:sp macro="" textlink="">
      <xdr:nvSpPr>
        <xdr:cNvPr id="14" name="Rectangle: Rounded Corners 13">
          <a:extLst>
            <a:ext uri="{FF2B5EF4-FFF2-40B4-BE49-F238E27FC236}">
              <a16:creationId xmlns:a16="http://schemas.microsoft.com/office/drawing/2014/main" id="{00000000-0008-0000-0200-00000E000000}"/>
            </a:ext>
          </a:extLst>
        </xdr:cNvPr>
        <xdr:cNvSpPr/>
      </xdr:nvSpPr>
      <xdr:spPr>
        <a:xfrm>
          <a:off x="335280" y="3499376"/>
          <a:ext cx="2926080" cy="2112923"/>
        </a:xfrm>
        <a:prstGeom prst="roundRect">
          <a:avLst>
            <a:gd name="adj" fmla="val 11726"/>
          </a:avLst>
        </a:prstGeom>
        <a:gradFill flip="none" rotWithShape="1">
          <a:gsLst>
            <a:gs pos="0">
              <a:srgbClr val="15286F"/>
            </a:gs>
            <a:gs pos="45000">
              <a:srgbClr val="0A0E14"/>
            </a:gs>
          </a:gsLst>
          <a:path path="circle">
            <a:fillToRect l="100000" t="100000"/>
          </a:path>
          <a:tileRect r="-100000" b="-100000"/>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0</xdr:col>
      <xdr:colOff>335280</xdr:colOff>
      <xdr:row>11</xdr:row>
      <xdr:rowOff>45276</xdr:rowOff>
    </xdr:from>
    <xdr:to>
      <xdr:col>7</xdr:col>
      <xdr:colOff>457200</xdr:colOff>
      <xdr:row>17</xdr:row>
      <xdr:rowOff>158231</xdr:rowOff>
    </xdr:to>
    <xdr:sp macro="" textlink="Processing!O11">
      <xdr:nvSpPr>
        <xdr:cNvPr id="15" name="Rectangle: Rounded Corners 14">
          <a:extLst>
            <a:ext uri="{FF2B5EF4-FFF2-40B4-BE49-F238E27FC236}">
              <a16:creationId xmlns:a16="http://schemas.microsoft.com/office/drawing/2014/main" id="{00000000-0008-0000-0200-00000F000000}"/>
            </a:ext>
          </a:extLst>
        </xdr:cNvPr>
        <xdr:cNvSpPr/>
      </xdr:nvSpPr>
      <xdr:spPr>
        <a:xfrm>
          <a:off x="335280" y="2056956"/>
          <a:ext cx="4389120" cy="1210235"/>
        </a:xfrm>
        <a:prstGeom prst="roundRect">
          <a:avLst>
            <a:gd name="adj" fmla="val 20852"/>
          </a:avLst>
        </a:prstGeom>
        <a:gradFill flip="none" rotWithShape="1">
          <a:gsLst>
            <a:gs pos="0">
              <a:srgbClr val="2E63DE"/>
            </a:gs>
            <a:gs pos="82000">
              <a:srgbClr val="0A0E14"/>
            </a:gs>
          </a:gsLst>
          <a:path path="circle">
            <a:fillToRect l="100000" b="100000"/>
          </a:path>
          <a:tileRect t="-100000" r="-100000"/>
        </a:gradFill>
        <a:ln w="12700">
          <a:solidFill>
            <a:srgbClr val="242D3A"/>
          </a:solidFill>
        </a:ln>
        <a:effectLst>
          <a:outerShdw blurRad="177800" dist="2286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fld id="{C2B3F1E5-5657-4AE1-B285-D2D8540966BE}" type="TxLink">
            <a:rPr lang="en-US" sz="3200" b="0" i="0" u="none" strike="noStrike">
              <a:solidFill>
                <a:schemeClr val="bg1"/>
              </a:solidFill>
              <a:latin typeface="Aptos Narrow"/>
            </a:rPr>
            <a:pPr algn="l"/>
            <a:t>                Attack</a:t>
          </a:fld>
          <a:endParaRPr lang="ru-RU" sz="4800">
            <a:solidFill>
              <a:schemeClr val="bg1"/>
            </a:solidFill>
          </a:endParaRPr>
        </a:p>
      </xdr:txBody>
    </xdr:sp>
    <xdr:clientData/>
  </xdr:twoCellAnchor>
  <xdr:twoCellAnchor>
    <xdr:from>
      <xdr:col>11</xdr:col>
      <xdr:colOff>364865</xdr:colOff>
      <xdr:row>11</xdr:row>
      <xdr:rowOff>77996</xdr:rowOff>
    </xdr:from>
    <xdr:to>
      <xdr:col>23</xdr:col>
      <xdr:colOff>90545</xdr:colOff>
      <xdr:row>38</xdr:row>
      <xdr:rowOff>77996</xdr:rowOff>
    </xdr:to>
    <xdr:sp macro="" textlink="">
      <xdr:nvSpPr>
        <xdr:cNvPr id="16" name="Rectangle: Rounded Corners 15">
          <a:extLst>
            <a:ext uri="{FF2B5EF4-FFF2-40B4-BE49-F238E27FC236}">
              <a16:creationId xmlns:a16="http://schemas.microsoft.com/office/drawing/2014/main" id="{00000000-0008-0000-0200-000010000000}"/>
            </a:ext>
          </a:extLst>
        </xdr:cNvPr>
        <xdr:cNvSpPr/>
      </xdr:nvSpPr>
      <xdr:spPr>
        <a:xfrm>
          <a:off x="7070465" y="2089676"/>
          <a:ext cx="7040880" cy="4937760"/>
        </a:xfrm>
        <a:prstGeom prst="roundRect">
          <a:avLst>
            <a:gd name="adj" fmla="val 4847"/>
          </a:avLst>
        </a:prstGeom>
        <a:gradFill>
          <a:gsLst>
            <a:gs pos="100000">
              <a:srgbClr val="1E3979">
                <a:alpha val="86000"/>
              </a:srgbClr>
            </a:gs>
            <a:gs pos="23000">
              <a:srgbClr val="1B222F"/>
            </a:gs>
            <a:gs pos="84000">
              <a:srgbClr val="0A0E14">
                <a:alpha val="42000"/>
              </a:srgbClr>
            </a:gs>
          </a:gsLst>
          <a:path path="circle">
            <a:fillToRect r="100000" b="100000"/>
          </a:path>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11</xdr:col>
      <xdr:colOff>487082</xdr:colOff>
      <xdr:row>1</xdr:row>
      <xdr:rowOff>107577</xdr:rowOff>
    </xdr:from>
    <xdr:to>
      <xdr:col>15</xdr:col>
      <xdr:colOff>107578</xdr:colOff>
      <xdr:row>11</xdr:row>
      <xdr:rowOff>35860</xdr:rowOff>
    </xdr:to>
    <xdr:graphicFrame macro="">
      <xdr:nvGraphicFramePr>
        <xdr:cNvPr id="18" name="Chart 17">
          <a:extLst>
            <a:ext uri="{FF2B5EF4-FFF2-40B4-BE49-F238E27FC236}">
              <a16:creationId xmlns:a16="http://schemas.microsoft.com/office/drawing/2014/main" id="{00000000-0008-0000-02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380105</xdr:colOff>
      <xdr:row>1</xdr:row>
      <xdr:rowOff>77996</xdr:rowOff>
    </xdr:from>
    <xdr:to>
      <xdr:col>15</xdr:col>
      <xdr:colOff>181985</xdr:colOff>
      <xdr:row>10</xdr:row>
      <xdr:rowOff>77996</xdr:rowOff>
    </xdr:to>
    <xdr:sp macro="" textlink="Processing!U15">
      <xdr:nvSpPr>
        <xdr:cNvPr id="17" name="Rectangle: Rounded Corners 16">
          <a:extLst>
            <a:ext uri="{FF2B5EF4-FFF2-40B4-BE49-F238E27FC236}">
              <a16:creationId xmlns:a16="http://schemas.microsoft.com/office/drawing/2014/main" id="{00000000-0008-0000-0200-000011000000}"/>
            </a:ext>
          </a:extLst>
        </xdr:cNvPr>
        <xdr:cNvSpPr/>
      </xdr:nvSpPr>
      <xdr:spPr>
        <a:xfrm>
          <a:off x="7085705" y="260876"/>
          <a:ext cx="2240280" cy="1645920"/>
        </a:xfrm>
        <a:prstGeom prst="roundRect">
          <a:avLst>
            <a:gd name="adj" fmla="val 12717"/>
          </a:avLst>
        </a:prstGeom>
        <a:gradFill>
          <a:gsLst>
            <a:gs pos="100000">
              <a:srgbClr val="1E3979">
                <a:alpha val="86000"/>
              </a:srgbClr>
            </a:gs>
            <a:gs pos="9000">
              <a:srgbClr val="1B222F"/>
            </a:gs>
            <a:gs pos="63000">
              <a:srgbClr val="0A0E14">
                <a:alpha val="42000"/>
              </a:srgbClr>
            </a:gs>
          </a:gsLst>
          <a:path path="circle">
            <a:fillToRect r="100000" b="100000"/>
          </a:path>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B748B55B-B3B3-4883-8DC5-A7261B2267DA}" type="TxLink">
            <a:rPr lang="en-US" sz="3200" b="0" i="0" u="none" strike="noStrike">
              <a:solidFill>
                <a:schemeClr val="bg1"/>
              </a:solidFill>
              <a:latin typeface="Aptos Narrow"/>
            </a:rPr>
            <a:pPr algn="ctr"/>
            <a:t>56%</a:t>
          </a:fld>
          <a:endParaRPr lang="ru-RU" sz="3200">
            <a:solidFill>
              <a:schemeClr val="bg1"/>
            </a:solidFill>
          </a:endParaRPr>
        </a:p>
      </xdr:txBody>
    </xdr:sp>
    <xdr:clientData/>
  </xdr:twoCellAnchor>
  <xdr:twoCellAnchor>
    <xdr:from>
      <xdr:col>19</xdr:col>
      <xdr:colOff>358587</xdr:colOff>
      <xdr:row>4</xdr:row>
      <xdr:rowOff>26897</xdr:rowOff>
    </xdr:from>
    <xdr:to>
      <xdr:col>23</xdr:col>
      <xdr:colOff>35858</xdr:colOff>
      <xdr:row>10</xdr:row>
      <xdr:rowOff>34965</xdr:rowOff>
    </xdr:to>
    <xdr:graphicFrame macro="">
      <xdr:nvGraphicFramePr>
        <xdr:cNvPr id="20" name="Chart 19">
          <a:extLst>
            <a:ext uri="{FF2B5EF4-FFF2-40B4-BE49-F238E27FC236}">
              <a16:creationId xmlns:a16="http://schemas.microsoft.com/office/drawing/2014/main" id="{00000000-0008-0000-02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288665</xdr:colOff>
      <xdr:row>1</xdr:row>
      <xdr:rowOff>77996</xdr:rowOff>
    </xdr:from>
    <xdr:to>
      <xdr:col>23</xdr:col>
      <xdr:colOff>90545</xdr:colOff>
      <xdr:row>10</xdr:row>
      <xdr:rowOff>77996</xdr:rowOff>
    </xdr:to>
    <xdr:sp macro="" textlink="Processing!I14">
      <xdr:nvSpPr>
        <xdr:cNvPr id="21" name="Rectangle: Rounded Corners 20">
          <a:extLst>
            <a:ext uri="{FF2B5EF4-FFF2-40B4-BE49-F238E27FC236}">
              <a16:creationId xmlns:a16="http://schemas.microsoft.com/office/drawing/2014/main" id="{00000000-0008-0000-0200-000015000000}"/>
            </a:ext>
          </a:extLst>
        </xdr:cNvPr>
        <xdr:cNvSpPr/>
      </xdr:nvSpPr>
      <xdr:spPr>
        <a:xfrm>
          <a:off x="11871065" y="260876"/>
          <a:ext cx="2240280" cy="1645920"/>
        </a:xfrm>
        <a:prstGeom prst="roundRect">
          <a:avLst>
            <a:gd name="adj" fmla="val 12717"/>
          </a:avLst>
        </a:prstGeom>
        <a:gradFill>
          <a:gsLst>
            <a:gs pos="100000">
              <a:srgbClr val="1E3979">
                <a:alpha val="86000"/>
              </a:srgbClr>
            </a:gs>
            <a:gs pos="9000">
              <a:srgbClr val="1B222F"/>
            </a:gs>
            <a:gs pos="63000">
              <a:srgbClr val="0A0E14">
                <a:alpha val="42000"/>
              </a:srgbClr>
            </a:gs>
          </a:gsLst>
          <a:path path="circle">
            <a:fillToRect r="100000" b="100000"/>
          </a:path>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6F9C7E96-A143-49A2-8D0E-F431A6B14F42}" type="TxLink">
            <a:rPr lang="en-US" sz="3200" b="0" i="0" u="none" strike="noStrike">
              <a:solidFill>
                <a:schemeClr val="bg1"/>
              </a:solidFill>
              <a:latin typeface="Aptos Narrow"/>
            </a:rPr>
            <a:pPr algn="ctr"/>
            <a:t> $2,55,545 </a:t>
          </a:fld>
          <a:endParaRPr lang="ru-RU" sz="3200">
            <a:solidFill>
              <a:schemeClr val="bg1"/>
            </a:solidFill>
          </a:endParaRPr>
        </a:p>
      </xdr:txBody>
    </xdr:sp>
    <xdr:clientData/>
  </xdr:twoCellAnchor>
  <xdr:twoCellAnchor>
    <xdr:from>
      <xdr:col>15</xdr:col>
      <xdr:colOff>334385</xdr:colOff>
      <xdr:row>1</xdr:row>
      <xdr:rowOff>77996</xdr:rowOff>
    </xdr:from>
    <xdr:to>
      <xdr:col>19</xdr:col>
      <xdr:colOff>136265</xdr:colOff>
      <xdr:row>10</xdr:row>
      <xdr:rowOff>77996</xdr:rowOff>
    </xdr:to>
    <xdr:sp macro="" textlink="">
      <xdr:nvSpPr>
        <xdr:cNvPr id="22" name="Rectangle: Rounded Corners 21">
          <a:extLst>
            <a:ext uri="{FF2B5EF4-FFF2-40B4-BE49-F238E27FC236}">
              <a16:creationId xmlns:a16="http://schemas.microsoft.com/office/drawing/2014/main" id="{00000000-0008-0000-0200-000016000000}"/>
            </a:ext>
          </a:extLst>
        </xdr:cNvPr>
        <xdr:cNvSpPr/>
      </xdr:nvSpPr>
      <xdr:spPr>
        <a:xfrm>
          <a:off x="9478385" y="260876"/>
          <a:ext cx="2240280" cy="1645920"/>
        </a:xfrm>
        <a:prstGeom prst="roundRect">
          <a:avLst>
            <a:gd name="adj" fmla="val 12717"/>
          </a:avLst>
        </a:prstGeom>
        <a:gradFill>
          <a:gsLst>
            <a:gs pos="100000">
              <a:srgbClr val="1E3979">
                <a:alpha val="86000"/>
              </a:srgbClr>
            </a:gs>
            <a:gs pos="9000">
              <a:srgbClr val="1B222F"/>
            </a:gs>
            <a:gs pos="63000">
              <a:srgbClr val="0A0E14">
                <a:alpha val="42000"/>
              </a:srgbClr>
            </a:gs>
          </a:gsLst>
          <a:path path="circle">
            <a:fillToRect r="100000" b="100000"/>
          </a:path>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algn="ctr"/>
          <a:endParaRPr lang="en-US" sz="3200">
            <a:solidFill>
              <a:schemeClr val="bg1"/>
            </a:solidFill>
          </a:endParaRPr>
        </a:p>
      </xdr:txBody>
    </xdr:sp>
    <xdr:clientData/>
  </xdr:twoCellAnchor>
  <xdr:twoCellAnchor>
    <xdr:from>
      <xdr:col>15</xdr:col>
      <xdr:colOff>109760</xdr:colOff>
      <xdr:row>4</xdr:row>
      <xdr:rowOff>62758</xdr:rowOff>
    </xdr:from>
    <xdr:to>
      <xdr:col>19</xdr:col>
      <xdr:colOff>368840</xdr:colOff>
      <xdr:row>10</xdr:row>
      <xdr:rowOff>156993</xdr:rowOff>
    </xdr:to>
    <xdr:graphicFrame macro="">
      <xdr:nvGraphicFramePr>
        <xdr:cNvPr id="19" name="Chart 18">
          <a:extLst>
            <a:ext uri="{FF2B5EF4-FFF2-40B4-BE49-F238E27FC236}">
              <a16:creationId xmlns:a16="http://schemas.microsoft.com/office/drawing/2014/main" id="{00000000-0008-0000-02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419900</xdr:colOff>
      <xdr:row>8</xdr:row>
      <xdr:rowOff>44824</xdr:rowOff>
    </xdr:from>
    <xdr:to>
      <xdr:col>10</xdr:col>
      <xdr:colOff>602780</xdr:colOff>
      <xdr:row>18</xdr:row>
      <xdr:rowOff>172123</xdr:rowOff>
    </xdr:to>
    <xdr:graphicFrame macro="">
      <xdr:nvGraphicFramePr>
        <xdr:cNvPr id="23" name="Chart 22">
          <a:extLst>
            <a:ext uri="{FF2B5EF4-FFF2-40B4-BE49-F238E27FC236}">
              <a16:creationId xmlns:a16="http://schemas.microsoft.com/office/drawing/2014/main" id="{00000000-0008-0000-02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228603</xdr:colOff>
      <xdr:row>11</xdr:row>
      <xdr:rowOff>88253</xdr:rowOff>
    </xdr:from>
    <xdr:to>
      <xdr:col>10</xdr:col>
      <xdr:colOff>304803</xdr:colOff>
      <xdr:row>15</xdr:row>
      <xdr:rowOff>128693</xdr:rowOff>
    </xdr:to>
    <xdr:sp macro="" textlink="Processing!B5">
      <xdr:nvSpPr>
        <xdr:cNvPr id="24" name="TextBox 23">
          <a:extLst>
            <a:ext uri="{FF2B5EF4-FFF2-40B4-BE49-F238E27FC236}">
              <a16:creationId xmlns:a16="http://schemas.microsoft.com/office/drawing/2014/main" id="{00000000-0008-0000-0200-000018000000}"/>
            </a:ext>
          </a:extLst>
        </xdr:cNvPr>
        <xdr:cNvSpPr txBox="1"/>
      </xdr:nvSpPr>
      <xdr:spPr>
        <a:xfrm>
          <a:off x="5105403" y="2099933"/>
          <a:ext cx="1295400" cy="77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DD86518-7D43-413D-B3ED-7BB07784295D}" type="TxLink">
            <a:rPr lang="en-US" sz="3600" b="0" i="0" u="none" strike="noStrike">
              <a:solidFill>
                <a:schemeClr val="bg1"/>
              </a:solidFill>
              <a:latin typeface="Aptos Narrow"/>
              <a:ea typeface="+mn-ea"/>
              <a:cs typeface="+mn-cs"/>
            </a:rPr>
            <a:pPr marL="0" indent="0" algn="ctr"/>
            <a:t>58%</a:t>
          </a:fld>
          <a:endParaRPr lang="ru-RU" sz="3600" b="0" i="0" u="none" strike="noStrike">
            <a:solidFill>
              <a:schemeClr val="bg1"/>
            </a:solidFill>
            <a:latin typeface="Aptos Narrow"/>
            <a:ea typeface="+mn-ea"/>
            <a:cs typeface="+mn-cs"/>
          </a:endParaRPr>
        </a:p>
      </xdr:txBody>
    </xdr:sp>
    <xdr:clientData/>
  </xdr:twoCellAnchor>
  <xdr:twoCellAnchor>
    <xdr:from>
      <xdr:col>8</xdr:col>
      <xdr:colOff>5528</xdr:colOff>
      <xdr:row>1</xdr:row>
      <xdr:rowOff>146583</xdr:rowOff>
    </xdr:from>
    <xdr:to>
      <xdr:col>10</xdr:col>
      <xdr:colOff>353762</xdr:colOff>
      <xdr:row>4</xdr:row>
      <xdr:rowOff>81349</xdr:rowOff>
    </xdr:to>
    <xdr:sp macro="" textlink="Processing!B4">
      <xdr:nvSpPr>
        <xdr:cNvPr id="25" name="TextBox 24">
          <a:extLst>
            <a:ext uri="{FF2B5EF4-FFF2-40B4-BE49-F238E27FC236}">
              <a16:creationId xmlns:a16="http://schemas.microsoft.com/office/drawing/2014/main" id="{00000000-0008-0000-0200-000019000000}"/>
            </a:ext>
          </a:extLst>
        </xdr:cNvPr>
        <xdr:cNvSpPr txBox="1"/>
      </xdr:nvSpPr>
      <xdr:spPr>
        <a:xfrm>
          <a:off x="4882328" y="329463"/>
          <a:ext cx="1567434"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1D9BCB-52A4-4256-B7ED-6DF2E9741ECC}" type="TxLink">
            <a:rPr lang="en-US" sz="2000" b="0" i="0" u="none" strike="noStrike">
              <a:solidFill>
                <a:srgbClr val="A2ADBE"/>
              </a:solidFill>
              <a:latin typeface="Aptos Narrow"/>
              <a:ea typeface="+mn-ea"/>
              <a:cs typeface="+mn-cs"/>
            </a:rPr>
            <a:pPr marL="0" indent="0" algn="ctr"/>
            <a:t>Lead Metric</a:t>
          </a:fld>
          <a:endParaRPr lang="ru-RU" sz="4400" b="0" i="0" u="none" strike="noStrike">
            <a:solidFill>
              <a:srgbClr val="A2ADBE"/>
            </a:solidFill>
            <a:latin typeface="Aptos Narrow"/>
            <a:ea typeface="+mn-ea"/>
            <a:cs typeface="+mn-cs"/>
          </a:endParaRPr>
        </a:p>
      </xdr:txBody>
    </xdr:sp>
    <xdr:clientData/>
  </xdr:twoCellAnchor>
  <xdr:twoCellAnchor>
    <xdr:from>
      <xdr:col>7</xdr:col>
      <xdr:colOff>183777</xdr:colOff>
      <xdr:row>3</xdr:row>
      <xdr:rowOff>146583</xdr:rowOff>
    </xdr:from>
    <xdr:to>
      <xdr:col>9</xdr:col>
      <xdr:colOff>259977</xdr:colOff>
      <xdr:row>6</xdr:row>
      <xdr:rowOff>81348</xdr:rowOff>
    </xdr:to>
    <xdr:sp macro="" textlink="Processing!B6">
      <xdr:nvSpPr>
        <xdr:cNvPr id="26" name="TextBox 25">
          <a:extLst>
            <a:ext uri="{FF2B5EF4-FFF2-40B4-BE49-F238E27FC236}">
              <a16:creationId xmlns:a16="http://schemas.microsoft.com/office/drawing/2014/main" id="{00000000-0008-0000-0200-00001A000000}"/>
            </a:ext>
          </a:extLst>
        </xdr:cNvPr>
        <xdr:cNvSpPr txBox="1"/>
      </xdr:nvSpPr>
      <xdr:spPr>
        <a:xfrm>
          <a:off x="4450977" y="695223"/>
          <a:ext cx="1295400" cy="48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A3BAAC5-0474-4195-86A0-709050E29F4D}" type="TxLink">
            <a:rPr lang="en-US" sz="1200" b="0" i="0" u="none" strike="noStrike">
              <a:solidFill>
                <a:srgbClr val="A2ADBE"/>
              </a:solidFill>
              <a:latin typeface="Aptos Narrow"/>
              <a:ea typeface="+mn-ea"/>
              <a:cs typeface="+mn-cs"/>
            </a:rPr>
            <a:pPr marL="0" indent="0" algn="ctr"/>
            <a:t>Open leads</a:t>
          </a:fld>
          <a:endParaRPr lang="ru-RU" sz="4400" b="0" i="0" u="none" strike="noStrike">
            <a:solidFill>
              <a:srgbClr val="A2ADBE"/>
            </a:solidFill>
            <a:latin typeface="Aptos Narrow"/>
            <a:ea typeface="+mn-ea"/>
            <a:cs typeface="+mn-cs"/>
          </a:endParaRPr>
        </a:p>
      </xdr:txBody>
    </xdr:sp>
    <xdr:clientData/>
  </xdr:twoCellAnchor>
  <xdr:twoCellAnchor>
    <xdr:from>
      <xdr:col>9</xdr:col>
      <xdr:colOff>206541</xdr:colOff>
      <xdr:row>3</xdr:row>
      <xdr:rowOff>146583</xdr:rowOff>
    </xdr:from>
    <xdr:to>
      <xdr:col>11</xdr:col>
      <xdr:colOff>57919</xdr:colOff>
      <xdr:row>6</xdr:row>
      <xdr:rowOff>81348</xdr:rowOff>
    </xdr:to>
    <xdr:sp macro="" textlink="Processing!B7">
      <xdr:nvSpPr>
        <xdr:cNvPr id="27" name="TextBox 26">
          <a:extLst>
            <a:ext uri="{FF2B5EF4-FFF2-40B4-BE49-F238E27FC236}">
              <a16:creationId xmlns:a16="http://schemas.microsoft.com/office/drawing/2014/main" id="{00000000-0008-0000-0200-00001B000000}"/>
            </a:ext>
          </a:extLst>
        </xdr:cNvPr>
        <xdr:cNvSpPr txBox="1"/>
      </xdr:nvSpPr>
      <xdr:spPr>
        <a:xfrm>
          <a:off x="5692941" y="695223"/>
          <a:ext cx="1070578" cy="48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D0AF173-A76C-4BA2-AFCC-7D2134B36E88}" type="TxLink">
            <a:rPr lang="en-US" sz="1200" b="0" i="0" u="none" strike="noStrike">
              <a:solidFill>
                <a:srgbClr val="A2ADBE"/>
              </a:solidFill>
              <a:latin typeface="Aptos Narrow"/>
              <a:ea typeface="+mn-ea"/>
              <a:cs typeface="+mn-cs"/>
            </a:rPr>
            <a:pPr marL="0" indent="0" algn="ctr"/>
            <a:t>Closed leads</a:t>
          </a:fld>
          <a:endParaRPr lang="ru-RU" sz="4800" b="0" i="0" u="none" strike="noStrike">
            <a:solidFill>
              <a:srgbClr val="A2ADBE"/>
            </a:solidFill>
            <a:latin typeface="Aptos Narrow"/>
            <a:ea typeface="+mn-ea"/>
            <a:cs typeface="+mn-cs"/>
          </a:endParaRPr>
        </a:p>
      </xdr:txBody>
    </xdr:sp>
    <xdr:clientData/>
  </xdr:twoCellAnchor>
  <xdr:twoCellAnchor>
    <xdr:from>
      <xdr:col>7</xdr:col>
      <xdr:colOff>183777</xdr:colOff>
      <xdr:row>5</xdr:row>
      <xdr:rowOff>65900</xdr:rowOff>
    </xdr:from>
    <xdr:to>
      <xdr:col>9</xdr:col>
      <xdr:colOff>259977</xdr:colOff>
      <xdr:row>8</xdr:row>
      <xdr:rowOff>666</xdr:rowOff>
    </xdr:to>
    <xdr:sp macro="" textlink="Processing!C6">
      <xdr:nvSpPr>
        <xdr:cNvPr id="28" name="TextBox 27">
          <a:extLst>
            <a:ext uri="{FF2B5EF4-FFF2-40B4-BE49-F238E27FC236}">
              <a16:creationId xmlns:a16="http://schemas.microsoft.com/office/drawing/2014/main" id="{00000000-0008-0000-0200-00001C000000}"/>
            </a:ext>
          </a:extLst>
        </xdr:cNvPr>
        <xdr:cNvSpPr txBox="1"/>
      </xdr:nvSpPr>
      <xdr:spPr>
        <a:xfrm>
          <a:off x="4450977" y="980300"/>
          <a:ext cx="1295400"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84DAE3-B3FC-40AE-BF82-70AE2483AA72}" type="TxLink">
            <a:rPr lang="en-US" sz="2400" b="0" i="0" u="none" strike="noStrike">
              <a:solidFill>
                <a:schemeClr val="bg1"/>
              </a:solidFill>
              <a:latin typeface="Aptos Narrow"/>
              <a:ea typeface="+mn-ea"/>
              <a:cs typeface="+mn-cs"/>
            </a:rPr>
            <a:pPr marL="0" indent="0" algn="ctr"/>
            <a:t>820</a:t>
          </a:fld>
          <a:endParaRPr lang="ru-RU" sz="8000" b="0" i="0" u="none" strike="noStrike">
            <a:solidFill>
              <a:schemeClr val="bg1"/>
            </a:solidFill>
            <a:latin typeface="Aptos Narrow"/>
            <a:ea typeface="+mn-ea"/>
            <a:cs typeface="+mn-cs"/>
          </a:endParaRPr>
        </a:p>
      </xdr:txBody>
    </xdr:sp>
    <xdr:clientData/>
  </xdr:twoCellAnchor>
  <xdr:twoCellAnchor>
    <xdr:from>
      <xdr:col>9</xdr:col>
      <xdr:colOff>206541</xdr:colOff>
      <xdr:row>5</xdr:row>
      <xdr:rowOff>65900</xdr:rowOff>
    </xdr:from>
    <xdr:to>
      <xdr:col>11</xdr:col>
      <xdr:colOff>57919</xdr:colOff>
      <xdr:row>8</xdr:row>
      <xdr:rowOff>666</xdr:rowOff>
    </xdr:to>
    <xdr:sp macro="" textlink="Processing!C7">
      <xdr:nvSpPr>
        <xdr:cNvPr id="29" name="TextBox 28">
          <a:extLst>
            <a:ext uri="{FF2B5EF4-FFF2-40B4-BE49-F238E27FC236}">
              <a16:creationId xmlns:a16="http://schemas.microsoft.com/office/drawing/2014/main" id="{00000000-0008-0000-0200-00001D000000}"/>
            </a:ext>
          </a:extLst>
        </xdr:cNvPr>
        <xdr:cNvSpPr txBox="1"/>
      </xdr:nvSpPr>
      <xdr:spPr>
        <a:xfrm>
          <a:off x="5692941" y="980300"/>
          <a:ext cx="1070578"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5D51B43-CEBB-4B35-BEFD-490CD61FE41E}" type="TxLink">
            <a:rPr lang="en-US" sz="2400" b="0" i="0" u="none" strike="noStrike">
              <a:solidFill>
                <a:schemeClr val="bg1"/>
              </a:solidFill>
              <a:latin typeface="Aptos Narrow"/>
              <a:ea typeface="+mn-ea"/>
              <a:cs typeface="+mn-cs"/>
            </a:rPr>
            <a:pPr marL="0" indent="0" algn="ctr"/>
            <a:t>475</a:t>
          </a:fld>
          <a:endParaRPr lang="ru-RU" sz="8800" b="0" i="0" u="none" strike="noStrike">
            <a:solidFill>
              <a:schemeClr val="bg1"/>
            </a:solidFill>
            <a:latin typeface="Aptos Narrow"/>
            <a:ea typeface="+mn-ea"/>
            <a:cs typeface="+mn-cs"/>
          </a:endParaRPr>
        </a:p>
      </xdr:txBody>
    </xdr:sp>
    <xdr:clientData/>
  </xdr:twoCellAnchor>
  <xdr:twoCellAnchor>
    <xdr:from>
      <xdr:col>0</xdr:col>
      <xdr:colOff>434340</xdr:colOff>
      <xdr:row>21</xdr:row>
      <xdr:rowOff>17036</xdr:rowOff>
    </xdr:from>
    <xdr:to>
      <xdr:col>5</xdr:col>
      <xdr:colOff>129540</xdr:colOff>
      <xdr:row>30</xdr:row>
      <xdr:rowOff>17035</xdr:rowOff>
    </xdr:to>
    <xdr:graphicFrame macro="">
      <xdr:nvGraphicFramePr>
        <xdr:cNvPr id="30" name="Chart 29">
          <a:extLst>
            <a:ext uri="{FF2B5EF4-FFF2-40B4-BE49-F238E27FC236}">
              <a16:creationId xmlns:a16="http://schemas.microsoft.com/office/drawing/2014/main" id="{00000000-0008-0000-02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28557</xdr:colOff>
      <xdr:row>1</xdr:row>
      <xdr:rowOff>146583</xdr:rowOff>
    </xdr:from>
    <xdr:to>
      <xdr:col>14</xdr:col>
      <xdr:colOff>533534</xdr:colOff>
      <xdr:row>4</xdr:row>
      <xdr:rowOff>81349</xdr:rowOff>
    </xdr:to>
    <xdr:sp macro="" textlink="Processing!O1">
      <xdr:nvSpPr>
        <xdr:cNvPr id="33" name="TextBox 32">
          <a:extLst>
            <a:ext uri="{FF2B5EF4-FFF2-40B4-BE49-F238E27FC236}">
              <a16:creationId xmlns:a16="http://schemas.microsoft.com/office/drawing/2014/main" id="{00000000-0008-0000-0200-000021000000}"/>
            </a:ext>
          </a:extLst>
        </xdr:cNvPr>
        <xdr:cNvSpPr txBox="1"/>
      </xdr:nvSpPr>
      <xdr:spPr>
        <a:xfrm>
          <a:off x="7343757" y="329463"/>
          <a:ext cx="1724177"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E7FF701-F044-492A-94E8-4DCE9D568D61}" type="TxLink">
            <a:rPr lang="en-US" sz="2000" b="0" i="0" u="none" strike="noStrike">
              <a:solidFill>
                <a:srgbClr val="A2ADBE"/>
              </a:solidFill>
              <a:latin typeface="Aptos Narrow"/>
              <a:ea typeface="+mn-ea"/>
              <a:cs typeface="+mn-cs"/>
            </a:rPr>
            <a:pPr marL="0" indent="0" algn="ctr"/>
            <a:t>Marketing Cost</a:t>
          </a:fld>
          <a:endParaRPr lang="ru-RU" sz="2000" b="0" i="0" u="none" strike="noStrike">
            <a:solidFill>
              <a:srgbClr val="A2ADBE"/>
            </a:solidFill>
            <a:latin typeface="Aptos Narrow"/>
            <a:ea typeface="+mn-ea"/>
            <a:cs typeface="+mn-cs"/>
          </a:endParaRPr>
        </a:p>
      </xdr:txBody>
    </xdr:sp>
    <xdr:clientData/>
  </xdr:twoCellAnchor>
  <xdr:twoCellAnchor>
    <xdr:from>
      <xdr:col>15</xdr:col>
      <xdr:colOff>411398</xdr:colOff>
      <xdr:row>1</xdr:row>
      <xdr:rowOff>146583</xdr:rowOff>
    </xdr:from>
    <xdr:to>
      <xdr:col>19</xdr:col>
      <xdr:colOff>59253</xdr:colOff>
      <xdr:row>4</xdr:row>
      <xdr:rowOff>81349</xdr:rowOff>
    </xdr:to>
    <xdr:sp macro="" textlink="Processing!O2">
      <xdr:nvSpPr>
        <xdr:cNvPr id="34" name="TextBox 33">
          <a:extLst>
            <a:ext uri="{FF2B5EF4-FFF2-40B4-BE49-F238E27FC236}">
              <a16:creationId xmlns:a16="http://schemas.microsoft.com/office/drawing/2014/main" id="{00000000-0008-0000-0200-000022000000}"/>
            </a:ext>
          </a:extLst>
        </xdr:cNvPr>
        <xdr:cNvSpPr txBox="1"/>
      </xdr:nvSpPr>
      <xdr:spPr>
        <a:xfrm>
          <a:off x="9555398" y="329463"/>
          <a:ext cx="2086255"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039B4AC-630B-435C-802C-3CAC7985799A}" type="TxLink">
            <a:rPr lang="en-US" sz="2000" b="0" i="0" u="none" strike="noStrike">
              <a:solidFill>
                <a:srgbClr val="A2ADBE"/>
              </a:solidFill>
              <a:latin typeface="Aptos Narrow"/>
              <a:ea typeface="+mn-ea"/>
              <a:cs typeface="+mn-cs"/>
            </a:rPr>
            <a:pPr marL="0" indent="0" algn="ctr"/>
            <a:t>Brand Awareness</a:t>
          </a:fld>
          <a:endParaRPr lang="ru-RU" sz="2000" b="0" i="0" u="none" strike="noStrike">
            <a:solidFill>
              <a:srgbClr val="A2ADBE"/>
            </a:solidFill>
            <a:latin typeface="Aptos Narrow"/>
            <a:ea typeface="+mn-ea"/>
            <a:cs typeface="+mn-cs"/>
          </a:endParaRPr>
        </a:p>
      </xdr:txBody>
    </xdr:sp>
    <xdr:clientData/>
  </xdr:twoCellAnchor>
  <xdr:twoCellAnchor>
    <xdr:from>
      <xdr:col>19</xdr:col>
      <xdr:colOff>546717</xdr:colOff>
      <xdr:row>1</xdr:row>
      <xdr:rowOff>146583</xdr:rowOff>
    </xdr:from>
    <xdr:to>
      <xdr:col>22</xdr:col>
      <xdr:colOff>442094</xdr:colOff>
      <xdr:row>4</xdr:row>
      <xdr:rowOff>81349</xdr:rowOff>
    </xdr:to>
    <xdr:sp macro="" textlink="Processing!O3">
      <xdr:nvSpPr>
        <xdr:cNvPr id="35" name="TextBox 34">
          <a:extLst>
            <a:ext uri="{FF2B5EF4-FFF2-40B4-BE49-F238E27FC236}">
              <a16:creationId xmlns:a16="http://schemas.microsoft.com/office/drawing/2014/main" id="{00000000-0008-0000-0200-000023000000}"/>
            </a:ext>
          </a:extLst>
        </xdr:cNvPr>
        <xdr:cNvSpPr txBox="1"/>
      </xdr:nvSpPr>
      <xdr:spPr>
        <a:xfrm>
          <a:off x="12129117" y="329463"/>
          <a:ext cx="1724177"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8C1A6CA-0AE1-4495-91B9-F603AF72DA95}" type="TxLink">
            <a:rPr lang="en-US" sz="2000" b="0" i="0" u="none" strike="noStrike">
              <a:solidFill>
                <a:srgbClr val="A2ADBE"/>
              </a:solidFill>
              <a:latin typeface="Aptos Narrow"/>
              <a:ea typeface="+mn-ea"/>
              <a:cs typeface="+mn-cs"/>
            </a:rPr>
            <a:pPr marL="0" indent="0" algn="ctr"/>
            <a:t>Sales Volume</a:t>
          </a:fld>
          <a:endParaRPr lang="ru-RU" sz="2000" b="0" i="0" u="none" strike="noStrike">
            <a:solidFill>
              <a:srgbClr val="A2ADBE"/>
            </a:solidFill>
            <a:latin typeface="Aptos Narrow"/>
            <a:ea typeface="+mn-ea"/>
            <a:cs typeface="+mn-cs"/>
          </a:endParaRPr>
        </a:p>
      </xdr:txBody>
    </xdr:sp>
    <xdr:clientData/>
  </xdr:twoCellAnchor>
  <xdr:twoCellAnchor>
    <xdr:from>
      <xdr:col>12</xdr:col>
      <xdr:colOff>35858</xdr:colOff>
      <xdr:row>14</xdr:row>
      <xdr:rowOff>161364</xdr:rowOff>
    </xdr:from>
    <xdr:to>
      <xdr:col>22</xdr:col>
      <xdr:colOff>188259</xdr:colOff>
      <xdr:row>35</xdr:row>
      <xdr:rowOff>62754</xdr:rowOff>
    </xdr:to>
    <xdr:graphicFrame macro="">
      <xdr:nvGraphicFramePr>
        <xdr:cNvPr id="36" name="Chart 35" hidden="1">
          <a:extLst>
            <a:ext uri="{FF2B5EF4-FFF2-40B4-BE49-F238E27FC236}">
              <a16:creationId xmlns:a16="http://schemas.microsoft.com/office/drawing/2014/main" id="{00000000-0008-0000-02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586740</xdr:colOff>
      <xdr:row>33</xdr:row>
      <xdr:rowOff>8968</xdr:rowOff>
    </xdr:from>
    <xdr:to>
      <xdr:col>4</xdr:col>
      <xdr:colOff>571501</xdr:colOff>
      <xdr:row>37</xdr:row>
      <xdr:rowOff>170334</xdr:rowOff>
    </xdr:to>
    <mc:AlternateContent xmlns:mc="http://schemas.openxmlformats.org/markup-compatibility/2006" xmlns:a14="http://schemas.microsoft.com/office/drawing/2010/main">
      <mc:Choice Requires="a14">
        <xdr:graphicFrame macro="">
          <xdr:nvGraphicFramePr>
            <xdr:cNvPr id="37" name="Year 2">
              <a:extLst>
                <a:ext uri="{FF2B5EF4-FFF2-40B4-BE49-F238E27FC236}">
                  <a16:creationId xmlns:a16="http://schemas.microsoft.com/office/drawing/2014/main" id="{00000000-0008-0000-0200-000025000000}"/>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586740" y="5925674"/>
              <a:ext cx="2423161" cy="878542"/>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509097</xdr:colOff>
      <xdr:row>19</xdr:row>
      <xdr:rowOff>74865</xdr:rowOff>
    </xdr:from>
    <xdr:to>
      <xdr:col>2</xdr:col>
      <xdr:colOff>367552</xdr:colOff>
      <xdr:row>22</xdr:row>
      <xdr:rowOff>9630</xdr:rowOff>
    </xdr:to>
    <xdr:sp macro="" textlink="Processing!H1">
      <xdr:nvSpPr>
        <xdr:cNvPr id="39" name="TextBox 38">
          <a:extLst>
            <a:ext uri="{FF2B5EF4-FFF2-40B4-BE49-F238E27FC236}">
              <a16:creationId xmlns:a16="http://schemas.microsoft.com/office/drawing/2014/main" id="{00000000-0008-0000-0200-000027000000}"/>
            </a:ext>
          </a:extLst>
        </xdr:cNvPr>
        <xdr:cNvSpPr txBox="1"/>
      </xdr:nvSpPr>
      <xdr:spPr>
        <a:xfrm>
          <a:off x="509097" y="3549585"/>
          <a:ext cx="1077655" cy="48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85C6C72-95A5-4E5D-86AE-7BCFCB634F53}" type="TxLink">
            <a:rPr lang="en-US" sz="2000" b="0" i="0" u="none" strike="noStrike">
              <a:solidFill>
                <a:srgbClr val="A2ADBE"/>
              </a:solidFill>
              <a:latin typeface="Aptos Narrow"/>
              <a:ea typeface="+mn-ea"/>
              <a:cs typeface="+mn-cs"/>
            </a:rPr>
            <a:pPr marL="0" indent="0" algn="l"/>
            <a:t>Sales</a:t>
          </a:fld>
          <a:endParaRPr lang="ru-RU" sz="2000" b="0" i="0" u="none" strike="noStrike">
            <a:solidFill>
              <a:srgbClr val="A2ADBE"/>
            </a:solidFill>
            <a:latin typeface="Aptos Narrow"/>
            <a:ea typeface="+mn-ea"/>
            <a:cs typeface="+mn-cs"/>
          </a:endParaRPr>
        </a:p>
      </xdr:txBody>
    </xdr:sp>
    <xdr:clientData/>
  </xdr:twoCellAnchor>
  <xdr:twoCellAnchor>
    <xdr:from>
      <xdr:col>2</xdr:col>
      <xdr:colOff>546848</xdr:colOff>
      <xdr:row>19</xdr:row>
      <xdr:rowOff>74865</xdr:rowOff>
    </xdr:from>
    <xdr:to>
      <xdr:col>5</xdr:col>
      <xdr:colOff>53788</xdr:colOff>
      <xdr:row>22</xdr:row>
      <xdr:rowOff>9630</xdr:rowOff>
    </xdr:to>
    <xdr:sp macro="" textlink="Processing!I14">
      <xdr:nvSpPr>
        <xdr:cNvPr id="40" name="TextBox 39">
          <a:extLst>
            <a:ext uri="{FF2B5EF4-FFF2-40B4-BE49-F238E27FC236}">
              <a16:creationId xmlns:a16="http://schemas.microsoft.com/office/drawing/2014/main" id="{00000000-0008-0000-0200-000028000000}"/>
            </a:ext>
          </a:extLst>
        </xdr:cNvPr>
        <xdr:cNvSpPr txBox="1"/>
      </xdr:nvSpPr>
      <xdr:spPr>
        <a:xfrm>
          <a:off x="1766048" y="3549585"/>
          <a:ext cx="1335740" cy="48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E8BA614B-13B5-4C86-B209-34F21457C704}" type="TxLink">
            <a:rPr lang="en-US" sz="2000" b="0" i="0" u="none" strike="noStrike">
              <a:solidFill>
                <a:schemeClr val="bg1"/>
              </a:solidFill>
              <a:latin typeface="Aptos Narrow"/>
              <a:ea typeface="+mn-ea"/>
              <a:cs typeface="+mn-cs"/>
            </a:rPr>
            <a:pPr marL="0" indent="0" algn="r"/>
            <a:t> $2,55,545 </a:t>
          </a:fld>
          <a:endParaRPr lang="ru-RU" sz="2000" b="0" i="0" u="none" strike="noStrike">
            <a:solidFill>
              <a:schemeClr val="bg1"/>
            </a:solidFill>
            <a:latin typeface="Aptos Narrow"/>
            <a:ea typeface="+mn-ea"/>
            <a:cs typeface="+mn-cs"/>
          </a:endParaRPr>
        </a:p>
      </xdr:txBody>
    </xdr:sp>
    <xdr:clientData/>
  </xdr:twoCellAnchor>
  <xdr:twoCellAnchor>
    <xdr:from>
      <xdr:col>0</xdr:col>
      <xdr:colOff>319076</xdr:colOff>
      <xdr:row>0</xdr:row>
      <xdr:rowOff>155548</xdr:rowOff>
    </xdr:from>
    <xdr:to>
      <xdr:col>2</xdr:col>
      <xdr:colOff>486142</xdr:colOff>
      <xdr:row>5</xdr:row>
      <xdr:rowOff>71721</xdr:rowOff>
    </xdr:to>
    <xdr:sp macro="" textlink="Processing!B1">
      <xdr:nvSpPr>
        <xdr:cNvPr id="43" name="TextBox 42">
          <a:extLst>
            <a:ext uri="{FF2B5EF4-FFF2-40B4-BE49-F238E27FC236}">
              <a16:creationId xmlns:a16="http://schemas.microsoft.com/office/drawing/2014/main" id="{00000000-0008-0000-0200-00002B000000}"/>
            </a:ext>
          </a:extLst>
        </xdr:cNvPr>
        <xdr:cNvSpPr txBox="1"/>
      </xdr:nvSpPr>
      <xdr:spPr>
        <a:xfrm>
          <a:off x="319076" y="155548"/>
          <a:ext cx="1386266" cy="830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3E0F41E-53F8-4274-9E86-1E58DC3F55D4}" type="TxLink">
            <a:rPr lang="en-US" sz="2000" b="0" i="0" u="none" strike="noStrike">
              <a:solidFill>
                <a:srgbClr val="A2ADBE"/>
              </a:solidFill>
              <a:latin typeface="Aptos Narrow"/>
              <a:ea typeface="+mn-ea"/>
              <a:cs typeface="+mn-cs"/>
            </a:rPr>
            <a:pPr marL="0" indent="0" algn="l"/>
            <a:t>Budgeted Cost</a:t>
          </a:fld>
          <a:endParaRPr lang="ru-RU" sz="2000" b="0" i="0" u="none" strike="noStrike">
            <a:solidFill>
              <a:srgbClr val="A2ADBE"/>
            </a:solidFill>
            <a:latin typeface="Aptos Narrow"/>
            <a:ea typeface="+mn-ea"/>
            <a:cs typeface="+mn-cs"/>
          </a:endParaRPr>
        </a:p>
      </xdr:txBody>
    </xdr:sp>
    <xdr:clientData/>
  </xdr:twoCellAnchor>
  <xdr:twoCellAnchor>
    <xdr:from>
      <xdr:col>1</xdr:col>
      <xdr:colOff>6511</xdr:colOff>
      <xdr:row>12</xdr:row>
      <xdr:rowOff>8968</xdr:rowOff>
    </xdr:from>
    <xdr:to>
      <xdr:col>2</xdr:col>
      <xdr:colOff>311311</xdr:colOff>
      <xdr:row>17</xdr:row>
      <xdr:rowOff>26897</xdr:rowOff>
    </xdr:to>
    <xdr:graphicFrame macro="">
      <xdr:nvGraphicFramePr>
        <xdr:cNvPr id="44" name="Chart 43">
          <a:extLst>
            <a:ext uri="{FF2B5EF4-FFF2-40B4-BE49-F238E27FC236}">
              <a16:creationId xmlns:a16="http://schemas.microsoft.com/office/drawing/2014/main" id="{00000000-0008-0000-02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457201</xdr:colOff>
      <xdr:row>13</xdr:row>
      <xdr:rowOff>35862</xdr:rowOff>
    </xdr:from>
    <xdr:to>
      <xdr:col>21</xdr:col>
      <xdr:colOff>26895</xdr:colOff>
      <xdr:row>14</xdr:row>
      <xdr:rowOff>62756</xdr:rowOff>
    </xdr:to>
    <xdr:sp macro="" textlink="">
      <xdr:nvSpPr>
        <xdr:cNvPr id="48" name="Rectangle 47">
          <a:extLst>
            <a:ext uri="{FF2B5EF4-FFF2-40B4-BE49-F238E27FC236}">
              <a16:creationId xmlns:a16="http://schemas.microsoft.com/office/drawing/2014/main" id="{00000000-0008-0000-0200-000030000000}"/>
            </a:ext>
          </a:extLst>
        </xdr:cNvPr>
        <xdr:cNvSpPr/>
      </xdr:nvSpPr>
      <xdr:spPr>
        <a:xfrm>
          <a:off x="12649201" y="2413302"/>
          <a:ext cx="179294" cy="209774"/>
        </a:xfrm>
        <a:prstGeom prst="rect">
          <a:avLst/>
        </a:prstGeom>
        <a:solidFill>
          <a:srgbClr val="06080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xdr:col>
      <xdr:colOff>367552</xdr:colOff>
      <xdr:row>15</xdr:row>
      <xdr:rowOff>37256</xdr:rowOff>
    </xdr:from>
    <xdr:to>
      <xdr:col>7</xdr:col>
      <xdr:colOff>253050</xdr:colOff>
      <xdr:row>18</xdr:row>
      <xdr:rowOff>28964</xdr:rowOff>
    </xdr:to>
    <xdr:graphicFrame macro="">
      <xdr:nvGraphicFramePr>
        <xdr:cNvPr id="53" name="Chart 52">
          <a:extLst>
            <a:ext uri="{FF2B5EF4-FFF2-40B4-BE49-F238E27FC236}">
              <a16:creationId xmlns:a16="http://schemas.microsoft.com/office/drawing/2014/main" id="{00000000-0008-0000-02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400973</xdr:colOff>
      <xdr:row>12</xdr:row>
      <xdr:rowOff>80682</xdr:rowOff>
    </xdr:from>
    <xdr:to>
      <xdr:col>7</xdr:col>
      <xdr:colOff>477173</xdr:colOff>
      <xdr:row>16</xdr:row>
      <xdr:rowOff>121122</xdr:rowOff>
    </xdr:to>
    <xdr:sp macro="" textlink="Processing!N17">
      <xdr:nvSpPr>
        <xdr:cNvPr id="54" name="TextBox 53">
          <a:extLst>
            <a:ext uri="{FF2B5EF4-FFF2-40B4-BE49-F238E27FC236}">
              <a16:creationId xmlns:a16="http://schemas.microsoft.com/office/drawing/2014/main" id="{00000000-0008-0000-0200-000036000000}"/>
            </a:ext>
          </a:extLst>
        </xdr:cNvPr>
        <xdr:cNvSpPr txBox="1"/>
      </xdr:nvSpPr>
      <xdr:spPr>
        <a:xfrm>
          <a:off x="3448973" y="2275242"/>
          <a:ext cx="1295400" cy="77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749F15D-3D69-4ADE-A639-BF3046A6FF72}" type="TxLink">
            <a:rPr lang="en-US" sz="3200" b="0" i="0" u="none" strike="noStrike">
              <a:solidFill>
                <a:schemeClr val="bg1"/>
              </a:solidFill>
              <a:latin typeface="Aptos Narrow"/>
              <a:ea typeface="+mn-ea"/>
              <a:cs typeface="+mn-cs"/>
            </a:rPr>
            <a:pPr marL="0" indent="0" algn="ctr"/>
            <a:t>100%</a:t>
          </a:fld>
          <a:endParaRPr lang="ru-RU" sz="8000" b="0" i="0" u="none" strike="noStrike">
            <a:solidFill>
              <a:schemeClr val="bg1"/>
            </a:solidFill>
            <a:latin typeface="Aptos Narrow"/>
            <a:ea typeface="+mn-ea"/>
            <a:cs typeface="+mn-cs"/>
          </a:endParaRPr>
        </a:p>
      </xdr:txBody>
    </xdr:sp>
    <xdr:clientData/>
  </xdr:twoCellAnchor>
  <xdr:twoCellAnchor>
    <xdr:from>
      <xdr:col>2</xdr:col>
      <xdr:colOff>502024</xdr:colOff>
      <xdr:row>7</xdr:row>
      <xdr:rowOff>125505</xdr:rowOff>
    </xdr:from>
    <xdr:to>
      <xdr:col>5</xdr:col>
      <xdr:colOff>350606</xdr:colOff>
      <xdr:row>12</xdr:row>
      <xdr:rowOff>41679</xdr:rowOff>
    </xdr:to>
    <xdr:sp macro="" textlink="Processing!Y18">
      <xdr:nvSpPr>
        <xdr:cNvPr id="55" name="TextBox 54">
          <a:extLst>
            <a:ext uri="{FF2B5EF4-FFF2-40B4-BE49-F238E27FC236}">
              <a16:creationId xmlns:a16="http://schemas.microsoft.com/office/drawing/2014/main" id="{00000000-0008-0000-0200-000037000000}"/>
            </a:ext>
          </a:extLst>
        </xdr:cNvPr>
        <xdr:cNvSpPr txBox="1"/>
      </xdr:nvSpPr>
      <xdr:spPr>
        <a:xfrm>
          <a:off x="1721224" y="1405665"/>
          <a:ext cx="1677382" cy="830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53E2E0E-84B9-4C96-A183-CD409CBAF627}" type="TxLink">
            <a:rPr lang="en-US" sz="2000" b="0" i="0" u="none" strike="noStrike">
              <a:solidFill>
                <a:schemeClr val="bg1"/>
              </a:solidFill>
              <a:latin typeface="Aptos Narrow"/>
              <a:ea typeface="+mn-ea"/>
              <a:cs typeface="+mn-cs"/>
            </a:rPr>
            <a:pPr marL="0" indent="0" algn="ctr"/>
            <a:t>$ 230 000</a:t>
          </a:fld>
          <a:endParaRPr lang="ru-RU" sz="4000" b="0" i="0" u="none" strike="noStrike">
            <a:solidFill>
              <a:schemeClr val="bg1"/>
            </a:solidFill>
            <a:latin typeface="Aptos Narrow"/>
            <a:ea typeface="+mn-ea"/>
            <a:cs typeface="+mn-cs"/>
          </a:endParaRPr>
        </a:p>
      </xdr:txBody>
    </xdr:sp>
    <xdr:clientData/>
  </xdr:twoCellAnchor>
  <xdr:twoCellAnchor>
    <xdr:from>
      <xdr:col>11</xdr:col>
      <xdr:colOff>598745</xdr:colOff>
      <xdr:row>12</xdr:row>
      <xdr:rowOff>3148</xdr:rowOff>
    </xdr:from>
    <xdr:to>
      <xdr:col>15</xdr:col>
      <xdr:colOff>286870</xdr:colOff>
      <xdr:row>14</xdr:row>
      <xdr:rowOff>117207</xdr:rowOff>
    </xdr:to>
    <xdr:sp macro="" textlink="Processing!L1">
      <xdr:nvSpPr>
        <xdr:cNvPr id="56" name="TextBox 55">
          <a:extLst>
            <a:ext uri="{FF2B5EF4-FFF2-40B4-BE49-F238E27FC236}">
              <a16:creationId xmlns:a16="http://schemas.microsoft.com/office/drawing/2014/main" id="{00000000-0008-0000-0200-000038000000}"/>
            </a:ext>
          </a:extLst>
        </xdr:cNvPr>
        <xdr:cNvSpPr txBox="1"/>
      </xdr:nvSpPr>
      <xdr:spPr>
        <a:xfrm>
          <a:off x="7304345" y="2154677"/>
          <a:ext cx="2126525"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E253921-7170-4167-B8EE-406DFE714702}" type="TxLink">
            <a:rPr lang="en-US" sz="2000" b="0" i="0" u="none" strike="noStrike">
              <a:solidFill>
                <a:srgbClr val="A2ADBE"/>
              </a:solidFill>
              <a:latin typeface="Aptos Narrow"/>
              <a:ea typeface="+mn-ea"/>
              <a:cs typeface="+mn-cs"/>
            </a:rPr>
            <a:pPr marL="0" indent="0" algn="l"/>
            <a:t>Brand Awareness</a:t>
          </a:fld>
          <a:endParaRPr lang="ru-RU" sz="2000" b="0" i="0" u="none" strike="noStrike">
            <a:solidFill>
              <a:srgbClr val="A2ADBE"/>
            </a:solidFill>
            <a:latin typeface="Aptos Narrow"/>
            <a:ea typeface="+mn-ea"/>
            <a:cs typeface="+mn-cs"/>
          </a:endParaRPr>
        </a:p>
      </xdr:txBody>
    </xdr:sp>
    <xdr:clientData/>
  </xdr:twoCellAnchor>
  <xdr:twoCellAnchor>
    <xdr:from>
      <xdr:col>12</xdr:col>
      <xdr:colOff>188259</xdr:colOff>
      <xdr:row>19</xdr:row>
      <xdr:rowOff>23947</xdr:rowOff>
    </xdr:from>
    <xdr:to>
      <xdr:col>22</xdr:col>
      <xdr:colOff>148816</xdr:colOff>
      <xdr:row>35</xdr:row>
      <xdr:rowOff>160470</xdr:rowOff>
    </xdr:to>
    <xdr:graphicFrame macro="">
      <xdr:nvGraphicFramePr>
        <xdr:cNvPr id="57" name="Chart 56">
          <a:extLst>
            <a:ext uri="{FF2B5EF4-FFF2-40B4-BE49-F238E27FC236}">
              <a16:creationId xmlns:a16="http://schemas.microsoft.com/office/drawing/2014/main" id="{00000000-0008-0000-02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13</xdr:col>
      <xdr:colOff>15688</xdr:colOff>
      <xdr:row>34</xdr:row>
      <xdr:rowOff>139847</xdr:rowOff>
    </xdr:from>
    <xdr:to>
      <xdr:col>22</xdr:col>
      <xdr:colOff>53788</xdr:colOff>
      <xdr:row>37</xdr:row>
      <xdr:rowOff>4301</xdr:rowOff>
    </xdr:to>
    <mc:AlternateContent xmlns:mc="http://schemas.openxmlformats.org/markup-compatibility/2006" xmlns:a14="http://schemas.microsoft.com/office/drawing/2010/main">
      <mc:Choice Requires="a14">
        <xdr:graphicFrame macro="">
          <xdr:nvGraphicFramePr>
            <xdr:cNvPr id="38" name="Month 2">
              <a:extLst>
                <a:ext uri="{FF2B5EF4-FFF2-40B4-BE49-F238E27FC236}">
                  <a16:creationId xmlns:a16="http://schemas.microsoft.com/office/drawing/2014/main" id="{00000000-0008-0000-0200-000026000000}"/>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7940488" y="6235847"/>
              <a:ext cx="5524500" cy="402336"/>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475130</xdr:colOff>
      <xdr:row>12</xdr:row>
      <xdr:rowOff>74865</xdr:rowOff>
    </xdr:from>
    <xdr:to>
      <xdr:col>21</xdr:col>
      <xdr:colOff>591670</xdr:colOff>
      <xdr:row>15</xdr:row>
      <xdr:rowOff>9630</xdr:rowOff>
    </xdr:to>
    <xdr:sp macro="" textlink="Processing!M14">
      <xdr:nvSpPr>
        <xdr:cNvPr id="42" name="TextBox 41">
          <a:extLst>
            <a:ext uri="{FF2B5EF4-FFF2-40B4-BE49-F238E27FC236}">
              <a16:creationId xmlns:a16="http://schemas.microsoft.com/office/drawing/2014/main" id="{00000000-0008-0000-0200-00002A000000}"/>
            </a:ext>
          </a:extLst>
        </xdr:cNvPr>
        <xdr:cNvSpPr txBox="1"/>
      </xdr:nvSpPr>
      <xdr:spPr>
        <a:xfrm>
          <a:off x="12057530" y="2226394"/>
          <a:ext cx="1335740"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3EF14FB0-D2B0-4D3B-BF49-A44CB03589C4}" type="TxLink">
            <a:rPr lang="en-US" sz="3600" b="0" i="0" u="none" strike="noStrike">
              <a:solidFill>
                <a:schemeClr val="bg1"/>
              </a:solidFill>
              <a:latin typeface="Aptos Narrow"/>
              <a:ea typeface="+mn-ea"/>
              <a:cs typeface="+mn-cs"/>
            </a:rPr>
            <a:pPr marL="0" indent="0" algn="r"/>
            <a:t>61%</a:t>
          </a:fld>
          <a:endParaRPr lang="ru-RU" sz="3600" b="0" i="0" u="none" strike="noStrike">
            <a:solidFill>
              <a:schemeClr val="bg1"/>
            </a:solidFill>
            <a:latin typeface="Aptos Narrow"/>
            <a:ea typeface="+mn-ea"/>
            <a:cs typeface="+mn-cs"/>
          </a:endParaRPr>
        </a:p>
      </xdr:txBody>
    </xdr:sp>
    <xdr:clientData/>
  </xdr:twoCellAnchor>
  <xdr:twoCellAnchor>
    <xdr:from>
      <xdr:col>6</xdr:col>
      <xdr:colOff>60862</xdr:colOff>
      <xdr:row>22</xdr:row>
      <xdr:rowOff>56935</xdr:rowOff>
    </xdr:from>
    <xdr:to>
      <xdr:col>8</xdr:col>
      <xdr:colOff>565839</xdr:colOff>
      <xdr:row>24</xdr:row>
      <xdr:rowOff>170995</xdr:rowOff>
    </xdr:to>
    <xdr:sp macro="" textlink="Processing!O1">
      <xdr:nvSpPr>
        <xdr:cNvPr id="46" name="TextBox 45">
          <a:extLst>
            <a:ext uri="{FF2B5EF4-FFF2-40B4-BE49-F238E27FC236}">
              <a16:creationId xmlns:a16="http://schemas.microsoft.com/office/drawing/2014/main" id="{00000000-0008-0000-0200-00002E000000}"/>
            </a:ext>
          </a:extLst>
        </xdr:cNvPr>
        <xdr:cNvSpPr txBox="1"/>
      </xdr:nvSpPr>
      <xdr:spPr>
        <a:xfrm>
          <a:off x="3718462" y="4001406"/>
          <a:ext cx="1724177"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E7FF701-F044-492A-94E8-4DCE9D568D61}" type="TxLink">
            <a:rPr lang="en-US" sz="2000" b="0" i="0" u="none" strike="noStrike">
              <a:solidFill>
                <a:srgbClr val="A2ADBE"/>
              </a:solidFill>
              <a:latin typeface="Aptos Narrow"/>
              <a:ea typeface="+mn-ea"/>
              <a:cs typeface="+mn-cs"/>
            </a:rPr>
            <a:pPr marL="0" indent="0" algn="ctr"/>
            <a:t>Marketing Cost</a:t>
          </a:fld>
          <a:endParaRPr lang="ru-RU" sz="2000" b="0" i="0" u="none" strike="noStrike">
            <a:solidFill>
              <a:srgbClr val="A2ADBE"/>
            </a:solidFill>
            <a:latin typeface="Aptos Narrow"/>
            <a:ea typeface="+mn-ea"/>
            <a:cs typeface="+mn-cs"/>
          </a:endParaRPr>
        </a:p>
      </xdr:txBody>
    </xdr:sp>
    <xdr:clientData/>
  </xdr:twoCellAnchor>
  <xdr:twoCellAnchor>
    <xdr:from>
      <xdr:col>5</xdr:col>
      <xdr:colOff>475565</xdr:colOff>
      <xdr:row>24</xdr:row>
      <xdr:rowOff>97846</xdr:rowOff>
    </xdr:from>
    <xdr:to>
      <xdr:col>11</xdr:col>
      <xdr:colOff>124800</xdr:colOff>
      <xdr:row>39</xdr:row>
      <xdr:rowOff>37488</xdr:rowOff>
    </xdr:to>
    <xdr:graphicFrame macro="">
      <xdr:nvGraphicFramePr>
        <xdr:cNvPr id="47" name="Chart 46">
          <a:extLst>
            <a:ext uri="{FF2B5EF4-FFF2-40B4-BE49-F238E27FC236}">
              <a16:creationId xmlns:a16="http://schemas.microsoft.com/office/drawing/2014/main" id="{00000000-0008-0000-0200-00002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16</xdr:col>
      <xdr:colOff>210673</xdr:colOff>
      <xdr:row>3</xdr:row>
      <xdr:rowOff>177899</xdr:rowOff>
    </xdr:from>
    <xdr:to>
      <xdr:col>18</xdr:col>
      <xdr:colOff>286873</xdr:colOff>
      <xdr:row>8</xdr:row>
      <xdr:rowOff>39045</xdr:rowOff>
    </xdr:to>
    <xdr:sp macro="" textlink="Processing!M14">
      <xdr:nvSpPr>
        <xdr:cNvPr id="31" name="TextBox 30">
          <a:extLst>
            <a:ext uri="{FF2B5EF4-FFF2-40B4-BE49-F238E27FC236}">
              <a16:creationId xmlns:a16="http://schemas.microsoft.com/office/drawing/2014/main" id="{00000000-0008-0000-0200-00001F000000}"/>
            </a:ext>
          </a:extLst>
        </xdr:cNvPr>
        <xdr:cNvSpPr txBox="1"/>
      </xdr:nvSpPr>
      <xdr:spPr>
        <a:xfrm>
          <a:off x="9964273" y="715781"/>
          <a:ext cx="1295400" cy="757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5DFEE19-B01D-4187-BD3E-89A5C94D880D}" type="TxLink">
            <a:rPr lang="en-US" sz="3200" b="0" i="0" u="none" strike="noStrike">
              <a:solidFill>
                <a:schemeClr val="bg1"/>
              </a:solidFill>
              <a:latin typeface="Aptos Narrow"/>
              <a:ea typeface="+mn-ea"/>
              <a:cs typeface="+mn-cs"/>
            </a:rPr>
            <a:pPr marL="0" indent="0" algn="ctr"/>
            <a:t>61%</a:t>
          </a:fld>
          <a:endParaRPr lang="ru-RU" sz="3200" b="0" i="0" u="none" strike="noStrike">
            <a:solidFill>
              <a:schemeClr val="bg1"/>
            </a:solidFill>
            <a:latin typeface="Aptos Narrow"/>
            <a:ea typeface="+mn-ea"/>
            <a:cs typeface="+mn-cs"/>
          </a:endParaRPr>
        </a:p>
      </xdr:txBody>
    </xdr:sp>
    <xdr:clientData/>
  </xdr:twoCellAnchor>
  <xdr:twoCellAnchor>
    <xdr:from>
      <xdr:col>0</xdr:col>
      <xdr:colOff>0</xdr:colOff>
      <xdr:row>0</xdr:row>
      <xdr:rowOff>0</xdr:rowOff>
    </xdr:from>
    <xdr:to>
      <xdr:col>1</xdr:col>
      <xdr:colOff>26894</xdr:colOff>
      <xdr:row>1</xdr:row>
      <xdr:rowOff>53788</xdr:rowOff>
    </xdr:to>
    <xdr:sp macro="" textlink="">
      <xdr:nvSpPr>
        <xdr:cNvPr id="32" name="Rectangle 31">
          <a:extLst>
            <a:ext uri="{FF2B5EF4-FFF2-40B4-BE49-F238E27FC236}">
              <a16:creationId xmlns:a16="http://schemas.microsoft.com/office/drawing/2014/main" id="{00000000-0008-0000-0200-000020000000}"/>
            </a:ext>
          </a:extLst>
        </xdr:cNvPr>
        <xdr:cNvSpPr/>
      </xdr:nvSpPr>
      <xdr:spPr>
        <a:xfrm>
          <a:off x="0" y="0"/>
          <a:ext cx="636494" cy="233082"/>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367554</xdr:colOff>
      <xdr:row>11</xdr:row>
      <xdr:rowOff>53790</xdr:rowOff>
    </xdr:from>
    <xdr:to>
      <xdr:col>7</xdr:col>
      <xdr:colOff>412378</xdr:colOff>
      <xdr:row>17</xdr:row>
      <xdr:rowOff>170330</xdr:rowOff>
    </xdr:to>
    <xdr:sp macro="" textlink="">
      <xdr:nvSpPr>
        <xdr:cNvPr id="41" name="Rectangle: Rounded Corners 40">
          <a:hlinkClick xmlns:r="http://schemas.openxmlformats.org/officeDocument/2006/relationships" r:id="rId12"/>
          <a:extLst>
            <a:ext uri="{FF2B5EF4-FFF2-40B4-BE49-F238E27FC236}">
              <a16:creationId xmlns:a16="http://schemas.microsoft.com/office/drawing/2014/main" id="{00000000-0008-0000-0200-000029000000}"/>
            </a:ext>
          </a:extLst>
        </xdr:cNvPr>
        <xdr:cNvSpPr/>
      </xdr:nvSpPr>
      <xdr:spPr>
        <a:xfrm>
          <a:off x="367554" y="2026025"/>
          <a:ext cx="4312024" cy="119230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11</xdr:col>
      <xdr:colOff>367555</xdr:colOff>
      <xdr:row>1</xdr:row>
      <xdr:rowOff>62755</xdr:rowOff>
    </xdr:from>
    <xdr:to>
      <xdr:col>15</xdr:col>
      <xdr:colOff>197226</xdr:colOff>
      <xdr:row>10</xdr:row>
      <xdr:rowOff>80685</xdr:rowOff>
    </xdr:to>
    <xdr:sp macro="" textlink="">
      <xdr:nvSpPr>
        <xdr:cNvPr id="45" name="Rectangle: Rounded Corners 44">
          <a:hlinkClick xmlns:r="http://schemas.openxmlformats.org/officeDocument/2006/relationships" r:id="rId13"/>
          <a:extLst>
            <a:ext uri="{FF2B5EF4-FFF2-40B4-BE49-F238E27FC236}">
              <a16:creationId xmlns:a16="http://schemas.microsoft.com/office/drawing/2014/main" id="{00000000-0008-0000-0200-00002D000000}"/>
            </a:ext>
          </a:extLst>
        </xdr:cNvPr>
        <xdr:cNvSpPr/>
      </xdr:nvSpPr>
      <xdr:spPr>
        <a:xfrm>
          <a:off x="7073155" y="242049"/>
          <a:ext cx="2268071" cy="163157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19</xdr:col>
      <xdr:colOff>286872</xdr:colOff>
      <xdr:row>1</xdr:row>
      <xdr:rowOff>71719</xdr:rowOff>
    </xdr:from>
    <xdr:to>
      <xdr:col>23</xdr:col>
      <xdr:colOff>62754</xdr:colOff>
      <xdr:row>10</xdr:row>
      <xdr:rowOff>71719</xdr:rowOff>
    </xdr:to>
    <xdr:sp macro="" textlink="">
      <xdr:nvSpPr>
        <xdr:cNvPr id="50" name="Rectangle: Rounded Corners 49">
          <a:hlinkClick xmlns:r="http://schemas.openxmlformats.org/officeDocument/2006/relationships" r:id="rId14"/>
          <a:extLst>
            <a:ext uri="{FF2B5EF4-FFF2-40B4-BE49-F238E27FC236}">
              <a16:creationId xmlns:a16="http://schemas.microsoft.com/office/drawing/2014/main" id="{00000000-0008-0000-0200-000032000000}"/>
            </a:ext>
          </a:extLst>
        </xdr:cNvPr>
        <xdr:cNvSpPr/>
      </xdr:nvSpPr>
      <xdr:spPr>
        <a:xfrm>
          <a:off x="11869272" y="251013"/>
          <a:ext cx="2214282" cy="161364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340659</xdr:colOff>
      <xdr:row>19</xdr:row>
      <xdr:rowOff>71720</xdr:rowOff>
    </xdr:from>
    <xdr:to>
      <xdr:col>5</xdr:col>
      <xdr:colOff>215153</xdr:colOff>
      <xdr:row>30</xdr:row>
      <xdr:rowOff>80684</xdr:rowOff>
    </xdr:to>
    <xdr:sp macro="" textlink="">
      <xdr:nvSpPr>
        <xdr:cNvPr id="51" name="Rectangle: Rounded Corners 50">
          <a:hlinkClick xmlns:r="http://schemas.openxmlformats.org/officeDocument/2006/relationships" r:id="rId14"/>
          <a:extLst>
            <a:ext uri="{FF2B5EF4-FFF2-40B4-BE49-F238E27FC236}">
              <a16:creationId xmlns:a16="http://schemas.microsoft.com/office/drawing/2014/main" id="{00000000-0008-0000-0200-000033000000}"/>
            </a:ext>
          </a:extLst>
        </xdr:cNvPr>
        <xdr:cNvSpPr/>
      </xdr:nvSpPr>
      <xdr:spPr>
        <a:xfrm>
          <a:off x="340659" y="3478308"/>
          <a:ext cx="2922494" cy="19812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5</xdr:col>
      <xdr:colOff>412379</xdr:colOff>
      <xdr:row>21</xdr:row>
      <xdr:rowOff>170329</xdr:rowOff>
    </xdr:from>
    <xdr:to>
      <xdr:col>11</xdr:col>
      <xdr:colOff>161367</xdr:colOff>
      <xdr:row>38</xdr:row>
      <xdr:rowOff>80682</xdr:rowOff>
    </xdr:to>
    <xdr:sp macro="" textlink="">
      <xdr:nvSpPr>
        <xdr:cNvPr id="52" name="Rectangle: Rounded Corners 51">
          <a:hlinkClick xmlns:r="http://schemas.openxmlformats.org/officeDocument/2006/relationships" r:id="rId13"/>
          <a:extLst>
            <a:ext uri="{FF2B5EF4-FFF2-40B4-BE49-F238E27FC236}">
              <a16:creationId xmlns:a16="http://schemas.microsoft.com/office/drawing/2014/main" id="{00000000-0008-0000-0200-000034000000}"/>
            </a:ext>
          </a:extLst>
        </xdr:cNvPr>
        <xdr:cNvSpPr/>
      </xdr:nvSpPr>
      <xdr:spPr>
        <a:xfrm>
          <a:off x="3460379" y="3935505"/>
          <a:ext cx="3406588" cy="2958353"/>
        </a:xfrm>
        <a:prstGeom prst="roundRect">
          <a:avLst>
            <a:gd name="adj" fmla="val 12122"/>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editAs="oneCell">
    <xdr:from>
      <xdr:col>23</xdr:col>
      <xdr:colOff>76200</xdr:colOff>
      <xdr:row>0</xdr:row>
      <xdr:rowOff>38100</xdr:rowOff>
    </xdr:from>
    <xdr:to>
      <xdr:col>23</xdr:col>
      <xdr:colOff>350520</xdr:colOff>
      <xdr:row>1</xdr:row>
      <xdr:rowOff>129540</xdr:rowOff>
    </xdr:to>
    <xdr:pic>
      <xdr:nvPicPr>
        <xdr:cNvPr id="58" name="Graphic 57" descr="Sun with solid fill">
          <a:hlinkClick xmlns:r="http://schemas.openxmlformats.org/officeDocument/2006/relationships" r:id="rId15"/>
          <a:extLst>
            <a:ext uri="{FF2B5EF4-FFF2-40B4-BE49-F238E27FC236}">
              <a16:creationId xmlns:a16="http://schemas.microsoft.com/office/drawing/2014/main" id="{00000000-0008-0000-0200-00003A000000}"/>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4097000" y="38100"/>
          <a:ext cx="274320" cy="2743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160020</xdr:colOff>
      <xdr:row>0</xdr:row>
      <xdr:rowOff>89650</xdr:rowOff>
    </xdr:from>
    <xdr:to>
      <xdr:col>7</xdr:col>
      <xdr:colOff>45720</xdr:colOff>
      <xdr:row>14</xdr:row>
      <xdr:rowOff>1796</xdr:rowOff>
    </xdr:to>
    <xdr:grpSp>
      <xdr:nvGrpSpPr>
        <xdr:cNvPr id="2" name="Group 1">
          <a:extLst>
            <a:ext uri="{FF2B5EF4-FFF2-40B4-BE49-F238E27FC236}">
              <a16:creationId xmlns:a16="http://schemas.microsoft.com/office/drawing/2014/main" id="{00000000-0008-0000-0600-000002000000}"/>
            </a:ext>
          </a:extLst>
        </xdr:cNvPr>
        <xdr:cNvGrpSpPr/>
      </xdr:nvGrpSpPr>
      <xdr:grpSpPr>
        <a:xfrm>
          <a:off x="769620" y="89650"/>
          <a:ext cx="3543300" cy="2422264"/>
          <a:chOff x="769620" y="89650"/>
          <a:chExt cx="3543300" cy="2422264"/>
        </a:xfrm>
      </xdr:grpSpPr>
      <xdr:grpSp>
        <xdr:nvGrpSpPr>
          <xdr:cNvPr id="3" name="Group 2">
            <a:extLst>
              <a:ext uri="{FF2B5EF4-FFF2-40B4-BE49-F238E27FC236}">
                <a16:creationId xmlns:a16="http://schemas.microsoft.com/office/drawing/2014/main" id="{00000000-0008-0000-0600-000003000000}"/>
              </a:ext>
            </a:extLst>
          </xdr:cNvPr>
          <xdr:cNvGrpSpPr/>
        </xdr:nvGrpSpPr>
        <xdr:grpSpPr>
          <a:xfrm>
            <a:off x="1661160" y="389720"/>
            <a:ext cx="1828800" cy="1825710"/>
            <a:chOff x="2438400" y="3108960"/>
            <a:chExt cx="1618489" cy="1618489"/>
          </a:xfrm>
        </xdr:grpSpPr>
        <xdr:sp macro="" textlink="">
          <xdr:nvSpPr>
            <xdr:cNvPr id="8" name="Oval 7">
              <a:extLst>
                <a:ext uri="{FF2B5EF4-FFF2-40B4-BE49-F238E27FC236}">
                  <a16:creationId xmlns:a16="http://schemas.microsoft.com/office/drawing/2014/main" id="{00000000-0008-0000-0600-000008000000}"/>
                </a:ext>
              </a:extLst>
            </xdr:cNvPr>
            <xdr:cNvSpPr/>
          </xdr:nvSpPr>
          <xdr:spPr>
            <a:xfrm>
              <a:off x="2438401" y="3108960"/>
              <a:ext cx="1618488" cy="1618488"/>
            </a:xfrm>
            <a:prstGeom prst="ellipse">
              <a:avLst/>
            </a:prstGeom>
            <a:gradFill flip="none" rotWithShape="1">
              <a:gsLst>
                <a:gs pos="55000">
                  <a:srgbClr val="8A2BF1"/>
                </a:gs>
                <a:gs pos="37000">
                  <a:srgbClr val="8A2BF1">
                    <a:alpha val="0"/>
                  </a:srgbClr>
                </a:gs>
              </a:gsLst>
              <a:path path="circle">
                <a:fillToRect l="100000" t="100000"/>
              </a:path>
              <a:tileRect r="-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9" name="Oval 8">
              <a:extLst>
                <a:ext uri="{FF2B5EF4-FFF2-40B4-BE49-F238E27FC236}">
                  <a16:creationId xmlns:a16="http://schemas.microsoft.com/office/drawing/2014/main" id="{00000000-0008-0000-0600-000009000000}"/>
                </a:ext>
              </a:extLst>
            </xdr:cNvPr>
            <xdr:cNvSpPr/>
          </xdr:nvSpPr>
          <xdr:spPr>
            <a:xfrm>
              <a:off x="2438401" y="3108960"/>
              <a:ext cx="1618488" cy="1618488"/>
            </a:xfrm>
            <a:prstGeom prst="ellipse">
              <a:avLst/>
            </a:prstGeom>
            <a:gradFill flip="none" rotWithShape="1">
              <a:gsLst>
                <a:gs pos="82000">
                  <a:srgbClr val="10EBCD"/>
                </a:gs>
                <a:gs pos="67000">
                  <a:srgbClr val="10EBCD">
                    <a:alpha val="0"/>
                  </a:srgbClr>
                </a:gs>
              </a:gsLst>
              <a:path path="circle">
                <a:fillToRect l="100000" b="100000"/>
              </a:path>
              <a:tileRect t="-100000" r="-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0" name="Oval 9">
              <a:extLst>
                <a:ext uri="{FF2B5EF4-FFF2-40B4-BE49-F238E27FC236}">
                  <a16:creationId xmlns:a16="http://schemas.microsoft.com/office/drawing/2014/main" id="{00000000-0008-0000-0600-00000A000000}"/>
                </a:ext>
              </a:extLst>
            </xdr:cNvPr>
            <xdr:cNvSpPr/>
          </xdr:nvSpPr>
          <xdr:spPr>
            <a:xfrm>
              <a:off x="2438401" y="3108960"/>
              <a:ext cx="1618488" cy="1618488"/>
            </a:xfrm>
            <a:prstGeom prst="ellipse">
              <a:avLst/>
            </a:prstGeom>
            <a:gradFill flip="none" rotWithShape="1">
              <a:gsLst>
                <a:gs pos="80000">
                  <a:srgbClr val="FF00FF"/>
                </a:gs>
                <a:gs pos="65000">
                  <a:srgbClr val="FF00FF">
                    <a:alpha val="0"/>
                  </a:srgbClr>
                </a:gs>
              </a:gsLst>
              <a:path path="circle">
                <a:fillToRect t="100000" r="100000"/>
              </a:path>
              <a:tileRect l="-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1" name="Oval 10">
              <a:extLst>
                <a:ext uri="{FF2B5EF4-FFF2-40B4-BE49-F238E27FC236}">
                  <a16:creationId xmlns:a16="http://schemas.microsoft.com/office/drawing/2014/main" id="{00000000-0008-0000-0600-00000B000000}"/>
                </a:ext>
              </a:extLst>
            </xdr:cNvPr>
            <xdr:cNvSpPr/>
          </xdr:nvSpPr>
          <xdr:spPr>
            <a:xfrm>
              <a:off x="2438400" y="3108961"/>
              <a:ext cx="1618488" cy="1618488"/>
            </a:xfrm>
            <a:prstGeom prst="ellipse">
              <a:avLst/>
            </a:prstGeom>
            <a:gradFill flip="none" rotWithShape="1">
              <a:gsLst>
                <a:gs pos="72000">
                  <a:srgbClr val="FF0000"/>
                </a:gs>
                <a:gs pos="54000">
                  <a:srgbClr val="FF00FF">
                    <a:alpha val="0"/>
                  </a:srgbClr>
                </a:gs>
              </a:gsLst>
              <a:path path="circle">
                <a:fillToRect r="100000" b="100000"/>
              </a:path>
              <a:tileRect l="-100000" t="-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graphicFrame macro="">
        <xdr:nvGraphicFramePr>
          <xdr:cNvPr id="4" name="Chart 3">
            <a:extLst>
              <a:ext uri="{FF2B5EF4-FFF2-40B4-BE49-F238E27FC236}">
                <a16:creationId xmlns:a16="http://schemas.microsoft.com/office/drawing/2014/main" id="{00000000-0008-0000-0600-000004000000}"/>
              </a:ext>
            </a:extLst>
          </xdr:cNvPr>
          <xdr:cNvGraphicFramePr>
            <a:graphicFrameLocks/>
          </xdr:cNvGraphicFramePr>
        </xdr:nvGraphicFramePr>
        <xdr:xfrm>
          <a:off x="1175004" y="89650"/>
          <a:ext cx="2816352" cy="2422264"/>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5" name="Oval 4">
            <a:extLst>
              <a:ext uri="{FF2B5EF4-FFF2-40B4-BE49-F238E27FC236}">
                <a16:creationId xmlns:a16="http://schemas.microsoft.com/office/drawing/2014/main" id="{00000000-0008-0000-0600-000005000000}"/>
              </a:ext>
            </a:extLst>
          </xdr:cNvPr>
          <xdr:cNvSpPr/>
        </xdr:nvSpPr>
        <xdr:spPr>
          <a:xfrm>
            <a:off x="1729740" y="463478"/>
            <a:ext cx="1691640" cy="1659367"/>
          </a:xfrm>
          <a:prstGeom prst="ellipse">
            <a:avLst/>
          </a:prstGeom>
          <a:gradFill flip="none" rotWithShape="1">
            <a:gsLst>
              <a:gs pos="81000">
                <a:schemeClr val="bg1">
                  <a:alpha val="0"/>
                </a:schemeClr>
              </a:gs>
              <a:gs pos="23000">
                <a:schemeClr val="bg1"/>
              </a:gs>
            </a:gsLst>
            <a:path path="circle">
              <a:fillToRect l="50000" t="50000" r="50000" b="5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6" name="Flowchart: Manual Operation 248">
            <a:extLst>
              <a:ext uri="{FF2B5EF4-FFF2-40B4-BE49-F238E27FC236}">
                <a16:creationId xmlns:a16="http://schemas.microsoft.com/office/drawing/2014/main" id="{00000000-0008-0000-0600-000006000000}"/>
              </a:ext>
            </a:extLst>
          </xdr:cNvPr>
          <xdr:cNvSpPr/>
        </xdr:nvSpPr>
        <xdr:spPr>
          <a:xfrm flipV="1">
            <a:off x="769620" y="1401997"/>
            <a:ext cx="3543300" cy="875499"/>
          </a:xfrm>
          <a:custGeom>
            <a:avLst/>
            <a:gdLst>
              <a:gd name="connsiteX0" fmla="*/ 0 w 10000"/>
              <a:gd name="connsiteY0" fmla="*/ 0 h 10000"/>
              <a:gd name="connsiteX1" fmla="*/ 10000 w 10000"/>
              <a:gd name="connsiteY1" fmla="*/ 0 h 10000"/>
              <a:gd name="connsiteX2" fmla="*/ 8000 w 10000"/>
              <a:gd name="connsiteY2" fmla="*/ 10000 h 10000"/>
              <a:gd name="connsiteX3" fmla="*/ 2000 w 10000"/>
              <a:gd name="connsiteY3" fmla="*/ 10000 h 10000"/>
              <a:gd name="connsiteX4" fmla="*/ 0 w 10000"/>
              <a:gd name="connsiteY4" fmla="*/ 0 h 10000"/>
              <a:gd name="connsiteX0" fmla="*/ 0 w 12021"/>
              <a:gd name="connsiteY0" fmla="*/ 0 h 10000"/>
              <a:gd name="connsiteX1" fmla="*/ 12021 w 12021"/>
              <a:gd name="connsiteY1" fmla="*/ 0 h 10000"/>
              <a:gd name="connsiteX2" fmla="*/ 10021 w 12021"/>
              <a:gd name="connsiteY2" fmla="*/ 10000 h 10000"/>
              <a:gd name="connsiteX3" fmla="*/ 4021 w 12021"/>
              <a:gd name="connsiteY3" fmla="*/ 10000 h 10000"/>
              <a:gd name="connsiteX4" fmla="*/ 0 w 12021"/>
              <a:gd name="connsiteY4" fmla="*/ 0 h 10000"/>
              <a:gd name="connsiteX0" fmla="*/ 0 w 12021"/>
              <a:gd name="connsiteY0" fmla="*/ 0 h 10000"/>
              <a:gd name="connsiteX1" fmla="*/ 12021 w 12021"/>
              <a:gd name="connsiteY1" fmla="*/ 0 h 10000"/>
              <a:gd name="connsiteX2" fmla="*/ 10021 w 12021"/>
              <a:gd name="connsiteY2" fmla="*/ 10000 h 10000"/>
              <a:gd name="connsiteX3" fmla="*/ 5546 w 12021"/>
              <a:gd name="connsiteY3" fmla="*/ 10000 h 10000"/>
              <a:gd name="connsiteX4" fmla="*/ 0 w 12021"/>
              <a:gd name="connsiteY4" fmla="*/ 0 h 10000"/>
              <a:gd name="connsiteX0" fmla="*/ 0 w 15035"/>
              <a:gd name="connsiteY0" fmla="*/ 0 h 10000"/>
              <a:gd name="connsiteX1" fmla="*/ 15035 w 15035"/>
              <a:gd name="connsiteY1" fmla="*/ 97 h 10000"/>
              <a:gd name="connsiteX2" fmla="*/ 10021 w 15035"/>
              <a:gd name="connsiteY2" fmla="*/ 10000 h 10000"/>
              <a:gd name="connsiteX3" fmla="*/ 5546 w 15035"/>
              <a:gd name="connsiteY3" fmla="*/ 10000 h 10000"/>
              <a:gd name="connsiteX4" fmla="*/ 0 w 15035"/>
              <a:gd name="connsiteY4" fmla="*/ 0 h 10000"/>
              <a:gd name="connsiteX0" fmla="*/ 0 w 15035"/>
              <a:gd name="connsiteY0" fmla="*/ 0 h 10000"/>
              <a:gd name="connsiteX1" fmla="*/ 15035 w 15035"/>
              <a:gd name="connsiteY1" fmla="*/ 97 h 10000"/>
              <a:gd name="connsiteX2" fmla="*/ 8780 w 15035"/>
              <a:gd name="connsiteY2" fmla="*/ 10000 h 10000"/>
              <a:gd name="connsiteX3" fmla="*/ 5546 w 15035"/>
              <a:gd name="connsiteY3" fmla="*/ 10000 h 10000"/>
              <a:gd name="connsiteX4" fmla="*/ 0 w 15035"/>
              <a:gd name="connsiteY4" fmla="*/ 0 h 10000"/>
              <a:gd name="connsiteX0" fmla="*/ 0 w 15035"/>
              <a:gd name="connsiteY0" fmla="*/ 0 h 10000"/>
              <a:gd name="connsiteX1" fmla="*/ 15035 w 15035"/>
              <a:gd name="connsiteY1" fmla="*/ 97 h 10000"/>
              <a:gd name="connsiteX2" fmla="*/ 8780 w 15035"/>
              <a:gd name="connsiteY2" fmla="*/ 10000 h 10000"/>
              <a:gd name="connsiteX3" fmla="*/ 5972 w 15035"/>
              <a:gd name="connsiteY3" fmla="*/ 10000 h 10000"/>
              <a:gd name="connsiteX4" fmla="*/ 0 w 15035"/>
              <a:gd name="connsiteY4" fmla="*/ 0 h 10000"/>
              <a:gd name="connsiteX0" fmla="*/ 0 w 15673"/>
              <a:gd name="connsiteY0" fmla="*/ 0 h 10000"/>
              <a:gd name="connsiteX1" fmla="*/ 15673 w 15673"/>
              <a:gd name="connsiteY1" fmla="*/ 97 h 10000"/>
              <a:gd name="connsiteX2" fmla="*/ 9418 w 15673"/>
              <a:gd name="connsiteY2" fmla="*/ 10000 h 10000"/>
              <a:gd name="connsiteX3" fmla="*/ 6610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418 w 15673"/>
              <a:gd name="connsiteY2" fmla="*/ 10000 h 10000"/>
              <a:gd name="connsiteX3" fmla="*/ 6291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028 w 15673"/>
              <a:gd name="connsiteY2" fmla="*/ 10000 h 10000"/>
              <a:gd name="connsiteX3" fmla="*/ 6291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312 w 15673"/>
              <a:gd name="connsiteY2" fmla="*/ 10000 h 10000"/>
              <a:gd name="connsiteX3" fmla="*/ 6291 w 15673"/>
              <a:gd name="connsiteY3" fmla="*/ 10000 h 10000"/>
              <a:gd name="connsiteX4" fmla="*/ 0 w 15673"/>
              <a:gd name="connsiteY4" fmla="*/ 0 h 10000"/>
              <a:gd name="connsiteX0" fmla="*/ 0 w 15779"/>
              <a:gd name="connsiteY0" fmla="*/ 0 h 10000"/>
              <a:gd name="connsiteX1" fmla="*/ 15779 w 15779"/>
              <a:gd name="connsiteY1" fmla="*/ 97 h 10000"/>
              <a:gd name="connsiteX2" fmla="*/ 9312 w 15779"/>
              <a:gd name="connsiteY2" fmla="*/ 10000 h 10000"/>
              <a:gd name="connsiteX3" fmla="*/ 6291 w 15779"/>
              <a:gd name="connsiteY3" fmla="*/ 10000 h 10000"/>
              <a:gd name="connsiteX4" fmla="*/ 0 w 15779"/>
              <a:gd name="connsiteY4" fmla="*/ 0 h 10000"/>
              <a:gd name="connsiteX0" fmla="*/ 0 w 15779"/>
              <a:gd name="connsiteY0" fmla="*/ 0 h 10000"/>
              <a:gd name="connsiteX1" fmla="*/ 15779 w 15779"/>
              <a:gd name="connsiteY1" fmla="*/ 97 h 10000"/>
              <a:gd name="connsiteX2" fmla="*/ 9525 w 15779"/>
              <a:gd name="connsiteY2" fmla="*/ 10000 h 10000"/>
              <a:gd name="connsiteX3" fmla="*/ 6291 w 15779"/>
              <a:gd name="connsiteY3" fmla="*/ 10000 h 10000"/>
              <a:gd name="connsiteX4" fmla="*/ 0 w 15779"/>
              <a:gd name="connsiteY4" fmla="*/ 0 h 10000"/>
              <a:gd name="connsiteX0" fmla="*/ 0 w 15779"/>
              <a:gd name="connsiteY0" fmla="*/ 0 h 10583"/>
              <a:gd name="connsiteX1" fmla="*/ 15779 w 15779"/>
              <a:gd name="connsiteY1" fmla="*/ 97 h 10583"/>
              <a:gd name="connsiteX2" fmla="*/ 9525 w 15779"/>
              <a:gd name="connsiteY2" fmla="*/ 10000 h 10583"/>
              <a:gd name="connsiteX3" fmla="*/ 6965 w 15779"/>
              <a:gd name="connsiteY3" fmla="*/ 10583 h 10583"/>
              <a:gd name="connsiteX4" fmla="*/ 0 w 15779"/>
              <a:gd name="connsiteY4" fmla="*/ 0 h 10583"/>
              <a:gd name="connsiteX0" fmla="*/ 0 w 15779"/>
              <a:gd name="connsiteY0" fmla="*/ 0 h 10971"/>
              <a:gd name="connsiteX1" fmla="*/ 15779 w 15779"/>
              <a:gd name="connsiteY1" fmla="*/ 97 h 10971"/>
              <a:gd name="connsiteX2" fmla="*/ 9525 w 15779"/>
              <a:gd name="connsiteY2" fmla="*/ 10000 h 10971"/>
              <a:gd name="connsiteX3" fmla="*/ 7000 w 15779"/>
              <a:gd name="connsiteY3" fmla="*/ 10971 h 10971"/>
              <a:gd name="connsiteX4" fmla="*/ 0 w 15779"/>
              <a:gd name="connsiteY4" fmla="*/ 0 h 10971"/>
              <a:gd name="connsiteX0" fmla="*/ 0 w 15779"/>
              <a:gd name="connsiteY0" fmla="*/ 0 h 11165"/>
              <a:gd name="connsiteX1" fmla="*/ 15779 w 15779"/>
              <a:gd name="connsiteY1" fmla="*/ 97 h 11165"/>
              <a:gd name="connsiteX2" fmla="*/ 8780 w 15779"/>
              <a:gd name="connsiteY2" fmla="*/ 11165 h 11165"/>
              <a:gd name="connsiteX3" fmla="*/ 7000 w 15779"/>
              <a:gd name="connsiteY3" fmla="*/ 10971 h 11165"/>
              <a:gd name="connsiteX4" fmla="*/ 0 w 15779"/>
              <a:gd name="connsiteY4" fmla="*/ 0 h 1116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5779" h="11165">
                <a:moveTo>
                  <a:pt x="0" y="0"/>
                </a:moveTo>
                <a:lnTo>
                  <a:pt x="15779" y="97"/>
                </a:lnTo>
                <a:lnTo>
                  <a:pt x="8780" y="11165"/>
                </a:lnTo>
                <a:lnTo>
                  <a:pt x="7000" y="10971"/>
                </a:lnTo>
                <a:lnTo>
                  <a:pt x="0" y="0"/>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Processing!B2">
        <xdr:nvSpPr>
          <xdr:cNvPr id="7" name="TextBox 6">
            <a:extLst>
              <a:ext uri="{FF2B5EF4-FFF2-40B4-BE49-F238E27FC236}">
                <a16:creationId xmlns:a16="http://schemas.microsoft.com/office/drawing/2014/main" id="{00000000-0008-0000-0600-000007000000}"/>
              </a:ext>
            </a:extLst>
          </xdr:cNvPr>
          <xdr:cNvSpPr txBox="1"/>
        </xdr:nvSpPr>
        <xdr:spPr>
          <a:xfrm>
            <a:off x="1940860" y="997389"/>
            <a:ext cx="1295400" cy="7612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C2F0C4F-9758-45F7-A19F-38405E292A98}" type="TxLink">
              <a:rPr lang="en-US" sz="2400" b="0" i="0" u="none" strike="noStrike">
                <a:solidFill>
                  <a:schemeClr val="tx1"/>
                </a:solidFill>
                <a:latin typeface="Aptos Narrow"/>
                <a:ea typeface="+mn-ea"/>
                <a:cs typeface="+mn-cs"/>
              </a:rPr>
              <a:pPr marL="0" indent="0" algn="ctr"/>
              <a:t>76%</a:t>
            </a:fld>
            <a:endParaRPr lang="ru-RU" sz="2400" b="0" i="0" u="none" strike="noStrike">
              <a:solidFill>
                <a:schemeClr val="tx1"/>
              </a:solidFill>
              <a:latin typeface="Aptos Narrow"/>
              <a:ea typeface="+mn-ea"/>
              <a:cs typeface="+mn-cs"/>
            </a:endParaRPr>
          </a:p>
        </xdr:txBody>
      </xdr:sp>
    </xdr:grpSp>
    <xdr:clientData/>
  </xdr:twoCellAnchor>
  <xdr:twoCellAnchor>
    <xdr:from>
      <xdr:col>7</xdr:col>
      <xdr:colOff>204845</xdr:colOff>
      <xdr:row>1</xdr:row>
      <xdr:rowOff>77996</xdr:rowOff>
    </xdr:from>
    <xdr:to>
      <xdr:col>11</xdr:col>
      <xdr:colOff>154446</xdr:colOff>
      <xdr:row>20</xdr:row>
      <xdr:rowOff>157610</xdr:rowOff>
    </xdr:to>
    <xdr:sp macro="" textlink="">
      <xdr:nvSpPr>
        <xdr:cNvPr id="12" name="Rectangle: Rounded Corners 11">
          <a:extLst>
            <a:ext uri="{FF2B5EF4-FFF2-40B4-BE49-F238E27FC236}">
              <a16:creationId xmlns:a16="http://schemas.microsoft.com/office/drawing/2014/main" id="{00000000-0008-0000-0600-00000C000000}"/>
            </a:ext>
          </a:extLst>
        </xdr:cNvPr>
        <xdr:cNvSpPr/>
      </xdr:nvSpPr>
      <xdr:spPr>
        <a:xfrm>
          <a:off x="4472045" y="260876"/>
          <a:ext cx="2388001" cy="3554334"/>
        </a:xfrm>
        <a:prstGeom prst="roundRect">
          <a:avLst>
            <a:gd name="adj" fmla="val 10070"/>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5</xdr:col>
      <xdr:colOff>433445</xdr:colOff>
      <xdr:row>21</xdr:row>
      <xdr:rowOff>165850</xdr:rowOff>
    </xdr:from>
    <xdr:to>
      <xdr:col>11</xdr:col>
      <xdr:colOff>136265</xdr:colOff>
      <xdr:row>38</xdr:row>
      <xdr:rowOff>66566</xdr:rowOff>
    </xdr:to>
    <xdr:sp macro="" textlink="">
      <xdr:nvSpPr>
        <xdr:cNvPr id="13" name="Rectangle: Rounded Corners 12">
          <a:extLst>
            <a:ext uri="{FF2B5EF4-FFF2-40B4-BE49-F238E27FC236}">
              <a16:creationId xmlns:a16="http://schemas.microsoft.com/office/drawing/2014/main" id="{00000000-0008-0000-0600-00000D000000}"/>
            </a:ext>
          </a:extLst>
        </xdr:cNvPr>
        <xdr:cNvSpPr/>
      </xdr:nvSpPr>
      <xdr:spPr>
        <a:xfrm>
          <a:off x="3481445" y="3931026"/>
          <a:ext cx="3360420" cy="2948716"/>
        </a:xfrm>
        <a:prstGeom prst="roundRect">
          <a:avLst>
            <a:gd name="adj" fmla="val 7161"/>
          </a:avLst>
        </a:prstGeom>
        <a:solidFill>
          <a:srgbClr val="D1EBFF"/>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ru-RU" sz="1800" kern="1200">
            <a:solidFill>
              <a:schemeClr val="lt1"/>
            </a:solidFill>
            <a:latin typeface="+mn-lt"/>
            <a:ea typeface="+mn-ea"/>
            <a:cs typeface="+mn-cs"/>
          </a:endParaRPr>
        </a:p>
      </xdr:txBody>
    </xdr:sp>
    <xdr:clientData/>
  </xdr:twoCellAnchor>
  <xdr:twoCellAnchor>
    <xdr:from>
      <xdr:col>0</xdr:col>
      <xdr:colOff>335280</xdr:colOff>
      <xdr:row>31</xdr:row>
      <xdr:rowOff>139807</xdr:rowOff>
    </xdr:from>
    <xdr:to>
      <xdr:col>5</xdr:col>
      <xdr:colOff>213360</xdr:colOff>
      <xdr:row>38</xdr:row>
      <xdr:rowOff>66566</xdr:rowOff>
    </xdr:to>
    <xdr:sp macro="" textlink="">
      <xdr:nvSpPr>
        <xdr:cNvPr id="14" name="Rectangle: Rounded Corners 13">
          <a:extLst>
            <a:ext uri="{FF2B5EF4-FFF2-40B4-BE49-F238E27FC236}">
              <a16:creationId xmlns:a16="http://schemas.microsoft.com/office/drawing/2014/main" id="{00000000-0008-0000-0600-00000E000000}"/>
            </a:ext>
          </a:extLst>
        </xdr:cNvPr>
        <xdr:cNvSpPr/>
      </xdr:nvSpPr>
      <xdr:spPr>
        <a:xfrm>
          <a:off x="335280" y="5809087"/>
          <a:ext cx="2926080" cy="1206919"/>
        </a:xfrm>
        <a:prstGeom prst="roundRect">
          <a:avLst>
            <a:gd name="adj" fmla="val 17742"/>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ru-RU" sz="1800" kern="1200">
            <a:solidFill>
              <a:schemeClr val="lt1"/>
            </a:solidFill>
            <a:latin typeface="+mn-lt"/>
            <a:ea typeface="+mn-ea"/>
            <a:cs typeface="+mn-cs"/>
          </a:endParaRPr>
        </a:p>
      </xdr:txBody>
    </xdr:sp>
    <xdr:clientData/>
  </xdr:twoCellAnchor>
  <xdr:twoCellAnchor>
    <xdr:from>
      <xdr:col>0</xdr:col>
      <xdr:colOff>335280</xdr:colOff>
      <xdr:row>19</xdr:row>
      <xdr:rowOff>24656</xdr:rowOff>
    </xdr:from>
    <xdr:to>
      <xdr:col>5</xdr:col>
      <xdr:colOff>213360</xdr:colOff>
      <xdr:row>30</xdr:row>
      <xdr:rowOff>125899</xdr:rowOff>
    </xdr:to>
    <xdr:sp macro="" textlink="">
      <xdr:nvSpPr>
        <xdr:cNvPr id="15" name="Rectangle: Rounded Corners 14">
          <a:extLst>
            <a:ext uri="{FF2B5EF4-FFF2-40B4-BE49-F238E27FC236}">
              <a16:creationId xmlns:a16="http://schemas.microsoft.com/office/drawing/2014/main" id="{00000000-0008-0000-0600-00000F000000}"/>
            </a:ext>
          </a:extLst>
        </xdr:cNvPr>
        <xdr:cNvSpPr/>
      </xdr:nvSpPr>
      <xdr:spPr>
        <a:xfrm>
          <a:off x="335280" y="3499376"/>
          <a:ext cx="2926080" cy="2112923"/>
        </a:xfrm>
        <a:prstGeom prst="roundRect">
          <a:avLst>
            <a:gd name="adj" fmla="val 11726"/>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0</xdr:col>
      <xdr:colOff>335280</xdr:colOff>
      <xdr:row>11</xdr:row>
      <xdr:rowOff>45276</xdr:rowOff>
    </xdr:from>
    <xdr:to>
      <xdr:col>7</xdr:col>
      <xdr:colOff>457200</xdr:colOff>
      <xdr:row>17</xdr:row>
      <xdr:rowOff>158231</xdr:rowOff>
    </xdr:to>
    <xdr:sp macro="" textlink="Processing!O11">
      <xdr:nvSpPr>
        <xdr:cNvPr id="16" name="Rectangle: Rounded Corners 15">
          <a:extLst>
            <a:ext uri="{FF2B5EF4-FFF2-40B4-BE49-F238E27FC236}">
              <a16:creationId xmlns:a16="http://schemas.microsoft.com/office/drawing/2014/main" id="{00000000-0008-0000-0600-000010000000}"/>
            </a:ext>
          </a:extLst>
        </xdr:cNvPr>
        <xdr:cNvSpPr/>
      </xdr:nvSpPr>
      <xdr:spPr>
        <a:xfrm>
          <a:off x="335280" y="2056956"/>
          <a:ext cx="4389120" cy="1210235"/>
        </a:xfrm>
        <a:prstGeom prst="roundRect">
          <a:avLst>
            <a:gd name="adj" fmla="val 20852"/>
          </a:avLst>
        </a:prstGeom>
        <a:solidFill>
          <a:schemeClr val="bg1"/>
        </a:solidFill>
        <a:ln w="12700">
          <a:noFill/>
        </a:ln>
        <a:effectLst>
          <a:outerShdw blurRad="495300" dist="2286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fld id="{C2B3F1E5-5657-4AE1-B285-D2D8540966BE}" type="TxLink">
            <a:rPr lang="en-US" sz="3200" b="0" i="0" u="none" strike="noStrike">
              <a:solidFill>
                <a:schemeClr val="tx1"/>
              </a:solidFill>
              <a:latin typeface="Aptos Narrow"/>
            </a:rPr>
            <a:pPr algn="l"/>
            <a:t>                Attack</a:t>
          </a:fld>
          <a:endParaRPr lang="ru-RU" sz="4800">
            <a:solidFill>
              <a:schemeClr val="tx1"/>
            </a:solidFill>
          </a:endParaRPr>
        </a:p>
      </xdr:txBody>
    </xdr:sp>
    <xdr:clientData/>
  </xdr:twoCellAnchor>
  <xdr:twoCellAnchor>
    <xdr:from>
      <xdr:col>11</xdr:col>
      <xdr:colOff>364865</xdr:colOff>
      <xdr:row>11</xdr:row>
      <xdr:rowOff>77996</xdr:rowOff>
    </xdr:from>
    <xdr:to>
      <xdr:col>23</xdr:col>
      <xdr:colOff>90545</xdr:colOff>
      <xdr:row>38</xdr:row>
      <xdr:rowOff>77996</xdr:rowOff>
    </xdr:to>
    <xdr:sp macro="" textlink="">
      <xdr:nvSpPr>
        <xdr:cNvPr id="17" name="Rectangle: Rounded Corners 16">
          <a:extLst>
            <a:ext uri="{FF2B5EF4-FFF2-40B4-BE49-F238E27FC236}">
              <a16:creationId xmlns:a16="http://schemas.microsoft.com/office/drawing/2014/main" id="{00000000-0008-0000-0600-000011000000}"/>
            </a:ext>
          </a:extLst>
        </xdr:cNvPr>
        <xdr:cNvSpPr/>
      </xdr:nvSpPr>
      <xdr:spPr>
        <a:xfrm>
          <a:off x="7070465" y="2089676"/>
          <a:ext cx="7040880" cy="4937760"/>
        </a:xfrm>
        <a:prstGeom prst="roundRect">
          <a:avLst>
            <a:gd name="adj" fmla="val 4847"/>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ru-RU" sz="1800" kern="1200">
            <a:solidFill>
              <a:schemeClr val="lt1"/>
            </a:solidFill>
            <a:latin typeface="+mn-lt"/>
            <a:ea typeface="+mn-ea"/>
            <a:cs typeface="+mn-cs"/>
          </a:endParaRPr>
        </a:p>
      </xdr:txBody>
    </xdr:sp>
    <xdr:clientData/>
  </xdr:twoCellAnchor>
  <xdr:twoCellAnchor>
    <xdr:from>
      <xdr:col>11</xdr:col>
      <xdr:colOff>380105</xdr:colOff>
      <xdr:row>1</xdr:row>
      <xdr:rowOff>77996</xdr:rowOff>
    </xdr:from>
    <xdr:to>
      <xdr:col>15</xdr:col>
      <xdr:colOff>181985</xdr:colOff>
      <xdr:row>10</xdr:row>
      <xdr:rowOff>77996</xdr:rowOff>
    </xdr:to>
    <xdr:sp macro="" textlink="Processing!U15">
      <xdr:nvSpPr>
        <xdr:cNvPr id="19" name="Rectangle: Rounded Corners 18">
          <a:extLst>
            <a:ext uri="{FF2B5EF4-FFF2-40B4-BE49-F238E27FC236}">
              <a16:creationId xmlns:a16="http://schemas.microsoft.com/office/drawing/2014/main" id="{00000000-0008-0000-0600-000013000000}"/>
            </a:ext>
          </a:extLst>
        </xdr:cNvPr>
        <xdr:cNvSpPr/>
      </xdr:nvSpPr>
      <xdr:spPr>
        <a:xfrm>
          <a:off x="7085705" y="260876"/>
          <a:ext cx="2240280" cy="1645920"/>
        </a:xfrm>
        <a:prstGeom prst="roundRect">
          <a:avLst>
            <a:gd name="adj" fmla="val 12717"/>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B748B55B-B3B3-4883-8DC5-A7261B2267DA}" type="TxLink">
            <a:rPr lang="en-US" sz="2400" b="0" i="0" u="none" strike="noStrike" kern="1200">
              <a:solidFill>
                <a:schemeClr val="tx1"/>
              </a:solidFill>
              <a:latin typeface="+mn-lt"/>
              <a:ea typeface="+mn-ea"/>
              <a:cs typeface="+mn-cs"/>
            </a:rPr>
            <a:pPr marL="0" indent="0" algn="ctr" defTabSz="914400" rtl="0" eaLnBrk="1" latinLnBrk="0" hangingPunct="1"/>
            <a:t>56%</a:t>
          </a:fld>
          <a:endParaRPr lang="ru-RU" sz="2400" kern="1200">
            <a:solidFill>
              <a:schemeClr val="tx1"/>
            </a:solidFill>
            <a:latin typeface="+mn-lt"/>
            <a:ea typeface="+mn-ea"/>
            <a:cs typeface="+mn-cs"/>
          </a:endParaRPr>
        </a:p>
      </xdr:txBody>
    </xdr:sp>
    <xdr:clientData/>
  </xdr:twoCellAnchor>
  <xdr:twoCellAnchor>
    <xdr:from>
      <xdr:col>11</xdr:col>
      <xdr:colOff>487082</xdr:colOff>
      <xdr:row>1</xdr:row>
      <xdr:rowOff>161365</xdr:rowOff>
    </xdr:from>
    <xdr:to>
      <xdr:col>15</xdr:col>
      <xdr:colOff>107578</xdr:colOff>
      <xdr:row>11</xdr:row>
      <xdr:rowOff>89648</xdr:rowOff>
    </xdr:to>
    <xdr:graphicFrame macro="">
      <xdr:nvGraphicFramePr>
        <xdr:cNvPr id="20" name="Chart 19">
          <a:extLst>
            <a:ext uri="{FF2B5EF4-FFF2-40B4-BE49-F238E27FC236}">
              <a16:creationId xmlns:a16="http://schemas.microsoft.com/office/drawing/2014/main" id="{00000000-0008-0000-06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334385</xdr:colOff>
      <xdr:row>1</xdr:row>
      <xdr:rowOff>77996</xdr:rowOff>
    </xdr:from>
    <xdr:to>
      <xdr:col>19</xdr:col>
      <xdr:colOff>136265</xdr:colOff>
      <xdr:row>10</xdr:row>
      <xdr:rowOff>77996</xdr:rowOff>
    </xdr:to>
    <xdr:sp macro="" textlink="Processing!M14">
      <xdr:nvSpPr>
        <xdr:cNvPr id="21" name="Rectangle: Rounded Corners 20">
          <a:extLst>
            <a:ext uri="{FF2B5EF4-FFF2-40B4-BE49-F238E27FC236}">
              <a16:creationId xmlns:a16="http://schemas.microsoft.com/office/drawing/2014/main" id="{00000000-0008-0000-0600-000015000000}"/>
            </a:ext>
          </a:extLst>
        </xdr:cNvPr>
        <xdr:cNvSpPr/>
      </xdr:nvSpPr>
      <xdr:spPr>
        <a:xfrm>
          <a:off x="9478385" y="260876"/>
          <a:ext cx="2240280" cy="1645920"/>
        </a:xfrm>
        <a:prstGeom prst="roundRect">
          <a:avLst>
            <a:gd name="adj" fmla="val 12717"/>
          </a:avLst>
        </a:prstGeom>
        <a:solidFill>
          <a:srgbClr val="89CCFF"/>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A3269FD4-2F00-4553-BE4A-5859698D7C06}" type="TxLink">
            <a:rPr lang="en-US" sz="2400" b="0" i="0" u="none" strike="noStrike" kern="1200">
              <a:solidFill>
                <a:schemeClr val="tx1"/>
              </a:solidFill>
              <a:latin typeface="+mn-lt"/>
              <a:ea typeface="+mn-ea"/>
              <a:cs typeface="+mn-cs"/>
            </a:rPr>
            <a:pPr marL="0" indent="0" algn="ctr" defTabSz="914400" rtl="0" eaLnBrk="1" latinLnBrk="0" hangingPunct="1"/>
            <a:t>61%</a:t>
          </a:fld>
          <a:endParaRPr lang="ru-RU" sz="2400" kern="1200">
            <a:solidFill>
              <a:schemeClr val="tx1"/>
            </a:solidFill>
            <a:latin typeface="+mn-lt"/>
            <a:ea typeface="+mn-ea"/>
            <a:cs typeface="+mn-cs"/>
          </a:endParaRPr>
        </a:p>
      </xdr:txBody>
    </xdr:sp>
    <xdr:clientData/>
  </xdr:twoCellAnchor>
  <xdr:twoCellAnchor>
    <xdr:from>
      <xdr:col>19</xdr:col>
      <xdr:colOff>288665</xdr:colOff>
      <xdr:row>1</xdr:row>
      <xdr:rowOff>77996</xdr:rowOff>
    </xdr:from>
    <xdr:to>
      <xdr:col>23</xdr:col>
      <xdr:colOff>90545</xdr:colOff>
      <xdr:row>10</xdr:row>
      <xdr:rowOff>77996</xdr:rowOff>
    </xdr:to>
    <xdr:sp macro="" textlink="Processing!I14">
      <xdr:nvSpPr>
        <xdr:cNvPr id="22" name="Rectangle: Rounded Corners 21">
          <a:extLst>
            <a:ext uri="{FF2B5EF4-FFF2-40B4-BE49-F238E27FC236}">
              <a16:creationId xmlns:a16="http://schemas.microsoft.com/office/drawing/2014/main" id="{00000000-0008-0000-0600-000016000000}"/>
            </a:ext>
          </a:extLst>
        </xdr:cNvPr>
        <xdr:cNvSpPr/>
      </xdr:nvSpPr>
      <xdr:spPr>
        <a:xfrm>
          <a:off x="11871065" y="260876"/>
          <a:ext cx="2240280" cy="1645920"/>
        </a:xfrm>
        <a:prstGeom prst="roundRect">
          <a:avLst>
            <a:gd name="adj" fmla="val 12717"/>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6F9C7E96-A143-49A2-8D0E-F431A6B14F42}" type="TxLink">
            <a:rPr lang="en-US" sz="2400" b="0" i="0" u="none" strike="noStrike" kern="1200">
              <a:solidFill>
                <a:schemeClr val="tx1"/>
              </a:solidFill>
              <a:latin typeface="+mn-lt"/>
              <a:ea typeface="+mn-ea"/>
              <a:cs typeface="+mn-cs"/>
            </a:rPr>
            <a:pPr marL="0" indent="0" algn="ctr" defTabSz="914400" rtl="0" eaLnBrk="1" latinLnBrk="0" hangingPunct="1"/>
            <a:t> $2,55,545 </a:t>
          </a:fld>
          <a:endParaRPr lang="ru-RU" sz="2400" kern="1200">
            <a:solidFill>
              <a:schemeClr val="tx1"/>
            </a:solidFill>
            <a:latin typeface="+mn-lt"/>
            <a:ea typeface="+mn-ea"/>
            <a:cs typeface="+mn-cs"/>
          </a:endParaRPr>
        </a:p>
      </xdr:txBody>
    </xdr:sp>
    <xdr:clientData/>
  </xdr:twoCellAnchor>
  <xdr:twoCellAnchor>
    <xdr:from>
      <xdr:col>19</xdr:col>
      <xdr:colOff>358587</xdr:colOff>
      <xdr:row>4</xdr:row>
      <xdr:rowOff>26897</xdr:rowOff>
    </xdr:from>
    <xdr:to>
      <xdr:col>23</xdr:col>
      <xdr:colOff>35858</xdr:colOff>
      <xdr:row>10</xdr:row>
      <xdr:rowOff>34965</xdr:rowOff>
    </xdr:to>
    <xdr:graphicFrame macro="">
      <xdr:nvGraphicFramePr>
        <xdr:cNvPr id="23" name="Chart 22">
          <a:extLst>
            <a:ext uri="{FF2B5EF4-FFF2-40B4-BE49-F238E27FC236}">
              <a16:creationId xmlns:a16="http://schemas.microsoft.com/office/drawing/2014/main" id="{00000000-0008-0000-06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91831</xdr:colOff>
      <xdr:row>4</xdr:row>
      <xdr:rowOff>62758</xdr:rowOff>
    </xdr:from>
    <xdr:to>
      <xdr:col>19</xdr:col>
      <xdr:colOff>378343</xdr:colOff>
      <xdr:row>10</xdr:row>
      <xdr:rowOff>156993</xdr:rowOff>
    </xdr:to>
    <xdr:graphicFrame macro="">
      <xdr:nvGraphicFramePr>
        <xdr:cNvPr id="24" name="Chart 23">
          <a:extLst>
            <a:ext uri="{FF2B5EF4-FFF2-40B4-BE49-F238E27FC236}">
              <a16:creationId xmlns:a16="http://schemas.microsoft.com/office/drawing/2014/main" id="{00000000-0008-0000-06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419900</xdr:colOff>
      <xdr:row>8</xdr:row>
      <xdr:rowOff>44824</xdr:rowOff>
    </xdr:from>
    <xdr:to>
      <xdr:col>10</xdr:col>
      <xdr:colOff>602780</xdr:colOff>
      <xdr:row>18</xdr:row>
      <xdr:rowOff>172123</xdr:rowOff>
    </xdr:to>
    <xdr:graphicFrame macro="">
      <xdr:nvGraphicFramePr>
        <xdr:cNvPr id="25" name="Chart 24">
          <a:extLst>
            <a:ext uri="{FF2B5EF4-FFF2-40B4-BE49-F238E27FC236}">
              <a16:creationId xmlns:a16="http://schemas.microsoft.com/office/drawing/2014/main" id="{00000000-0008-0000-06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228603</xdr:colOff>
      <xdr:row>11</xdr:row>
      <xdr:rowOff>88253</xdr:rowOff>
    </xdr:from>
    <xdr:to>
      <xdr:col>10</xdr:col>
      <xdr:colOff>304803</xdr:colOff>
      <xdr:row>15</xdr:row>
      <xdr:rowOff>128693</xdr:rowOff>
    </xdr:to>
    <xdr:sp macro="" textlink="Processing!B5">
      <xdr:nvSpPr>
        <xdr:cNvPr id="26" name="TextBox 25">
          <a:extLst>
            <a:ext uri="{FF2B5EF4-FFF2-40B4-BE49-F238E27FC236}">
              <a16:creationId xmlns:a16="http://schemas.microsoft.com/office/drawing/2014/main" id="{00000000-0008-0000-0600-00001A000000}"/>
            </a:ext>
          </a:extLst>
        </xdr:cNvPr>
        <xdr:cNvSpPr txBox="1"/>
      </xdr:nvSpPr>
      <xdr:spPr>
        <a:xfrm>
          <a:off x="5105403" y="2099933"/>
          <a:ext cx="1295400" cy="77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DD86518-7D43-413D-B3ED-7BB07784295D}" type="TxLink">
            <a:rPr lang="en-US" sz="3600" b="0" i="0" u="none" strike="noStrike">
              <a:solidFill>
                <a:schemeClr val="tx1"/>
              </a:solidFill>
              <a:latin typeface="Aptos Narrow"/>
              <a:ea typeface="+mn-ea"/>
              <a:cs typeface="+mn-cs"/>
            </a:rPr>
            <a:pPr marL="0" indent="0" algn="ctr"/>
            <a:t>58%</a:t>
          </a:fld>
          <a:endParaRPr lang="ru-RU" sz="3600" b="0" i="0" u="none" strike="noStrike">
            <a:solidFill>
              <a:schemeClr val="tx1"/>
            </a:solidFill>
            <a:latin typeface="Aptos Narrow"/>
            <a:ea typeface="+mn-ea"/>
            <a:cs typeface="+mn-cs"/>
          </a:endParaRPr>
        </a:p>
      </xdr:txBody>
    </xdr:sp>
    <xdr:clientData/>
  </xdr:twoCellAnchor>
  <xdr:twoCellAnchor>
    <xdr:from>
      <xdr:col>8</xdr:col>
      <xdr:colOff>5528</xdr:colOff>
      <xdr:row>1</xdr:row>
      <xdr:rowOff>146583</xdr:rowOff>
    </xdr:from>
    <xdr:to>
      <xdr:col>10</xdr:col>
      <xdr:colOff>353762</xdr:colOff>
      <xdr:row>4</xdr:row>
      <xdr:rowOff>81349</xdr:rowOff>
    </xdr:to>
    <xdr:sp macro="" textlink="Processing!B4">
      <xdr:nvSpPr>
        <xdr:cNvPr id="27" name="TextBox 26">
          <a:extLst>
            <a:ext uri="{FF2B5EF4-FFF2-40B4-BE49-F238E27FC236}">
              <a16:creationId xmlns:a16="http://schemas.microsoft.com/office/drawing/2014/main" id="{00000000-0008-0000-0600-00001B000000}"/>
            </a:ext>
          </a:extLst>
        </xdr:cNvPr>
        <xdr:cNvSpPr txBox="1"/>
      </xdr:nvSpPr>
      <xdr:spPr>
        <a:xfrm>
          <a:off x="4882328" y="329463"/>
          <a:ext cx="1567434"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1D9BCB-52A4-4256-B7ED-6DF2E9741ECC}" type="TxLink">
            <a:rPr lang="en-US" sz="2000" b="0" i="0" u="none" strike="noStrike">
              <a:solidFill>
                <a:schemeClr val="tx1"/>
              </a:solidFill>
              <a:latin typeface="Aptos Narrow"/>
              <a:ea typeface="+mn-ea"/>
              <a:cs typeface="+mn-cs"/>
            </a:rPr>
            <a:pPr marL="0" indent="0" algn="ctr"/>
            <a:t>Lead Metric</a:t>
          </a:fld>
          <a:endParaRPr lang="ru-RU" sz="4400" b="0" i="0" u="none" strike="noStrike">
            <a:solidFill>
              <a:schemeClr val="tx1"/>
            </a:solidFill>
            <a:latin typeface="Aptos Narrow"/>
            <a:ea typeface="+mn-ea"/>
            <a:cs typeface="+mn-cs"/>
          </a:endParaRPr>
        </a:p>
      </xdr:txBody>
    </xdr:sp>
    <xdr:clientData/>
  </xdr:twoCellAnchor>
  <xdr:twoCellAnchor>
    <xdr:from>
      <xdr:col>7</xdr:col>
      <xdr:colOff>183777</xdr:colOff>
      <xdr:row>3</xdr:row>
      <xdr:rowOff>146583</xdr:rowOff>
    </xdr:from>
    <xdr:to>
      <xdr:col>9</xdr:col>
      <xdr:colOff>259977</xdr:colOff>
      <xdr:row>6</xdr:row>
      <xdr:rowOff>81348</xdr:rowOff>
    </xdr:to>
    <xdr:sp macro="" textlink="Processing!B6">
      <xdr:nvSpPr>
        <xdr:cNvPr id="28" name="TextBox 27">
          <a:extLst>
            <a:ext uri="{FF2B5EF4-FFF2-40B4-BE49-F238E27FC236}">
              <a16:creationId xmlns:a16="http://schemas.microsoft.com/office/drawing/2014/main" id="{00000000-0008-0000-0600-00001C000000}"/>
            </a:ext>
          </a:extLst>
        </xdr:cNvPr>
        <xdr:cNvSpPr txBox="1"/>
      </xdr:nvSpPr>
      <xdr:spPr>
        <a:xfrm>
          <a:off x="4450977" y="695223"/>
          <a:ext cx="1295400" cy="48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A3BAAC5-0474-4195-86A0-709050E29F4D}" type="TxLink">
            <a:rPr lang="en-US" sz="1200" b="0" i="0" u="none" strike="noStrike">
              <a:solidFill>
                <a:schemeClr val="tx1"/>
              </a:solidFill>
              <a:latin typeface="Aptos Narrow"/>
              <a:ea typeface="+mn-ea"/>
              <a:cs typeface="+mn-cs"/>
            </a:rPr>
            <a:pPr marL="0" indent="0" algn="ctr"/>
            <a:t>Open leads</a:t>
          </a:fld>
          <a:endParaRPr lang="ru-RU" sz="4400" b="0" i="0" u="none" strike="noStrike">
            <a:solidFill>
              <a:schemeClr val="tx1"/>
            </a:solidFill>
            <a:latin typeface="Aptos Narrow"/>
            <a:ea typeface="+mn-ea"/>
            <a:cs typeface="+mn-cs"/>
          </a:endParaRPr>
        </a:p>
      </xdr:txBody>
    </xdr:sp>
    <xdr:clientData/>
  </xdr:twoCellAnchor>
  <xdr:twoCellAnchor>
    <xdr:from>
      <xdr:col>9</xdr:col>
      <xdr:colOff>206541</xdr:colOff>
      <xdr:row>3</xdr:row>
      <xdr:rowOff>146583</xdr:rowOff>
    </xdr:from>
    <xdr:to>
      <xdr:col>11</xdr:col>
      <xdr:colOff>57919</xdr:colOff>
      <xdr:row>6</xdr:row>
      <xdr:rowOff>81348</xdr:rowOff>
    </xdr:to>
    <xdr:sp macro="" textlink="Processing!B7">
      <xdr:nvSpPr>
        <xdr:cNvPr id="29" name="TextBox 28">
          <a:extLst>
            <a:ext uri="{FF2B5EF4-FFF2-40B4-BE49-F238E27FC236}">
              <a16:creationId xmlns:a16="http://schemas.microsoft.com/office/drawing/2014/main" id="{00000000-0008-0000-0600-00001D000000}"/>
            </a:ext>
          </a:extLst>
        </xdr:cNvPr>
        <xdr:cNvSpPr txBox="1"/>
      </xdr:nvSpPr>
      <xdr:spPr>
        <a:xfrm>
          <a:off x="5692941" y="695223"/>
          <a:ext cx="1070578" cy="48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D0AF173-A76C-4BA2-AFCC-7D2134B36E88}" type="TxLink">
            <a:rPr lang="en-US" sz="1200" b="0" i="0" u="none" strike="noStrike">
              <a:solidFill>
                <a:schemeClr val="tx1"/>
              </a:solidFill>
              <a:latin typeface="Aptos Narrow"/>
              <a:ea typeface="+mn-ea"/>
              <a:cs typeface="+mn-cs"/>
            </a:rPr>
            <a:pPr marL="0" indent="0" algn="ctr"/>
            <a:t>Closed leads</a:t>
          </a:fld>
          <a:endParaRPr lang="ru-RU" sz="4800" b="0" i="0" u="none" strike="noStrike">
            <a:solidFill>
              <a:schemeClr val="tx1"/>
            </a:solidFill>
            <a:latin typeface="Aptos Narrow"/>
            <a:ea typeface="+mn-ea"/>
            <a:cs typeface="+mn-cs"/>
          </a:endParaRPr>
        </a:p>
      </xdr:txBody>
    </xdr:sp>
    <xdr:clientData/>
  </xdr:twoCellAnchor>
  <xdr:twoCellAnchor>
    <xdr:from>
      <xdr:col>7</xdr:col>
      <xdr:colOff>183777</xdr:colOff>
      <xdr:row>5</xdr:row>
      <xdr:rowOff>65900</xdr:rowOff>
    </xdr:from>
    <xdr:to>
      <xdr:col>9</xdr:col>
      <xdr:colOff>259977</xdr:colOff>
      <xdr:row>8</xdr:row>
      <xdr:rowOff>666</xdr:rowOff>
    </xdr:to>
    <xdr:sp macro="" textlink="Processing!C6">
      <xdr:nvSpPr>
        <xdr:cNvPr id="30" name="TextBox 29">
          <a:extLst>
            <a:ext uri="{FF2B5EF4-FFF2-40B4-BE49-F238E27FC236}">
              <a16:creationId xmlns:a16="http://schemas.microsoft.com/office/drawing/2014/main" id="{00000000-0008-0000-0600-00001E000000}"/>
            </a:ext>
          </a:extLst>
        </xdr:cNvPr>
        <xdr:cNvSpPr txBox="1"/>
      </xdr:nvSpPr>
      <xdr:spPr>
        <a:xfrm>
          <a:off x="4450977" y="980300"/>
          <a:ext cx="1295400"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84DAE3-B3FC-40AE-BF82-70AE2483AA72}" type="TxLink">
            <a:rPr lang="en-US" sz="2400" b="0" i="0" u="none" strike="noStrike">
              <a:solidFill>
                <a:schemeClr val="tx1"/>
              </a:solidFill>
              <a:latin typeface="Aptos Narrow"/>
              <a:ea typeface="+mn-ea"/>
              <a:cs typeface="+mn-cs"/>
            </a:rPr>
            <a:pPr marL="0" indent="0" algn="ctr"/>
            <a:t>820</a:t>
          </a:fld>
          <a:endParaRPr lang="ru-RU" sz="8000" b="0" i="0" u="none" strike="noStrike">
            <a:solidFill>
              <a:schemeClr val="tx1"/>
            </a:solidFill>
            <a:latin typeface="Aptos Narrow"/>
            <a:ea typeface="+mn-ea"/>
            <a:cs typeface="+mn-cs"/>
          </a:endParaRPr>
        </a:p>
      </xdr:txBody>
    </xdr:sp>
    <xdr:clientData/>
  </xdr:twoCellAnchor>
  <xdr:twoCellAnchor>
    <xdr:from>
      <xdr:col>9</xdr:col>
      <xdr:colOff>206541</xdr:colOff>
      <xdr:row>5</xdr:row>
      <xdr:rowOff>65900</xdr:rowOff>
    </xdr:from>
    <xdr:to>
      <xdr:col>11</xdr:col>
      <xdr:colOff>57919</xdr:colOff>
      <xdr:row>8</xdr:row>
      <xdr:rowOff>666</xdr:rowOff>
    </xdr:to>
    <xdr:sp macro="" textlink="Processing!C7">
      <xdr:nvSpPr>
        <xdr:cNvPr id="31" name="TextBox 30">
          <a:extLst>
            <a:ext uri="{FF2B5EF4-FFF2-40B4-BE49-F238E27FC236}">
              <a16:creationId xmlns:a16="http://schemas.microsoft.com/office/drawing/2014/main" id="{00000000-0008-0000-0600-00001F000000}"/>
            </a:ext>
          </a:extLst>
        </xdr:cNvPr>
        <xdr:cNvSpPr txBox="1"/>
      </xdr:nvSpPr>
      <xdr:spPr>
        <a:xfrm>
          <a:off x="5692941" y="980300"/>
          <a:ext cx="1070578"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5D51B43-CEBB-4B35-BEFD-490CD61FE41E}" type="TxLink">
            <a:rPr lang="en-US" sz="2400" b="0" i="0" u="none" strike="noStrike">
              <a:solidFill>
                <a:schemeClr val="tx1"/>
              </a:solidFill>
              <a:latin typeface="Aptos Narrow"/>
              <a:ea typeface="+mn-ea"/>
              <a:cs typeface="+mn-cs"/>
            </a:rPr>
            <a:pPr marL="0" indent="0" algn="ctr"/>
            <a:t>475</a:t>
          </a:fld>
          <a:endParaRPr lang="ru-RU" sz="8800" b="0" i="0" u="none" strike="noStrike">
            <a:solidFill>
              <a:schemeClr val="tx1"/>
            </a:solidFill>
            <a:latin typeface="Aptos Narrow"/>
            <a:ea typeface="+mn-ea"/>
            <a:cs typeface="+mn-cs"/>
          </a:endParaRPr>
        </a:p>
      </xdr:txBody>
    </xdr:sp>
    <xdr:clientData/>
  </xdr:twoCellAnchor>
  <xdr:twoCellAnchor>
    <xdr:from>
      <xdr:col>0</xdr:col>
      <xdr:colOff>434340</xdr:colOff>
      <xdr:row>21</xdr:row>
      <xdr:rowOff>17036</xdr:rowOff>
    </xdr:from>
    <xdr:to>
      <xdr:col>5</xdr:col>
      <xdr:colOff>129540</xdr:colOff>
      <xdr:row>30</xdr:row>
      <xdr:rowOff>17035</xdr:rowOff>
    </xdr:to>
    <xdr:graphicFrame macro="">
      <xdr:nvGraphicFramePr>
        <xdr:cNvPr id="32" name="Chart 31">
          <a:extLst>
            <a:ext uri="{FF2B5EF4-FFF2-40B4-BE49-F238E27FC236}">
              <a16:creationId xmlns:a16="http://schemas.microsoft.com/office/drawing/2014/main" id="{00000000-0008-0000-06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60862</xdr:colOff>
      <xdr:row>22</xdr:row>
      <xdr:rowOff>56935</xdr:rowOff>
    </xdr:from>
    <xdr:to>
      <xdr:col>9</xdr:col>
      <xdr:colOff>358587</xdr:colOff>
      <xdr:row>24</xdr:row>
      <xdr:rowOff>170995</xdr:rowOff>
    </xdr:to>
    <xdr:sp macro="" textlink="Processing!O1">
      <xdr:nvSpPr>
        <xdr:cNvPr id="34" name="TextBox 33">
          <a:extLst>
            <a:ext uri="{FF2B5EF4-FFF2-40B4-BE49-F238E27FC236}">
              <a16:creationId xmlns:a16="http://schemas.microsoft.com/office/drawing/2014/main" id="{00000000-0008-0000-0600-000022000000}"/>
            </a:ext>
          </a:extLst>
        </xdr:cNvPr>
        <xdr:cNvSpPr txBox="1"/>
      </xdr:nvSpPr>
      <xdr:spPr>
        <a:xfrm>
          <a:off x="3718462" y="4080295"/>
          <a:ext cx="2126525" cy="479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3BBC978B-2050-425A-852C-2F08F268A7D3}" type="TxLink">
            <a:rPr lang="en-US" sz="2000" b="0" i="0" u="none" strike="noStrike">
              <a:solidFill>
                <a:schemeClr val="tx1"/>
              </a:solidFill>
              <a:latin typeface="Aptos Narrow"/>
              <a:ea typeface="+mn-ea"/>
              <a:cs typeface="+mn-cs"/>
            </a:rPr>
            <a:pPr marL="0" indent="0" algn="l"/>
            <a:t>Marketing Cost</a:t>
          </a:fld>
          <a:endParaRPr lang="ru-RU" sz="2000" b="0" i="0" u="none" strike="noStrike">
            <a:solidFill>
              <a:schemeClr val="tx1"/>
            </a:solidFill>
            <a:latin typeface="Aptos Narrow"/>
            <a:ea typeface="+mn-ea"/>
            <a:cs typeface="+mn-cs"/>
          </a:endParaRPr>
        </a:p>
      </xdr:txBody>
    </xdr:sp>
    <xdr:clientData/>
  </xdr:twoCellAnchor>
  <xdr:twoCellAnchor>
    <xdr:from>
      <xdr:col>12</xdr:col>
      <xdr:colOff>28557</xdr:colOff>
      <xdr:row>1</xdr:row>
      <xdr:rowOff>146583</xdr:rowOff>
    </xdr:from>
    <xdr:to>
      <xdr:col>14</xdr:col>
      <xdr:colOff>533534</xdr:colOff>
      <xdr:row>4</xdr:row>
      <xdr:rowOff>81349</xdr:rowOff>
    </xdr:to>
    <xdr:sp macro="" textlink="Processing!O1">
      <xdr:nvSpPr>
        <xdr:cNvPr id="35" name="TextBox 34">
          <a:extLst>
            <a:ext uri="{FF2B5EF4-FFF2-40B4-BE49-F238E27FC236}">
              <a16:creationId xmlns:a16="http://schemas.microsoft.com/office/drawing/2014/main" id="{00000000-0008-0000-0600-000023000000}"/>
            </a:ext>
          </a:extLst>
        </xdr:cNvPr>
        <xdr:cNvSpPr txBox="1"/>
      </xdr:nvSpPr>
      <xdr:spPr>
        <a:xfrm>
          <a:off x="7343757" y="329463"/>
          <a:ext cx="1724177"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E7FF701-F044-492A-94E8-4DCE9D568D61}" type="TxLink">
            <a:rPr lang="en-US" sz="2000" b="0" i="0" u="none" strike="noStrike">
              <a:solidFill>
                <a:schemeClr val="tx1"/>
              </a:solidFill>
              <a:latin typeface="Aptos Narrow"/>
              <a:ea typeface="+mn-ea"/>
              <a:cs typeface="+mn-cs"/>
            </a:rPr>
            <a:pPr marL="0" indent="0" algn="ctr"/>
            <a:t>Marketing Cost</a:t>
          </a:fld>
          <a:endParaRPr lang="ru-RU" sz="2000" b="0" i="0" u="none" strike="noStrike">
            <a:solidFill>
              <a:schemeClr val="tx1"/>
            </a:solidFill>
            <a:latin typeface="Aptos Narrow"/>
            <a:ea typeface="+mn-ea"/>
            <a:cs typeface="+mn-cs"/>
          </a:endParaRPr>
        </a:p>
      </xdr:txBody>
    </xdr:sp>
    <xdr:clientData/>
  </xdr:twoCellAnchor>
  <xdr:twoCellAnchor>
    <xdr:from>
      <xdr:col>15</xdr:col>
      <xdr:colOff>411398</xdr:colOff>
      <xdr:row>1</xdr:row>
      <xdr:rowOff>146583</xdr:rowOff>
    </xdr:from>
    <xdr:to>
      <xdr:col>19</xdr:col>
      <xdr:colOff>59253</xdr:colOff>
      <xdr:row>4</xdr:row>
      <xdr:rowOff>81349</xdr:rowOff>
    </xdr:to>
    <xdr:sp macro="" textlink="Processing!O2">
      <xdr:nvSpPr>
        <xdr:cNvPr id="36" name="TextBox 35">
          <a:extLst>
            <a:ext uri="{FF2B5EF4-FFF2-40B4-BE49-F238E27FC236}">
              <a16:creationId xmlns:a16="http://schemas.microsoft.com/office/drawing/2014/main" id="{00000000-0008-0000-0600-000024000000}"/>
            </a:ext>
          </a:extLst>
        </xdr:cNvPr>
        <xdr:cNvSpPr txBox="1"/>
      </xdr:nvSpPr>
      <xdr:spPr>
        <a:xfrm>
          <a:off x="9555398" y="329463"/>
          <a:ext cx="2086255"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039B4AC-630B-435C-802C-3CAC7985799A}" type="TxLink">
            <a:rPr lang="en-US" sz="2000" b="0" i="0" u="none" strike="noStrike">
              <a:solidFill>
                <a:schemeClr val="tx1"/>
              </a:solidFill>
              <a:latin typeface="Aptos Narrow"/>
              <a:ea typeface="+mn-ea"/>
              <a:cs typeface="+mn-cs"/>
            </a:rPr>
            <a:pPr marL="0" indent="0" algn="ctr"/>
            <a:t>Brand Awareness</a:t>
          </a:fld>
          <a:endParaRPr lang="ru-RU" sz="2000" b="0" i="0" u="none" strike="noStrike">
            <a:solidFill>
              <a:schemeClr val="tx1"/>
            </a:solidFill>
            <a:latin typeface="Aptos Narrow"/>
            <a:ea typeface="+mn-ea"/>
            <a:cs typeface="+mn-cs"/>
          </a:endParaRPr>
        </a:p>
      </xdr:txBody>
    </xdr:sp>
    <xdr:clientData/>
  </xdr:twoCellAnchor>
  <xdr:twoCellAnchor>
    <xdr:from>
      <xdr:col>19</xdr:col>
      <xdr:colOff>546717</xdr:colOff>
      <xdr:row>1</xdr:row>
      <xdr:rowOff>146583</xdr:rowOff>
    </xdr:from>
    <xdr:to>
      <xdr:col>22</xdr:col>
      <xdr:colOff>442094</xdr:colOff>
      <xdr:row>4</xdr:row>
      <xdr:rowOff>81349</xdr:rowOff>
    </xdr:to>
    <xdr:sp macro="" textlink="Processing!O3">
      <xdr:nvSpPr>
        <xdr:cNvPr id="37" name="TextBox 36">
          <a:extLst>
            <a:ext uri="{FF2B5EF4-FFF2-40B4-BE49-F238E27FC236}">
              <a16:creationId xmlns:a16="http://schemas.microsoft.com/office/drawing/2014/main" id="{00000000-0008-0000-0600-000025000000}"/>
            </a:ext>
          </a:extLst>
        </xdr:cNvPr>
        <xdr:cNvSpPr txBox="1"/>
      </xdr:nvSpPr>
      <xdr:spPr>
        <a:xfrm>
          <a:off x="12129117" y="329463"/>
          <a:ext cx="1724177"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8C1A6CA-0AE1-4495-91B9-F603AF72DA95}" type="TxLink">
            <a:rPr lang="en-US" sz="2000" b="0" i="0" u="none" strike="noStrike">
              <a:solidFill>
                <a:schemeClr val="tx1"/>
              </a:solidFill>
              <a:latin typeface="Aptos Narrow"/>
              <a:ea typeface="+mn-ea"/>
              <a:cs typeface="+mn-cs"/>
            </a:rPr>
            <a:pPr marL="0" indent="0" algn="ctr"/>
            <a:t>Sales Volume</a:t>
          </a:fld>
          <a:endParaRPr lang="ru-RU" sz="2000" b="0" i="0" u="none" strike="noStrike">
            <a:solidFill>
              <a:schemeClr val="tx1"/>
            </a:solidFill>
            <a:latin typeface="Aptos Narrow"/>
            <a:ea typeface="+mn-ea"/>
            <a:cs typeface="+mn-cs"/>
          </a:endParaRPr>
        </a:p>
      </xdr:txBody>
    </xdr:sp>
    <xdr:clientData/>
  </xdr:twoCellAnchor>
  <xdr:twoCellAnchor editAs="oneCell">
    <xdr:from>
      <xdr:col>0</xdr:col>
      <xdr:colOff>586740</xdr:colOff>
      <xdr:row>33</xdr:row>
      <xdr:rowOff>8968</xdr:rowOff>
    </xdr:from>
    <xdr:to>
      <xdr:col>4</xdr:col>
      <xdr:colOff>571501</xdr:colOff>
      <xdr:row>37</xdr:row>
      <xdr:rowOff>170334</xdr:rowOff>
    </xdr:to>
    <mc:AlternateContent xmlns:mc="http://schemas.openxmlformats.org/markup-compatibility/2006" xmlns:a14="http://schemas.microsoft.com/office/drawing/2010/main">
      <mc:Choice Requires="a14">
        <xdr:graphicFrame macro="">
          <xdr:nvGraphicFramePr>
            <xdr:cNvPr id="39" name="Year 6">
              <a:extLst>
                <a:ext uri="{FF2B5EF4-FFF2-40B4-BE49-F238E27FC236}">
                  <a16:creationId xmlns:a16="http://schemas.microsoft.com/office/drawing/2014/main" id="{00000000-0008-0000-0600-000027000000}"/>
                </a:ext>
              </a:extLst>
            </xdr:cNvPr>
            <xdr:cNvGraphicFramePr/>
          </xdr:nvGraphicFramePr>
          <xdr:xfrm>
            <a:off x="0" y="0"/>
            <a:ext cx="0" cy="0"/>
          </xdr:xfrm>
          <a:graphic>
            <a:graphicData uri="http://schemas.microsoft.com/office/drawing/2010/slicer">
              <sle:slicer xmlns:sle="http://schemas.microsoft.com/office/drawing/2010/slicer" name="Year 6"/>
            </a:graphicData>
          </a:graphic>
        </xdr:graphicFrame>
      </mc:Choice>
      <mc:Fallback xmlns="">
        <xdr:sp macro="" textlink="">
          <xdr:nvSpPr>
            <xdr:cNvPr id="0" name=""/>
            <xdr:cNvSpPr>
              <a:spLocks noTextEdit="1"/>
            </xdr:cNvSpPr>
          </xdr:nvSpPr>
          <xdr:spPr>
            <a:xfrm>
              <a:off x="586740" y="6044008"/>
              <a:ext cx="2423161" cy="892886"/>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509097</xdr:colOff>
      <xdr:row>19</xdr:row>
      <xdr:rowOff>74865</xdr:rowOff>
    </xdr:from>
    <xdr:to>
      <xdr:col>2</xdr:col>
      <xdr:colOff>367552</xdr:colOff>
      <xdr:row>22</xdr:row>
      <xdr:rowOff>9630</xdr:rowOff>
    </xdr:to>
    <xdr:sp macro="" textlink="Processing!H1">
      <xdr:nvSpPr>
        <xdr:cNvPr id="40" name="TextBox 39">
          <a:extLst>
            <a:ext uri="{FF2B5EF4-FFF2-40B4-BE49-F238E27FC236}">
              <a16:creationId xmlns:a16="http://schemas.microsoft.com/office/drawing/2014/main" id="{00000000-0008-0000-0600-000028000000}"/>
            </a:ext>
          </a:extLst>
        </xdr:cNvPr>
        <xdr:cNvSpPr txBox="1"/>
      </xdr:nvSpPr>
      <xdr:spPr>
        <a:xfrm>
          <a:off x="509097" y="3549585"/>
          <a:ext cx="1077655" cy="48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85C6C72-95A5-4E5D-86AE-7BCFCB634F53}" type="TxLink">
            <a:rPr lang="en-US" sz="2000" b="0" i="0" u="none" strike="noStrike">
              <a:solidFill>
                <a:schemeClr val="tx1"/>
              </a:solidFill>
              <a:latin typeface="Aptos Narrow"/>
              <a:ea typeface="+mn-ea"/>
              <a:cs typeface="+mn-cs"/>
            </a:rPr>
            <a:pPr marL="0" indent="0" algn="l"/>
            <a:t>Sales</a:t>
          </a:fld>
          <a:endParaRPr lang="ru-RU" sz="2000" b="0" i="0" u="none" strike="noStrike">
            <a:solidFill>
              <a:schemeClr val="tx1"/>
            </a:solidFill>
            <a:latin typeface="Aptos Narrow"/>
            <a:ea typeface="+mn-ea"/>
            <a:cs typeface="+mn-cs"/>
          </a:endParaRPr>
        </a:p>
      </xdr:txBody>
    </xdr:sp>
    <xdr:clientData/>
  </xdr:twoCellAnchor>
  <xdr:twoCellAnchor>
    <xdr:from>
      <xdr:col>2</xdr:col>
      <xdr:colOff>546848</xdr:colOff>
      <xdr:row>19</xdr:row>
      <xdr:rowOff>74865</xdr:rowOff>
    </xdr:from>
    <xdr:to>
      <xdr:col>5</xdr:col>
      <xdr:colOff>53788</xdr:colOff>
      <xdr:row>22</xdr:row>
      <xdr:rowOff>9630</xdr:rowOff>
    </xdr:to>
    <xdr:sp macro="" textlink="Processing!I14">
      <xdr:nvSpPr>
        <xdr:cNvPr id="41" name="TextBox 40">
          <a:extLst>
            <a:ext uri="{FF2B5EF4-FFF2-40B4-BE49-F238E27FC236}">
              <a16:creationId xmlns:a16="http://schemas.microsoft.com/office/drawing/2014/main" id="{00000000-0008-0000-0600-000029000000}"/>
            </a:ext>
          </a:extLst>
        </xdr:cNvPr>
        <xdr:cNvSpPr txBox="1"/>
      </xdr:nvSpPr>
      <xdr:spPr>
        <a:xfrm>
          <a:off x="1766048" y="3549585"/>
          <a:ext cx="1335740" cy="48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E8BA614B-13B5-4C86-B209-34F21457C704}" type="TxLink">
            <a:rPr lang="en-US" sz="2000" b="0" i="0" u="none" strike="noStrike">
              <a:solidFill>
                <a:schemeClr val="tx1"/>
              </a:solidFill>
              <a:latin typeface="Aptos Narrow"/>
              <a:ea typeface="+mn-ea"/>
              <a:cs typeface="+mn-cs"/>
            </a:rPr>
            <a:pPr marL="0" indent="0" algn="r"/>
            <a:t> $2,55,545 </a:t>
          </a:fld>
          <a:endParaRPr lang="ru-RU" sz="2000" b="0" i="0" u="none" strike="noStrike">
            <a:solidFill>
              <a:schemeClr val="tx1"/>
            </a:solidFill>
            <a:latin typeface="Aptos Narrow"/>
            <a:ea typeface="+mn-ea"/>
            <a:cs typeface="+mn-cs"/>
          </a:endParaRPr>
        </a:p>
      </xdr:txBody>
    </xdr:sp>
    <xdr:clientData/>
  </xdr:twoCellAnchor>
  <xdr:twoCellAnchor>
    <xdr:from>
      <xdr:col>0</xdr:col>
      <xdr:colOff>319076</xdr:colOff>
      <xdr:row>0</xdr:row>
      <xdr:rowOff>155548</xdr:rowOff>
    </xdr:from>
    <xdr:to>
      <xdr:col>2</xdr:col>
      <xdr:colOff>486142</xdr:colOff>
      <xdr:row>5</xdr:row>
      <xdr:rowOff>71721</xdr:rowOff>
    </xdr:to>
    <xdr:sp macro="" textlink="Processing!B1">
      <xdr:nvSpPr>
        <xdr:cNvPr id="43" name="TextBox 42">
          <a:extLst>
            <a:ext uri="{FF2B5EF4-FFF2-40B4-BE49-F238E27FC236}">
              <a16:creationId xmlns:a16="http://schemas.microsoft.com/office/drawing/2014/main" id="{00000000-0008-0000-0600-00002B000000}"/>
            </a:ext>
          </a:extLst>
        </xdr:cNvPr>
        <xdr:cNvSpPr txBox="1"/>
      </xdr:nvSpPr>
      <xdr:spPr>
        <a:xfrm>
          <a:off x="319076" y="155548"/>
          <a:ext cx="1386266" cy="830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3E0F41E-53F8-4274-9E86-1E58DC3F55D4}" type="TxLink">
            <a:rPr lang="en-US" sz="2000" b="0" i="0" u="none" strike="noStrike">
              <a:solidFill>
                <a:schemeClr val="tx1"/>
              </a:solidFill>
              <a:latin typeface="Aptos Narrow"/>
              <a:ea typeface="+mn-ea"/>
              <a:cs typeface="+mn-cs"/>
            </a:rPr>
            <a:pPr marL="0" indent="0" algn="l"/>
            <a:t>Budgeted Cost</a:t>
          </a:fld>
          <a:endParaRPr lang="ru-RU" sz="2000" b="0" i="0" u="none" strike="noStrike">
            <a:solidFill>
              <a:schemeClr val="tx1"/>
            </a:solidFill>
            <a:latin typeface="Aptos Narrow"/>
            <a:ea typeface="+mn-ea"/>
            <a:cs typeface="+mn-cs"/>
          </a:endParaRPr>
        </a:p>
      </xdr:txBody>
    </xdr:sp>
    <xdr:clientData/>
  </xdr:twoCellAnchor>
  <xdr:twoCellAnchor>
    <xdr:from>
      <xdr:col>1</xdr:col>
      <xdr:colOff>6511</xdr:colOff>
      <xdr:row>12</xdr:row>
      <xdr:rowOff>8968</xdr:rowOff>
    </xdr:from>
    <xdr:to>
      <xdr:col>2</xdr:col>
      <xdr:colOff>311311</xdr:colOff>
      <xdr:row>17</xdr:row>
      <xdr:rowOff>26897</xdr:rowOff>
    </xdr:to>
    <xdr:graphicFrame macro="">
      <xdr:nvGraphicFramePr>
        <xdr:cNvPr id="44" name="Chart 43">
          <a:extLst>
            <a:ext uri="{FF2B5EF4-FFF2-40B4-BE49-F238E27FC236}">
              <a16:creationId xmlns:a16="http://schemas.microsoft.com/office/drawing/2014/main" id="{00000000-0008-0000-06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374478</xdr:colOff>
      <xdr:row>15</xdr:row>
      <xdr:rowOff>35861</xdr:rowOff>
    </xdr:from>
    <xdr:to>
      <xdr:col>7</xdr:col>
      <xdr:colOff>259976</xdr:colOff>
      <xdr:row>18</xdr:row>
      <xdr:rowOff>27569</xdr:rowOff>
    </xdr:to>
    <xdr:graphicFrame macro="">
      <xdr:nvGraphicFramePr>
        <xdr:cNvPr id="46" name="Chart 45">
          <a:extLst>
            <a:ext uri="{FF2B5EF4-FFF2-40B4-BE49-F238E27FC236}">
              <a16:creationId xmlns:a16="http://schemas.microsoft.com/office/drawing/2014/main" id="{00000000-0008-0000-0600-00002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398934</xdr:colOff>
      <xdr:row>12</xdr:row>
      <xdr:rowOff>88252</xdr:rowOff>
    </xdr:from>
    <xdr:to>
      <xdr:col>7</xdr:col>
      <xdr:colOff>475134</xdr:colOff>
      <xdr:row>16</xdr:row>
      <xdr:rowOff>128692</xdr:rowOff>
    </xdr:to>
    <xdr:sp macro="" textlink="Processing!N17">
      <xdr:nvSpPr>
        <xdr:cNvPr id="47" name="TextBox 46">
          <a:extLst>
            <a:ext uri="{FF2B5EF4-FFF2-40B4-BE49-F238E27FC236}">
              <a16:creationId xmlns:a16="http://schemas.microsoft.com/office/drawing/2014/main" id="{00000000-0008-0000-0600-00002F000000}"/>
            </a:ext>
          </a:extLst>
        </xdr:cNvPr>
        <xdr:cNvSpPr txBox="1"/>
      </xdr:nvSpPr>
      <xdr:spPr>
        <a:xfrm>
          <a:off x="3446934" y="2282812"/>
          <a:ext cx="1295400" cy="77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749F15D-3D69-4ADE-A639-BF3046A6FF72}" type="TxLink">
            <a:rPr lang="en-US" sz="3200" b="0" i="0" u="none" strike="noStrike">
              <a:solidFill>
                <a:schemeClr val="tx1"/>
              </a:solidFill>
              <a:latin typeface="Aptos Narrow"/>
              <a:ea typeface="+mn-ea"/>
              <a:cs typeface="+mn-cs"/>
            </a:rPr>
            <a:pPr marL="0" indent="0" algn="ctr"/>
            <a:t>100%</a:t>
          </a:fld>
          <a:endParaRPr lang="ru-RU" sz="8000" b="0" i="0" u="none" strike="noStrike">
            <a:solidFill>
              <a:schemeClr val="tx1"/>
            </a:solidFill>
            <a:latin typeface="Aptos Narrow"/>
            <a:ea typeface="+mn-ea"/>
            <a:cs typeface="+mn-cs"/>
          </a:endParaRPr>
        </a:p>
      </xdr:txBody>
    </xdr:sp>
    <xdr:clientData/>
  </xdr:twoCellAnchor>
  <xdr:twoCellAnchor>
    <xdr:from>
      <xdr:col>0</xdr:col>
      <xdr:colOff>1</xdr:colOff>
      <xdr:row>0</xdr:row>
      <xdr:rowOff>0</xdr:rowOff>
    </xdr:from>
    <xdr:to>
      <xdr:col>1</xdr:col>
      <xdr:colOff>26895</xdr:colOff>
      <xdr:row>1</xdr:row>
      <xdr:rowOff>53788</xdr:rowOff>
    </xdr:to>
    <xdr:sp macro="" textlink="">
      <xdr:nvSpPr>
        <xdr:cNvPr id="59" name="Rectangle 58">
          <a:extLst>
            <a:ext uri="{FF2B5EF4-FFF2-40B4-BE49-F238E27FC236}">
              <a16:creationId xmlns:a16="http://schemas.microsoft.com/office/drawing/2014/main" id="{00000000-0008-0000-0600-00003B000000}"/>
            </a:ext>
          </a:extLst>
        </xdr:cNvPr>
        <xdr:cNvSpPr/>
      </xdr:nvSpPr>
      <xdr:spPr>
        <a:xfrm>
          <a:off x="1" y="0"/>
          <a:ext cx="636494" cy="236668"/>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11</xdr:col>
      <xdr:colOff>385482</xdr:colOff>
      <xdr:row>1</xdr:row>
      <xdr:rowOff>89647</xdr:rowOff>
    </xdr:from>
    <xdr:to>
      <xdr:col>15</xdr:col>
      <xdr:colOff>215153</xdr:colOff>
      <xdr:row>10</xdr:row>
      <xdr:rowOff>107577</xdr:rowOff>
    </xdr:to>
    <xdr:sp macro="" textlink="">
      <xdr:nvSpPr>
        <xdr:cNvPr id="60" name="Rectangle: Rounded Corners 59">
          <a:hlinkClick xmlns:r="http://schemas.openxmlformats.org/officeDocument/2006/relationships" r:id="rId9"/>
          <a:extLst>
            <a:ext uri="{FF2B5EF4-FFF2-40B4-BE49-F238E27FC236}">
              <a16:creationId xmlns:a16="http://schemas.microsoft.com/office/drawing/2014/main" id="{00000000-0008-0000-0600-00003C000000}"/>
            </a:ext>
          </a:extLst>
        </xdr:cNvPr>
        <xdr:cNvSpPr/>
      </xdr:nvSpPr>
      <xdr:spPr>
        <a:xfrm>
          <a:off x="7091082" y="272527"/>
          <a:ext cx="2268071" cy="16638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19</xdr:col>
      <xdr:colOff>304800</xdr:colOff>
      <xdr:row>1</xdr:row>
      <xdr:rowOff>89647</xdr:rowOff>
    </xdr:from>
    <xdr:to>
      <xdr:col>23</xdr:col>
      <xdr:colOff>80682</xdr:colOff>
      <xdr:row>10</xdr:row>
      <xdr:rowOff>89647</xdr:rowOff>
    </xdr:to>
    <xdr:sp macro="" textlink="">
      <xdr:nvSpPr>
        <xdr:cNvPr id="62" name="Rectangle: Rounded Corners 61">
          <a:hlinkClick xmlns:r="http://schemas.openxmlformats.org/officeDocument/2006/relationships" r:id="rId10"/>
          <a:extLst>
            <a:ext uri="{FF2B5EF4-FFF2-40B4-BE49-F238E27FC236}">
              <a16:creationId xmlns:a16="http://schemas.microsoft.com/office/drawing/2014/main" id="{00000000-0008-0000-0600-00003E000000}"/>
            </a:ext>
          </a:extLst>
        </xdr:cNvPr>
        <xdr:cNvSpPr/>
      </xdr:nvSpPr>
      <xdr:spPr>
        <a:xfrm>
          <a:off x="11887200" y="272527"/>
          <a:ext cx="2214282" cy="164592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367553</xdr:colOff>
      <xdr:row>19</xdr:row>
      <xdr:rowOff>71716</xdr:rowOff>
    </xdr:from>
    <xdr:to>
      <xdr:col>5</xdr:col>
      <xdr:colOff>242047</xdr:colOff>
      <xdr:row>30</xdr:row>
      <xdr:rowOff>80680</xdr:rowOff>
    </xdr:to>
    <xdr:sp macro="" textlink="">
      <xdr:nvSpPr>
        <xdr:cNvPr id="63" name="Rectangle: Rounded Corners 62">
          <a:hlinkClick xmlns:r="http://schemas.openxmlformats.org/officeDocument/2006/relationships" r:id="rId10"/>
          <a:extLst>
            <a:ext uri="{FF2B5EF4-FFF2-40B4-BE49-F238E27FC236}">
              <a16:creationId xmlns:a16="http://schemas.microsoft.com/office/drawing/2014/main" id="{00000000-0008-0000-0600-00003F000000}"/>
            </a:ext>
          </a:extLst>
        </xdr:cNvPr>
        <xdr:cNvSpPr/>
      </xdr:nvSpPr>
      <xdr:spPr>
        <a:xfrm>
          <a:off x="367553" y="3546436"/>
          <a:ext cx="2922494" cy="2020644"/>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xdr:col>
      <xdr:colOff>505213</xdr:colOff>
      <xdr:row>7</xdr:row>
      <xdr:rowOff>125506</xdr:rowOff>
    </xdr:from>
    <xdr:to>
      <xdr:col>5</xdr:col>
      <xdr:colOff>353795</xdr:colOff>
      <xdr:row>12</xdr:row>
      <xdr:rowOff>41680</xdr:rowOff>
    </xdr:to>
    <xdr:sp macro="" textlink="Processing!Y18">
      <xdr:nvSpPr>
        <xdr:cNvPr id="65" name="TextBox 64">
          <a:extLst>
            <a:ext uri="{FF2B5EF4-FFF2-40B4-BE49-F238E27FC236}">
              <a16:creationId xmlns:a16="http://schemas.microsoft.com/office/drawing/2014/main" id="{00000000-0008-0000-0600-000041000000}"/>
            </a:ext>
          </a:extLst>
        </xdr:cNvPr>
        <xdr:cNvSpPr txBox="1"/>
      </xdr:nvSpPr>
      <xdr:spPr>
        <a:xfrm>
          <a:off x="1724413" y="1405666"/>
          <a:ext cx="1677382" cy="830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C0EEC48-1748-45E6-841D-984E47F08F26}" type="TxLink">
            <a:rPr lang="en-US" sz="2000" b="0" i="0" u="none" strike="noStrike">
              <a:solidFill>
                <a:srgbClr val="000000"/>
              </a:solidFill>
              <a:latin typeface="Aptos Narrow"/>
              <a:ea typeface="+mn-ea"/>
              <a:cs typeface="+mn-cs"/>
            </a:rPr>
            <a:pPr marL="0" indent="0" algn="ctr"/>
            <a:t>$ 230 000</a:t>
          </a:fld>
          <a:endParaRPr lang="ru-RU" sz="6600" b="0" i="0" u="none" strike="noStrike">
            <a:solidFill>
              <a:sysClr val="windowText" lastClr="000000"/>
            </a:solidFill>
            <a:latin typeface="Aptos Narrow"/>
            <a:ea typeface="+mn-ea"/>
            <a:cs typeface="+mn-cs"/>
          </a:endParaRPr>
        </a:p>
      </xdr:txBody>
    </xdr:sp>
    <xdr:clientData/>
  </xdr:twoCellAnchor>
  <xdr:twoCellAnchor>
    <xdr:from>
      <xdr:col>12</xdr:col>
      <xdr:colOff>179294</xdr:colOff>
      <xdr:row>18</xdr:row>
      <xdr:rowOff>125506</xdr:rowOff>
    </xdr:from>
    <xdr:to>
      <xdr:col>22</xdr:col>
      <xdr:colOff>166744</xdr:colOff>
      <xdr:row>35</xdr:row>
      <xdr:rowOff>82735</xdr:rowOff>
    </xdr:to>
    <xdr:graphicFrame macro="">
      <xdr:nvGraphicFramePr>
        <xdr:cNvPr id="66" name="Chart 65">
          <a:extLst>
            <a:ext uri="{FF2B5EF4-FFF2-40B4-BE49-F238E27FC236}">
              <a16:creationId xmlns:a16="http://schemas.microsoft.com/office/drawing/2014/main" id="{00000000-0008-0000-0600-00004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13</xdr:col>
      <xdr:colOff>15688</xdr:colOff>
      <xdr:row>34</xdr:row>
      <xdr:rowOff>139847</xdr:rowOff>
    </xdr:from>
    <xdr:to>
      <xdr:col>22</xdr:col>
      <xdr:colOff>53788</xdr:colOff>
      <xdr:row>37</xdr:row>
      <xdr:rowOff>35859</xdr:rowOff>
    </xdr:to>
    <mc:AlternateContent xmlns:mc="http://schemas.openxmlformats.org/markup-compatibility/2006" xmlns:a14="http://schemas.microsoft.com/office/drawing/2010/main">
      <mc:Choice Requires="a14">
        <xdr:graphicFrame macro="">
          <xdr:nvGraphicFramePr>
            <xdr:cNvPr id="58" name="Month 6">
              <a:extLst>
                <a:ext uri="{FF2B5EF4-FFF2-40B4-BE49-F238E27FC236}">
                  <a16:creationId xmlns:a16="http://schemas.microsoft.com/office/drawing/2014/main" id="{00000000-0008-0000-0600-00003A000000}"/>
                </a:ext>
              </a:extLst>
            </xdr:cNvPr>
            <xdr:cNvGraphicFramePr/>
          </xdr:nvGraphicFramePr>
          <xdr:xfrm>
            <a:off x="0" y="0"/>
            <a:ext cx="0" cy="0"/>
          </xdr:xfrm>
          <a:graphic>
            <a:graphicData uri="http://schemas.microsoft.com/office/drawing/2010/slicer">
              <sle:slicer xmlns:sle="http://schemas.microsoft.com/office/drawing/2010/slicer" name="Month 6"/>
            </a:graphicData>
          </a:graphic>
        </xdr:graphicFrame>
      </mc:Choice>
      <mc:Fallback xmlns="">
        <xdr:sp macro="" textlink="">
          <xdr:nvSpPr>
            <xdr:cNvPr id="0" name=""/>
            <xdr:cNvSpPr>
              <a:spLocks noTextEdit="1"/>
            </xdr:cNvSpPr>
          </xdr:nvSpPr>
          <xdr:spPr>
            <a:xfrm>
              <a:off x="7940488" y="6357767"/>
              <a:ext cx="5524500" cy="444652"/>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17930</xdr:colOff>
      <xdr:row>12</xdr:row>
      <xdr:rowOff>80683</xdr:rowOff>
    </xdr:from>
    <xdr:to>
      <xdr:col>15</xdr:col>
      <xdr:colOff>315655</xdr:colOff>
      <xdr:row>15</xdr:row>
      <xdr:rowOff>15448</xdr:rowOff>
    </xdr:to>
    <xdr:sp macro="" textlink="Processing!L1">
      <xdr:nvSpPr>
        <xdr:cNvPr id="67" name="TextBox 66">
          <a:extLst>
            <a:ext uri="{FF2B5EF4-FFF2-40B4-BE49-F238E27FC236}">
              <a16:creationId xmlns:a16="http://schemas.microsoft.com/office/drawing/2014/main" id="{00000000-0008-0000-0600-000043000000}"/>
            </a:ext>
          </a:extLst>
        </xdr:cNvPr>
        <xdr:cNvSpPr txBox="1"/>
      </xdr:nvSpPr>
      <xdr:spPr>
        <a:xfrm>
          <a:off x="7333130" y="2232212"/>
          <a:ext cx="2126525"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E253921-7170-4167-B8EE-406DFE714702}" type="TxLink">
            <a:rPr lang="en-US" sz="2000" b="0" i="0" u="none" strike="noStrike">
              <a:solidFill>
                <a:schemeClr val="tx1"/>
              </a:solidFill>
              <a:latin typeface="Aptos Narrow"/>
              <a:ea typeface="+mn-ea"/>
              <a:cs typeface="+mn-cs"/>
            </a:rPr>
            <a:pPr marL="0" indent="0" algn="l"/>
            <a:t>Brand Awareness</a:t>
          </a:fld>
          <a:endParaRPr lang="ru-RU" sz="2000" b="0" i="0" u="none" strike="noStrike">
            <a:solidFill>
              <a:schemeClr val="tx1"/>
            </a:solidFill>
            <a:latin typeface="Aptos Narrow"/>
            <a:ea typeface="+mn-ea"/>
            <a:cs typeface="+mn-cs"/>
          </a:endParaRPr>
        </a:p>
      </xdr:txBody>
    </xdr:sp>
    <xdr:clientData/>
  </xdr:twoCellAnchor>
  <xdr:twoCellAnchor>
    <xdr:from>
      <xdr:col>19</xdr:col>
      <xdr:colOff>503915</xdr:colOff>
      <xdr:row>12</xdr:row>
      <xdr:rowOff>152400</xdr:rowOff>
    </xdr:from>
    <xdr:to>
      <xdr:col>22</xdr:col>
      <xdr:colOff>10855</xdr:colOff>
      <xdr:row>15</xdr:row>
      <xdr:rowOff>87165</xdr:rowOff>
    </xdr:to>
    <xdr:sp macro="" textlink="Processing!M14">
      <xdr:nvSpPr>
        <xdr:cNvPr id="68" name="TextBox 67">
          <a:extLst>
            <a:ext uri="{FF2B5EF4-FFF2-40B4-BE49-F238E27FC236}">
              <a16:creationId xmlns:a16="http://schemas.microsoft.com/office/drawing/2014/main" id="{00000000-0008-0000-0600-000044000000}"/>
            </a:ext>
          </a:extLst>
        </xdr:cNvPr>
        <xdr:cNvSpPr txBox="1"/>
      </xdr:nvSpPr>
      <xdr:spPr>
        <a:xfrm>
          <a:off x="12086315" y="2303929"/>
          <a:ext cx="1335740"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3EF14FB0-D2B0-4D3B-BF49-A44CB03589C4}" type="TxLink">
            <a:rPr lang="en-US" sz="3600" b="0" i="0" u="none" strike="noStrike">
              <a:solidFill>
                <a:schemeClr val="tx1"/>
              </a:solidFill>
              <a:latin typeface="Aptos Narrow"/>
              <a:ea typeface="+mn-ea"/>
              <a:cs typeface="+mn-cs"/>
            </a:rPr>
            <a:pPr marL="0" indent="0" algn="r"/>
            <a:t>61%</a:t>
          </a:fld>
          <a:endParaRPr lang="ru-RU" sz="3600" b="0" i="0" u="none" strike="noStrike">
            <a:solidFill>
              <a:schemeClr val="tx1"/>
            </a:solidFill>
            <a:latin typeface="Aptos Narrow"/>
            <a:ea typeface="+mn-ea"/>
            <a:cs typeface="+mn-cs"/>
          </a:endParaRPr>
        </a:p>
      </xdr:txBody>
    </xdr:sp>
    <xdr:clientData/>
  </xdr:twoCellAnchor>
  <xdr:twoCellAnchor>
    <xdr:from>
      <xdr:col>5</xdr:col>
      <xdr:colOff>551703</xdr:colOff>
      <xdr:row>24</xdr:row>
      <xdr:rowOff>121642</xdr:rowOff>
    </xdr:from>
    <xdr:to>
      <xdr:col>11</xdr:col>
      <xdr:colOff>18007</xdr:colOff>
      <xdr:row>38</xdr:row>
      <xdr:rowOff>95141</xdr:rowOff>
    </xdr:to>
    <xdr:graphicFrame macro="">
      <xdr:nvGraphicFramePr>
        <xdr:cNvPr id="69" name="Chart 68">
          <a:extLst>
            <a:ext uri="{FF2B5EF4-FFF2-40B4-BE49-F238E27FC236}">
              <a16:creationId xmlns:a16="http://schemas.microsoft.com/office/drawing/2014/main" id="{00000000-0008-0000-0600-00004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367554</xdr:colOff>
      <xdr:row>11</xdr:row>
      <xdr:rowOff>35859</xdr:rowOff>
    </xdr:from>
    <xdr:to>
      <xdr:col>7</xdr:col>
      <xdr:colOff>412378</xdr:colOff>
      <xdr:row>17</xdr:row>
      <xdr:rowOff>152399</xdr:rowOff>
    </xdr:to>
    <xdr:sp macro="" textlink="">
      <xdr:nvSpPr>
        <xdr:cNvPr id="70" name="Rectangle: Rounded Corners 69">
          <a:hlinkClick xmlns:r="http://schemas.openxmlformats.org/officeDocument/2006/relationships" r:id="rId13"/>
          <a:extLst>
            <a:ext uri="{FF2B5EF4-FFF2-40B4-BE49-F238E27FC236}">
              <a16:creationId xmlns:a16="http://schemas.microsoft.com/office/drawing/2014/main" id="{00000000-0008-0000-0600-000046000000}"/>
            </a:ext>
          </a:extLst>
        </xdr:cNvPr>
        <xdr:cNvSpPr/>
      </xdr:nvSpPr>
      <xdr:spPr>
        <a:xfrm>
          <a:off x="367554" y="2008094"/>
          <a:ext cx="4312024" cy="119230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5</xdr:col>
      <xdr:colOff>403412</xdr:colOff>
      <xdr:row>21</xdr:row>
      <xdr:rowOff>161365</xdr:rowOff>
    </xdr:from>
    <xdr:to>
      <xdr:col>11</xdr:col>
      <xdr:colOff>152400</xdr:colOff>
      <xdr:row>38</xdr:row>
      <xdr:rowOff>71718</xdr:rowOff>
    </xdr:to>
    <xdr:sp macro="" textlink="">
      <xdr:nvSpPr>
        <xdr:cNvPr id="64" name="Rectangle: Rounded Corners 63">
          <a:hlinkClick xmlns:r="http://schemas.openxmlformats.org/officeDocument/2006/relationships" r:id="rId9"/>
          <a:extLst>
            <a:ext uri="{FF2B5EF4-FFF2-40B4-BE49-F238E27FC236}">
              <a16:creationId xmlns:a16="http://schemas.microsoft.com/office/drawing/2014/main" id="{00000000-0008-0000-0600-000040000000}"/>
            </a:ext>
          </a:extLst>
        </xdr:cNvPr>
        <xdr:cNvSpPr/>
      </xdr:nvSpPr>
      <xdr:spPr>
        <a:xfrm>
          <a:off x="3451412" y="4001845"/>
          <a:ext cx="3406588" cy="3019313"/>
        </a:xfrm>
        <a:prstGeom prst="roundRect">
          <a:avLst>
            <a:gd name="adj" fmla="val 12122"/>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editAs="oneCell">
    <xdr:from>
      <xdr:col>23</xdr:col>
      <xdr:colOff>76200</xdr:colOff>
      <xdr:row>0</xdr:row>
      <xdr:rowOff>38100</xdr:rowOff>
    </xdr:from>
    <xdr:to>
      <xdr:col>23</xdr:col>
      <xdr:colOff>350520</xdr:colOff>
      <xdr:row>1</xdr:row>
      <xdr:rowOff>129540</xdr:rowOff>
    </xdr:to>
    <xdr:pic>
      <xdr:nvPicPr>
        <xdr:cNvPr id="71" name="Graphic 70" descr="Moon and stars with solid fill">
          <a:hlinkClick xmlns:r="http://schemas.openxmlformats.org/officeDocument/2006/relationships" r:id="rId14"/>
          <a:extLst>
            <a:ext uri="{FF2B5EF4-FFF2-40B4-BE49-F238E27FC236}">
              <a16:creationId xmlns:a16="http://schemas.microsoft.com/office/drawing/2014/main" id="{00000000-0008-0000-0600-000047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4097000" y="38100"/>
          <a:ext cx="274320" cy="27432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2</xdr:col>
      <xdr:colOff>441960</xdr:colOff>
      <xdr:row>2</xdr:row>
      <xdr:rowOff>31132</xdr:rowOff>
    </xdr:from>
    <xdr:to>
      <xdr:col>5</xdr:col>
      <xdr:colOff>441960</xdr:colOff>
      <xdr:row>12</xdr:row>
      <xdr:rowOff>63901</xdr:rowOff>
    </xdr:to>
    <xdr:grpSp>
      <xdr:nvGrpSpPr>
        <xdr:cNvPr id="2" name="Group 1">
          <a:extLst>
            <a:ext uri="{FF2B5EF4-FFF2-40B4-BE49-F238E27FC236}">
              <a16:creationId xmlns:a16="http://schemas.microsoft.com/office/drawing/2014/main" id="{00000000-0008-0000-0300-000002000000}"/>
            </a:ext>
          </a:extLst>
        </xdr:cNvPr>
        <xdr:cNvGrpSpPr/>
      </xdr:nvGrpSpPr>
      <xdr:grpSpPr>
        <a:xfrm>
          <a:off x="1661160" y="389720"/>
          <a:ext cx="1828800" cy="1825710"/>
          <a:chOff x="2438400" y="3108960"/>
          <a:chExt cx="1618489" cy="1618489"/>
        </a:xfrm>
      </xdr:grpSpPr>
      <xdr:sp macro="" textlink="">
        <xdr:nvSpPr>
          <xdr:cNvPr id="3" name="Oval 2">
            <a:extLst>
              <a:ext uri="{FF2B5EF4-FFF2-40B4-BE49-F238E27FC236}">
                <a16:creationId xmlns:a16="http://schemas.microsoft.com/office/drawing/2014/main" id="{00000000-0008-0000-0300-000003000000}"/>
              </a:ext>
            </a:extLst>
          </xdr:cNvPr>
          <xdr:cNvSpPr/>
        </xdr:nvSpPr>
        <xdr:spPr>
          <a:xfrm>
            <a:off x="2438401" y="3108960"/>
            <a:ext cx="1618488" cy="1618488"/>
          </a:xfrm>
          <a:prstGeom prst="ellipse">
            <a:avLst/>
          </a:prstGeom>
          <a:gradFill flip="none" rotWithShape="1">
            <a:gsLst>
              <a:gs pos="55000">
                <a:srgbClr val="8A2BF1"/>
              </a:gs>
              <a:gs pos="37000">
                <a:srgbClr val="8A2BF1">
                  <a:alpha val="0"/>
                </a:srgbClr>
              </a:gs>
            </a:gsLst>
            <a:path path="circle">
              <a:fillToRect l="100000" t="100000"/>
            </a:path>
            <a:tileRect r="-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4" name="Oval 3">
            <a:extLst>
              <a:ext uri="{FF2B5EF4-FFF2-40B4-BE49-F238E27FC236}">
                <a16:creationId xmlns:a16="http://schemas.microsoft.com/office/drawing/2014/main" id="{00000000-0008-0000-0300-000004000000}"/>
              </a:ext>
            </a:extLst>
          </xdr:cNvPr>
          <xdr:cNvSpPr/>
        </xdr:nvSpPr>
        <xdr:spPr>
          <a:xfrm>
            <a:off x="2438401" y="3108960"/>
            <a:ext cx="1618488" cy="1618488"/>
          </a:xfrm>
          <a:prstGeom prst="ellipse">
            <a:avLst/>
          </a:prstGeom>
          <a:gradFill flip="none" rotWithShape="1">
            <a:gsLst>
              <a:gs pos="82000">
                <a:srgbClr val="10EBCD"/>
              </a:gs>
              <a:gs pos="67000">
                <a:srgbClr val="10EBCD">
                  <a:alpha val="0"/>
                </a:srgbClr>
              </a:gs>
            </a:gsLst>
            <a:path path="circle">
              <a:fillToRect l="100000" b="100000"/>
            </a:path>
            <a:tileRect t="-100000" r="-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5" name="Oval 4">
            <a:extLst>
              <a:ext uri="{FF2B5EF4-FFF2-40B4-BE49-F238E27FC236}">
                <a16:creationId xmlns:a16="http://schemas.microsoft.com/office/drawing/2014/main" id="{00000000-0008-0000-0300-000005000000}"/>
              </a:ext>
            </a:extLst>
          </xdr:cNvPr>
          <xdr:cNvSpPr/>
        </xdr:nvSpPr>
        <xdr:spPr>
          <a:xfrm>
            <a:off x="2438401" y="3108960"/>
            <a:ext cx="1618488" cy="1618488"/>
          </a:xfrm>
          <a:prstGeom prst="ellipse">
            <a:avLst/>
          </a:prstGeom>
          <a:gradFill flip="none" rotWithShape="1">
            <a:gsLst>
              <a:gs pos="80000">
                <a:srgbClr val="FF00FF"/>
              </a:gs>
              <a:gs pos="65000">
                <a:srgbClr val="FF00FF">
                  <a:alpha val="0"/>
                </a:srgbClr>
              </a:gs>
            </a:gsLst>
            <a:path path="circle">
              <a:fillToRect t="100000" r="100000"/>
            </a:path>
            <a:tileRect l="-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6" name="Oval 5">
            <a:extLst>
              <a:ext uri="{FF2B5EF4-FFF2-40B4-BE49-F238E27FC236}">
                <a16:creationId xmlns:a16="http://schemas.microsoft.com/office/drawing/2014/main" id="{00000000-0008-0000-0300-000006000000}"/>
              </a:ext>
            </a:extLst>
          </xdr:cNvPr>
          <xdr:cNvSpPr/>
        </xdr:nvSpPr>
        <xdr:spPr>
          <a:xfrm>
            <a:off x="2438400" y="3108961"/>
            <a:ext cx="1618488" cy="1618488"/>
          </a:xfrm>
          <a:prstGeom prst="ellipse">
            <a:avLst/>
          </a:prstGeom>
          <a:gradFill flip="none" rotWithShape="1">
            <a:gsLst>
              <a:gs pos="72000">
                <a:srgbClr val="FF0000"/>
              </a:gs>
              <a:gs pos="54000">
                <a:srgbClr val="FF00FF">
                  <a:alpha val="0"/>
                </a:srgbClr>
              </a:gs>
            </a:gsLst>
            <a:path path="circle">
              <a:fillToRect r="100000" b="100000"/>
            </a:path>
            <a:tileRect l="-100000" t="-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clientData/>
  </xdr:twoCellAnchor>
  <xdr:twoCellAnchor>
    <xdr:from>
      <xdr:col>1</xdr:col>
      <xdr:colOff>565404</xdr:colOff>
      <xdr:row>0</xdr:row>
      <xdr:rowOff>89650</xdr:rowOff>
    </xdr:from>
    <xdr:to>
      <xdr:col>6</xdr:col>
      <xdr:colOff>333756</xdr:colOff>
      <xdr:row>14</xdr:row>
      <xdr:rowOff>1796</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510540</xdr:colOff>
      <xdr:row>2</xdr:row>
      <xdr:rowOff>104890</xdr:rowOff>
    </xdr:from>
    <xdr:to>
      <xdr:col>5</xdr:col>
      <xdr:colOff>373380</xdr:colOff>
      <xdr:row>11</xdr:row>
      <xdr:rowOff>150610</xdr:rowOff>
    </xdr:to>
    <xdr:sp macro="" textlink="">
      <xdr:nvSpPr>
        <xdr:cNvPr id="8" name="Oval 7">
          <a:extLst>
            <a:ext uri="{FF2B5EF4-FFF2-40B4-BE49-F238E27FC236}">
              <a16:creationId xmlns:a16="http://schemas.microsoft.com/office/drawing/2014/main" id="{00000000-0008-0000-0300-000008000000}"/>
            </a:ext>
          </a:extLst>
        </xdr:cNvPr>
        <xdr:cNvSpPr/>
      </xdr:nvSpPr>
      <xdr:spPr>
        <a:xfrm>
          <a:off x="1729740" y="470650"/>
          <a:ext cx="1691640" cy="1691640"/>
        </a:xfrm>
        <a:prstGeom prst="ellipse">
          <a:avLst/>
        </a:prstGeom>
        <a:gradFill flip="none" rotWithShape="1">
          <a:gsLst>
            <a:gs pos="80000">
              <a:schemeClr val="tx1">
                <a:alpha val="0"/>
              </a:schemeClr>
            </a:gs>
            <a:gs pos="23000">
              <a:schemeClr val="tx1"/>
            </a:gs>
          </a:gsLst>
          <a:path path="circle">
            <a:fillToRect l="50000" t="50000" r="50000" b="5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xdr:col>
      <xdr:colOff>160020</xdr:colOff>
      <xdr:row>8</xdr:row>
      <xdr:rowOff>111081</xdr:rowOff>
    </xdr:from>
    <xdr:to>
      <xdr:col>7</xdr:col>
      <xdr:colOff>45720</xdr:colOff>
      <xdr:row>13</xdr:row>
      <xdr:rowOff>90109</xdr:rowOff>
    </xdr:to>
    <xdr:sp macro="" textlink="">
      <xdr:nvSpPr>
        <xdr:cNvPr id="9" name="Flowchart: Manual Operation 248">
          <a:extLst>
            <a:ext uri="{FF2B5EF4-FFF2-40B4-BE49-F238E27FC236}">
              <a16:creationId xmlns:a16="http://schemas.microsoft.com/office/drawing/2014/main" id="{00000000-0008-0000-0300-000009000000}"/>
            </a:ext>
          </a:extLst>
        </xdr:cNvPr>
        <xdr:cNvSpPr/>
      </xdr:nvSpPr>
      <xdr:spPr>
        <a:xfrm flipV="1">
          <a:off x="769620" y="1574121"/>
          <a:ext cx="3543300" cy="893428"/>
        </a:xfrm>
        <a:custGeom>
          <a:avLst/>
          <a:gdLst>
            <a:gd name="connsiteX0" fmla="*/ 0 w 10000"/>
            <a:gd name="connsiteY0" fmla="*/ 0 h 10000"/>
            <a:gd name="connsiteX1" fmla="*/ 10000 w 10000"/>
            <a:gd name="connsiteY1" fmla="*/ 0 h 10000"/>
            <a:gd name="connsiteX2" fmla="*/ 8000 w 10000"/>
            <a:gd name="connsiteY2" fmla="*/ 10000 h 10000"/>
            <a:gd name="connsiteX3" fmla="*/ 2000 w 10000"/>
            <a:gd name="connsiteY3" fmla="*/ 10000 h 10000"/>
            <a:gd name="connsiteX4" fmla="*/ 0 w 10000"/>
            <a:gd name="connsiteY4" fmla="*/ 0 h 10000"/>
            <a:gd name="connsiteX0" fmla="*/ 0 w 12021"/>
            <a:gd name="connsiteY0" fmla="*/ 0 h 10000"/>
            <a:gd name="connsiteX1" fmla="*/ 12021 w 12021"/>
            <a:gd name="connsiteY1" fmla="*/ 0 h 10000"/>
            <a:gd name="connsiteX2" fmla="*/ 10021 w 12021"/>
            <a:gd name="connsiteY2" fmla="*/ 10000 h 10000"/>
            <a:gd name="connsiteX3" fmla="*/ 4021 w 12021"/>
            <a:gd name="connsiteY3" fmla="*/ 10000 h 10000"/>
            <a:gd name="connsiteX4" fmla="*/ 0 w 12021"/>
            <a:gd name="connsiteY4" fmla="*/ 0 h 10000"/>
            <a:gd name="connsiteX0" fmla="*/ 0 w 12021"/>
            <a:gd name="connsiteY0" fmla="*/ 0 h 10000"/>
            <a:gd name="connsiteX1" fmla="*/ 12021 w 12021"/>
            <a:gd name="connsiteY1" fmla="*/ 0 h 10000"/>
            <a:gd name="connsiteX2" fmla="*/ 10021 w 12021"/>
            <a:gd name="connsiteY2" fmla="*/ 10000 h 10000"/>
            <a:gd name="connsiteX3" fmla="*/ 5546 w 12021"/>
            <a:gd name="connsiteY3" fmla="*/ 10000 h 10000"/>
            <a:gd name="connsiteX4" fmla="*/ 0 w 12021"/>
            <a:gd name="connsiteY4" fmla="*/ 0 h 10000"/>
            <a:gd name="connsiteX0" fmla="*/ 0 w 15035"/>
            <a:gd name="connsiteY0" fmla="*/ 0 h 10000"/>
            <a:gd name="connsiteX1" fmla="*/ 15035 w 15035"/>
            <a:gd name="connsiteY1" fmla="*/ 97 h 10000"/>
            <a:gd name="connsiteX2" fmla="*/ 10021 w 15035"/>
            <a:gd name="connsiteY2" fmla="*/ 10000 h 10000"/>
            <a:gd name="connsiteX3" fmla="*/ 5546 w 15035"/>
            <a:gd name="connsiteY3" fmla="*/ 10000 h 10000"/>
            <a:gd name="connsiteX4" fmla="*/ 0 w 15035"/>
            <a:gd name="connsiteY4" fmla="*/ 0 h 10000"/>
            <a:gd name="connsiteX0" fmla="*/ 0 w 15035"/>
            <a:gd name="connsiteY0" fmla="*/ 0 h 10000"/>
            <a:gd name="connsiteX1" fmla="*/ 15035 w 15035"/>
            <a:gd name="connsiteY1" fmla="*/ 97 h 10000"/>
            <a:gd name="connsiteX2" fmla="*/ 8780 w 15035"/>
            <a:gd name="connsiteY2" fmla="*/ 10000 h 10000"/>
            <a:gd name="connsiteX3" fmla="*/ 5546 w 15035"/>
            <a:gd name="connsiteY3" fmla="*/ 10000 h 10000"/>
            <a:gd name="connsiteX4" fmla="*/ 0 w 15035"/>
            <a:gd name="connsiteY4" fmla="*/ 0 h 10000"/>
            <a:gd name="connsiteX0" fmla="*/ 0 w 15035"/>
            <a:gd name="connsiteY0" fmla="*/ 0 h 10000"/>
            <a:gd name="connsiteX1" fmla="*/ 15035 w 15035"/>
            <a:gd name="connsiteY1" fmla="*/ 97 h 10000"/>
            <a:gd name="connsiteX2" fmla="*/ 8780 w 15035"/>
            <a:gd name="connsiteY2" fmla="*/ 10000 h 10000"/>
            <a:gd name="connsiteX3" fmla="*/ 5972 w 15035"/>
            <a:gd name="connsiteY3" fmla="*/ 10000 h 10000"/>
            <a:gd name="connsiteX4" fmla="*/ 0 w 15035"/>
            <a:gd name="connsiteY4" fmla="*/ 0 h 10000"/>
            <a:gd name="connsiteX0" fmla="*/ 0 w 15673"/>
            <a:gd name="connsiteY0" fmla="*/ 0 h 10000"/>
            <a:gd name="connsiteX1" fmla="*/ 15673 w 15673"/>
            <a:gd name="connsiteY1" fmla="*/ 97 h 10000"/>
            <a:gd name="connsiteX2" fmla="*/ 9418 w 15673"/>
            <a:gd name="connsiteY2" fmla="*/ 10000 h 10000"/>
            <a:gd name="connsiteX3" fmla="*/ 6610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418 w 15673"/>
            <a:gd name="connsiteY2" fmla="*/ 10000 h 10000"/>
            <a:gd name="connsiteX3" fmla="*/ 6291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028 w 15673"/>
            <a:gd name="connsiteY2" fmla="*/ 10000 h 10000"/>
            <a:gd name="connsiteX3" fmla="*/ 6291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312 w 15673"/>
            <a:gd name="connsiteY2" fmla="*/ 10000 h 10000"/>
            <a:gd name="connsiteX3" fmla="*/ 6291 w 15673"/>
            <a:gd name="connsiteY3" fmla="*/ 10000 h 10000"/>
            <a:gd name="connsiteX4" fmla="*/ 0 w 15673"/>
            <a:gd name="connsiteY4" fmla="*/ 0 h 10000"/>
            <a:gd name="connsiteX0" fmla="*/ 0 w 15779"/>
            <a:gd name="connsiteY0" fmla="*/ 0 h 10000"/>
            <a:gd name="connsiteX1" fmla="*/ 15779 w 15779"/>
            <a:gd name="connsiteY1" fmla="*/ 97 h 10000"/>
            <a:gd name="connsiteX2" fmla="*/ 9312 w 15779"/>
            <a:gd name="connsiteY2" fmla="*/ 10000 h 10000"/>
            <a:gd name="connsiteX3" fmla="*/ 6291 w 15779"/>
            <a:gd name="connsiteY3" fmla="*/ 10000 h 10000"/>
            <a:gd name="connsiteX4" fmla="*/ 0 w 15779"/>
            <a:gd name="connsiteY4" fmla="*/ 0 h 10000"/>
            <a:gd name="connsiteX0" fmla="*/ 0 w 15779"/>
            <a:gd name="connsiteY0" fmla="*/ 0 h 10000"/>
            <a:gd name="connsiteX1" fmla="*/ 15779 w 15779"/>
            <a:gd name="connsiteY1" fmla="*/ 97 h 10000"/>
            <a:gd name="connsiteX2" fmla="*/ 9525 w 15779"/>
            <a:gd name="connsiteY2" fmla="*/ 10000 h 10000"/>
            <a:gd name="connsiteX3" fmla="*/ 6291 w 15779"/>
            <a:gd name="connsiteY3" fmla="*/ 10000 h 10000"/>
            <a:gd name="connsiteX4" fmla="*/ 0 w 15779"/>
            <a:gd name="connsiteY4" fmla="*/ 0 h 10000"/>
            <a:gd name="connsiteX0" fmla="*/ 0 w 15779"/>
            <a:gd name="connsiteY0" fmla="*/ 0 h 10583"/>
            <a:gd name="connsiteX1" fmla="*/ 15779 w 15779"/>
            <a:gd name="connsiteY1" fmla="*/ 97 h 10583"/>
            <a:gd name="connsiteX2" fmla="*/ 9525 w 15779"/>
            <a:gd name="connsiteY2" fmla="*/ 10000 h 10583"/>
            <a:gd name="connsiteX3" fmla="*/ 6965 w 15779"/>
            <a:gd name="connsiteY3" fmla="*/ 10583 h 10583"/>
            <a:gd name="connsiteX4" fmla="*/ 0 w 15779"/>
            <a:gd name="connsiteY4" fmla="*/ 0 h 10583"/>
            <a:gd name="connsiteX0" fmla="*/ 0 w 15779"/>
            <a:gd name="connsiteY0" fmla="*/ 0 h 10971"/>
            <a:gd name="connsiteX1" fmla="*/ 15779 w 15779"/>
            <a:gd name="connsiteY1" fmla="*/ 97 h 10971"/>
            <a:gd name="connsiteX2" fmla="*/ 9525 w 15779"/>
            <a:gd name="connsiteY2" fmla="*/ 10000 h 10971"/>
            <a:gd name="connsiteX3" fmla="*/ 7000 w 15779"/>
            <a:gd name="connsiteY3" fmla="*/ 10971 h 10971"/>
            <a:gd name="connsiteX4" fmla="*/ 0 w 15779"/>
            <a:gd name="connsiteY4" fmla="*/ 0 h 10971"/>
            <a:gd name="connsiteX0" fmla="*/ 0 w 15779"/>
            <a:gd name="connsiteY0" fmla="*/ 0 h 11165"/>
            <a:gd name="connsiteX1" fmla="*/ 15779 w 15779"/>
            <a:gd name="connsiteY1" fmla="*/ 97 h 11165"/>
            <a:gd name="connsiteX2" fmla="*/ 8780 w 15779"/>
            <a:gd name="connsiteY2" fmla="*/ 11165 h 11165"/>
            <a:gd name="connsiteX3" fmla="*/ 7000 w 15779"/>
            <a:gd name="connsiteY3" fmla="*/ 10971 h 11165"/>
            <a:gd name="connsiteX4" fmla="*/ 0 w 15779"/>
            <a:gd name="connsiteY4" fmla="*/ 0 h 1116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5779" h="11165">
              <a:moveTo>
                <a:pt x="0" y="0"/>
              </a:moveTo>
              <a:lnTo>
                <a:pt x="15779" y="97"/>
              </a:lnTo>
              <a:lnTo>
                <a:pt x="8780" y="11165"/>
              </a:lnTo>
              <a:lnTo>
                <a:pt x="7000" y="10971"/>
              </a:lnTo>
              <a:lnTo>
                <a:pt x="0" y="0"/>
              </a:lnTo>
              <a:close/>
            </a:path>
          </a:pathLst>
        </a:custGeom>
        <a:gradFill flip="none" rotWithShape="1">
          <a:gsLst>
            <a:gs pos="21000">
              <a:srgbClr val="14141A"/>
            </a:gs>
            <a:gs pos="100000">
              <a:schemeClr val="tx1"/>
            </a:gs>
          </a:gsLst>
          <a:lin ang="54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112060</xdr:colOff>
      <xdr:row>5</xdr:row>
      <xdr:rowOff>100918</xdr:rowOff>
    </xdr:from>
    <xdr:to>
      <xdr:col>5</xdr:col>
      <xdr:colOff>188260</xdr:colOff>
      <xdr:row>9</xdr:row>
      <xdr:rowOff>144945</xdr:rowOff>
    </xdr:to>
    <xdr:sp macro="" textlink="Processing!B2">
      <xdr:nvSpPr>
        <xdr:cNvPr id="10" name="TextBox 9">
          <a:extLst>
            <a:ext uri="{FF2B5EF4-FFF2-40B4-BE49-F238E27FC236}">
              <a16:creationId xmlns:a16="http://schemas.microsoft.com/office/drawing/2014/main" id="{00000000-0008-0000-0300-00000A000000}"/>
            </a:ext>
          </a:extLst>
        </xdr:cNvPr>
        <xdr:cNvSpPr txBox="1"/>
      </xdr:nvSpPr>
      <xdr:spPr>
        <a:xfrm>
          <a:off x="1940860" y="1015318"/>
          <a:ext cx="1295400" cy="775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C2F0C4F-9758-45F7-A19F-38405E292A98}" type="TxLink">
            <a:rPr lang="en-US" sz="2400" b="0" i="0" u="none" strike="noStrike">
              <a:solidFill>
                <a:schemeClr val="bg1"/>
              </a:solidFill>
              <a:latin typeface="Aptos Narrow"/>
              <a:ea typeface="+mn-ea"/>
              <a:cs typeface="+mn-cs"/>
            </a:rPr>
            <a:pPr marL="0" indent="0" algn="ctr"/>
            <a:t>76%</a:t>
          </a:fld>
          <a:endParaRPr lang="ru-RU" sz="2400" b="0" i="0" u="none" strike="noStrike">
            <a:solidFill>
              <a:schemeClr val="bg1"/>
            </a:solidFill>
            <a:latin typeface="Aptos Narrow"/>
            <a:ea typeface="+mn-ea"/>
            <a:cs typeface="+mn-cs"/>
          </a:endParaRPr>
        </a:p>
      </xdr:txBody>
    </xdr:sp>
    <xdr:clientData/>
  </xdr:twoCellAnchor>
  <xdr:twoCellAnchor>
    <xdr:from>
      <xdr:col>7</xdr:col>
      <xdr:colOff>204845</xdr:colOff>
      <xdr:row>1</xdr:row>
      <xdr:rowOff>77996</xdr:rowOff>
    </xdr:from>
    <xdr:to>
      <xdr:col>11</xdr:col>
      <xdr:colOff>154446</xdr:colOff>
      <xdr:row>20</xdr:row>
      <xdr:rowOff>157610</xdr:rowOff>
    </xdr:to>
    <xdr:sp macro="" textlink="">
      <xdr:nvSpPr>
        <xdr:cNvPr id="11" name="Rectangle: Rounded Corners 10">
          <a:extLst>
            <a:ext uri="{FF2B5EF4-FFF2-40B4-BE49-F238E27FC236}">
              <a16:creationId xmlns:a16="http://schemas.microsoft.com/office/drawing/2014/main" id="{00000000-0008-0000-0300-00000B000000}"/>
            </a:ext>
          </a:extLst>
        </xdr:cNvPr>
        <xdr:cNvSpPr/>
      </xdr:nvSpPr>
      <xdr:spPr>
        <a:xfrm>
          <a:off x="4472045" y="260876"/>
          <a:ext cx="2388001" cy="3554334"/>
        </a:xfrm>
        <a:prstGeom prst="roundRect">
          <a:avLst>
            <a:gd name="adj" fmla="val 10070"/>
          </a:avLst>
        </a:prstGeom>
        <a:gradFill flip="none" rotWithShape="1">
          <a:gsLst>
            <a:gs pos="100000">
              <a:srgbClr val="1E3979"/>
            </a:gs>
            <a:gs pos="0">
              <a:srgbClr val="1B222F"/>
            </a:gs>
            <a:gs pos="59000">
              <a:srgbClr val="0A0E14"/>
            </a:gs>
          </a:gsLst>
          <a:path path="circle">
            <a:fillToRect r="100000" b="100000"/>
          </a:path>
          <a:tileRect l="-100000" t="-100000"/>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5</xdr:col>
      <xdr:colOff>433445</xdr:colOff>
      <xdr:row>21</xdr:row>
      <xdr:rowOff>165850</xdr:rowOff>
    </xdr:from>
    <xdr:to>
      <xdr:col>11</xdr:col>
      <xdr:colOff>136265</xdr:colOff>
      <xdr:row>38</xdr:row>
      <xdr:rowOff>66566</xdr:rowOff>
    </xdr:to>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3481445" y="4006330"/>
          <a:ext cx="3360420" cy="3009676"/>
        </a:xfrm>
        <a:prstGeom prst="roundRect">
          <a:avLst>
            <a:gd name="adj" fmla="val 7161"/>
          </a:avLst>
        </a:prstGeom>
        <a:gradFill>
          <a:gsLst>
            <a:gs pos="100000">
              <a:srgbClr val="1E3979">
                <a:alpha val="86000"/>
              </a:srgbClr>
            </a:gs>
            <a:gs pos="9000">
              <a:srgbClr val="1B222F"/>
            </a:gs>
            <a:gs pos="63000">
              <a:srgbClr val="0A0E14">
                <a:alpha val="42000"/>
              </a:srgbClr>
            </a:gs>
          </a:gsLst>
          <a:path path="circle">
            <a:fillToRect r="100000" b="100000"/>
          </a:path>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0</xdr:col>
      <xdr:colOff>335280</xdr:colOff>
      <xdr:row>31</xdr:row>
      <xdr:rowOff>139807</xdr:rowOff>
    </xdr:from>
    <xdr:to>
      <xdr:col>5</xdr:col>
      <xdr:colOff>213360</xdr:colOff>
      <xdr:row>38</xdr:row>
      <xdr:rowOff>66566</xdr:rowOff>
    </xdr:to>
    <xdr:sp macro="" textlink="">
      <xdr:nvSpPr>
        <xdr:cNvPr id="13" name="Rectangle: Rounded Corners 12">
          <a:extLst>
            <a:ext uri="{FF2B5EF4-FFF2-40B4-BE49-F238E27FC236}">
              <a16:creationId xmlns:a16="http://schemas.microsoft.com/office/drawing/2014/main" id="{00000000-0008-0000-0300-00000D000000}"/>
            </a:ext>
          </a:extLst>
        </xdr:cNvPr>
        <xdr:cNvSpPr/>
      </xdr:nvSpPr>
      <xdr:spPr>
        <a:xfrm>
          <a:off x="335280" y="5809087"/>
          <a:ext cx="2926080" cy="1206919"/>
        </a:xfrm>
        <a:prstGeom prst="roundRect">
          <a:avLst>
            <a:gd name="adj" fmla="val 17742"/>
          </a:avLst>
        </a:prstGeom>
        <a:gradFill flip="none" rotWithShape="1">
          <a:gsLst>
            <a:gs pos="0">
              <a:srgbClr val="1B222F"/>
            </a:gs>
            <a:gs pos="37000">
              <a:srgbClr val="0A0E14"/>
            </a:gs>
          </a:gsLst>
          <a:lin ang="2700000" scaled="1"/>
          <a:tileRect/>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0</xdr:col>
      <xdr:colOff>335280</xdr:colOff>
      <xdr:row>19</xdr:row>
      <xdr:rowOff>24656</xdr:rowOff>
    </xdr:from>
    <xdr:to>
      <xdr:col>5</xdr:col>
      <xdr:colOff>213360</xdr:colOff>
      <xdr:row>30</xdr:row>
      <xdr:rowOff>125899</xdr:rowOff>
    </xdr:to>
    <xdr:sp macro="" textlink="">
      <xdr:nvSpPr>
        <xdr:cNvPr id="14" name="Rectangle: Rounded Corners 13">
          <a:extLst>
            <a:ext uri="{FF2B5EF4-FFF2-40B4-BE49-F238E27FC236}">
              <a16:creationId xmlns:a16="http://schemas.microsoft.com/office/drawing/2014/main" id="{00000000-0008-0000-0300-00000E000000}"/>
            </a:ext>
          </a:extLst>
        </xdr:cNvPr>
        <xdr:cNvSpPr/>
      </xdr:nvSpPr>
      <xdr:spPr>
        <a:xfrm>
          <a:off x="335280" y="3499376"/>
          <a:ext cx="2926080" cy="2112923"/>
        </a:xfrm>
        <a:prstGeom prst="roundRect">
          <a:avLst>
            <a:gd name="adj" fmla="val 11726"/>
          </a:avLst>
        </a:prstGeom>
        <a:gradFill flip="none" rotWithShape="1">
          <a:gsLst>
            <a:gs pos="0">
              <a:srgbClr val="15286F"/>
            </a:gs>
            <a:gs pos="45000">
              <a:srgbClr val="0A0E14"/>
            </a:gs>
          </a:gsLst>
          <a:path path="circle">
            <a:fillToRect l="100000" t="100000"/>
          </a:path>
          <a:tileRect r="-100000" b="-100000"/>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0</xdr:col>
      <xdr:colOff>335280</xdr:colOff>
      <xdr:row>11</xdr:row>
      <xdr:rowOff>45276</xdr:rowOff>
    </xdr:from>
    <xdr:to>
      <xdr:col>7</xdr:col>
      <xdr:colOff>457200</xdr:colOff>
      <xdr:row>17</xdr:row>
      <xdr:rowOff>158231</xdr:rowOff>
    </xdr:to>
    <xdr:sp macro="" textlink="Processing!O11">
      <xdr:nvSpPr>
        <xdr:cNvPr id="15" name="Rectangle: Rounded Corners 14">
          <a:extLst>
            <a:ext uri="{FF2B5EF4-FFF2-40B4-BE49-F238E27FC236}">
              <a16:creationId xmlns:a16="http://schemas.microsoft.com/office/drawing/2014/main" id="{00000000-0008-0000-0300-00000F000000}"/>
            </a:ext>
          </a:extLst>
        </xdr:cNvPr>
        <xdr:cNvSpPr/>
      </xdr:nvSpPr>
      <xdr:spPr>
        <a:xfrm>
          <a:off x="335280" y="2056956"/>
          <a:ext cx="4389120" cy="1210235"/>
        </a:xfrm>
        <a:prstGeom prst="roundRect">
          <a:avLst>
            <a:gd name="adj" fmla="val 20852"/>
          </a:avLst>
        </a:prstGeom>
        <a:gradFill flip="none" rotWithShape="1">
          <a:gsLst>
            <a:gs pos="0">
              <a:srgbClr val="2E63DE"/>
            </a:gs>
            <a:gs pos="82000">
              <a:srgbClr val="0A0E14"/>
            </a:gs>
          </a:gsLst>
          <a:path path="circle">
            <a:fillToRect l="100000" b="100000"/>
          </a:path>
          <a:tileRect t="-100000" r="-100000"/>
        </a:gradFill>
        <a:ln w="12700">
          <a:solidFill>
            <a:srgbClr val="242D3A"/>
          </a:solidFill>
        </a:ln>
        <a:effectLst>
          <a:outerShdw blurRad="177800" dist="2286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fld id="{C2B3F1E5-5657-4AE1-B285-D2D8540966BE}" type="TxLink">
            <a:rPr lang="en-US" sz="3200" b="0" i="0" u="none" strike="noStrike">
              <a:solidFill>
                <a:schemeClr val="bg1"/>
              </a:solidFill>
              <a:latin typeface="Aptos Narrow"/>
            </a:rPr>
            <a:pPr algn="l"/>
            <a:t>                Attack</a:t>
          </a:fld>
          <a:endParaRPr lang="ru-RU" sz="4800">
            <a:solidFill>
              <a:schemeClr val="bg1"/>
            </a:solidFill>
          </a:endParaRPr>
        </a:p>
      </xdr:txBody>
    </xdr:sp>
    <xdr:clientData/>
  </xdr:twoCellAnchor>
  <xdr:twoCellAnchor>
    <xdr:from>
      <xdr:col>11</xdr:col>
      <xdr:colOff>364865</xdr:colOff>
      <xdr:row>11</xdr:row>
      <xdr:rowOff>77996</xdr:rowOff>
    </xdr:from>
    <xdr:to>
      <xdr:col>23</xdr:col>
      <xdr:colOff>90545</xdr:colOff>
      <xdr:row>38</xdr:row>
      <xdr:rowOff>77996</xdr:rowOff>
    </xdr:to>
    <xdr:sp macro="" textlink="">
      <xdr:nvSpPr>
        <xdr:cNvPr id="16" name="Rectangle: Rounded Corners 15">
          <a:extLst>
            <a:ext uri="{FF2B5EF4-FFF2-40B4-BE49-F238E27FC236}">
              <a16:creationId xmlns:a16="http://schemas.microsoft.com/office/drawing/2014/main" id="{00000000-0008-0000-0300-000010000000}"/>
            </a:ext>
          </a:extLst>
        </xdr:cNvPr>
        <xdr:cNvSpPr/>
      </xdr:nvSpPr>
      <xdr:spPr>
        <a:xfrm>
          <a:off x="7070465" y="2089676"/>
          <a:ext cx="7040880" cy="4937760"/>
        </a:xfrm>
        <a:prstGeom prst="roundRect">
          <a:avLst>
            <a:gd name="adj" fmla="val 4847"/>
          </a:avLst>
        </a:prstGeom>
        <a:gradFill>
          <a:gsLst>
            <a:gs pos="100000">
              <a:srgbClr val="1E3979">
                <a:alpha val="86000"/>
              </a:srgbClr>
            </a:gs>
            <a:gs pos="23000">
              <a:srgbClr val="1B222F"/>
            </a:gs>
            <a:gs pos="84000">
              <a:srgbClr val="0A0E14">
                <a:alpha val="42000"/>
              </a:srgbClr>
            </a:gs>
          </a:gsLst>
          <a:path path="circle">
            <a:fillToRect r="100000" b="100000"/>
          </a:path>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11</xdr:col>
      <xdr:colOff>487082</xdr:colOff>
      <xdr:row>1</xdr:row>
      <xdr:rowOff>107577</xdr:rowOff>
    </xdr:from>
    <xdr:to>
      <xdr:col>15</xdr:col>
      <xdr:colOff>107578</xdr:colOff>
      <xdr:row>11</xdr:row>
      <xdr:rowOff>35860</xdr:rowOff>
    </xdr:to>
    <xdr:graphicFrame macro="">
      <xdr:nvGraphicFramePr>
        <xdr:cNvPr id="18" name="Chart 17">
          <a:extLst>
            <a:ext uri="{FF2B5EF4-FFF2-40B4-BE49-F238E27FC236}">
              <a16:creationId xmlns:a16="http://schemas.microsoft.com/office/drawing/2014/main" id="{00000000-0008-0000-03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380105</xdr:colOff>
      <xdr:row>1</xdr:row>
      <xdr:rowOff>77996</xdr:rowOff>
    </xdr:from>
    <xdr:to>
      <xdr:col>15</xdr:col>
      <xdr:colOff>181985</xdr:colOff>
      <xdr:row>10</xdr:row>
      <xdr:rowOff>77996</xdr:rowOff>
    </xdr:to>
    <xdr:sp macro="" textlink="Processing!U15">
      <xdr:nvSpPr>
        <xdr:cNvPr id="17" name="Rectangle: Rounded Corners 16">
          <a:extLst>
            <a:ext uri="{FF2B5EF4-FFF2-40B4-BE49-F238E27FC236}">
              <a16:creationId xmlns:a16="http://schemas.microsoft.com/office/drawing/2014/main" id="{00000000-0008-0000-0300-000011000000}"/>
            </a:ext>
          </a:extLst>
        </xdr:cNvPr>
        <xdr:cNvSpPr/>
      </xdr:nvSpPr>
      <xdr:spPr>
        <a:xfrm>
          <a:off x="7085705" y="260876"/>
          <a:ext cx="2240280" cy="1645920"/>
        </a:xfrm>
        <a:prstGeom prst="roundRect">
          <a:avLst>
            <a:gd name="adj" fmla="val 12717"/>
          </a:avLst>
        </a:prstGeom>
        <a:gradFill>
          <a:gsLst>
            <a:gs pos="100000">
              <a:srgbClr val="1E3979">
                <a:alpha val="86000"/>
              </a:srgbClr>
            </a:gs>
            <a:gs pos="9000">
              <a:srgbClr val="1B222F"/>
            </a:gs>
            <a:gs pos="63000">
              <a:srgbClr val="0A0E14">
                <a:alpha val="42000"/>
              </a:srgbClr>
            </a:gs>
          </a:gsLst>
          <a:path path="circle">
            <a:fillToRect r="100000" b="100000"/>
          </a:path>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B748B55B-B3B3-4883-8DC5-A7261B2267DA}" type="TxLink">
            <a:rPr lang="en-US" sz="3200" b="0" i="0" u="none" strike="noStrike">
              <a:solidFill>
                <a:schemeClr val="bg1"/>
              </a:solidFill>
              <a:latin typeface="Aptos Narrow"/>
            </a:rPr>
            <a:pPr algn="ctr"/>
            <a:t>56%</a:t>
          </a:fld>
          <a:endParaRPr lang="ru-RU" sz="3200">
            <a:solidFill>
              <a:schemeClr val="bg1"/>
            </a:solidFill>
          </a:endParaRPr>
        </a:p>
      </xdr:txBody>
    </xdr:sp>
    <xdr:clientData/>
  </xdr:twoCellAnchor>
  <xdr:twoCellAnchor>
    <xdr:from>
      <xdr:col>15</xdr:col>
      <xdr:colOff>109760</xdr:colOff>
      <xdr:row>4</xdr:row>
      <xdr:rowOff>62758</xdr:rowOff>
    </xdr:from>
    <xdr:to>
      <xdr:col>19</xdr:col>
      <xdr:colOff>368840</xdr:colOff>
      <xdr:row>10</xdr:row>
      <xdr:rowOff>156993</xdr:rowOff>
    </xdr:to>
    <xdr:graphicFrame macro="">
      <xdr:nvGraphicFramePr>
        <xdr:cNvPr id="19" name="Chart 18">
          <a:extLst>
            <a:ext uri="{FF2B5EF4-FFF2-40B4-BE49-F238E27FC236}">
              <a16:creationId xmlns:a16="http://schemas.microsoft.com/office/drawing/2014/main" id="{00000000-0008-0000-03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288665</xdr:colOff>
      <xdr:row>1</xdr:row>
      <xdr:rowOff>77996</xdr:rowOff>
    </xdr:from>
    <xdr:to>
      <xdr:col>23</xdr:col>
      <xdr:colOff>90545</xdr:colOff>
      <xdr:row>10</xdr:row>
      <xdr:rowOff>77996</xdr:rowOff>
    </xdr:to>
    <xdr:sp macro="" textlink="">
      <xdr:nvSpPr>
        <xdr:cNvPr id="21" name="Rectangle: Rounded Corners 20">
          <a:extLst>
            <a:ext uri="{FF2B5EF4-FFF2-40B4-BE49-F238E27FC236}">
              <a16:creationId xmlns:a16="http://schemas.microsoft.com/office/drawing/2014/main" id="{00000000-0008-0000-0300-000015000000}"/>
            </a:ext>
          </a:extLst>
        </xdr:cNvPr>
        <xdr:cNvSpPr/>
      </xdr:nvSpPr>
      <xdr:spPr>
        <a:xfrm>
          <a:off x="11871065" y="260876"/>
          <a:ext cx="2240280" cy="1645920"/>
        </a:xfrm>
        <a:prstGeom prst="roundRect">
          <a:avLst>
            <a:gd name="adj" fmla="val 12717"/>
          </a:avLst>
        </a:prstGeom>
        <a:gradFill>
          <a:gsLst>
            <a:gs pos="100000">
              <a:srgbClr val="1E3979">
                <a:alpha val="86000"/>
              </a:srgbClr>
            </a:gs>
            <a:gs pos="9000">
              <a:srgbClr val="1B222F"/>
            </a:gs>
            <a:gs pos="63000">
              <a:srgbClr val="0A0E14">
                <a:alpha val="42000"/>
              </a:srgbClr>
            </a:gs>
          </a:gsLst>
          <a:path path="circle">
            <a:fillToRect r="100000" b="100000"/>
          </a:path>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algn="ctr"/>
          <a:endParaRPr lang="en-US" sz="3200" b="0" i="0" u="none" strike="noStrike">
            <a:solidFill>
              <a:schemeClr val="bg1"/>
            </a:solidFill>
            <a:latin typeface="Aptos Narrow"/>
          </a:endParaRPr>
        </a:p>
      </xdr:txBody>
    </xdr:sp>
    <xdr:clientData/>
  </xdr:twoCellAnchor>
  <xdr:twoCellAnchor>
    <xdr:from>
      <xdr:col>15</xdr:col>
      <xdr:colOff>334385</xdr:colOff>
      <xdr:row>1</xdr:row>
      <xdr:rowOff>77996</xdr:rowOff>
    </xdr:from>
    <xdr:to>
      <xdr:col>19</xdr:col>
      <xdr:colOff>136265</xdr:colOff>
      <xdr:row>10</xdr:row>
      <xdr:rowOff>77996</xdr:rowOff>
    </xdr:to>
    <xdr:sp macro="" textlink="Processing!M14">
      <xdr:nvSpPr>
        <xdr:cNvPr id="22" name="Rectangle: Rounded Corners 21">
          <a:extLst>
            <a:ext uri="{FF2B5EF4-FFF2-40B4-BE49-F238E27FC236}">
              <a16:creationId xmlns:a16="http://schemas.microsoft.com/office/drawing/2014/main" id="{00000000-0008-0000-0300-000016000000}"/>
            </a:ext>
          </a:extLst>
        </xdr:cNvPr>
        <xdr:cNvSpPr/>
      </xdr:nvSpPr>
      <xdr:spPr>
        <a:xfrm>
          <a:off x="9478385" y="260876"/>
          <a:ext cx="2240280" cy="1645920"/>
        </a:xfrm>
        <a:prstGeom prst="roundRect">
          <a:avLst>
            <a:gd name="adj" fmla="val 12717"/>
          </a:avLst>
        </a:prstGeom>
        <a:gradFill>
          <a:gsLst>
            <a:gs pos="100000">
              <a:srgbClr val="1E3979">
                <a:alpha val="86000"/>
              </a:srgbClr>
            </a:gs>
            <a:gs pos="9000">
              <a:srgbClr val="1B222F"/>
            </a:gs>
            <a:gs pos="63000">
              <a:srgbClr val="0A0E14">
                <a:alpha val="42000"/>
              </a:srgbClr>
            </a:gs>
          </a:gsLst>
          <a:path path="circle">
            <a:fillToRect r="100000" b="100000"/>
          </a:path>
        </a:gradFill>
        <a:ln w="12700">
          <a:solidFill>
            <a:srgbClr val="242D3A"/>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A3269FD4-2F00-4553-BE4A-5859698D7C06}" type="TxLink">
            <a:rPr lang="en-US" sz="3200" b="0" i="0" u="none" strike="noStrike">
              <a:solidFill>
                <a:schemeClr val="bg1"/>
              </a:solidFill>
              <a:latin typeface="Aptos Narrow"/>
            </a:rPr>
            <a:pPr algn="ctr"/>
            <a:t>61%</a:t>
          </a:fld>
          <a:endParaRPr lang="ru-RU" sz="3200">
            <a:solidFill>
              <a:schemeClr val="bg1"/>
            </a:solidFill>
          </a:endParaRPr>
        </a:p>
      </xdr:txBody>
    </xdr:sp>
    <xdr:clientData/>
  </xdr:twoCellAnchor>
  <xdr:twoCellAnchor>
    <xdr:from>
      <xdr:col>19</xdr:col>
      <xdr:colOff>358587</xdr:colOff>
      <xdr:row>4</xdr:row>
      <xdr:rowOff>26897</xdr:rowOff>
    </xdr:from>
    <xdr:to>
      <xdr:col>23</xdr:col>
      <xdr:colOff>35858</xdr:colOff>
      <xdr:row>10</xdr:row>
      <xdr:rowOff>34965</xdr:rowOff>
    </xdr:to>
    <xdr:graphicFrame macro="">
      <xdr:nvGraphicFramePr>
        <xdr:cNvPr id="20" name="Chart 19">
          <a:extLst>
            <a:ext uri="{FF2B5EF4-FFF2-40B4-BE49-F238E27FC236}">
              <a16:creationId xmlns:a16="http://schemas.microsoft.com/office/drawing/2014/main" id="{00000000-0008-0000-03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419900</xdr:colOff>
      <xdr:row>8</xdr:row>
      <xdr:rowOff>44824</xdr:rowOff>
    </xdr:from>
    <xdr:to>
      <xdr:col>10</xdr:col>
      <xdr:colOff>602780</xdr:colOff>
      <xdr:row>18</xdr:row>
      <xdr:rowOff>172123</xdr:rowOff>
    </xdr:to>
    <xdr:graphicFrame macro="">
      <xdr:nvGraphicFramePr>
        <xdr:cNvPr id="23" name="Chart 22">
          <a:extLst>
            <a:ext uri="{FF2B5EF4-FFF2-40B4-BE49-F238E27FC236}">
              <a16:creationId xmlns:a16="http://schemas.microsoft.com/office/drawing/2014/main" id="{00000000-0008-0000-03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228603</xdr:colOff>
      <xdr:row>11</xdr:row>
      <xdr:rowOff>88253</xdr:rowOff>
    </xdr:from>
    <xdr:to>
      <xdr:col>10</xdr:col>
      <xdr:colOff>304803</xdr:colOff>
      <xdr:row>15</xdr:row>
      <xdr:rowOff>128693</xdr:rowOff>
    </xdr:to>
    <xdr:sp macro="" textlink="Processing!B5">
      <xdr:nvSpPr>
        <xdr:cNvPr id="24" name="TextBox 23">
          <a:extLst>
            <a:ext uri="{FF2B5EF4-FFF2-40B4-BE49-F238E27FC236}">
              <a16:creationId xmlns:a16="http://schemas.microsoft.com/office/drawing/2014/main" id="{00000000-0008-0000-0300-000018000000}"/>
            </a:ext>
          </a:extLst>
        </xdr:cNvPr>
        <xdr:cNvSpPr txBox="1"/>
      </xdr:nvSpPr>
      <xdr:spPr>
        <a:xfrm>
          <a:off x="5105403" y="2099933"/>
          <a:ext cx="1295400" cy="77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DD86518-7D43-413D-B3ED-7BB07784295D}" type="TxLink">
            <a:rPr lang="en-US" sz="3600" b="0" i="0" u="none" strike="noStrike">
              <a:solidFill>
                <a:schemeClr val="bg1"/>
              </a:solidFill>
              <a:latin typeface="Aptos Narrow"/>
              <a:ea typeface="+mn-ea"/>
              <a:cs typeface="+mn-cs"/>
            </a:rPr>
            <a:pPr marL="0" indent="0" algn="ctr"/>
            <a:t>58%</a:t>
          </a:fld>
          <a:endParaRPr lang="ru-RU" sz="3600" b="0" i="0" u="none" strike="noStrike">
            <a:solidFill>
              <a:schemeClr val="bg1"/>
            </a:solidFill>
            <a:latin typeface="Aptos Narrow"/>
            <a:ea typeface="+mn-ea"/>
            <a:cs typeface="+mn-cs"/>
          </a:endParaRPr>
        </a:p>
      </xdr:txBody>
    </xdr:sp>
    <xdr:clientData/>
  </xdr:twoCellAnchor>
  <xdr:twoCellAnchor>
    <xdr:from>
      <xdr:col>8</xdr:col>
      <xdr:colOff>5528</xdr:colOff>
      <xdr:row>1</xdr:row>
      <xdr:rowOff>146583</xdr:rowOff>
    </xdr:from>
    <xdr:to>
      <xdr:col>10</xdr:col>
      <xdr:colOff>353762</xdr:colOff>
      <xdr:row>4</xdr:row>
      <xdr:rowOff>81349</xdr:rowOff>
    </xdr:to>
    <xdr:sp macro="" textlink="Processing!B4">
      <xdr:nvSpPr>
        <xdr:cNvPr id="25" name="TextBox 24">
          <a:extLst>
            <a:ext uri="{FF2B5EF4-FFF2-40B4-BE49-F238E27FC236}">
              <a16:creationId xmlns:a16="http://schemas.microsoft.com/office/drawing/2014/main" id="{00000000-0008-0000-0300-000019000000}"/>
            </a:ext>
          </a:extLst>
        </xdr:cNvPr>
        <xdr:cNvSpPr txBox="1"/>
      </xdr:nvSpPr>
      <xdr:spPr>
        <a:xfrm>
          <a:off x="4882328" y="329463"/>
          <a:ext cx="1567434"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1D9BCB-52A4-4256-B7ED-6DF2E9741ECC}" type="TxLink">
            <a:rPr lang="en-US" sz="2000" b="0" i="0" u="none" strike="noStrike">
              <a:solidFill>
                <a:srgbClr val="A2ADBE"/>
              </a:solidFill>
              <a:latin typeface="Aptos Narrow"/>
              <a:ea typeface="+mn-ea"/>
              <a:cs typeface="+mn-cs"/>
            </a:rPr>
            <a:pPr marL="0" indent="0" algn="ctr"/>
            <a:t>Lead Metric</a:t>
          </a:fld>
          <a:endParaRPr lang="ru-RU" sz="4400" b="0" i="0" u="none" strike="noStrike">
            <a:solidFill>
              <a:srgbClr val="A2ADBE"/>
            </a:solidFill>
            <a:latin typeface="Aptos Narrow"/>
            <a:ea typeface="+mn-ea"/>
            <a:cs typeface="+mn-cs"/>
          </a:endParaRPr>
        </a:p>
      </xdr:txBody>
    </xdr:sp>
    <xdr:clientData/>
  </xdr:twoCellAnchor>
  <xdr:twoCellAnchor>
    <xdr:from>
      <xdr:col>7</xdr:col>
      <xdr:colOff>183777</xdr:colOff>
      <xdr:row>3</xdr:row>
      <xdr:rowOff>146583</xdr:rowOff>
    </xdr:from>
    <xdr:to>
      <xdr:col>9</xdr:col>
      <xdr:colOff>259977</xdr:colOff>
      <xdr:row>6</xdr:row>
      <xdr:rowOff>81348</xdr:rowOff>
    </xdr:to>
    <xdr:sp macro="" textlink="Processing!B6">
      <xdr:nvSpPr>
        <xdr:cNvPr id="26" name="TextBox 25">
          <a:extLst>
            <a:ext uri="{FF2B5EF4-FFF2-40B4-BE49-F238E27FC236}">
              <a16:creationId xmlns:a16="http://schemas.microsoft.com/office/drawing/2014/main" id="{00000000-0008-0000-0300-00001A000000}"/>
            </a:ext>
          </a:extLst>
        </xdr:cNvPr>
        <xdr:cNvSpPr txBox="1"/>
      </xdr:nvSpPr>
      <xdr:spPr>
        <a:xfrm>
          <a:off x="4450977" y="695223"/>
          <a:ext cx="1295400" cy="48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A3BAAC5-0474-4195-86A0-709050E29F4D}" type="TxLink">
            <a:rPr lang="en-US" sz="1200" b="0" i="0" u="none" strike="noStrike">
              <a:solidFill>
                <a:srgbClr val="A2ADBE"/>
              </a:solidFill>
              <a:latin typeface="Aptos Narrow"/>
              <a:ea typeface="+mn-ea"/>
              <a:cs typeface="+mn-cs"/>
            </a:rPr>
            <a:pPr marL="0" indent="0" algn="ctr"/>
            <a:t>Open leads</a:t>
          </a:fld>
          <a:endParaRPr lang="ru-RU" sz="4400" b="0" i="0" u="none" strike="noStrike">
            <a:solidFill>
              <a:srgbClr val="A2ADBE"/>
            </a:solidFill>
            <a:latin typeface="Aptos Narrow"/>
            <a:ea typeface="+mn-ea"/>
            <a:cs typeface="+mn-cs"/>
          </a:endParaRPr>
        </a:p>
      </xdr:txBody>
    </xdr:sp>
    <xdr:clientData/>
  </xdr:twoCellAnchor>
  <xdr:twoCellAnchor>
    <xdr:from>
      <xdr:col>9</xdr:col>
      <xdr:colOff>206541</xdr:colOff>
      <xdr:row>3</xdr:row>
      <xdr:rowOff>146583</xdr:rowOff>
    </xdr:from>
    <xdr:to>
      <xdr:col>11</xdr:col>
      <xdr:colOff>57919</xdr:colOff>
      <xdr:row>6</xdr:row>
      <xdr:rowOff>81348</xdr:rowOff>
    </xdr:to>
    <xdr:sp macro="" textlink="Processing!B7">
      <xdr:nvSpPr>
        <xdr:cNvPr id="27" name="TextBox 26">
          <a:extLst>
            <a:ext uri="{FF2B5EF4-FFF2-40B4-BE49-F238E27FC236}">
              <a16:creationId xmlns:a16="http://schemas.microsoft.com/office/drawing/2014/main" id="{00000000-0008-0000-0300-00001B000000}"/>
            </a:ext>
          </a:extLst>
        </xdr:cNvPr>
        <xdr:cNvSpPr txBox="1"/>
      </xdr:nvSpPr>
      <xdr:spPr>
        <a:xfrm>
          <a:off x="5692941" y="695223"/>
          <a:ext cx="1070578" cy="48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D0AF173-A76C-4BA2-AFCC-7D2134B36E88}" type="TxLink">
            <a:rPr lang="en-US" sz="1200" b="0" i="0" u="none" strike="noStrike">
              <a:solidFill>
                <a:srgbClr val="A2ADBE"/>
              </a:solidFill>
              <a:latin typeface="Aptos Narrow"/>
              <a:ea typeface="+mn-ea"/>
              <a:cs typeface="+mn-cs"/>
            </a:rPr>
            <a:pPr marL="0" indent="0" algn="ctr"/>
            <a:t>Closed leads</a:t>
          </a:fld>
          <a:endParaRPr lang="ru-RU" sz="4800" b="0" i="0" u="none" strike="noStrike">
            <a:solidFill>
              <a:srgbClr val="A2ADBE"/>
            </a:solidFill>
            <a:latin typeface="Aptos Narrow"/>
            <a:ea typeface="+mn-ea"/>
            <a:cs typeface="+mn-cs"/>
          </a:endParaRPr>
        </a:p>
      </xdr:txBody>
    </xdr:sp>
    <xdr:clientData/>
  </xdr:twoCellAnchor>
  <xdr:twoCellAnchor>
    <xdr:from>
      <xdr:col>7</xdr:col>
      <xdr:colOff>183777</xdr:colOff>
      <xdr:row>5</xdr:row>
      <xdr:rowOff>65900</xdr:rowOff>
    </xdr:from>
    <xdr:to>
      <xdr:col>9</xdr:col>
      <xdr:colOff>259977</xdr:colOff>
      <xdr:row>8</xdr:row>
      <xdr:rowOff>666</xdr:rowOff>
    </xdr:to>
    <xdr:sp macro="" textlink="Processing!C6">
      <xdr:nvSpPr>
        <xdr:cNvPr id="28" name="TextBox 27">
          <a:extLst>
            <a:ext uri="{FF2B5EF4-FFF2-40B4-BE49-F238E27FC236}">
              <a16:creationId xmlns:a16="http://schemas.microsoft.com/office/drawing/2014/main" id="{00000000-0008-0000-0300-00001C000000}"/>
            </a:ext>
          </a:extLst>
        </xdr:cNvPr>
        <xdr:cNvSpPr txBox="1"/>
      </xdr:nvSpPr>
      <xdr:spPr>
        <a:xfrm>
          <a:off x="4450977" y="980300"/>
          <a:ext cx="1295400"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84DAE3-B3FC-40AE-BF82-70AE2483AA72}" type="TxLink">
            <a:rPr lang="en-US" sz="2400" b="0" i="0" u="none" strike="noStrike">
              <a:solidFill>
                <a:schemeClr val="bg1"/>
              </a:solidFill>
              <a:latin typeface="Aptos Narrow"/>
              <a:ea typeface="+mn-ea"/>
              <a:cs typeface="+mn-cs"/>
            </a:rPr>
            <a:pPr marL="0" indent="0" algn="ctr"/>
            <a:t>820</a:t>
          </a:fld>
          <a:endParaRPr lang="ru-RU" sz="8000" b="0" i="0" u="none" strike="noStrike">
            <a:solidFill>
              <a:schemeClr val="bg1"/>
            </a:solidFill>
            <a:latin typeface="Aptos Narrow"/>
            <a:ea typeface="+mn-ea"/>
            <a:cs typeface="+mn-cs"/>
          </a:endParaRPr>
        </a:p>
      </xdr:txBody>
    </xdr:sp>
    <xdr:clientData/>
  </xdr:twoCellAnchor>
  <xdr:twoCellAnchor>
    <xdr:from>
      <xdr:col>9</xdr:col>
      <xdr:colOff>206541</xdr:colOff>
      <xdr:row>5</xdr:row>
      <xdr:rowOff>65900</xdr:rowOff>
    </xdr:from>
    <xdr:to>
      <xdr:col>11</xdr:col>
      <xdr:colOff>57919</xdr:colOff>
      <xdr:row>8</xdr:row>
      <xdr:rowOff>666</xdr:rowOff>
    </xdr:to>
    <xdr:sp macro="" textlink="Processing!C7">
      <xdr:nvSpPr>
        <xdr:cNvPr id="29" name="TextBox 28">
          <a:extLst>
            <a:ext uri="{FF2B5EF4-FFF2-40B4-BE49-F238E27FC236}">
              <a16:creationId xmlns:a16="http://schemas.microsoft.com/office/drawing/2014/main" id="{00000000-0008-0000-0300-00001D000000}"/>
            </a:ext>
          </a:extLst>
        </xdr:cNvPr>
        <xdr:cNvSpPr txBox="1"/>
      </xdr:nvSpPr>
      <xdr:spPr>
        <a:xfrm>
          <a:off x="5692941" y="980300"/>
          <a:ext cx="1070578"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5D51B43-CEBB-4B35-BEFD-490CD61FE41E}" type="TxLink">
            <a:rPr lang="en-US" sz="2400" b="0" i="0" u="none" strike="noStrike">
              <a:solidFill>
                <a:schemeClr val="bg1"/>
              </a:solidFill>
              <a:latin typeface="Aptos Narrow"/>
              <a:ea typeface="+mn-ea"/>
              <a:cs typeface="+mn-cs"/>
            </a:rPr>
            <a:pPr marL="0" indent="0" algn="ctr"/>
            <a:t>475</a:t>
          </a:fld>
          <a:endParaRPr lang="ru-RU" sz="8800" b="0" i="0" u="none" strike="noStrike">
            <a:solidFill>
              <a:schemeClr val="bg1"/>
            </a:solidFill>
            <a:latin typeface="Aptos Narrow"/>
            <a:ea typeface="+mn-ea"/>
            <a:cs typeface="+mn-cs"/>
          </a:endParaRPr>
        </a:p>
      </xdr:txBody>
    </xdr:sp>
    <xdr:clientData/>
  </xdr:twoCellAnchor>
  <xdr:twoCellAnchor>
    <xdr:from>
      <xdr:col>12</xdr:col>
      <xdr:colOff>242047</xdr:colOff>
      <xdr:row>18</xdr:row>
      <xdr:rowOff>80683</xdr:rowOff>
    </xdr:from>
    <xdr:to>
      <xdr:col>22</xdr:col>
      <xdr:colOff>80682</xdr:colOff>
      <xdr:row>35</xdr:row>
      <xdr:rowOff>124613</xdr:rowOff>
    </xdr:to>
    <xdr:graphicFrame macro="">
      <xdr:nvGraphicFramePr>
        <xdr:cNvPr id="30" name="Chart 29">
          <a:extLst>
            <a:ext uri="{FF2B5EF4-FFF2-40B4-BE49-F238E27FC236}">
              <a16:creationId xmlns:a16="http://schemas.microsoft.com/office/drawing/2014/main" id="{00000000-0008-0000-03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152400</xdr:colOff>
      <xdr:row>26</xdr:row>
      <xdr:rowOff>39896</xdr:rowOff>
    </xdr:from>
    <xdr:to>
      <xdr:col>11</xdr:col>
      <xdr:colOff>419100</xdr:colOff>
      <xdr:row>39</xdr:row>
      <xdr:rowOff>17035</xdr:rowOff>
    </xdr:to>
    <xdr:graphicFrame macro="">
      <xdr:nvGraphicFramePr>
        <xdr:cNvPr id="31" name="Chart 30">
          <a:extLst>
            <a:ext uri="{FF2B5EF4-FFF2-40B4-BE49-F238E27FC236}">
              <a16:creationId xmlns:a16="http://schemas.microsoft.com/office/drawing/2014/main" id="{00000000-0008-0000-03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60862</xdr:colOff>
      <xdr:row>22</xdr:row>
      <xdr:rowOff>56935</xdr:rowOff>
    </xdr:from>
    <xdr:to>
      <xdr:col>9</xdr:col>
      <xdr:colOff>358587</xdr:colOff>
      <xdr:row>24</xdr:row>
      <xdr:rowOff>170995</xdr:rowOff>
    </xdr:to>
    <xdr:sp macro="" textlink="Processing!L1">
      <xdr:nvSpPr>
        <xdr:cNvPr id="32" name="TextBox 31">
          <a:extLst>
            <a:ext uri="{FF2B5EF4-FFF2-40B4-BE49-F238E27FC236}">
              <a16:creationId xmlns:a16="http://schemas.microsoft.com/office/drawing/2014/main" id="{00000000-0008-0000-0300-000020000000}"/>
            </a:ext>
          </a:extLst>
        </xdr:cNvPr>
        <xdr:cNvSpPr txBox="1"/>
      </xdr:nvSpPr>
      <xdr:spPr>
        <a:xfrm>
          <a:off x="3718462" y="4080295"/>
          <a:ext cx="2126525" cy="479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E253921-7170-4167-B8EE-406DFE714702}" type="TxLink">
            <a:rPr lang="en-US" sz="2000" b="0" i="0" u="none" strike="noStrike">
              <a:solidFill>
                <a:srgbClr val="A2ADBE"/>
              </a:solidFill>
              <a:latin typeface="Aptos Narrow"/>
              <a:ea typeface="+mn-ea"/>
              <a:cs typeface="+mn-cs"/>
            </a:rPr>
            <a:pPr marL="0" indent="0" algn="l"/>
            <a:t>Brand Awareness</a:t>
          </a:fld>
          <a:endParaRPr lang="ru-RU" sz="2000" b="0" i="0" u="none" strike="noStrike">
            <a:solidFill>
              <a:srgbClr val="A2ADBE"/>
            </a:solidFill>
            <a:latin typeface="Aptos Narrow"/>
            <a:ea typeface="+mn-ea"/>
            <a:cs typeface="+mn-cs"/>
          </a:endParaRPr>
        </a:p>
      </xdr:txBody>
    </xdr:sp>
    <xdr:clientData/>
  </xdr:twoCellAnchor>
  <xdr:twoCellAnchor>
    <xdr:from>
      <xdr:col>12</xdr:col>
      <xdr:colOff>28557</xdr:colOff>
      <xdr:row>1</xdr:row>
      <xdr:rowOff>146583</xdr:rowOff>
    </xdr:from>
    <xdr:to>
      <xdr:col>14</xdr:col>
      <xdr:colOff>533534</xdr:colOff>
      <xdr:row>4</xdr:row>
      <xdr:rowOff>81349</xdr:rowOff>
    </xdr:to>
    <xdr:sp macro="" textlink="Processing!O1">
      <xdr:nvSpPr>
        <xdr:cNvPr id="33" name="TextBox 32">
          <a:extLst>
            <a:ext uri="{FF2B5EF4-FFF2-40B4-BE49-F238E27FC236}">
              <a16:creationId xmlns:a16="http://schemas.microsoft.com/office/drawing/2014/main" id="{00000000-0008-0000-0300-000021000000}"/>
            </a:ext>
          </a:extLst>
        </xdr:cNvPr>
        <xdr:cNvSpPr txBox="1"/>
      </xdr:nvSpPr>
      <xdr:spPr>
        <a:xfrm>
          <a:off x="7343757" y="329463"/>
          <a:ext cx="1724177"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E7FF701-F044-492A-94E8-4DCE9D568D61}" type="TxLink">
            <a:rPr lang="en-US" sz="2000" b="0" i="0" u="none" strike="noStrike">
              <a:solidFill>
                <a:srgbClr val="A2ADBE"/>
              </a:solidFill>
              <a:latin typeface="Aptos Narrow"/>
              <a:ea typeface="+mn-ea"/>
              <a:cs typeface="+mn-cs"/>
            </a:rPr>
            <a:pPr marL="0" indent="0" algn="ctr"/>
            <a:t>Marketing Cost</a:t>
          </a:fld>
          <a:endParaRPr lang="ru-RU" sz="2000" b="0" i="0" u="none" strike="noStrike">
            <a:solidFill>
              <a:srgbClr val="A2ADBE"/>
            </a:solidFill>
            <a:latin typeface="Aptos Narrow"/>
            <a:ea typeface="+mn-ea"/>
            <a:cs typeface="+mn-cs"/>
          </a:endParaRPr>
        </a:p>
      </xdr:txBody>
    </xdr:sp>
    <xdr:clientData/>
  </xdr:twoCellAnchor>
  <xdr:twoCellAnchor>
    <xdr:from>
      <xdr:col>15</xdr:col>
      <xdr:colOff>411398</xdr:colOff>
      <xdr:row>1</xdr:row>
      <xdr:rowOff>146583</xdr:rowOff>
    </xdr:from>
    <xdr:to>
      <xdr:col>19</xdr:col>
      <xdr:colOff>59253</xdr:colOff>
      <xdr:row>4</xdr:row>
      <xdr:rowOff>81349</xdr:rowOff>
    </xdr:to>
    <xdr:sp macro="" textlink="Processing!O2">
      <xdr:nvSpPr>
        <xdr:cNvPr id="34" name="TextBox 33">
          <a:extLst>
            <a:ext uri="{FF2B5EF4-FFF2-40B4-BE49-F238E27FC236}">
              <a16:creationId xmlns:a16="http://schemas.microsoft.com/office/drawing/2014/main" id="{00000000-0008-0000-0300-000022000000}"/>
            </a:ext>
          </a:extLst>
        </xdr:cNvPr>
        <xdr:cNvSpPr txBox="1"/>
      </xdr:nvSpPr>
      <xdr:spPr>
        <a:xfrm>
          <a:off x="9555398" y="329463"/>
          <a:ext cx="2086255"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039B4AC-630B-435C-802C-3CAC7985799A}" type="TxLink">
            <a:rPr lang="en-US" sz="2000" b="0" i="0" u="none" strike="noStrike">
              <a:solidFill>
                <a:srgbClr val="A2ADBE"/>
              </a:solidFill>
              <a:latin typeface="Aptos Narrow"/>
              <a:ea typeface="+mn-ea"/>
              <a:cs typeface="+mn-cs"/>
            </a:rPr>
            <a:pPr marL="0" indent="0" algn="ctr"/>
            <a:t>Brand Awareness</a:t>
          </a:fld>
          <a:endParaRPr lang="ru-RU" sz="2000" b="0" i="0" u="none" strike="noStrike">
            <a:solidFill>
              <a:srgbClr val="A2ADBE"/>
            </a:solidFill>
            <a:latin typeface="Aptos Narrow"/>
            <a:ea typeface="+mn-ea"/>
            <a:cs typeface="+mn-cs"/>
          </a:endParaRPr>
        </a:p>
      </xdr:txBody>
    </xdr:sp>
    <xdr:clientData/>
  </xdr:twoCellAnchor>
  <xdr:twoCellAnchor>
    <xdr:from>
      <xdr:col>19</xdr:col>
      <xdr:colOff>546717</xdr:colOff>
      <xdr:row>1</xdr:row>
      <xdr:rowOff>146583</xdr:rowOff>
    </xdr:from>
    <xdr:to>
      <xdr:col>22</xdr:col>
      <xdr:colOff>442094</xdr:colOff>
      <xdr:row>4</xdr:row>
      <xdr:rowOff>81349</xdr:rowOff>
    </xdr:to>
    <xdr:sp macro="" textlink="Processing!O3">
      <xdr:nvSpPr>
        <xdr:cNvPr id="35" name="TextBox 34">
          <a:extLst>
            <a:ext uri="{FF2B5EF4-FFF2-40B4-BE49-F238E27FC236}">
              <a16:creationId xmlns:a16="http://schemas.microsoft.com/office/drawing/2014/main" id="{00000000-0008-0000-0300-000023000000}"/>
            </a:ext>
          </a:extLst>
        </xdr:cNvPr>
        <xdr:cNvSpPr txBox="1"/>
      </xdr:nvSpPr>
      <xdr:spPr>
        <a:xfrm>
          <a:off x="12129117" y="329463"/>
          <a:ext cx="1724177"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8C1A6CA-0AE1-4495-91B9-F603AF72DA95}" type="TxLink">
            <a:rPr lang="en-US" sz="2000" b="0" i="0" u="none" strike="noStrike">
              <a:solidFill>
                <a:srgbClr val="A2ADBE"/>
              </a:solidFill>
              <a:latin typeface="Aptos Narrow"/>
              <a:ea typeface="+mn-ea"/>
              <a:cs typeface="+mn-cs"/>
            </a:rPr>
            <a:pPr marL="0" indent="0" algn="ctr"/>
            <a:t>Sales Volume</a:t>
          </a:fld>
          <a:endParaRPr lang="ru-RU" sz="2000" b="0" i="0" u="none" strike="noStrike">
            <a:solidFill>
              <a:srgbClr val="A2ADBE"/>
            </a:solidFill>
            <a:latin typeface="Aptos Narrow"/>
            <a:ea typeface="+mn-ea"/>
            <a:cs typeface="+mn-cs"/>
          </a:endParaRPr>
        </a:p>
      </xdr:txBody>
    </xdr:sp>
    <xdr:clientData/>
  </xdr:twoCellAnchor>
  <xdr:twoCellAnchor>
    <xdr:from>
      <xdr:col>12</xdr:col>
      <xdr:colOff>35858</xdr:colOff>
      <xdr:row>14</xdr:row>
      <xdr:rowOff>161364</xdr:rowOff>
    </xdr:from>
    <xdr:to>
      <xdr:col>22</xdr:col>
      <xdr:colOff>188259</xdr:colOff>
      <xdr:row>35</xdr:row>
      <xdr:rowOff>62754</xdr:rowOff>
    </xdr:to>
    <xdr:graphicFrame macro="">
      <xdr:nvGraphicFramePr>
        <xdr:cNvPr id="36" name="Chart 35" hidden="1">
          <a:extLst>
            <a:ext uri="{FF2B5EF4-FFF2-40B4-BE49-F238E27FC236}">
              <a16:creationId xmlns:a16="http://schemas.microsoft.com/office/drawing/2014/main" id="{00000000-0008-0000-03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586740</xdr:colOff>
      <xdr:row>33</xdr:row>
      <xdr:rowOff>8968</xdr:rowOff>
    </xdr:from>
    <xdr:to>
      <xdr:col>4</xdr:col>
      <xdr:colOff>571501</xdr:colOff>
      <xdr:row>37</xdr:row>
      <xdr:rowOff>170334</xdr:rowOff>
    </xdr:to>
    <mc:AlternateContent xmlns:mc="http://schemas.openxmlformats.org/markup-compatibility/2006" xmlns:a14="http://schemas.microsoft.com/office/drawing/2010/main">
      <mc:Choice Requires="a14">
        <xdr:graphicFrame macro="">
          <xdr:nvGraphicFramePr>
            <xdr:cNvPr id="37" name="Year 3">
              <a:extLst>
                <a:ext uri="{FF2B5EF4-FFF2-40B4-BE49-F238E27FC236}">
                  <a16:creationId xmlns:a16="http://schemas.microsoft.com/office/drawing/2014/main" id="{00000000-0008-0000-0300-000025000000}"/>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586740" y="5925674"/>
              <a:ext cx="2423161" cy="878542"/>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589778</xdr:colOff>
      <xdr:row>19</xdr:row>
      <xdr:rowOff>74865</xdr:rowOff>
    </xdr:from>
    <xdr:to>
      <xdr:col>5</xdr:col>
      <xdr:colOff>26893</xdr:colOff>
      <xdr:row>22</xdr:row>
      <xdr:rowOff>9630</xdr:rowOff>
    </xdr:to>
    <xdr:sp macro="" textlink="Processing!R1">
      <xdr:nvSpPr>
        <xdr:cNvPr id="39" name="TextBox 38">
          <a:extLst>
            <a:ext uri="{FF2B5EF4-FFF2-40B4-BE49-F238E27FC236}">
              <a16:creationId xmlns:a16="http://schemas.microsoft.com/office/drawing/2014/main" id="{00000000-0008-0000-0300-000027000000}"/>
            </a:ext>
          </a:extLst>
        </xdr:cNvPr>
        <xdr:cNvSpPr txBox="1"/>
      </xdr:nvSpPr>
      <xdr:spPr>
        <a:xfrm>
          <a:off x="589778" y="3481453"/>
          <a:ext cx="2485115"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C2E386E-65C5-45BE-BC73-82F511297A9F}" type="TxLink">
            <a:rPr lang="en-US" sz="2000" b="0" i="0" u="none" strike="noStrike">
              <a:solidFill>
                <a:srgbClr val="A2ADBE"/>
              </a:solidFill>
              <a:latin typeface="Aptos Narrow"/>
              <a:ea typeface="+mn-ea"/>
              <a:cs typeface="+mn-cs"/>
            </a:rPr>
            <a:pPr marL="0" indent="0" algn="ctr"/>
            <a:t>Marketing Initiatives</a:t>
          </a:fld>
          <a:endParaRPr lang="ru-RU" sz="2000" b="0" i="0" u="none" strike="noStrike">
            <a:solidFill>
              <a:srgbClr val="A2ADBE"/>
            </a:solidFill>
            <a:latin typeface="Aptos Narrow"/>
            <a:ea typeface="+mn-ea"/>
            <a:cs typeface="+mn-cs"/>
          </a:endParaRPr>
        </a:p>
      </xdr:txBody>
    </xdr:sp>
    <xdr:clientData/>
  </xdr:twoCellAnchor>
  <xdr:twoCellAnchor>
    <xdr:from>
      <xdr:col>8</xdr:col>
      <xdr:colOff>412377</xdr:colOff>
      <xdr:row>24</xdr:row>
      <xdr:rowOff>164511</xdr:rowOff>
    </xdr:from>
    <xdr:to>
      <xdr:col>10</xdr:col>
      <xdr:colOff>528917</xdr:colOff>
      <xdr:row>27</xdr:row>
      <xdr:rowOff>99277</xdr:rowOff>
    </xdr:to>
    <xdr:sp macro="" textlink="Processing!M14">
      <xdr:nvSpPr>
        <xdr:cNvPr id="41" name="TextBox 40">
          <a:extLst>
            <a:ext uri="{FF2B5EF4-FFF2-40B4-BE49-F238E27FC236}">
              <a16:creationId xmlns:a16="http://schemas.microsoft.com/office/drawing/2014/main" id="{00000000-0008-0000-0300-000029000000}"/>
            </a:ext>
          </a:extLst>
        </xdr:cNvPr>
        <xdr:cNvSpPr txBox="1"/>
      </xdr:nvSpPr>
      <xdr:spPr>
        <a:xfrm>
          <a:off x="5289177" y="4553631"/>
          <a:ext cx="1335740"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3EF14FB0-D2B0-4D3B-BF49-A44CB03589C4}" type="TxLink">
            <a:rPr lang="en-US" sz="3600" b="0" i="0" u="none" strike="noStrike">
              <a:solidFill>
                <a:schemeClr val="bg1"/>
              </a:solidFill>
              <a:latin typeface="Aptos Narrow"/>
              <a:ea typeface="+mn-ea"/>
              <a:cs typeface="+mn-cs"/>
            </a:rPr>
            <a:pPr marL="0" indent="0" algn="r"/>
            <a:t>61%</a:t>
          </a:fld>
          <a:endParaRPr lang="ru-RU" sz="3600" b="0" i="0" u="none" strike="noStrike">
            <a:solidFill>
              <a:schemeClr val="bg1"/>
            </a:solidFill>
            <a:latin typeface="Aptos Narrow"/>
            <a:ea typeface="+mn-ea"/>
            <a:cs typeface="+mn-cs"/>
          </a:endParaRPr>
        </a:p>
      </xdr:txBody>
    </xdr:sp>
    <xdr:clientData/>
  </xdr:twoCellAnchor>
  <xdr:twoCellAnchor>
    <xdr:from>
      <xdr:col>0</xdr:col>
      <xdr:colOff>319076</xdr:colOff>
      <xdr:row>0</xdr:row>
      <xdr:rowOff>155548</xdr:rowOff>
    </xdr:from>
    <xdr:to>
      <xdr:col>2</xdr:col>
      <xdr:colOff>486142</xdr:colOff>
      <xdr:row>5</xdr:row>
      <xdr:rowOff>71721</xdr:rowOff>
    </xdr:to>
    <xdr:sp macro="" textlink="Processing!B1">
      <xdr:nvSpPr>
        <xdr:cNvPr id="43" name="TextBox 42">
          <a:extLst>
            <a:ext uri="{FF2B5EF4-FFF2-40B4-BE49-F238E27FC236}">
              <a16:creationId xmlns:a16="http://schemas.microsoft.com/office/drawing/2014/main" id="{00000000-0008-0000-0300-00002B000000}"/>
            </a:ext>
          </a:extLst>
        </xdr:cNvPr>
        <xdr:cNvSpPr txBox="1"/>
      </xdr:nvSpPr>
      <xdr:spPr>
        <a:xfrm>
          <a:off x="319076" y="155548"/>
          <a:ext cx="1386266" cy="830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3E0F41E-53F8-4274-9E86-1E58DC3F55D4}" type="TxLink">
            <a:rPr lang="en-US" sz="2000" b="0" i="0" u="none" strike="noStrike">
              <a:solidFill>
                <a:srgbClr val="A2ADBE"/>
              </a:solidFill>
              <a:latin typeface="Aptos Narrow"/>
              <a:ea typeface="+mn-ea"/>
              <a:cs typeface="+mn-cs"/>
            </a:rPr>
            <a:pPr marL="0" indent="0" algn="l"/>
            <a:t>Budgeted Cost</a:t>
          </a:fld>
          <a:endParaRPr lang="ru-RU" sz="2000" b="0" i="0" u="none" strike="noStrike">
            <a:solidFill>
              <a:srgbClr val="A2ADBE"/>
            </a:solidFill>
            <a:latin typeface="Aptos Narrow"/>
            <a:ea typeface="+mn-ea"/>
            <a:cs typeface="+mn-cs"/>
          </a:endParaRPr>
        </a:p>
      </xdr:txBody>
    </xdr:sp>
    <xdr:clientData/>
  </xdr:twoCellAnchor>
  <xdr:twoCellAnchor>
    <xdr:from>
      <xdr:col>1</xdr:col>
      <xdr:colOff>6511</xdr:colOff>
      <xdr:row>12</xdr:row>
      <xdr:rowOff>8968</xdr:rowOff>
    </xdr:from>
    <xdr:to>
      <xdr:col>2</xdr:col>
      <xdr:colOff>311311</xdr:colOff>
      <xdr:row>17</xdr:row>
      <xdr:rowOff>26897</xdr:rowOff>
    </xdr:to>
    <xdr:graphicFrame macro="">
      <xdr:nvGraphicFramePr>
        <xdr:cNvPr id="44" name="Chart 43">
          <a:extLst>
            <a:ext uri="{FF2B5EF4-FFF2-40B4-BE49-F238E27FC236}">
              <a16:creationId xmlns:a16="http://schemas.microsoft.com/office/drawing/2014/main" id="{00000000-0008-0000-03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367552</xdr:colOff>
      <xdr:row>15</xdr:row>
      <xdr:rowOff>37256</xdr:rowOff>
    </xdr:from>
    <xdr:to>
      <xdr:col>7</xdr:col>
      <xdr:colOff>253050</xdr:colOff>
      <xdr:row>18</xdr:row>
      <xdr:rowOff>28964</xdr:rowOff>
    </xdr:to>
    <xdr:graphicFrame macro="">
      <xdr:nvGraphicFramePr>
        <xdr:cNvPr id="52" name="Chart 51">
          <a:extLst>
            <a:ext uri="{FF2B5EF4-FFF2-40B4-BE49-F238E27FC236}">
              <a16:creationId xmlns:a16="http://schemas.microsoft.com/office/drawing/2014/main" id="{00000000-0008-0000-03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400973</xdr:colOff>
      <xdr:row>12</xdr:row>
      <xdr:rowOff>80682</xdr:rowOff>
    </xdr:from>
    <xdr:to>
      <xdr:col>7</xdr:col>
      <xdr:colOff>477173</xdr:colOff>
      <xdr:row>16</xdr:row>
      <xdr:rowOff>121122</xdr:rowOff>
    </xdr:to>
    <xdr:sp macro="" textlink="Processing!N17">
      <xdr:nvSpPr>
        <xdr:cNvPr id="53" name="TextBox 52">
          <a:extLst>
            <a:ext uri="{FF2B5EF4-FFF2-40B4-BE49-F238E27FC236}">
              <a16:creationId xmlns:a16="http://schemas.microsoft.com/office/drawing/2014/main" id="{00000000-0008-0000-0300-000035000000}"/>
            </a:ext>
          </a:extLst>
        </xdr:cNvPr>
        <xdr:cNvSpPr txBox="1"/>
      </xdr:nvSpPr>
      <xdr:spPr>
        <a:xfrm>
          <a:off x="3448973" y="2275242"/>
          <a:ext cx="1295400" cy="77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749F15D-3D69-4ADE-A639-BF3046A6FF72}" type="TxLink">
            <a:rPr lang="en-US" sz="3200" b="0" i="0" u="none" strike="noStrike">
              <a:solidFill>
                <a:schemeClr val="bg1"/>
              </a:solidFill>
              <a:latin typeface="Aptos Narrow"/>
              <a:ea typeface="+mn-ea"/>
              <a:cs typeface="+mn-cs"/>
            </a:rPr>
            <a:pPr marL="0" indent="0" algn="ctr"/>
            <a:t>100%</a:t>
          </a:fld>
          <a:endParaRPr lang="ru-RU" sz="8000" b="0" i="0" u="none" strike="noStrike">
            <a:solidFill>
              <a:schemeClr val="bg1"/>
            </a:solidFill>
            <a:latin typeface="Aptos Narrow"/>
            <a:ea typeface="+mn-ea"/>
            <a:cs typeface="+mn-cs"/>
          </a:endParaRPr>
        </a:p>
      </xdr:txBody>
    </xdr:sp>
    <xdr:clientData/>
  </xdr:twoCellAnchor>
  <xdr:twoCellAnchor>
    <xdr:from>
      <xdr:col>2</xdr:col>
      <xdr:colOff>502024</xdr:colOff>
      <xdr:row>7</xdr:row>
      <xdr:rowOff>125505</xdr:rowOff>
    </xdr:from>
    <xdr:to>
      <xdr:col>5</xdr:col>
      <xdr:colOff>350606</xdr:colOff>
      <xdr:row>12</xdr:row>
      <xdr:rowOff>41679</xdr:rowOff>
    </xdr:to>
    <xdr:sp macro="" textlink="Processing!Y18">
      <xdr:nvSpPr>
        <xdr:cNvPr id="54" name="TextBox 53">
          <a:extLst>
            <a:ext uri="{FF2B5EF4-FFF2-40B4-BE49-F238E27FC236}">
              <a16:creationId xmlns:a16="http://schemas.microsoft.com/office/drawing/2014/main" id="{00000000-0008-0000-0300-000036000000}"/>
            </a:ext>
          </a:extLst>
        </xdr:cNvPr>
        <xdr:cNvSpPr txBox="1"/>
      </xdr:nvSpPr>
      <xdr:spPr>
        <a:xfrm>
          <a:off x="1721224" y="1405665"/>
          <a:ext cx="1677382" cy="830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53E2E0E-84B9-4C96-A183-CD409CBAF627}" type="TxLink">
            <a:rPr lang="en-US" sz="2000" b="0" i="0" u="none" strike="noStrike">
              <a:solidFill>
                <a:schemeClr val="bg1"/>
              </a:solidFill>
              <a:latin typeface="Aptos Narrow"/>
              <a:ea typeface="+mn-ea"/>
              <a:cs typeface="+mn-cs"/>
            </a:rPr>
            <a:pPr marL="0" indent="0" algn="ctr"/>
            <a:t>$ 230 000</a:t>
          </a:fld>
          <a:endParaRPr lang="ru-RU" sz="4000" b="0" i="0" u="none" strike="noStrike">
            <a:solidFill>
              <a:schemeClr val="bg1"/>
            </a:solidFill>
            <a:latin typeface="Aptos Narrow"/>
            <a:ea typeface="+mn-ea"/>
            <a:cs typeface="+mn-cs"/>
          </a:endParaRPr>
        </a:p>
      </xdr:txBody>
    </xdr:sp>
    <xdr:clientData/>
  </xdr:twoCellAnchor>
  <xdr:twoCellAnchor>
    <xdr:from>
      <xdr:col>19</xdr:col>
      <xdr:colOff>537883</xdr:colOff>
      <xdr:row>4</xdr:row>
      <xdr:rowOff>92793</xdr:rowOff>
    </xdr:from>
    <xdr:to>
      <xdr:col>22</xdr:col>
      <xdr:colOff>421341</xdr:colOff>
      <xdr:row>7</xdr:row>
      <xdr:rowOff>27558</xdr:rowOff>
    </xdr:to>
    <xdr:sp macro="" textlink="Processing!I14">
      <xdr:nvSpPr>
        <xdr:cNvPr id="55" name="TextBox 54">
          <a:extLst>
            <a:ext uri="{FF2B5EF4-FFF2-40B4-BE49-F238E27FC236}">
              <a16:creationId xmlns:a16="http://schemas.microsoft.com/office/drawing/2014/main" id="{00000000-0008-0000-0300-000037000000}"/>
            </a:ext>
          </a:extLst>
        </xdr:cNvPr>
        <xdr:cNvSpPr txBox="1"/>
      </xdr:nvSpPr>
      <xdr:spPr>
        <a:xfrm>
          <a:off x="12120283" y="809969"/>
          <a:ext cx="1712258"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69767B3-3135-45AF-9E80-7CDD3319C60E}" type="TxLink">
            <a:rPr lang="en-US" sz="3200" b="0" i="0" u="none" strike="noStrike">
              <a:solidFill>
                <a:schemeClr val="bg1"/>
              </a:solidFill>
              <a:latin typeface="Aptos Narrow"/>
              <a:ea typeface="+mn-ea"/>
              <a:cs typeface="+mn-cs"/>
            </a:rPr>
            <a:pPr marL="0" indent="0" algn="ctr"/>
            <a:t> $2,55,545 </a:t>
          </a:fld>
          <a:endParaRPr lang="ru-RU" sz="3200" b="0" i="0" u="none" strike="noStrike">
            <a:solidFill>
              <a:schemeClr val="bg1"/>
            </a:solidFill>
            <a:latin typeface="Aptos Narrow"/>
            <a:ea typeface="+mn-ea"/>
            <a:cs typeface="+mn-cs"/>
          </a:endParaRPr>
        </a:p>
      </xdr:txBody>
    </xdr:sp>
    <xdr:clientData/>
  </xdr:twoCellAnchor>
  <xdr:twoCellAnchor>
    <xdr:from>
      <xdr:col>11</xdr:col>
      <xdr:colOff>564646</xdr:colOff>
      <xdr:row>12</xdr:row>
      <xdr:rowOff>92795</xdr:rowOff>
    </xdr:from>
    <xdr:to>
      <xdr:col>14</xdr:col>
      <xdr:colOff>460023</xdr:colOff>
      <xdr:row>15</xdr:row>
      <xdr:rowOff>27560</xdr:rowOff>
    </xdr:to>
    <xdr:sp macro="" textlink="Processing!O3">
      <xdr:nvSpPr>
        <xdr:cNvPr id="42" name="TextBox 41">
          <a:extLst>
            <a:ext uri="{FF2B5EF4-FFF2-40B4-BE49-F238E27FC236}">
              <a16:creationId xmlns:a16="http://schemas.microsoft.com/office/drawing/2014/main" id="{00000000-0008-0000-0300-00002A000000}"/>
            </a:ext>
          </a:extLst>
        </xdr:cNvPr>
        <xdr:cNvSpPr txBox="1"/>
      </xdr:nvSpPr>
      <xdr:spPr>
        <a:xfrm>
          <a:off x="7270246" y="2244324"/>
          <a:ext cx="1724177"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8C1A6CA-0AE1-4495-91B9-F603AF72DA95}" type="TxLink">
            <a:rPr lang="en-US" sz="2000" b="0" i="0" u="none" strike="noStrike">
              <a:solidFill>
                <a:srgbClr val="A2ADBE"/>
              </a:solidFill>
              <a:latin typeface="Aptos Narrow"/>
              <a:ea typeface="+mn-ea"/>
              <a:cs typeface="+mn-cs"/>
            </a:rPr>
            <a:pPr marL="0" indent="0" algn="ctr"/>
            <a:t>Sales Volume</a:t>
          </a:fld>
          <a:endParaRPr lang="ru-RU" sz="2000" b="0" i="0" u="none" strike="noStrike">
            <a:solidFill>
              <a:srgbClr val="A2ADBE"/>
            </a:solidFill>
            <a:latin typeface="Aptos Narrow"/>
            <a:ea typeface="+mn-ea"/>
            <a:cs typeface="+mn-cs"/>
          </a:endParaRPr>
        </a:p>
      </xdr:txBody>
    </xdr:sp>
    <xdr:clientData/>
  </xdr:twoCellAnchor>
  <xdr:twoCellAnchor>
    <xdr:from>
      <xdr:col>19</xdr:col>
      <xdr:colOff>528919</xdr:colOff>
      <xdr:row>12</xdr:row>
      <xdr:rowOff>110723</xdr:rowOff>
    </xdr:from>
    <xdr:to>
      <xdr:col>22</xdr:col>
      <xdr:colOff>412377</xdr:colOff>
      <xdr:row>15</xdr:row>
      <xdr:rowOff>45488</xdr:rowOff>
    </xdr:to>
    <xdr:sp macro="" textlink="Processing!I14">
      <xdr:nvSpPr>
        <xdr:cNvPr id="45" name="TextBox 44">
          <a:extLst>
            <a:ext uri="{FF2B5EF4-FFF2-40B4-BE49-F238E27FC236}">
              <a16:creationId xmlns:a16="http://schemas.microsoft.com/office/drawing/2014/main" id="{00000000-0008-0000-0300-00002D000000}"/>
            </a:ext>
          </a:extLst>
        </xdr:cNvPr>
        <xdr:cNvSpPr txBox="1"/>
      </xdr:nvSpPr>
      <xdr:spPr>
        <a:xfrm>
          <a:off x="12111319" y="2262252"/>
          <a:ext cx="1712258"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69767B3-3135-45AF-9E80-7CDD3319C60E}" type="TxLink">
            <a:rPr lang="en-US" sz="2400" b="0" i="0" u="none" strike="noStrike">
              <a:solidFill>
                <a:schemeClr val="bg1"/>
              </a:solidFill>
              <a:latin typeface="Aptos Narrow"/>
              <a:ea typeface="+mn-ea"/>
              <a:cs typeface="+mn-cs"/>
            </a:rPr>
            <a:pPr marL="0" indent="0" algn="ctr"/>
            <a:t> $2,55,545 </a:t>
          </a:fld>
          <a:endParaRPr lang="ru-RU" sz="2400" b="0" i="0" u="none" strike="noStrike">
            <a:solidFill>
              <a:schemeClr val="bg1"/>
            </a:solidFill>
            <a:latin typeface="Aptos Narrow"/>
            <a:ea typeface="+mn-ea"/>
            <a:cs typeface="+mn-cs"/>
          </a:endParaRPr>
        </a:p>
      </xdr:txBody>
    </xdr:sp>
    <xdr:clientData/>
  </xdr:twoCellAnchor>
  <xdr:twoCellAnchor>
    <xdr:from>
      <xdr:col>0</xdr:col>
      <xdr:colOff>502024</xdr:colOff>
      <xdr:row>21</xdr:row>
      <xdr:rowOff>67287</xdr:rowOff>
    </xdr:from>
    <xdr:to>
      <xdr:col>5</xdr:col>
      <xdr:colOff>35859</xdr:colOff>
      <xdr:row>30</xdr:row>
      <xdr:rowOff>170328</xdr:rowOff>
    </xdr:to>
    <xdr:graphicFrame macro="">
      <xdr:nvGraphicFramePr>
        <xdr:cNvPr id="46" name="Chart 45">
          <a:extLst>
            <a:ext uri="{FF2B5EF4-FFF2-40B4-BE49-F238E27FC236}">
              <a16:creationId xmlns:a16="http://schemas.microsoft.com/office/drawing/2014/main" id="{00000000-0008-0000-0300-00002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13</xdr:col>
      <xdr:colOff>15688</xdr:colOff>
      <xdr:row>34</xdr:row>
      <xdr:rowOff>139847</xdr:rowOff>
    </xdr:from>
    <xdr:to>
      <xdr:col>22</xdr:col>
      <xdr:colOff>53788</xdr:colOff>
      <xdr:row>37</xdr:row>
      <xdr:rowOff>4301</xdr:rowOff>
    </xdr:to>
    <mc:AlternateContent xmlns:mc="http://schemas.openxmlformats.org/markup-compatibility/2006" xmlns:a14="http://schemas.microsoft.com/office/drawing/2010/main">
      <mc:Choice Requires="a14">
        <xdr:graphicFrame macro="">
          <xdr:nvGraphicFramePr>
            <xdr:cNvPr id="38" name="Month 3">
              <a:extLst>
                <a:ext uri="{FF2B5EF4-FFF2-40B4-BE49-F238E27FC236}">
                  <a16:creationId xmlns:a16="http://schemas.microsoft.com/office/drawing/2014/main" id="{00000000-0008-0000-0300-000026000000}"/>
                </a:ext>
              </a:extLst>
            </xdr:cNvPr>
            <xdr:cNvGraphicFramePr/>
          </xdr:nvGraphicFramePr>
          <xdr:xfrm>
            <a:off x="0" y="0"/>
            <a:ext cx="0" cy="0"/>
          </xdr:xfrm>
          <a:graphic>
            <a:graphicData uri="http://schemas.microsoft.com/office/drawing/2010/slicer">
              <sle:slicer xmlns:sle="http://schemas.microsoft.com/office/drawing/2010/slicer" name="Month 3"/>
            </a:graphicData>
          </a:graphic>
        </xdr:graphicFrame>
      </mc:Choice>
      <mc:Fallback xmlns="">
        <xdr:sp macro="" textlink="">
          <xdr:nvSpPr>
            <xdr:cNvPr id="0" name=""/>
            <xdr:cNvSpPr>
              <a:spLocks noTextEdit="1"/>
            </xdr:cNvSpPr>
          </xdr:nvSpPr>
          <xdr:spPr>
            <a:xfrm>
              <a:off x="7940488" y="6357767"/>
              <a:ext cx="5524500" cy="413094"/>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1</xdr:col>
      <xdr:colOff>26894</xdr:colOff>
      <xdr:row>1</xdr:row>
      <xdr:rowOff>53788</xdr:rowOff>
    </xdr:to>
    <xdr:sp macro="" textlink="">
      <xdr:nvSpPr>
        <xdr:cNvPr id="47" name="Rectangle 46">
          <a:extLst>
            <a:ext uri="{FF2B5EF4-FFF2-40B4-BE49-F238E27FC236}">
              <a16:creationId xmlns:a16="http://schemas.microsoft.com/office/drawing/2014/main" id="{00000000-0008-0000-0300-00002F000000}"/>
            </a:ext>
          </a:extLst>
        </xdr:cNvPr>
        <xdr:cNvSpPr/>
      </xdr:nvSpPr>
      <xdr:spPr>
        <a:xfrm>
          <a:off x="0" y="0"/>
          <a:ext cx="636494" cy="233082"/>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394450</xdr:colOff>
      <xdr:row>11</xdr:row>
      <xdr:rowOff>53790</xdr:rowOff>
    </xdr:from>
    <xdr:to>
      <xdr:col>7</xdr:col>
      <xdr:colOff>439274</xdr:colOff>
      <xdr:row>17</xdr:row>
      <xdr:rowOff>170330</xdr:rowOff>
    </xdr:to>
    <xdr:sp macro="" textlink="">
      <xdr:nvSpPr>
        <xdr:cNvPr id="48" name="Rectangle: Rounded Corners 47">
          <a:hlinkClick xmlns:r="http://schemas.openxmlformats.org/officeDocument/2006/relationships" r:id="rId12"/>
          <a:extLst>
            <a:ext uri="{FF2B5EF4-FFF2-40B4-BE49-F238E27FC236}">
              <a16:creationId xmlns:a16="http://schemas.microsoft.com/office/drawing/2014/main" id="{00000000-0008-0000-0300-000030000000}"/>
            </a:ext>
          </a:extLst>
        </xdr:cNvPr>
        <xdr:cNvSpPr/>
      </xdr:nvSpPr>
      <xdr:spPr>
        <a:xfrm>
          <a:off x="394450" y="2026025"/>
          <a:ext cx="4312024" cy="119230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11</xdr:col>
      <xdr:colOff>376517</xdr:colOff>
      <xdr:row>1</xdr:row>
      <xdr:rowOff>71717</xdr:rowOff>
    </xdr:from>
    <xdr:to>
      <xdr:col>15</xdr:col>
      <xdr:colOff>206188</xdr:colOff>
      <xdr:row>10</xdr:row>
      <xdr:rowOff>89647</xdr:rowOff>
    </xdr:to>
    <xdr:sp macro="" textlink="">
      <xdr:nvSpPr>
        <xdr:cNvPr id="49" name="Rectangle: Rounded Corners 48">
          <a:hlinkClick xmlns:r="http://schemas.openxmlformats.org/officeDocument/2006/relationships" r:id="rId13"/>
          <a:extLst>
            <a:ext uri="{FF2B5EF4-FFF2-40B4-BE49-F238E27FC236}">
              <a16:creationId xmlns:a16="http://schemas.microsoft.com/office/drawing/2014/main" id="{00000000-0008-0000-0300-000031000000}"/>
            </a:ext>
          </a:extLst>
        </xdr:cNvPr>
        <xdr:cNvSpPr/>
      </xdr:nvSpPr>
      <xdr:spPr>
        <a:xfrm>
          <a:off x="7082117" y="251011"/>
          <a:ext cx="2268071" cy="163157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313765</xdr:colOff>
      <xdr:row>1</xdr:row>
      <xdr:rowOff>80683</xdr:rowOff>
    </xdr:from>
    <xdr:to>
      <xdr:col>19</xdr:col>
      <xdr:colOff>134471</xdr:colOff>
      <xdr:row>10</xdr:row>
      <xdr:rowOff>80683</xdr:rowOff>
    </xdr:to>
    <xdr:sp macro="" textlink="">
      <xdr:nvSpPr>
        <xdr:cNvPr id="50" name="Rectangle: Rounded Corners 49">
          <a:hlinkClick xmlns:r="http://schemas.openxmlformats.org/officeDocument/2006/relationships" r:id="rId14"/>
          <a:extLst>
            <a:ext uri="{FF2B5EF4-FFF2-40B4-BE49-F238E27FC236}">
              <a16:creationId xmlns:a16="http://schemas.microsoft.com/office/drawing/2014/main" id="{00000000-0008-0000-0300-000032000000}"/>
            </a:ext>
          </a:extLst>
        </xdr:cNvPr>
        <xdr:cNvSpPr/>
      </xdr:nvSpPr>
      <xdr:spPr>
        <a:xfrm>
          <a:off x="9457765" y="259977"/>
          <a:ext cx="2259106" cy="161364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340660</xdr:colOff>
      <xdr:row>19</xdr:row>
      <xdr:rowOff>71719</xdr:rowOff>
    </xdr:from>
    <xdr:to>
      <xdr:col>5</xdr:col>
      <xdr:colOff>215154</xdr:colOff>
      <xdr:row>30</xdr:row>
      <xdr:rowOff>80683</xdr:rowOff>
    </xdr:to>
    <xdr:sp macro="" textlink="">
      <xdr:nvSpPr>
        <xdr:cNvPr id="51" name="Rectangle: Rounded Corners 50">
          <a:hlinkClick xmlns:r="http://schemas.openxmlformats.org/officeDocument/2006/relationships" r:id="rId12"/>
          <a:extLst>
            <a:ext uri="{FF2B5EF4-FFF2-40B4-BE49-F238E27FC236}">
              <a16:creationId xmlns:a16="http://schemas.microsoft.com/office/drawing/2014/main" id="{00000000-0008-0000-0300-000033000000}"/>
            </a:ext>
          </a:extLst>
        </xdr:cNvPr>
        <xdr:cNvSpPr/>
      </xdr:nvSpPr>
      <xdr:spPr>
        <a:xfrm>
          <a:off x="340660" y="3478307"/>
          <a:ext cx="2922494" cy="19812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5</xdr:col>
      <xdr:colOff>403414</xdr:colOff>
      <xdr:row>21</xdr:row>
      <xdr:rowOff>152401</xdr:rowOff>
    </xdr:from>
    <xdr:to>
      <xdr:col>11</xdr:col>
      <xdr:colOff>152402</xdr:colOff>
      <xdr:row>38</xdr:row>
      <xdr:rowOff>62754</xdr:rowOff>
    </xdr:to>
    <xdr:sp macro="" textlink="">
      <xdr:nvSpPr>
        <xdr:cNvPr id="56" name="Rectangle: Rounded Corners 55">
          <a:hlinkClick xmlns:r="http://schemas.openxmlformats.org/officeDocument/2006/relationships" r:id="rId14"/>
          <a:extLst>
            <a:ext uri="{FF2B5EF4-FFF2-40B4-BE49-F238E27FC236}">
              <a16:creationId xmlns:a16="http://schemas.microsoft.com/office/drawing/2014/main" id="{00000000-0008-0000-0300-000038000000}"/>
            </a:ext>
          </a:extLst>
        </xdr:cNvPr>
        <xdr:cNvSpPr/>
      </xdr:nvSpPr>
      <xdr:spPr>
        <a:xfrm>
          <a:off x="3451414" y="3917577"/>
          <a:ext cx="3406588" cy="2958353"/>
        </a:xfrm>
        <a:prstGeom prst="roundRect">
          <a:avLst>
            <a:gd name="adj" fmla="val 12122"/>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editAs="oneCell">
    <xdr:from>
      <xdr:col>23</xdr:col>
      <xdr:colOff>76200</xdr:colOff>
      <xdr:row>0</xdr:row>
      <xdr:rowOff>38100</xdr:rowOff>
    </xdr:from>
    <xdr:to>
      <xdr:col>23</xdr:col>
      <xdr:colOff>350520</xdr:colOff>
      <xdr:row>1</xdr:row>
      <xdr:rowOff>129540</xdr:rowOff>
    </xdr:to>
    <xdr:pic>
      <xdr:nvPicPr>
        <xdr:cNvPr id="57" name="Graphic 56" descr="Sun with solid fill">
          <a:hlinkClick xmlns:r="http://schemas.openxmlformats.org/officeDocument/2006/relationships" r:id="rId15"/>
          <a:extLst>
            <a:ext uri="{FF2B5EF4-FFF2-40B4-BE49-F238E27FC236}">
              <a16:creationId xmlns:a16="http://schemas.microsoft.com/office/drawing/2014/main" id="{00000000-0008-0000-0300-000039000000}"/>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4097000" y="38100"/>
          <a:ext cx="274320" cy="27432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160020</xdr:colOff>
      <xdr:row>0</xdr:row>
      <xdr:rowOff>89650</xdr:rowOff>
    </xdr:from>
    <xdr:to>
      <xdr:col>7</xdr:col>
      <xdr:colOff>45720</xdr:colOff>
      <xdr:row>14</xdr:row>
      <xdr:rowOff>1796</xdr:rowOff>
    </xdr:to>
    <xdr:grpSp>
      <xdr:nvGrpSpPr>
        <xdr:cNvPr id="2" name="Group 1">
          <a:extLst>
            <a:ext uri="{FF2B5EF4-FFF2-40B4-BE49-F238E27FC236}">
              <a16:creationId xmlns:a16="http://schemas.microsoft.com/office/drawing/2014/main" id="{00000000-0008-0000-0700-000002000000}"/>
            </a:ext>
          </a:extLst>
        </xdr:cNvPr>
        <xdr:cNvGrpSpPr/>
      </xdr:nvGrpSpPr>
      <xdr:grpSpPr>
        <a:xfrm>
          <a:off x="769620" y="89650"/>
          <a:ext cx="3543300" cy="2422264"/>
          <a:chOff x="769620" y="89650"/>
          <a:chExt cx="3543300" cy="2422264"/>
        </a:xfrm>
      </xdr:grpSpPr>
      <xdr:grpSp>
        <xdr:nvGrpSpPr>
          <xdr:cNvPr id="3" name="Group 2">
            <a:extLst>
              <a:ext uri="{FF2B5EF4-FFF2-40B4-BE49-F238E27FC236}">
                <a16:creationId xmlns:a16="http://schemas.microsoft.com/office/drawing/2014/main" id="{00000000-0008-0000-0700-000003000000}"/>
              </a:ext>
            </a:extLst>
          </xdr:cNvPr>
          <xdr:cNvGrpSpPr/>
        </xdr:nvGrpSpPr>
        <xdr:grpSpPr>
          <a:xfrm>
            <a:off x="1661160" y="389720"/>
            <a:ext cx="1828800" cy="1825710"/>
            <a:chOff x="2438400" y="3108960"/>
            <a:chExt cx="1618489" cy="1618489"/>
          </a:xfrm>
        </xdr:grpSpPr>
        <xdr:sp macro="" textlink="">
          <xdr:nvSpPr>
            <xdr:cNvPr id="8" name="Oval 7">
              <a:extLst>
                <a:ext uri="{FF2B5EF4-FFF2-40B4-BE49-F238E27FC236}">
                  <a16:creationId xmlns:a16="http://schemas.microsoft.com/office/drawing/2014/main" id="{00000000-0008-0000-0700-000008000000}"/>
                </a:ext>
              </a:extLst>
            </xdr:cNvPr>
            <xdr:cNvSpPr/>
          </xdr:nvSpPr>
          <xdr:spPr>
            <a:xfrm>
              <a:off x="2438401" y="3108960"/>
              <a:ext cx="1618488" cy="1618488"/>
            </a:xfrm>
            <a:prstGeom prst="ellipse">
              <a:avLst/>
            </a:prstGeom>
            <a:gradFill flip="none" rotWithShape="1">
              <a:gsLst>
                <a:gs pos="55000">
                  <a:srgbClr val="8A2BF1"/>
                </a:gs>
                <a:gs pos="37000">
                  <a:srgbClr val="8A2BF1">
                    <a:alpha val="0"/>
                  </a:srgbClr>
                </a:gs>
              </a:gsLst>
              <a:path path="circle">
                <a:fillToRect l="100000" t="100000"/>
              </a:path>
              <a:tileRect r="-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9" name="Oval 8">
              <a:extLst>
                <a:ext uri="{FF2B5EF4-FFF2-40B4-BE49-F238E27FC236}">
                  <a16:creationId xmlns:a16="http://schemas.microsoft.com/office/drawing/2014/main" id="{00000000-0008-0000-0700-000009000000}"/>
                </a:ext>
              </a:extLst>
            </xdr:cNvPr>
            <xdr:cNvSpPr/>
          </xdr:nvSpPr>
          <xdr:spPr>
            <a:xfrm>
              <a:off x="2438401" y="3108960"/>
              <a:ext cx="1618488" cy="1618488"/>
            </a:xfrm>
            <a:prstGeom prst="ellipse">
              <a:avLst/>
            </a:prstGeom>
            <a:gradFill flip="none" rotWithShape="1">
              <a:gsLst>
                <a:gs pos="82000">
                  <a:srgbClr val="10EBCD"/>
                </a:gs>
                <a:gs pos="67000">
                  <a:srgbClr val="10EBCD">
                    <a:alpha val="0"/>
                  </a:srgbClr>
                </a:gs>
              </a:gsLst>
              <a:path path="circle">
                <a:fillToRect l="100000" b="100000"/>
              </a:path>
              <a:tileRect t="-100000" r="-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0" name="Oval 9">
              <a:extLst>
                <a:ext uri="{FF2B5EF4-FFF2-40B4-BE49-F238E27FC236}">
                  <a16:creationId xmlns:a16="http://schemas.microsoft.com/office/drawing/2014/main" id="{00000000-0008-0000-0700-00000A000000}"/>
                </a:ext>
              </a:extLst>
            </xdr:cNvPr>
            <xdr:cNvSpPr/>
          </xdr:nvSpPr>
          <xdr:spPr>
            <a:xfrm>
              <a:off x="2438401" y="3108960"/>
              <a:ext cx="1618488" cy="1618488"/>
            </a:xfrm>
            <a:prstGeom prst="ellipse">
              <a:avLst/>
            </a:prstGeom>
            <a:gradFill flip="none" rotWithShape="1">
              <a:gsLst>
                <a:gs pos="80000">
                  <a:srgbClr val="FF00FF"/>
                </a:gs>
                <a:gs pos="65000">
                  <a:srgbClr val="FF00FF">
                    <a:alpha val="0"/>
                  </a:srgbClr>
                </a:gs>
              </a:gsLst>
              <a:path path="circle">
                <a:fillToRect t="100000" r="100000"/>
              </a:path>
              <a:tileRect l="-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1" name="Oval 10">
              <a:extLst>
                <a:ext uri="{FF2B5EF4-FFF2-40B4-BE49-F238E27FC236}">
                  <a16:creationId xmlns:a16="http://schemas.microsoft.com/office/drawing/2014/main" id="{00000000-0008-0000-0700-00000B000000}"/>
                </a:ext>
              </a:extLst>
            </xdr:cNvPr>
            <xdr:cNvSpPr/>
          </xdr:nvSpPr>
          <xdr:spPr>
            <a:xfrm>
              <a:off x="2438400" y="3108961"/>
              <a:ext cx="1618488" cy="1618488"/>
            </a:xfrm>
            <a:prstGeom prst="ellipse">
              <a:avLst/>
            </a:prstGeom>
            <a:gradFill flip="none" rotWithShape="1">
              <a:gsLst>
                <a:gs pos="72000">
                  <a:srgbClr val="FF0000"/>
                </a:gs>
                <a:gs pos="54000">
                  <a:srgbClr val="FF00FF">
                    <a:alpha val="0"/>
                  </a:srgbClr>
                </a:gs>
              </a:gsLst>
              <a:path path="circle">
                <a:fillToRect r="100000" b="100000"/>
              </a:path>
              <a:tileRect l="-100000" t="-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graphicFrame macro="">
        <xdr:nvGraphicFramePr>
          <xdr:cNvPr id="4" name="Chart 3">
            <a:extLst>
              <a:ext uri="{FF2B5EF4-FFF2-40B4-BE49-F238E27FC236}">
                <a16:creationId xmlns:a16="http://schemas.microsoft.com/office/drawing/2014/main" id="{00000000-0008-0000-0700-000004000000}"/>
              </a:ext>
            </a:extLst>
          </xdr:cNvPr>
          <xdr:cNvGraphicFramePr>
            <a:graphicFrameLocks/>
          </xdr:cNvGraphicFramePr>
        </xdr:nvGraphicFramePr>
        <xdr:xfrm>
          <a:off x="1175004" y="89650"/>
          <a:ext cx="2816352" cy="2422264"/>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5" name="Oval 4">
            <a:extLst>
              <a:ext uri="{FF2B5EF4-FFF2-40B4-BE49-F238E27FC236}">
                <a16:creationId xmlns:a16="http://schemas.microsoft.com/office/drawing/2014/main" id="{00000000-0008-0000-0700-000005000000}"/>
              </a:ext>
            </a:extLst>
          </xdr:cNvPr>
          <xdr:cNvSpPr/>
        </xdr:nvSpPr>
        <xdr:spPr>
          <a:xfrm>
            <a:off x="1729740" y="463478"/>
            <a:ext cx="1691640" cy="1659367"/>
          </a:xfrm>
          <a:prstGeom prst="ellipse">
            <a:avLst/>
          </a:prstGeom>
          <a:gradFill flip="none" rotWithShape="1">
            <a:gsLst>
              <a:gs pos="81000">
                <a:schemeClr val="bg1">
                  <a:alpha val="0"/>
                </a:schemeClr>
              </a:gs>
              <a:gs pos="23000">
                <a:schemeClr val="bg1"/>
              </a:gs>
            </a:gsLst>
            <a:path path="circle">
              <a:fillToRect l="50000" t="50000" r="50000" b="5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6" name="Flowchart: Manual Operation 248">
            <a:extLst>
              <a:ext uri="{FF2B5EF4-FFF2-40B4-BE49-F238E27FC236}">
                <a16:creationId xmlns:a16="http://schemas.microsoft.com/office/drawing/2014/main" id="{00000000-0008-0000-0700-000006000000}"/>
              </a:ext>
            </a:extLst>
          </xdr:cNvPr>
          <xdr:cNvSpPr/>
        </xdr:nvSpPr>
        <xdr:spPr>
          <a:xfrm flipV="1">
            <a:off x="769620" y="1401997"/>
            <a:ext cx="3543300" cy="875499"/>
          </a:xfrm>
          <a:custGeom>
            <a:avLst/>
            <a:gdLst>
              <a:gd name="connsiteX0" fmla="*/ 0 w 10000"/>
              <a:gd name="connsiteY0" fmla="*/ 0 h 10000"/>
              <a:gd name="connsiteX1" fmla="*/ 10000 w 10000"/>
              <a:gd name="connsiteY1" fmla="*/ 0 h 10000"/>
              <a:gd name="connsiteX2" fmla="*/ 8000 w 10000"/>
              <a:gd name="connsiteY2" fmla="*/ 10000 h 10000"/>
              <a:gd name="connsiteX3" fmla="*/ 2000 w 10000"/>
              <a:gd name="connsiteY3" fmla="*/ 10000 h 10000"/>
              <a:gd name="connsiteX4" fmla="*/ 0 w 10000"/>
              <a:gd name="connsiteY4" fmla="*/ 0 h 10000"/>
              <a:gd name="connsiteX0" fmla="*/ 0 w 12021"/>
              <a:gd name="connsiteY0" fmla="*/ 0 h 10000"/>
              <a:gd name="connsiteX1" fmla="*/ 12021 w 12021"/>
              <a:gd name="connsiteY1" fmla="*/ 0 h 10000"/>
              <a:gd name="connsiteX2" fmla="*/ 10021 w 12021"/>
              <a:gd name="connsiteY2" fmla="*/ 10000 h 10000"/>
              <a:gd name="connsiteX3" fmla="*/ 4021 w 12021"/>
              <a:gd name="connsiteY3" fmla="*/ 10000 h 10000"/>
              <a:gd name="connsiteX4" fmla="*/ 0 w 12021"/>
              <a:gd name="connsiteY4" fmla="*/ 0 h 10000"/>
              <a:gd name="connsiteX0" fmla="*/ 0 w 12021"/>
              <a:gd name="connsiteY0" fmla="*/ 0 h 10000"/>
              <a:gd name="connsiteX1" fmla="*/ 12021 w 12021"/>
              <a:gd name="connsiteY1" fmla="*/ 0 h 10000"/>
              <a:gd name="connsiteX2" fmla="*/ 10021 w 12021"/>
              <a:gd name="connsiteY2" fmla="*/ 10000 h 10000"/>
              <a:gd name="connsiteX3" fmla="*/ 5546 w 12021"/>
              <a:gd name="connsiteY3" fmla="*/ 10000 h 10000"/>
              <a:gd name="connsiteX4" fmla="*/ 0 w 12021"/>
              <a:gd name="connsiteY4" fmla="*/ 0 h 10000"/>
              <a:gd name="connsiteX0" fmla="*/ 0 w 15035"/>
              <a:gd name="connsiteY0" fmla="*/ 0 h 10000"/>
              <a:gd name="connsiteX1" fmla="*/ 15035 w 15035"/>
              <a:gd name="connsiteY1" fmla="*/ 97 h 10000"/>
              <a:gd name="connsiteX2" fmla="*/ 10021 w 15035"/>
              <a:gd name="connsiteY2" fmla="*/ 10000 h 10000"/>
              <a:gd name="connsiteX3" fmla="*/ 5546 w 15035"/>
              <a:gd name="connsiteY3" fmla="*/ 10000 h 10000"/>
              <a:gd name="connsiteX4" fmla="*/ 0 w 15035"/>
              <a:gd name="connsiteY4" fmla="*/ 0 h 10000"/>
              <a:gd name="connsiteX0" fmla="*/ 0 w 15035"/>
              <a:gd name="connsiteY0" fmla="*/ 0 h 10000"/>
              <a:gd name="connsiteX1" fmla="*/ 15035 w 15035"/>
              <a:gd name="connsiteY1" fmla="*/ 97 h 10000"/>
              <a:gd name="connsiteX2" fmla="*/ 8780 w 15035"/>
              <a:gd name="connsiteY2" fmla="*/ 10000 h 10000"/>
              <a:gd name="connsiteX3" fmla="*/ 5546 w 15035"/>
              <a:gd name="connsiteY3" fmla="*/ 10000 h 10000"/>
              <a:gd name="connsiteX4" fmla="*/ 0 w 15035"/>
              <a:gd name="connsiteY4" fmla="*/ 0 h 10000"/>
              <a:gd name="connsiteX0" fmla="*/ 0 w 15035"/>
              <a:gd name="connsiteY0" fmla="*/ 0 h 10000"/>
              <a:gd name="connsiteX1" fmla="*/ 15035 w 15035"/>
              <a:gd name="connsiteY1" fmla="*/ 97 h 10000"/>
              <a:gd name="connsiteX2" fmla="*/ 8780 w 15035"/>
              <a:gd name="connsiteY2" fmla="*/ 10000 h 10000"/>
              <a:gd name="connsiteX3" fmla="*/ 5972 w 15035"/>
              <a:gd name="connsiteY3" fmla="*/ 10000 h 10000"/>
              <a:gd name="connsiteX4" fmla="*/ 0 w 15035"/>
              <a:gd name="connsiteY4" fmla="*/ 0 h 10000"/>
              <a:gd name="connsiteX0" fmla="*/ 0 w 15673"/>
              <a:gd name="connsiteY0" fmla="*/ 0 h 10000"/>
              <a:gd name="connsiteX1" fmla="*/ 15673 w 15673"/>
              <a:gd name="connsiteY1" fmla="*/ 97 h 10000"/>
              <a:gd name="connsiteX2" fmla="*/ 9418 w 15673"/>
              <a:gd name="connsiteY2" fmla="*/ 10000 h 10000"/>
              <a:gd name="connsiteX3" fmla="*/ 6610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418 w 15673"/>
              <a:gd name="connsiteY2" fmla="*/ 10000 h 10000"/>
              <a:gd name="connsiteX3" fmla="*/ 6291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028 w 15673"/>
              <a:gd name="connsiteY2" fmla="*/ 10000 h 10000"/>
              <a:gd name="connsiteX3" fmla="*/ 6291 w 15673"/>
              <a:gd name="connsiteY3" fmla="*/ 10000 h 10000"/>
              <a:gd name="connsiteX4" fmla="*/ 0 w 15673"/>
              <a:gd name="connsiteY4" fmla="*/ 0 h 10000"/>
              <a:gd name="connsiteX0" fmla="*/ 0 w 15673"/>
              <a:gd name="connsiteY0" fmla="*/ 0 h 10000"/>
              <a:gd name="connsiteX1" fmla="*/ 15673 w 15673"/>
              <a:gd name="connsiteY1" fmla="*/ 97 h 10000"/>
              <a:gd name="connsiteX2" fmla="*/ 9312 w 15673"/>
              <a:gd name="connsiteY2" fmla="*/ 10000 h 10000"/>
              <a:gd name="connsiteX3" fmla="*/ 6291 w 15673"/>
              <a:gd name="connsiteY3" fmla="*/ 10000 h 10000"/>
              <a:gd name="connsiteX4" fmla="*/ 0 w 15673"/>
              <a:gd name="connsiteY4" fmla="*/ 0 h 10000"/>
              <a:gd name="connsiteX0" fmla="*/ 0 w 15779"/>
              <a:gd name="connsiteY0" fmla="*/ 0 h 10000"/>
              <a:gd name="connsiteX1" fmla="*/ 15779 w 15779"/>
              <a:gd name="connsiteY1" fmla="*/ 97 h 10000"/>
              <a:gd name="connsiteX2" fmla="*/ 9312 w 15779"/>
              <a:gd name="connsiteY2" fmla="*/ 10000 h 10000"/>
              <a:gd name="connsiteX3" fmla="*/ 6291 w 15779"/>
              <a:gd name="connsiteY3" fmla="*/ 10000 h 10000"/>
              <a:gd name="connsiteX4" fmla="*/ 0 w 15779"/>
              <a:gd name="connsiteY4" fmla="*/ 0 h 10000"/>
              <a:gd name="connsiteX0" fmla="*/ 0 w 15779"/>
              <a:gd name="connsiteY0" fmla="*/ 0 h 10000"/>
              <a:gd name="connsiteX1" fmla="*/ 15779 w 15779"/>
              <a:gd name="connsiteY1" fmla="*/ 97 h 10000"/>
              <a:gd name="connsiteX2" fmla="*/ 9525 w 15779"/>
              <a:gd name="connsiteY2" fmla="*/ 10000 h 10000"/>
              <a:gd name="connsiteX3" fmla="*/ 6291 w 15779"/>
              <a:gd name="connsiteY3" fmla="*/ 10000 h 10000"/>
              <a:gd name="connsiteX4" fmla="*/ 0 w 15779"/>
              <a:gd name="connsiteY4" fmla="*/ 0 h 10000"/>
              <a:gd name="connsiteX0" fmla="*/ 0 w 15779"/>
              <a:gd name="connsiteY0" fmla="*/ 0 h 10583"/>
              <a:gd name="connsiteX1" fmla="*/ 15779 w 15779"/>
              <a:gd name="connsiteY1" fmla="*/ 97 h 10583"/>
              <a:gd name="connsiteX2" fmla="*/ 9525 w 15779"/>
              <a:gd name="connsiteY2" fmla="*/ 10000 h 10583"/>
              <a:gd name="connsiteX3" fmla="*/ 6965 w 15779"/>
              <a:gd name="connsiteY3" fmla="*/ 10583 h 10583"/>
              <a:gd name="connsiteX4" fmla="*/ 0 w 15779"/>
              <a:gd name="connsiteY4" fmla="*/ 0 h 10583"/>
              <a:gd name="connsiteX0" fmla="*/ 0 w 15779"/>
              <a:gd name="connsiteY0" fmla="*/ 0 h 10971"/>
              <a:gd name="connsiteX1" fmla="*/ 15779 w 15779"/>
              <a:gd name="connsiteY1" fmla="*/ 97 h 10971"/>
              <a:gd name="connsiteX2" fmla="*/ 9525 w 15779"/>
              <a:gd name="connsiteY2" fmla="*/ 10000 h 10971"/>
              <a:gd name="connsiteX3" fmla="*/ 7000 w 15779"/>
              <a:gd name="connsiteY3" fmla="*/ 10971 h 10971"/>
              <a:gd name="connsiteX4" fmla="*/ 0 w 15779"/>
              <a:gd name="connsiteY4" fmla="*/ 0 h 10971"/>
              <a:gd name="connsiteX0" fmla="*/ 0 w 15779"/>
              <a:gd name="connsiteY0" fmla="*/ 0 h 11165"/>
              <a:gd name="connsiteX1" fmla="*/ 15779 w 15779"/>
              <a:gd name="connsiteY1" fmla="*/ 97 h 11165"/>
              <a:gd name="connsiteX2" fmla="*/ 8780 w 15779"/>
              <a:gd name="connsiteY2" fmla="*/ 11165 h 11165"/>
              <a:gd name="connsiteX3" fmla="*/ 7000 w 15779"/>
              <a:gd name="connsiteY3" fmla="*/ 10971 h 11165"/>
              <a:gd name="connsiteX4" fmla="*/ 0 w 15779"/>
              <a:gd name="connsiteY4" fmla="*/ 0 h 1116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5779" h="11165">
                <a:moveTo>
                  <a:pt x="0" y="0"/>
                </a:moveTo>
                <a:lnTo>
                  <a:pt x="15779" y="97"/>
                </a:lnTo>
                <a:lnTo>
                  <a:pt x="8780" y="11165"/>
                </a:lnTo>
                <a:lnTo>
                  <a:pt x="7000" y="10971"/>
                </a:lnTo>
                <a:lnTo>
                  <a:pt x="0" y="0"/>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Processing!B2">
        <xdr:nvSpPr>
          <xdr:cNvPr id="7" name="TextBox 6">
            <a:extLst>
              <a:ext uri="{FF2B5EF4-FFF2-40B4-BE49-F238E27FC236}">
                <a16:creationId xmlns:a16="http://schemas.microsoft.com/office/drawing/2014/main" id="{00000000-0008-0000-0700-000007000000}"/>
              </a:ext>
            </a:extLst>
          </xdr:cNvPr>
          <xdr:cNvSpPr txBox="1"/>
        </xdr:nvSpPr>
        <xdr:spPr>
          <a:xfrm>
            <a:off x="1940860" y="997389"/>
            <a:ext cx="1295400" cy="7612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C2F0C4F-9758-45F7-A19F-38405E292A98}" type="TxLink">
              <a:rPr lang="en-US" sz="2400" b="0" i="0" u="none" strike="noStrike">
                <a:solidFill>
                  <a:schemeClr val="tx1"/>
                </a:solidFill>
                <a:latin typeface="Aptos Narrow"/>
                <a:ea typeface="+mn-ea"/>
                <a:cs typeface="+mn-cs"/>
              </a:rPr>
              <a:pPr marL="0" indent="0" algn="ctr"/>
              <a:t>76%</a:t>
            </a:fld>
            <a:endParaRPr lang="ru-RU" sz="2400" b="0" i="0" u="none" strike="noStrike">
              <a:solidFill>
                <a:schemeClr val="tx1"/>
              </a:solidFill>
              <a:latin typeface="Aptos Narrow"/>
              <a:ea typeface="+mn-ea"/>
              <a:cs typeface="+mn-cs"/>
            </a:endParaRPr>
          </a:p>
        </xdr:txBody>
      </xdr:sp>
    </xdr:grpSp>
    <xdr:clientData/>
  </xdr:twoCellAnchor>
  <xdr:twoCellAnchor>
    <xdr:from>
      <xdr:col>7</xdr:col>
      <xdr:colOff>204845</xdr:colOff>
      <xdr:row>1</xdr:row>
      <xdr:rowOff>77996</xdr:rowOff>
    </xdr:from>
    <xdr:to>
      <xdr:col>11</xdr:col>
      <xdr:colOff>154446</xdr:colOff>
      <xdr:row>20</xdr:row>
      <xdr:rowOff>157610</xdr:rowOff>
    </xdr:to>
    <xdr:sp macro="" textlink="">
      <xdr:nvSpPr>
        <xdr:cNvPr id="12" name="Rectangle: Rounded Corners 11">
          <a:extLst>
            <a:ext uri="{FF2B5EF4-FFF2-40B4-BE49-F238E27FC236}">
              <a16:creationId xmlns:a16="http://schemas.microsoft.com/office/drawing/2014/main" id="{00000000-0008-0000-0700-00000C000000}"/>
            </a:ext>
          </a:extLst>
        </xdr:cNvPr>
        <xdr:cNvSpPr/>
      </xdr:nvSpPr>
      <xdr:spPr>
        <a:xfrm>
          <a:off x="4472045" y="260876"/>
          <a:ext cx="2388001" cy="3554334"/>
        </a:xfrm>
        <a:prstGeom prst="roundRect">
          <a:avLst>
            <a:gd name="adj" fmla="val 10070"/>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5</xdr:col>
      <xdr:colOff>433445</xdr:colOff>
      <xdr:row>21</xdr:row>
      <xdr:rowOff>165850</xdr:rowOff>
    </xdr:from>
    <xdr:to>
      <xdr:col>11</xdr:col>
      <xdr:colOff>136265</xdr:colOff>
      <xdr:row>38</xdr:row>
      <xdr:rowOff>66566</xdr:rowOff>
    </xdr:to>
    <xdr:sp macro="" textlink="">
      <xdr:nvSpPr>
        <xdr:cNvPr id="13" name="Rectangle: Rounded Corners 12">
          <a:extLst>
            <a:ext uri="{FF2B5EF4-FFF2-40B4-BE49-F238E27FC236}">
              <a16:creationId xmlns:a16="http://schemas.microsoft.com/office/drawing/2014/main" id="{00000000-0008-0000-0700-00000D000000}"/>
            </a:ext>
          </a:extLst>
        </xdr:cNvPr>
        <xdr:cNvSpPr/>
      </xdr:nvSpPr>
      <xdr:spPr>
        <a:xfrm>
          <a:off x="3481445" y="4006330"/>
          <a:ext cx="3360420" cy="3009676"/>
        </a:xfrm>
        <a:prstGeom prst="roundRect">
          <a:avLst>
            <a:gd name="adj" fmla="val 7161"/>
          </a:avLst>
        </a:prstGeom>
        <a:solidFill>
          <a:srgbClr val="D1EBFF"/>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ru-RU" sz="1800" kern="1200">
            <a:solidFill>
              <a:schemeClr val="lt1"/>
            </a:solidFill>
            <a:latin typeface="+mn-lt"/>
            <a:ea typeface="+mn-ea"/>
            <a:cs typeface="+mn-cs"/>
          </a:endParaRPr>
        </a:p>
      </xdr:txBody>
    </xdr:sp>
    <xdr:clientData/>
  </xdr:twoCellAnchor>
  <xdr:twoCellAnchor>
    <xdr:from>
      <xdr:col>0</xdr:col>
      <xdr:colOff>335280</xdr:colOff>
      <xdr:row>31</xdr:row>
      <xdr:rowOff>139807</xdr:rowOff>
    </xdr:from>
    <xdr:to>
      <xdr:col>5</xdr:col>
      <xdr:colOff>213360</xdr:colOff>
      <xdr:row>38</xdr:row>
      <xdr:rowOff>66566</xdr:rowOff>
    </xdr:to>
    <xdr:sp macro="" textlink="">
      <xdr:nvSpPr>
        <xdr:cNvPr id="14" name="Rectangle: Rounded Corners 13">
          <a:extLst>
            <a:ext uri="{FF2B5EF4-FFF2-40B4-BE49-F238E27FC236}">
              <a16:creationId xmlns:a16="http://schemas.microsoft.com/office/drawing/2014/main" id="{00000000-0008-0000-0700-00000E000000}"/>
            </a:ext>
          </a:extLst>
        </xdr:cNvPr>
        <xdr:cNvSpPr/>
      </xdr:nvSpPr>
      <xdr:spPr>
        <a:xfrm>
          <a:off x="335280" y="5809087"/>
          <a:ext cx="2926080" cy="1206919"/>
        </a:xfrm>
        <a:prstGeom prst="roundRect">
          <a:avLst>
            <a:gd name="adj" fmla="val 17742"/>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ru-RU" sz="1800" kern="1200">
            <a:solidFill>
              <a:schemeClr val="lt1"/>
            </a:solidFill>
            <a:latin typeface="+mn-lt"/>
            <a:ea typeface="+mn-ea"/>
            <a:cs typeface="+mn-cs"/>
          </a:endParaRPr>
        </a:p>
      </xdr:txBody>
    </xdr:sp>
    <xdr:clientData/>
  </xdr:twoCellAnchor>
  <xdr:twoCellAnchor>
    <xdr:from>
      <xdr:col>0</xdr:col>
      <xdr:colOff>335280</xdr:colOff>
      <xdr:row>19</xdr:row>
      <xdr:rowOff>24656</xdr:rowOff>
    </xdr:from>
    <xdr:to>
      <xdr:col>5</xdr:col>
      <xdr:colOff>213360</xdr:colOff>
      <xdr:row>30</xdr:row>
      <xdr:rowOff>125899</xdr:rowOff>
    </xdr:to>
    <xdr:sp macro="" textlink="">
      <xdr:nvSpPr>
        <xdr:cNvPr id="15" name="Rectangle: Rounded Corners 14">
          <a:extLst>
            <a:ext uri="{FF2B5EF4-FFF2-40B4-BE49-F238E27FC236}">
              <a16:creationId xmlns:a16="http://schemas.microsoft.com/office/drawing/2014/main" id="{00000000-0008-0000-0700-00000F000000}"/>
            </a:ext>
          </a:extLst>
        </xdr:cNvPr>
        <xdr:cNvSpPr/>
      </xdr:nvSpPr>
      <xdr:spPr>
        <a:xfrm>
          <a:off x="335280" y="3431244"/>
          <a:ext cx="2926080" cy="2073479"/>
        </a:xfrm>
        <a:prstGeom prst="roundRect">
          <a:avLst>
            <a:gd name="adj" fmla="val 11726"/>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0</xdr:col>
      <xdr:colOff>335280</xdr:colOff>
      <xdr:row>11</xdr:row>
      <xdr:rowOff>45276</xdr:rowOff>
    </xdr:from>
    <xdr:to>
      <xdr:col>7</xdr:col>
      <xdr:colOff>457200</xdr:colOff>
      <xdr:row>17</xdr:row>
      <xdr:rowOff>158231</xdr:rowOff>
    </xdr:to>
    <xdr:sp macro="" textlink="Processing!O11">
      <xdr:nvSpPr>
        <xdr:cNvPr id="16" name="Rectangle: Rounded Corners 15">
          <a:extLst>
            <a:ext uri="{FF2B5EF4-FFF2-40B4-BE49-F238E27FC236}">
              <a16:creationId xmlns:a16="http://schemas.microsoft.com/office/drawing/2014/main" id="{00000000-0008-0000-0700-000010000000}"/>
            </a:ext>
          </a:extLst>
        </xdr:cNvPr>
        <xdr:cNvSpPr/>
      </xdr:nvSpPr>
      <xdr:spPr>
        <a:xfrm>
          <a:off x="335280" y="2056956"/>
          <a:ext cx="4389120" cy="1210235"/>
        </a:xfrm>
        <a:prstGeom prst="roundRect">
          <a:avLst>
            <a:gd name="adj" fmla="val 20852"/>
          </a:avLst>
        </a:prstGeom>
        <a:solidFill>
          <a:schemeClr val="bg1"/>
        </a:solidFill>
        <a:ln w="12700">
          <a:noFill/>
        </a:ln>
        <a:effectLst>
          <a:outerShdw blurRad="495300" dist="2286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fld id="{C2B3F1E5-5657-4AE1-B285-D2D8540966BE}" type="TxLink">
            <a:rPr lang="en-US" sz="3200" b="0" i="0" u="none" strike="noStrike">
              <a:solidFill>
                <a:schemeClr val="tx1"/>
              </a:solidFill>
              <a:latin typeface="Aptos Narrow"/>
            </a:rPr>
            <a:pPr algn="l"/>
            <a:t>                Attack</a:t>
          </a:fld>
          <a:endParaRPr lang="ru-RU" sz="4800">
            <a:solidFill>
              <a:schemeClr val="tx1"/>
            </a:solidFill>
          </a:endParaRPr>
        </a:p>
      </xdr:txBody>
    </xdr:sp>
    <xdr:clientData/>
  </xdr:twoCellAnchor>
  <xdr:twoCellAnchor>
    <xdr:from>
      <xdr:col>11</xdr:col>
      <xdr:colOff>364865</xdr:colOff>
      <xdr:row>11</xdr:row>
      <xdr:rowOff>77996</xdr:rowOff>
    </xdr:from>
    <xdr:to>
      <xdr:col>23</xdr:col>
      <xdr:colOff>90545</xdr:colOff>
      <xdr:row>38</xdr:row>
      <xdr:rowOff>77996</xdr:rowOff>
    </xdr:to>
    <xdr:sp macro="" textlink="">
      <xdr:nvSpPr>
        <xdr:cNvPr id="17" name="Rectangle: Rounded Corners 16">
          <a:extLst>
            <a:ext uri="{FF2B5EF4-FFF2-40B4-BE49-F238E27FC236}">
              <a16:creationId xmlns:a16="http://schemas.microsoft.com/office/drawing/2014/main" id="{00000000-0008-0000-0700-000011000000}"/>
            </a:ext>
          </a:extLst>
        </xdr:cNvPr>
        <xdr:cNvSpPr/>
      </xdr:nvSpPr>
      <xdr:spPr>
        <a:xfrm>
          <a:off x="7070465" y="2089676"/>
          <a:ext cx="7040880" cy="4937760"/>
        </a:xfrm>
        <a:prstGeom prst="roundRect">
          <a:avLst>
            <a:gd name="adj" fmla="val 4847"/>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ru-RU" sz="1800" kern="1200">
            <a:solidFill>
              <a:schemeClr val="lt1"/>
            </a:solidFill>
            <a:latin typeface="+mn-lt"/>
            <a:ea typeface="+mn-ea"/>
            <a:cs typeface="+mn-cs"/>
          </a:endParaRPr>
        </a:p>
      </xdr:txBody>
    </xdr:sp>
    <xdr:clientData/>
  </xdr:twoCellAnchor>
  <xdr:twoCellAnchor>
    <xdr:from>
      <xdr:col>11</xdr:col>
      <xdr:colOff>380105</xdr:colOff>
      <xdr:row>1</xdr:row>
      <xdr:rowOff>77996</xdr:rowOff>
    </xdr:from>
    <xdr:to>
      <xdr:col>15</xdr:col>
      <xdr:colOff>181985</xdr:colOff>
      <xdr:row>10</xdr:row>
      <xdr:rowOff>77996</xdr:rowOff>
    </xdr:to>
    <xdr:sp macro="" textlink="Processing!U15">
      <xdr:nvSpPr>
        <xdr:cNvPr id="19" name="Rectangle: Rounded Corners 18">
          <a:extLst>
            <a:ext uri="{FF2B5EF4-FFF2-40B4-BE49-F238E27FC236}">
              <a16:creationId xmlns:a16="http://schemas.microsoft.com/office/drawing/2014/main" id="{00000000-0008-0000-0700-000013000000}"/>
            </a:ext>
          </a:extLst>
        </xdr:cNvPr>
        <xdr:cNvSpPr/>
      </xdr:nvSpPr>
      <xdr:spPr>
        <a:xfrm>
          <a:off x="7085705" y="260876"/>
          <a:ext cx="2240280" cy="1645920"/>
        </a:xfrm>
        <a:prstGeom prst="roundRect">
          <a:avLst>
            <a:gd name="adj" fmla="val 12717"/>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B748B55B-B3B3-4883-8DC5-A7261B2267DA}" type="TxLink">
            <a:rPr lang="en-US" sz="2400" b="0" i="0" u="none" strike="noStrike" kern="1200">
              <a:solidFill>
                <a:schemeClr val="tx1"/>
              </a:solidFill>
              <a:latin typeface="+mn-lt"/>
              <a:ea typeface="+mn-ea"/>
              <a:cs typeface="+mn-cs"/>
            </a:rPr>
            <a:pPr marL="0" indent="0" algn="ctr" defTabSz="914400" rtl="0" eaLnBrk="1" latinLnBrk="0" hangingPunct="1"/>
            <a:t>56%</a:t>
          </a:fld>
          <a:endParaRPr lang="ru-RU" sz="2400" kern="1200">
            <a:solidFill>
              <a:schemeClr val="tx1"/>
            </a:solidFill>
            <a:latin typeface="+mn-lt"/>
            <a:ea typeface="+mn-ea"/>
            <a:cs typeface="+mn-cs"/>
          </a:endParaRPr>
        </a:p>
      </xdr:txBody>
    </xdr:sp>
    <xdr:clientData/>
  </xdr:twoCellAnchor>
  <xdr:twoCellAnchor>
    <xdr:from>
      <xdr:col>11</xdr:col>
      <xdr:colOff>487082</xdr:colOff>
      <xdr:row>1</xdr:row>
      <xdr:rowOff>161365</xdr:rowOff>
    </xdr:from>
    <xdr:to>
      <xdr:col>15</xdr:col>
      <xdr:colOff>107578</xdr:colOff>
      <xdr:row>11</xdr:row>
      <xdr:rowOff>89648</xdr:rowOff>
    </xdr:to>
    <xdr:graphicFrame macro="">
      <xdr:nvGraphicFramePr>
        <xdr:cNvPr id="20" name="Chart 19">
          <a:extLst>
            <a:ext uri="{FF2B5EF4-FFF2-40B4-BE49-F238E27FC236}">
              <a16:creationId xmlns:a16="http://schemas.microsoft.com/office/drawing/2014/main" id="{00000000-0008-0000-07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334385</xdr:colOff>
      <xdr:row>1</xdr:row>
      <xdr:rowOff>77996</xdr:rowOff>
    </xdr:from>
    <xdr:to>
      <xdr:col>19</xdr:col>
      <xdr:colOff>136265</xdr:colOff>
      <xdr:row>10</xdr:row>
      <xdr:rowOff>77996</xdr:rowOff>
    </xdr:to>
    <xdr:sp macro="" textlink="Processing!M14">
      <xdr:nvSpPr>
        <xdr:cNvPr id="21" name="Rectangle: Rounded Corners 20">
          <a:extLst>
            <a:ext uri="{FF2B5EF4-FFF2-40B4-BE49-F238E27FC236}">
              <a16:creationId xmlns:a16="http://schemas.microsoft.com/office/drawing/2014/main" id="{00000000-0008-0000-0700-000015000000}"/>
            </a:ext>
          </a:extLst>
        </xdr:cNvPr>
        <xdr:cNvSpPr/>
      </xdr:nvSpPr>
      <xdr:spPr>
        <a:xfrm>
          <a:off x="9478385" y="260876"/>
          <a:ext cx="2240280" cy="1645920"/>
        </a:xfrm>
        <a:prstGeom prst="roundRect">
          <a:avLst>
            <a:gd name="adj" fmla="val 12717"/>
          </a:avLst>
        </a:prstGeom>
        <a:solidFill>
          <a:schemeClr val="bg1"/>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A3269FD4-2F00-4553-BE4A-5859698D7C06}" type="TxLink">
            <a:rPr lang="en-US" sz="2400" b="0" i="0" u="none" strike="noStrike" kern="1200">
              <a:solidFill>
                <a:schemeClr val="tx1"/>
              </a:solidFill>
              <a:latin typeface="+mn-lt"/>
              <a:ea typeface="+mn-ea"/>
              <a:cs typeface="+mn-cs"/>
            </a:rPr>
            <a:pPr marL="0" indent="0" algn="ctr" defTabSz="914400" rtl="0" eaLnBrk="1" latinLnBrk="0" hangingPunct="1"/>
            <a:t>61%</a:t>
          </a:fld>
          <a:endParaRPr lang="ru-RU" sz="2400" kern="1200">
            <a:solidFill>
              <a:schemeClr val="tx1"/>
            </a:solidFill>
            <a:latin typeface="+mn-lt"/>
            <a:ea typeface="+mn-ea"/>
            <a:cs typeface="+mn-cs"/>
          </a:endParaRPr>
        </a:p>
      </xdr:txBody>
    </xdr:sp>
    <xdr:clientData/>
  </xdr:twoCellAnchor>
  <xdr:twoCellAnchor>
    <xdr:from>
      <xdr:col>19</xdr:col>
      <xdr:colOff>288665</xdr:colOff>
      <xdr:row>1</xdr:row>
      <xdr:rowOff>77996</xdr:rowOff>
    </xdr:from>
    <xdr:to>
      <xdr:col>23</xdr:col>
      <xdr:colOff>90545</xdr:colOff>
      <xdr:row>10</xdr:row>
      <xdr:rowOff>77996</xdr:rowOff>
    </xdr:to>
    <xdr:sp macro="" textlink="Processing!I14">
      <xdr:nvSpPr>
        <xdr:cNvPr id="22" name="Rectangle: Rounded Corners 21">
          <a:extLst>
            <a:ext uri="{FF2B5EF4-FFF2-40B4-BE49-F238E27FC236}">
              <a16:creationId xmlns:a16="http://schemas.microsoft.com/office/drawing/2014/main" id="{00000000-0008-0000-0700-000016000000}"/>
            </a:ext>
          </a:extLst>
        </xdr:cNvPr>
        <xdr:cNvSpPr/>
      </xdr:nvSpPr>
      <xdr:spPr>
        <a:xfrm>
          <a:off x="11871065" y="260876"/>
          <a:ext cx="2240280" cy="1645920"/>
        </a:xfrm>
        <a:prstGeom prst="roundRect">
          <a:avLst>
            <a:gd name="adj" fmla="val 12717"/>
          </a:avLst>
        </a:prstGeom>
        <a:solidFill>
          <a:srgbClr val="89CCFF"/>
        </a:solidFill>
        <a:ln w="12700">
          <a:noFill/>
        </a:ln>
        <a:effectLst>
          <a:outerShdw blurRad="381000" dist="127000" dir="2700000" algn="tl" rotWithShape="0">
            <a:srgbClr val="00233E">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6F9C7E96-A143-49A2-8D0E-F431A6B14F42}" type="TxLink">
            <a:rPr lang="en-US" sz="2400" b="0" i="0" u="none" strike="noStrike" kern="1200">
              <a:solidFill>
                <a:schemeClr val="tx1"/>
              </a:solidFill>
              <a:latin typeface="+mn-lt"/>
              <a:ea typeface="+mn-ea"/>
              <a:cs typeface="+mn-cs"/>
            </a:rPr>
            <a:pPr marL="0" indent="0" algn="ctr" defTabSz="914400" rtl="0" eaLnBrk="1" latinLnBrk="0" hangingPunct="1"/>
            <a:t> $2,55,545 </a:t>
          </a:fld>
          <a:endParaRPr lang="ru-RU" sz="2400" kern="1200">
            <a:solidFill>
              <a:schemeClr val="tx1"/>
            </a:solidFill>
            <a:latin typeface="+mn-lt"/>
            <a:ea typeface="+mn-ea"/>
            <a:cs typeface="+mn-cs"/>
          </a:endParaRPr>
        </a:p>
      </xdr:txBody>
    </xdr:sp>
    <xdr:clientData/>
  </xdr:twoCellAnchor>
  <xdr:twoCellAnchor>
    <xdr:from>
      <xdr:col>19</xdr:col>
      <xdr:colOff>358587</xdr:colOff>
      <xdr:row>4</xdr:row>
      <xdr:rowOff>26897</xdr:rowOff>
    </xdr:from>
    <xdr:to>
      <xdr:col>23</xdr:col>
      <xdr:colOff>35858</xdr:colOff>
      <xdr:row>10</xdr:row>
      <xdr:rowOff>34965</xdr:rowOff>
    </xdr:to>
    <xdr:graphicFrame macro="">
      <xdr:nvGraphicFramePr>
        <xdr:cNvPr id="23" name="Chart 22">
          <a:extLst>
            <a:ext uri="{FF2B5EF4-FFF2-40B4-BE49-F238E27FC236}">
              <a16:creationId xmlns:a16="http://schemas.microsoft.com/office/drawing/2014/main" id="{00000000-0008-0000-07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91831</xdr:colOff>
      <xdr:row>4</xdr:row>
      <xdr:rowOff>62758</xdr:rowOff>
    </xdr:from>
    <xdr:to>
      <xdr:col>19</xdr:col>
      <xdr:colOff>378343</xdr:colOff>
      <xdr:row>10</xdr:row>
      <xdr:rowOff>156993</xdr:rowOff>
    </xdr:to>
    <xdr:graphicFrame macro="">
      <xdr:nvGraphicFramePr>
        <xdr:cNvPr id="24" name="Chart 23">
          <a:extLst>
            <a:ext uri="{FF2B5EF4-FFF2-40B4-BE49-F238E27FC236}">
              <a16:creationId xmlns:a16="http://schemas.microsoft.com/office/drawing/2014/main" id="{00000000-0008-0000-07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419900</xdr:colOff>
      <xdr:row>8</xdr:row>
      <xdr:rowOff>44824</xdr:rowOff>
    </xdr:from>
    <xdr:to>
      <xdr:col>10</xdr:col>
      <xdr:colOff>602780</xdr:colOff>
      <xdr:row>18</xdr:row>
      <xdr:rowOff>172123</xdr:rowOff>
    </xdr:to>
    <xdr:graphicFrame macro="">
      <xdr:nvGraphicFramePr>
        <xdr:cNvPr id="25" name="Chart 24">
          <a:extLst>
            <a:ext uri="{FF2B5EF4-FFF2-40B4-BE49-F238E27FC236}">
              <a16:creationId xmlns:a16="http://schemas.microsoft.com/office/drawing/2014/main" id="{00000000-0008-0000-07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228603</xdr:colOff>
      <xdr:row>11</xdr:row>
      <xdr:rowOff>88253</xdr:rowOff>
    </xdr:from>
    <xdr:to>
      <xdr:col>10</xdr:col>
      <xdr:colOff>304803</xdr:colOff>
      <xdr:row>15</xdr:row>
      <xdr:rowOff>128693</xdr:rowOff>
    </xdr:to>
    <xdr:sp macro="" textlink="Processing!B5">
      <xdr:nvSpPr>
        <xdr:cNvPr id="26" name="TextBox 25">
          <a:extLst>
            <a:ext uri="{FF2B5EF4-FFF2-40B4-BE49-F238E27FC236}">
              <a16:creationId xmlns:a16="http://schemas.microsoft.com/office/drawing/2014/main" id="{00000000-0008-0000-0700-00001A000000}"/>
            </a:ext>
          </a:extLst>
        </xdr:cNvPr>
        <xdr:cNvSpPr txBox="1"/>
      </xdr:nvSpPr>
      <xdr:spPr>
        <a:xfrm>
          <a:off x="5105403" y="2099933"/>
          <a:ext cx="1295400" cy="77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DD86518-7D43-413D-B3ED-7BB07784295D}" type="TxLink">
            <a:rPr lang="en-US" sz="3600" b="0" i="0" u="none" strike="noStrike">
              <a:solidFill>
                <a:schemeClr val="tx1"/>
              </a:solidFill>
              <a:latin typeface="Aptos Narrow"/>
              <a:ea typeface="+mn-ea"/>
              <a:cs typeface="+mn-cs"/>
            </a:rPr>
            <a:pPr marL="0" indent="0" algn="ctr"/>
            <a:t>58%</a:t>
          </a:fld>
          <a:endParaRPr lang="ru-RU" sz="3600" b="0" i="0" u="none" strike="noStrike">
            <a:solidFill>
              <a:schemeClr val="tx1"/>
            </a:solidFill>
            <a:latin typeface="Aptos Narrow"/>
            <a:ea typeface="+mn-ea"/>
            <a:cs typeface="+mn-cs"/>
          </a:endParaRPr>
        </a:p>
      </xdr:txBody>
    </xdr:sp>
    <xdr:clientData/>
  </xdr:twoCellAnchor>
  <xdr:twoCellAnchor>
    <xdr:from>
      <xdr:col>8</xdr:col>
      <xdr:colOff>5528</xdr:colOff>
      <xdr:row>1</xdr:row>
      <xdr:rowOff>146583</xdr:rowOff>
    </xdr:from>
    <xdr:to>
      <xdr:col>10</xdr:col>
      <xdr:colOff>353762</xdr:colOff>
      <xdr:row>4</xdr:row>
      <xdr:rowOff>81349</xdr:rowOff>
    </xdr:to>
    <xdr:sp macro="" textlink="Processing!B4">
      <xdr:nvSpPr>
        <xdr:cNvPr id="27" name="TextBox 26">
          <a:extLst>
            <a:ext uri="{FF2B5EF4-FFF2-40B4-BE49-F238E27FC236}">
              <a16:creationId xmlns:a16="http://schemas.microsoft.com/office/drawing/2014/main" id="{00000000-0008-0000-0700-00001B000000}"/>
            </a:ext>
          </a:extLst>
        </xdr:cNvPr>
        <xdr:cNvSpPr txBox="1"/>
      </xdr:nvSpPr>
      <xdr:spPr>
        <a:xfrm>
          <a:off x="4882328" y="329463"/>
          <a:ext cx="1567434"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1D9BCB-52A4-4256-B7ED-6DF2E9741ECC}" type="TxLink">
            <a:rPr lang="en-US" sz="2000" b="0" i="0" u="none" strike="noStrike">
              <a:solidFill>
                <a:schemeClr val="tx1"/>
              </a:solidFill>
              <a:latin typeface="Aptos Narrow"/>
              <a:ea typeface="+mn-ea"/>
              <a:cs typeface="+mn-cs"/>
            </a:rPr>
            <a:pPr marL="0" indent="0" algn="ctr"/>
            <a:t>Lead Metric</a:t>
          </a:fld>
          <a:endParaRPr lang="ru-RU" sz="4400" b="0" i="0" u="none" strike="noStrike">
            <a:solidFill>
              <a:schemeClr val="tx1"/>
            </a:solidFill>
            <a:latin typeface="Aptos Narrow"/>
            <a:ea typeface="+mn-ea"/>
            <a:cs typeface="+mn-cs"/>
          </a:endParaRPr>
        </a:p>
      </xdr:txBody>
    </xdr:sp>
    <xdr:clientData/>
  </xdr:twoCellAnchor>
  <xdr:twoCellAnchor>
    <xdr:from>
      <xdr:col>7</xdr:col>
      <xdr:colOff>183777</xdr:colOff>
      <xdr:row>3</xdr:row>
      <xdr:rowOff>146583</xdr:rowOff>
    </xdr:from>
    <xdr:to>
      <xdr:col>9</xdr:col>
      <xdr:colOff>259977</xdr:colOff>
      <xdr:row>6</xdr:row>
      <xdr:rowOff>81348</xdr:rowOff>
    </xdr:to>
    <xdr:sp macro="" textlink="Processing!B6">
      <xdr:nvSpPr>
        <xdr:cNvPr id="28" name="TextBox 27">
          <a:extLst>
            <a:ext uri="{FF2B5EF4-FFF2-40B4-BE49-F238E27FC236}">
              <a16:creationId xmlns:a16="http://schemas.microsoft.com/office/drawing/2014/main" id="{00000000-0008-0000-0700-00001C000000}"/>
            </a:ext>
          </a:extLst>
        </xdr:cNvPr>
        <xdr:cNvSpPr txBox="1"/>
      </xdr:nvSpPr>
      <xdr:spPr>
        <a:xfrm>
          <a:off x="4450977" y="695223"/>
          <a:ext cx="1295400" cy="48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A3BAAC5-0474-4195-86A0-709050E29F4D}" type="TxLink">
            <a:rPr lang="en-US" sz="1200" b="0" i="0" u="none" strike="noStrike">
              <a:solidFill>
                <a:schemeClr val="tx1"/>
              </a:solidFill>
              <a:latin typeface="Aptos Narrow"/>
              <a:ea typeface="+mn-ea"/>
              <a:cs typeface="+mn-cs"/>
            </a:rPr>
            <a:pPr marL="0" indent="0" algn="ctr"/>
            <a:t>Open leads</a:t>
          </a:fld>
          <a:endParaRPr lang="ru-RU" sz="4400" b="0" i="0" u="none" strike="noStrike">
            <a:solidFill>
              <a:schemeClr val="tx1"/>
            </a:solidFill>
            <a:latin typeface="Aptos Narrow"/>
            <a:ea typeface="+mn-ea"/>
            <a:cs typeface="+mn-cs"/>
          </a:endParaRPr>
        </a:p>
      </xdr:txBody>
    </xdr:sp>
    <xdr:clientData/>
  </xdr:twoCellAnchor>
  <xdr:twoCellAnchor>
    <xdr:from>
      <xdr:col>9</xdr:col>
      <xdr:colOff>206541</xdr:colOff>
      <xdr:row>3</xdr:row>
      <xdr:rowOff>146583</xdr:rowOff>
    </xdr:from>
    <xdr:to>
      <xdr:col>11</xdr:col>
      <xdr:colOff>57919</xdr:colOff>
      <xdr:row>6</xdr:row>
      <xdr:rowOff>81348</xdr:rowOff>
    </xdr:to>
    <xdr:sp macro="" textlink="Processing!B7">
      <xdr:nvSpPr>
        <xdr:cNvPr id="29" name="TextBox 28">
          <a:extLst>
            <a:ext uri="{FF2B5EF4-FFF2-40B4-BE49-F238E27FC236}">
              <a16:creationId xmlns:a16="http://schemas.microsoft.com/office/drawing/2014/main" id="{00000000-0008-0000-0700-00001D000000}"/>
            </a:ext>
          </a:extLst>
        </xdr:cNvPr>
        <xdr:cNvSpPr txBox="1"/>
      </xdr:nvSpPr>
      <xdr:spPr>
        <a:xfrm>
          <a:off x="5692941" y="695223"/>
          <a:ext cx="1070578" cy="48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D0AF173-A76C-4BA2-AFCC-7D2134B36E88}" type="TxLink">
            <a:rPr lang="en-US" sz="1200" b="0" i="0" u="none" strike="noStrike">
              <a:solidFill>
                <a:schemeClr val="tx1"/>
              </a:solidFill>
              <a:latin typeface="Aptos Narrow"/>
              <a:ea typeface="+mn-ea"/>
              <a:cs typeface="+mn-cs"/>
            </a:rPr>
            <a:pPr marL="0" indent="0" algn="ctr"/>
            <a:t>Closed leads</a:t>
          </a:fld>
          <a:endParaRPr lang="ru-RU" sz="4800" b="0" i="0" u="none" strike="noStrike">
            <a:solidFill>
              <a:schemeClr val="tx1"/>
            </a:solidFill>
            <a:latin typeface="Aptos Narrow"/>
            <a:ea typeface="+mn-ea"/>
            <a:cs typeface="+mn-cs"/>
          </a:endParaRPr>
        </a:p>
      </xdr:txBody>
    </xdr:sp>
    <xdr:clientData/>
  </xdr:twoCellAnchor>
  <xdr:twoCellAnchor>
    <xdr:from>
      <xdr:col>7</xdr:col>
      <xdr:colOff>183777</xdr:colOff>
      <xdr:row>5</xdr:row>
      <xdr:rowOff>65900</xdr:rowOff>
    </xdr:from>
    <xdr:to>
      <xdr:col>9</xdr:col>
      <xdr:colOff>259977</xdr:colOff>
      <xdr:row>8</xdr:row>
      <xdr:rowOff>666</xdr:rowOff>
    </xdr:to>
    <xdr:sp macro="" textlink="Processing!C6">
      <xdr:nvSpPr>
        <xdr:cNvPr id="30" name="TextBox 29">
          <a:extLst>
            <a:ext uri="{FF2B5EF4-FFF2-40B4-BE49-F238E27FC236}">
              <a16:creationId xmlns:a16="http://schemas.microsoft.com/office/drawing/2014/main" id="{00000000-0008-0000-0700-00001E000000}"/>
            </a:ext>
          </a:extLst>
        </xdr:cNvPr>
        <xdr:cNvSpPr txBox="1"/>
      </xdr:nvSpPr>
      <xdr:spPr>
        <a:xfrm>
          <a:off x="4450977" y="980300"/>
          <a:ext cx="1295400"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84DAE3-B3FC-40AE-BF82-70AE2483AA72}" type="TxLink">
            <a:rPr lang="en-US" sz="2400" b="0" i="0" u="none" strike="noStrike">
              <a:solidFill>
                <a:schemeClr val="tx1"/>
              </a:solidFill>
              <a:latin typeface="Aptos Narrow"/>
              <a:ea typeface="+mn-ea"/>
              <a:cs typeface="+mn-cs"/>
            </a:rPr>
            <a:pPr marL="0" indent="0" algn="ctr"/>
            <a:t>820</a:t>
          </a:fld>
          <a:endParaRPr lang="ru-RU" sz="8000" b="0" i="0" u="none" strike="noStrike">
            <a:solidFill>
              <a:schemeClr val="tx1"/>
            </a:solidFill>
            <a:latin typeface="Aptos Narrow"/>
            <a:ea typeface="+mn-ea"/>
            <a:cs typeface="+mn-cs"/>
          </a:endParaRPr>
        </a:p>
      </xdr:txBody>
    </xdr:sp>
    <xdr:clientData/>
  </xdr:twoCellAnchor>
  <xdr:twoCellAnchor>
    <xdr:from>
      <xdr:col>9</xdr:col>
      <xdr:colOff>206541</xdr:colOff>
      <xdr:row>5</xdr:row>
      <xdr:rowOff>65900</xdr:rowOff>
    </xdr:from>
    <xdr:to>
      <xdr:col>11</xdr:col>
      <xdr:colOff>57919</xdr:colOff>
      <xdr:row>8</xdr:row>
      <xdr:rowOff>666</xdr:rowOff>
    </xdr:to>
    <xdr:sp macro="" textlink="Processing!C7">
      <xdr:nvSpPr>
        <xdr:cNvPr id="31" name="TextBox 30">
          <a:extLst>
            <a:ext uri="{FF2B5EF4-FFF2-40B4-BE49-F238E27FC236}">
              <a16:creationId xmlns:a16="http://schemas.microsoft.com/office/drawing/2014/main" id="{00000000-0008-0000-0700-00001F000000}"/>
            </a:ext>
          </a:extLst>
        </xdr:cNvPr>
        <xdr:cNvSpPr txBox="1"/>
      </xdr:nvSpPr>
      <xdr:spPr>
        <a:xfrm>
          <a:off x="5692941" y="980300"/>
          <a:ext cx="1070578"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5D51B43-CEBB-4B35-BEFD-490CD61FE41E}" type="TxLink">
            <a:rPr lang="en-US" sz="2400" b="0" i="0" u="none" strike="noStrike">
              <a:solidFill>
                <a:schemeClr val="tx1"/>
              </a:solidFill>
              <a:latin typeface="Aptos Narrow"/>
              <a:ea typeface="+mn-ea"/>
              <a:cs typeface="+mn-cs"/>
            </a:rPr>
            <a:pPr marL="0" indent="0" algn="ctr"/>
            <a:t>475</a:t>
          </a:fld>
          <a:endParaRPr lang="ru-RU" sz="8800" b="0" i="0" u="none" strike="noStrike">
            <a:solidFill>
              <a:schemeClr val="tx1"/>
            </a:solidFill>
            <a:latin typeface="Aptos Narrow"/>
            <a:ea typeface="+mn-ea"/>
            <a:cs typeface="+mn-cs"/>
          </a:endParaRPr>
        </a:p>
      </xdr:txBody>
    </xdr:sp>
    <xdr:clientData/>
  </xdr:twoCellAnchor>
  <xdr:twoCellAnchor>
    <xdr:from>
      <xdr:col>5</xdr:col>
      <xdr:colOff>152400</xdr:colOff>
      <xdr:row>26</xdr:row>
      <xdr:rowOff>39896</xdr:rowOff>
    </xdr:from>
    <xdr:to>
      <xdr:col>11</xdr:col>
      <xdr:colOff>419100</xdr:colOff>
      <xdr:row>39</xdr:row>
      <xdr:rowOff>17035</xdr:rowOff>
    </xdr:to>
    <xdr:graphicFrame macro="">
      <xdr:nvGraphicFramePr>
        <xdr:cNvPr id="33" name="Chart 32">
          <a:extLst>
            <a:ext uri="{FF2B5EF4-FFF2-40B4-BE49-F238E27FC236}">
              <a16:creationId xmlns:a16="http://schemas.microsoft.com/office/drawing/2014/main" id="{00000000-0008-0000-07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60862</xdr:colOff>
      <xdr:row>22</xdr:row>
      <xdr:rowOff>56935</xdr:rowOff>
    </xdr:from>
    <xdr:to>
      <xdr:col>9</xdr:col>
      <xdr:colOff>358587</xdr:colOff>
      <xdr:row>24</xdr:row>
      <xdr:rowOff>170995</xdr:rowOff>
    </xdr:to>
    <xdr:sp macro="" textlink="Processing!L1">
      <xdr:nvSpPr>
        <xdr:cNvPr id="34" name="TextBox 33">
          <a:extLst>
            <a:ext uri="{FF2B5EF4-FFF2-40B4-BE49-F238E27FC236}">
              <a16:creationId xmlns:a16="http://schemas.microsoft.com/office/drawing/2014/main" id="{00000000-0008-0000-0700-000022000000}"/>
            </a:ext>
          </a:extLst>
        </xdr:cNvPr>
        <xdr:cNvSpPr txBox="1"/>
      </xdr:nvSpPr>
      <xdr:spPr>
        <a:xfrm>
          <a:off x="3718462" y="4080295"/>
          <a:ext cx="2126525" cy="479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E253921-7170-4167-B8EE-406DFE714702}" type="TxLink">
            <a:rPr lang="en-US" sz="2000" b="0" i="0" u="none" strike="noStrike">
              <a:solidFill>
                <a:srgbClr val="001654"/>
              </a:solidFill>
              <a:latin typeface="Aptos Narrow"/>
              <a:ea typeface="+mn-ea"/>
              <a:cs typeface="+mn-cs"/>
            </a:rPr>
            <a:pPr marL="0" indent="0" algn="l"/>
            <a:t>Brand Awareness</a:t>
          </a:fld>
          <a:endParaRPr lang="ru-RU" sz="2000" b="0" i="0" u="none" strike="noStrike">
            <a:solidFill>
              <a:srgbClr val="001654"/>
            </a:solidFill>
            <a:latin typeface="Aptos Narrow"/>
            <a:ea typeface="+mn-ea"/>
            <a:cs typeface="+mn-cs"/>
          </a:endParaRPr>
        </a:p>
      </xdr:txBody>
    </xdr:sp>
    <xdr:clientData/>
  </xdr:twoCellAnchor>
  <xdr:twoCellAnchor>
    <xdr:from>
      <xdr:col>12</xdr:col>
      <xdr:colOff>28557</xdr:colOff>
      <xdr:row>1</xdr:row>
      <xdr:rowOff>146583</xdr:rowOff>
    </xdr:from>
    <xdr:to>
      <xdr:col>14</xdr:col>
      <xdr:colOff>533534</xdr:colOff>
      <xdr:row>4</xdr:row>
      <xdr:rowOff>81349</xdr:rowOff>
    </xdr:to>
    <xdr:sp macro="" textlink="Processing!O1">
      <xdr:nvSpPr>
        <xdr:cNvPr id="35" name="TextBox 34">
          <a:extLst>
            <a:ext uri="{FF2B5EF4-FFF2-40B4-BE49-F238E27FC236}">
              <a16:creationId xmlns:a16="http://schemas.microsoft.com/office/drawing/2014/main" id="{00000000-0008-0000-0700-000023000000}"/>
            </a:ext>
          </a:extLst>
        </xdr:cNvPr>
        <xdr:cNvSpPr txBox="1"/>
      </xdr:nvSpPr>
      <xdr:spPr>
        <a:xfrm>
          <a:off x="7343757" y="329463"/>
          <a:ext cx="1724177"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E7FF701-F044-492A-94E8-4DCE9D568D61}" type="TxLink">
            <a:rPr lang="en-US" sz="2000" b="0" i="0" u="none" strike="noStrike">
              <a:solidFill>
                <a:schemeClr val="tx1"/>
              </a:solidFill>
              <a:latin typeface="Aptos Narrow"/>
              <a:ea typeface="+mn-ea"/>
              <a:cs typeface="+mn-cs"/>
            </a:rPr>
            <a:pPr marL="0" indent="0" algn="ctr"/>
            <a:t>Marketing Cost</a:t>
          </a:fld>
          <a:endParaRPr lang="ru-RU" sz="2000" b="0" i="0" u="none" strike="noStrike">
            <a:solidFill>
              <a:schemeClr val="tx1"/>
            </a:solidFill>
            <a:latin typeface="Aptos Narrow"/>
            <a:ea typeface="+mn-ea"/>
            <a:cs typeface="+mn-cs"/>
          </a:endParaRPr>
        </a:p>
      </xdr:txBody>
    </xdr:sp>
    <xdr:clientData/>
  </xdr:twoCellAnchor>
  <xdr:twoCellAnchor>
    <xdr:from>
      <xdr:col>15</xdr:col>
      <xdr:colOff>411398</xdr:colOff>
      <xdr:row>1</xdr:row>
      <xdr:rowOff>146583</xdr:rowOff>
    </xdr:from>
    <xdr:to>
      <xdr:col>19</xdr:col>
      <xdr:colOff>59253</xdr:colOff>
      <xdr:row>4</xdr:row>
      <xdr:rowOff>81349</xdr:rowOff>
    </xdr:to>
    <xdr:sp macro="" textlink="Processing!O2">
      <xdr:nvSpPr>
        <xdr:cNvPr id="36" name="TextBox 35">
          <a:extLst>
            <a:ext uri="{FF2B5EF4-FFF2-40B4-BE49-F238E27FC236}">
              <a16:creationId xmlns:a16="http://schemas.microsoft.com/office/drawing/2014/main" id="{00000000-0008-0000-0700-000024000000}"/>
            </a:ext>
          </a:extLst>
        </xdr:cNvPr>
        <xdr:cNvSpPr txBox="1"/>
      </xdr:nvSpPr>
      <xdr:spPr>
        <a:xfrm>
          <a:off x="9555398" y="329463"/>
          <a:ext cx="2086255"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039B4AC-630B-435C-802C-3CAC7985799A}" type="TxLink">
            <a:rPr lang="en-US" sz="2000" b="0" i="0" u="none" strike="noStrike">
              <a:solidFill>
                <a:schemeClr val="tx1"/>
              </a:solidFill>
              <a:latin typeface="Aptos Narrow"/>
              <a:ea typeface="+mn-ea"/>
              <a:cs typeface="+mn-cs"/>
            </a:rPr>
            <a:pPr marL="0" indent="0" algn="ctr"/>
            <a:t>Brand Awareness</a:t>
          </a:fld>
          <a:endParaRPr lang="ru-RU" sz="2000" b="0" i="0" u="none" strike="noStrike">
            <a:solidFill>
              <a:schemeClr val="tx1"/>
            </a:solidFill>
            <a:latin typeface="Aptos Narrow"/>
            <a:ea typeface="+mn-ea"/>
            <a:cs typeface="+mn-cs"/>
          </a:endParaRPr>
        </a:p>
      </xdr:txBody>
    </xdr:sp>
    <xdr:clientData/>
  </xdr:twoCellAnchor>
  <xdr:twoCellAnchor>
    <xdr:from>
      <xdr:col>19</xdr:col>
      <xdr:colOff>546717</xdr:colOff>
      <xdr:row>1</xdr:row>
      <xdr:rowOff>146583</xdr:rowOff>
    </xdr:from>
    <xdr:to>
      <xdr:col>22</xdr:col>
      <xdr:colOff>442094</xdr:colOff>
      <xdr:row>4</xdr:row>
      <xdr:rowOff>81349</xdr:rowOff>
    </xdr:to>
    <xdr:sp macro="" textlink="Processing!O3">
      <xdr:nvSpPr>
        <xdr:cNvPr id="37" name="TextBox 36">
          <a:extLst>
            <a:ext uri="{FF2B5EF4-FFF2-40B4-BE49-F238E27FC236}">
              <a16:creationId xmlns:a16="http://schemas.microsoft.com/office/drawing/2014/main" id="{00000000-0008-0000-0700-000025000000}"/>
            </a:ext>
          </a:extLst>
        </xdr:cNvPr>
        <xdr:cNvSpPr txBox="1"/>
      </xdr:nvSpPr>
      <xdr:spPr>
        <a:xfrm>
          <a:off x="12129117" y="329463"/>
          <a:ext cx="1724177"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8C1A6CA-0AE1-4495-91B9-F603AF72DA95}" type="TxLink">
            <a:rPr lang="en-US" sz="2000" b="0" i="0" u="none" strike="noStrike">
              <a:solidFill>
                <a:schemeClr val="tx1"/>
              </a:solidFill>
              <a:latin typeface="Aptos Narrow"/>
              <a:ea typeface="+mn-ea"/>
              <a:cs typeface="+mn-cs"/>
            </a:rPr>
            <a:pPr marL="0" indent="0" algn="ctr"/>
            <a:t>Sales Volume</a:t>
          </a:fld>
          <a:endParaRPr lang="ru-RU" sz="2000" b="0" i="0" u="none" strike="noStrike">
            <a:solidFill>
              <a:schemeClr val="tx1"/>
            </a:solidFill>
            <a:latin typeface="Aptos Narrow"/>
            <a:ea typeface="+mn-ea"/>
            <a:cs typeface="+mn-cs"/>
          </a:endParaRPr>
        </a:p>
      </xdr:txBody>
    </xdr:sp>
    <xdr:clientData/>
  </xdr:twoCellAnchor>
  <xdr:twoCellAnchor editAs="oneCell">
    <xdr:from>
      <xdr:col>0</xdr:col>
      <xdr:colOff>586740</xdr:colOff>
      <xdr:row>33</xdr:row>
      <xdr:rowOff>8968</xdr:rowOff>
    </xdr:from>
    <xdr:to>
      <xdr:col>4</xdr:col>
      <xdr:colOff>571501</xdr:colOff>
      <xdr:row>37</xdr:row>
      <xdr:rowOff>170334</xdr:rowOff>
    </xdr:to>
    <mc:AlternateContent xmlns:mc="http://schemas.openxmlformats.org/markup-compatibility/2006" xmlns:a14="http://schemas.microsoft.com/office/drawing/2010/main">
      <mc:Choice Requires="a14">
        <xdr:graphicFrame macro="">
          <xdr:nvGraphicFramePr>
            <xdr:cNvPr id="39" name="Year 7">
              <a:extLst>
                <a:ext uri="{FF2B5EF4-FFF2-40B4-BE49-F238E27FC236}">
                  <a16:creationId xmlns:a16="http://schemas.microsoft.com/office/drawing/2014/main" id="{00000000-0008-0000-0700-000027000000}"/>
                </a:ext>
              </a:extLst>
            </xdr:cNvPr>
            <xdr:cNvGraphicFramePr/>
          </xdr:nvGraphicFramePr>
          <xdr:xfrm>
            <a:off x="0" y="0"/>
            <a:ext cx="0" cy="0"/>
          </xdr:xfrm>
          <a:graphic>
            <a:graphicData uri="http://schemas.microsoft.com/office/drawing/2010/slicer">
              <sle:slicer xmlns:sle="http://schemas.microsoft.com/office/drawing/2010/slicer" name="Year 7"/>
            </a:graphicData>
          </a:graphic>
        </xdr:graphicFrame>
      </mc:Choice>
      <mc:Fallback xmlns="">
        <xdr:sp macro="" textlink="">
          <xdr:nvSpPr>
            <xdr:cNvPr id="0" name=""/>
            <xdr:cNvSpPr>
              <a:spLocks noTextEdit="1"/>
            </xdr:cNvSpPr>
          </xdr:nvSpPr>
          <xdr:spPr>
            <a:xfrm>
              <a:off x="586740" y="6044008"/>
              <a:ext cx="2423161" cy="892886"/>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85116</xdr:colOff>
      <xdr:row>19</xdr:row>
      <xdr:rowOff>74865</xdr:rowOff>
    </xdr:from>
    <xdr:to>
      <xdr:col>4</xdr:col>
      <xdr:colOff>463525</xdr:colOff>
      <xdr:row>22</xdr:row>
      <xdr:rowOff>9630</xdr:rowOff>
    </xdr:to>
    <xdr:sp macro="" textlink="Processing!R1">
      <xdr:nvSpPr>
        <xdr:cNvPr id="40" name="TextBox 39">
          <a:extLst>
            <a:ext uri="{FF2B5EF4-FFF2-40B4-BE49-F238E27FC236}">
              <a16:creationId xmlns:a16="http://schemas.microsoft.com/office/drawing/2014/main" id="{00000000-0008-0000-0700-000028000000}"/>
            </a:ext>
          </a:extLst>
        </xdr:cNvPr>
        <xdr:cNvSpPr txBox="1"/>
      </xdr:nvSpPr>
      <xdr:spPr>
        <a:xfrm>
          <a:off x="694716" y="3481453"/>
          <a:ext cx="2207209"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BA6FA84-0F9B-4F16-A093-DA2C93D6D87A}" type="TxLink">
            <a:rPr lang="en-US" sz="2000" b="0" i="0" u="none" strike="noStrike">
              <a:solidFill>
                <a:srgbClr val="001654"/>
              </a:solidFill>
              <a:latin typeface="Aptos Narrow"/>
              <a:ea typeface="+mn-ea"/>
              <a:cs typeface="+mn-cs"/>
            </a:rPr>
            <a:pPr marL="0" indent="0" algn="ctr"/>
            <a:t>Marketing Initiatives</a:t>
          </a:fld>
          <a:endParaRPr lang="ru-RU" sz="2000" b="0" i="0" u="none" strike="noStrike">
            <a:solidFill>
              <a:srgbClr val="001654"/>
            </a:solidFill>
            <a:latin typeface="Aptos Narrow"/>
            <a:ea typeface="+mn-ea"/>
            <a:cs typeface="+mn-cs"/>
          </a:endParaRPr>
        </a:p>
      </xdr:txBody>
    </xdr:sp>
    <xdr:clientData/>
  </xdr:twoCellAnchor>
  <xdr:twoCellAnchor>
    <xdr:from>
      <xdr:col>8</xdr:col>
      <xdr:colOff>412377</xdr:colOff>
      <xdr:row>24</xdr:row>
      <xdr:rowOff>164511</xdr:rowOff>
    </xdr:from>
    <xdr:to>
      <xdr:col>10</xdr:col>
      <xdr:colOff>528917</xdr:colOff>
      <xdr:row>27</xdr:row>
      <xdr:rowOff>99277</xdr:rowOff>
    </xdr:to>
    <xdr:sp macro="" textlink="Processing!M14">
      <xdr:nvSpPr>
        <xdr:cNvPr id="42" name="TextBox 41">
          <a:extLst>
            <a:ext uri="{FF2B5EF4-FFF2-40B4-BE49-F238E27FC236}">
              <a16:creationId xmlns:a16="http://schemas.microsoft.com/office/drawing/2014/main" id="{00000000-0008-0000-0700-00002A000000}"/>
            </a:ext>
          </a:extLst>
        </xdr:cNvPr>
        <xdr:cNvSpPr txBox="1"/>
      </xdr:nvSpPr>
      <xdr:spPr>
        <a:xfrm>
          <a:off x="5289177" y="4553631"/>
          <a:ext cx="1335740" cy="4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3EF14FB0-D2B0-4D3B-BF49-A44CB03589C4}" type="TxLink">
            <a:rPr lang="en-US" sz="3600" b="0" i="0" u="none" strike="noStrike">
              <a:solidFill>
                <a:schemeClr val="tx1"/>
              </a:solidFill>
              <a:latin typeface="Aptos Narrow"/>
              <a:ea typeface="+mn-ea"/>
              <a:cs typeface="+mn-cs"/>
            </a:rPr>
            <a:pPr marL="0" indent="0" algn="r"/>
            <a:t>61%</a:t>
          </a:fld>
          <a:endParaRPr lang="ru-RU" sz="3600" b="0" i="0" u="none" strike="noStrike">
            <a:solidFill>
              <a:schemeClr val="tx1"/>
            </a:solidFill>
            <a:latin typeface="Aptos Narrow"/>
            <a:ea typeface="+mn-ea"/>
            <a:cs typeface="+mn-cs"/>
          </a:endParaRPr>
        </a:p>
      </xdr:txBody>
    </xdr:sp>
    <xdr:clientData/>
  </xdr:twoCellAnchor>
  <xdr:twoCellAnchor>
    <xdr:from>
      <xdr:col>0</xdr:col>
      <xdr:colOff>319076</xdr:colOff>
      <xdr:row>0</xdr:row>
      <xdr:rowOff>155548</xdr:rowOff>
    </xdr:from>
    <xdr:to>
      <xdr:col>2</xdr:col>
      <xdr:colOff>486142</xdr:colOff>
      <xdr:row>5</xdr:row>
      <xdr:rowOff>71721</xdr:rowOff>
    </xdr:to>
    <xdr:sp macro="" textlink="Processing!B1">
      <xdr:nvSpPr>
        <xdr:cNvPr id="43" name="TextBox 42">
          <a:extLst>
            <a:ext uri="{FF2B5EF4-FFF2-40B4-BE49-F238E27FC236}">
              <a16:creationId xmlns:a16="http://schemas.microsoft.com/office/drawing/2014/main" id="{00000000-0008-0000-0700-00002B000000}"/>
            </a:ext>
          </a:extLst>
        </xdr:cNvPr>
        <xdr:cNvSpPr txBox="1"/>
      </xdr:nvSpPr>
      <xdr:spPr>
        <a:xfrm>
          <a:off x="319076" y="155548"/>
          <a:ext cx="1386266" cy="830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3E0F41E-53F8-4274-9E86-1E58DC3F55D4}" type="TxLink">
            <a:rPr lang="en-US" sz="2000" b="0" i="0" u="none" strike="noStrike">
              <a:solidFill>
                <a:schemeClr val="tx1"/>
              </a:solidFill>
              <a:latin typeface="Aptos Narrow"/>
              <a:ea typeface="+mn-ea"/>
              <a:cs typeface="+mn-cs"/>
            </a:rPr>
            <a:pPr marL="0" indent="0" algn="l"/>
            <a:t>Budgeted Cost</a:t>
          </a:fld>
          <a:endParaRPr lang="ru-RU" sz="2000" b="0" i="0" u="none" strike="noStrike">
            <a:solidFill>
              <a:schemeClr val="tx1"/>
            </a:solidFill>
            <a:latin typeface="Aptos Narrow"/>
            <a:ea typeface="+mn-ea"/>
            <a:cs typeface="+mn-cs"/>
          </a:endParaRPr>
        </a:p>
      </xdr:txBody>
    </xdr:sp>
    <xdr:clientData/>
  </xdr:twoCellAnchor>
  <xdr:twoCellAnchor>
    <xdr:from>
      <xdr:col>1</xdr:col>
      <xdr:colOff>6511</xdr:colOff>
      <xdr:row>12</xdr:row>
      <xdr:rowOff>8968</xdr:rowOff>
    </xdr:from>
    <xdr:to>
      <xdr:col>2</xdr:col>
      <xdr:colOff>311311</xdr:colOff>
      <xdr:row>17</xdr:row>
      <xdr:rowOff>26897</xdr:rowOff>
    </xdr:to>
    <xdr:graphicFrame macro="">
      <xdr:nvGraphicFramePr>
        <xdr:cNvPr id="44" name="Chart 43">
          <a:extLst>
            <a:ext uri="{FF2B5EF4-FFF2-40B4-BE49-F238E27FC236}">
              <a16:creationId xmlns:a16="http://schemas.microsoft.com/office/drawing/2014/main" id="{00000000-0008-0000-07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374478</xdr:colOff>
      <xdr:row>15</xdr:row>
      <xdr:rowOff>35861</xdr:rowOff>
    </xdr:from>
    <xdr:to>
      <xdr:col>7</xdr:col>
      <xdr:colOff>259976</xdr:colOff>
      <xdr:row>18</xdr:row>
      <xdr:rowOff>27569</xdr:rowOff>
    </xdr:to>
    <xdr:graphicFrame macro="">
      <xdr:nvGraphicFramePr>
        <xdr:cNvPr id="46" name="Chart 45">
          <a:extLst>
            <a:ext uri="{FF2B5EF4-FFF2-40B4-BE49-F238E27FC236}">
              <a16:creationId xmlns:a16="http://schemas.microsoft.com/office/drawing/2014/main" id="{00000000-0008-0000-0700-00002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398934</xdr:colOff>
      <xdr:row>12</xdr:row>
      <xdr:rowOff>88252</xdr:rowOff>
    </xdr:from>
    <xdr:to>
      <xdr:col>7</xdr:col>
      <xdr:colOff>475134</xdr:colOff>
      <xdr:row>16</xdr:row>
      <xdr:rowOff>128692</xdr:rowOff>
    </xdr:to>
    <xdr:sp macro="" textlink="Processing!N17">
      <xdr:nvSpPr>
        <xdr:cNvPr id="47" name="TextBox 46">
          <a:extLst>
            <a:ext uri="{FF2B5EF4-FFF2-40B4-BE49-F238E27FC236}">
              <a16:creationId xmlns:a16="http://schemas.microsoft.com/office/drawing/2014/main" id="{00000000-0008-0000-0700-00002F000000}"/>
            </a:ext>
          </a:extLst>
        </xdr:cNvPr>
        <xdr:cNvSpPr txBox="1"/>
      </xdr:nvSpPr>
      <xdr:spPr>
        <a:xfrm>
          <a:off x="3446934" y="2282812"/>
          <a:ext cx="1295400" cy="77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749F15D-3D69-4ADE-A639-BF3046A6FF72}" type="TxLink">
            <a:rPr lang="en-US" sz="3200" b="0" i="0" u="none" strike="noStrike">
              <a:solidFill>
                <a:schemeClr val="tx1"/>
              </a:solidFill>
              <a:latin typeface="Aptos Narrow"/>
              <a:ea typeface="+mn-ea"/>
              <a:cs typeface="+mn-cs"/>
            </a:rPr>
            <a:pPr marL="0" indent="0" algn="ctr"/>
            <a:t>100%</a:t>
          </a:fld>
          <a:endParaRPr lang="ru-RU" sz="8000" b="0" i="0" u="none" strike="noStrike">
            <a:solidFill>
              <a:schemeClr val="tx1"/>
            </a:solidFill>
            <a:latin typeface="Aptos Narrow"/>
            <a:ea typeface="+mn-ea"/>
            <a:cs typeface="+mn-cs"/>
          </a:endParaRPr>
        </a:p>
      </xdr:txBody>
    </xdr:sp>
    <xdr:clientData/>
  </xdr:twoCellAnchor>
  <xdr:twoCellAnchor editAs="oneCell">
    <xdr:from>
      <xdr:col>13</xdr:col>
      <xdr:colOff>15688</xdr:colOff>
      <xdr:row>34</xdr:row>
      <xdr:rowOff>139847</xdr:rowOff>
    </xdr:from>
    <xdr:to>
      <xdr:col>22</xdr:col>
      <xdr:colOff>53788</xdr:colOff>
      <xdr:row>37</xdr:row>
      <xdr:rowOff>35859</xdr:rowOff>
    </xdr:to>
    <mc:AlternateContent xmlns:mc="http://schemas.openxmlformats.org/markup-compatibility/2006" xmlns:a14="http://schemas.microsoft.com/office/drawing/2010/main">
      <mc:Choice Requires="a14">
        <xdr:graphicFrame macro="">
          <xdr:nvGraphicFramePr>
            <xdr:cNvPr id="58" name="Month 7">
              <a:extLst>
                <a:ext uri="{FF2B5EF4-FFF2-40B4-BE49-F238E27FC236}">
                  <a16:creationId xmlns:a16="http://schemas.microsoft.com/office/drawing/2014/main" id="{00000000-0008-0000-0700-00003A000000}"/>
                </a:ext>
              </a:extLst>
            </xdr:cNvPr>
            <xdr:cNvGraphicFramePr/>
          </xdr:nvGraphicFramePr>
          <xdr:xfrm>
            <a:off x="0" y="0"/>
            <a:ext cx="0" cy="0"/>
          </xdr:xfrm>
          <a:graphic>
            <a:graphicData uri="http://schemas.microsoft.com/office/drawing/2010/slicer">
              <sle:slicer xmlns:sle="http://schemas.microsoft.com/office/drawing/2010/slicer" name="Month 7"/>
            </a:graphicData>
          </a:graphic>
        </xdr:graphicFrame>
      </mc:Choice>
      <mc:Fallback xmlns="">
        <xdr:sp macro="" textlink="">
          <xdr:nvSpPr>
            <xdr:cNvPr id="0" name=""/>
            <xdr:cNvSpPr>
              <a:spLocks noTextEdit="1"/>
            </xdr:cNvSpPr>
          </xdr:nvSpPr>
          <xdr:spPr>
            <a:xfrm>
              <a:off x="7940488" y="6357767"/>
              <a:ext cx="5524500" cy="444652"/>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xdr:colOff>
      <xdr:row>0</xdr:row>
      <xdr:rowOff>0</xdr:rowOff>
    </xdr:from>
    <xdr:to>
      <xdr:col>1</xdr:col>
      <xdr:colOff>26895</xdr:colOff>
      <xdr:row>1</xdr:row>
      <xdr:rowOff>53788</xdr:rowOff>
    </xdr:to>
    <xdr:sp macro="" textlink="">
      <xdr:nvSpPr>
        <xdr:cNvPr id="59" name="Rectangle 58">
          <a:extLst>
            <a:ext uri="{FF2B5EF4-FFF2-40B4-BE49-F238E27FC236}">
              <a16:creationId xmlns:a16="http://schemas.microsoft.com/office/drawing/2014/main" id="{00000000-0008-0000-0700-00003B000000}"/>
            </a:ext>
          </a:extLst>
        </xdr:cNvPr>
        <xdr:cNvSpPr/>
      </xdr:nvSpPr>
      <xdr:spPr>
        <a:xfrm>
          <a:off x="1" y="0"/>
          <a:ext cx="636494" cy="236668"/>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11</xdr:col>
      <xdr:colOff>385482</xdr:colOff>
      <xdr:row>1</xdr:row>
      <xdr:rowOff>89647</xdr:rowOff>
    </xdr:from>
    <xdr:to>
      <xdr:col>15</xdr:col>
      <xdr:colOff>215153</xdr:colOff>
      <xdr:row>10</xdr:row>
      <xdr:rowOff>107577</xdr:rowOff>
    </xdr:to>
    <xdr:sp macro="" textlink="">
      <xdr:nvSpPr>
        <xdr:cNvPr id="60" name="Rectangle: Rounded Corners 59">
          <a:hlinkClick xmlns:r="http://schemas.openxmlformats.org/officeDocument/2006/relationships" r:id="rId9"/>
          <a:extLst>
            <a:ext uri="{FF2B5EF4-FFF2-40B4-BE49-F238E27FC236}">
              <a16:creationId xmlns:a16="http://schemas.microsoft.com/office/drawing/2014/main" id="{00000000-0008-0000-0700-00003C000000}"/>
            </a:ext>
          </a:extLst>
        </xdr:cNvPr>
        <xdr:cNvSpPr/>
      </xdr:nvSpPr>
      <xdr:spPr>
        <a:xfrm>
          <a:off x="7091082" y="272527"/>
          <a:ext cx="2268071" cy="16638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340658</xdr:colOff>
      <xdr:row>1</xdr:row>
      <xdr:rowOff>89647</xdr:rowOff>
    </xdr:from>
    <xdr:to>
      <xdr:col>19</xdr:col>
      <xdr:colOff>161364</xdr:colOff>
      <xdr:row>10</xdr:row>
      <xdr:rowOff>89647</xdr:rowOff>
    </xdr:to>
    <xdr:sp macro="" textlink="">
      <xdr:nvSpPr>
        <xdr:cNvPr id="61" name="Rectangle: Rounded Corners 60">
          <a:hlinkClick xmlns:r="http://schemas.openxmlformats.org/officeDocument/2006/relationships" r:id="rId10"/>
          <a:extLst>
            <a:ext uri="{FF2B5EF4-FFF2-40B4-BE49-F238E27FC236}">
              <a16:creationId xmlns:a16="http://schemas.microsoft.com/office/drawing/2014/main" id="{00000000-0008-0000-0700-00003D000000}"/>
            </a:ext>
          </a:extLst>
        </xdr:cNvPr>
        <xdr:cNvSpPr/>
      </xdr:nvSpPr>
      <xdr:spPr>
        <a:xfrm>
          <a:off x="9484658" y="272527"/>
          <a:ext cx="2259106" cy="164592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5</xdr:col>
      <xdr:colOff>403412</xdr:colOff>
      <xdr:row>21</xdr:row>
      <xdr:rowOff>161365</xdr:rowOff>
    </xdr:from>
    <xdr:to>
      <xdr:col>11</xdr:col>
      <xdr:colOff>152400</xdr:colOff>
      <xdr:row>38</xdr:row>
      <xdr:rowOff>71718</xdr:rowOff>
    </xdr:to>
    <xdr:sp macro="" textlink="">
      <xdr:nvSpPr>
        <xdr:cNvPr id="64" name="Rectangle: Rounded Corners 63">
          <a:hlinkClick xmlns:r="http://schemas.openxmlformats.org/officeDocument/2006/relationships" r:id="rId10"/>
          <a:extLst>
            <a:ext uri="{FF2B5EF4-FFF2-40B4-BE49-F238E27FC236}">
              <a16:creationId xmlns:a16="http://schemas.microsoft.com/office/drawing/2014/main" id="{00000000-0008-0000-0700-000040000000}"/>
            </a:ext>
          </a:extLst>
        </xdr:cNvPr>
        <xdr:cNvSpPr/>
      </xdr:nvSpPr>
      <xdr:spPr>
        <a:xfrm>
          <a:off x="3451412" y="4001845"/>
          <a:ext cx="3406588" cy="3019313"/>
        </a:xfrm>
        <a:prstGeom prst="roundRect">
          <a:avLst>
            <a:gd name="adj" fmla="val 12122"/>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xdr:col>
      <xdr:colOff>505213</xdr:colOff>
      <xdr:row>7</xdr:row>
      <xdr:rowOff>125506</xdr:rowOff>
    </xdr:from>
    <xdr:to>
      <xdr:col>5</xdr:col>
      <xdr:colOff>353795</xdr:colOff>
      <xdr:row>12</xdr:row>
      <xdr:rowOff>41680</xdr:rowOff>
    </xdr:to>
    <xdr:sp macro="" textlink="Processing!Y18">
      <xdr:nvSpPr>
        <xdr:cNvPr id="65" name="TextBox 64">
          <a:extLst>
            <a:ext uri="{FF2B5EF4-FFF2-40B4-BE49-F238E27FC236}">
              <a16:creationId xmlns:a16="http://schemas.microsoft.com/office/drawing/2014/main" id="{00000000-0008-0000-0700-000041000000}"/>
            </a:ext>
          </a:extLst>
        </xdr:cNvPr>
        <xdr:cNvSpPr txBox="1"/>
      </xdr:nvSpPr>
      <xdr:spPr>
        <a:xfrm>
          <a:off x="1724413" y="1405666"/>
          <a:ext cx="1677382" cy="830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C0EEC48-1748-45E6-841D-984E47F08F26}" type="TxLink">
            <a:rPr lang="en-US" sz="2000" b="0" i="0" u="none" strike="noStrike">
              <a:solidFill>
                <a:srgbClr val="000000"/>
              </a:solidFill>
              <a:latin typeface="Aptos Narrow"/>
              <a:ea typeface="+mn-ea"/>
              <a:cs typeface="+mn-cs"/>
            </a:rPr>
            <a:pPr marL="0" indent="0" algn="ctr"/>
            <a:t>$ 230 000</a:t>
          </a:fld>
          <a:endParaRPr lang="ru-RU" sz="6600" b="0" i="0" u="none" strike="noStrike">
            <a:solidFill>
              <a:sysClr val="windowText" lastClr="000000"/>
            </a:solidFill>
            <a:latin typeface="Aptos Narrow"/>
            <a:ea typeface="+mn-ea"/>
            <a:cs typeface="+mn-cs"/>
          </a:endParaRPr>
        </a:p>
      </xdr:txBody>
    </xdr:sp>
    <xdr:clientData/>
  </xdr:twoCellAnchor>
  <xdr:twoCellAnchor>
    <xdr:from>
      <xdr:col>12</xdr:col>
      <xdr:colOff>259976</xdr:colOff>
      <xdr:row>18</xdr:row>
      <xdr:rowOff>44824</xdr:rowOff>
    </xdr:from>
    <xdr:to>
      <xdr:col>22</xdr:col>
      <xdr:colOff>98611</xdr:colOff>
      <xdr:row>35</xdr:row>
      <xdr:rowOff>88754</xdr:rowOff>
    </xdr:to>
    <xdr:graphicFrame macro="">
      <xdr:nvGraphicFramePr>
        <xdr:cNvPr id="66" name="Chart 65">
          <a:extLst>
            <a:ext uri="{FF2B5EF4-FFF2-40B4-BE49-F238E27FC236}">
              <a16:creationId xmlns:a16="http://schemas.microsoft.com/office/drawing/2014/main" id="{00000000-0008-0000-0700-00004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573742</xdr:colOff>
      <xdr:row>12</xdr:row>
      <xdr:rowOff>89648</xdr:rowOff>
    </xdr:from>
    <xdr:to>
      <xdr:col>14</xdr:col>
      <xdr:colOff>469119</xdr:colOff>
      <xdr:row>15</xdr:row>
      <xdr:rowOff>24413</xdr:rowOff>
    </xdr:to>
    <xdr:sp macro="" textlink="Processing!O3">
      <xdr:nvSpPr>
        <xdr:cNvPr id="67" name="TextBox 66">
          <a:extLst>
            <a:ext uri="{FF2B5EF4-FFF2-40B4-BE49-F238E27FC236}">
              <a16:creationId xmlns:a16="http://schemas.microsoft.com/office/drawing/2014/main" id="{00000000-0008-0000-0700-000043000000}"/>
            </a:ext>
          </a:extLst>
        </xdr:cNvPr>
        <xdr:cNvSpPr txBox="1"/>
      </xdr:nvSpPr>
      <xdr:spPr>
        <a:xfrm>
          <a:off x="7279342" y="2241177"/>
          <a:ext cx="1724177"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8C1A6CA-0AE1-4495-91B9-F603AF72DA95}" type="TxLink">
            <a:rPr lang="en-US" sz="2000" b="0" i="0" u="none" strike="noStrike">
              <a:solidFill>
                <a:schemeClr val="tx1"/>
              </a:solidFill>
              <a:latin typeface="Aptos Narrow"/>
              <a:ea typeface="+mn-ea"/>
              <a:cs typeface="+mn-cs"/>
            </a:rPr>
            <a:pPr marL="0" indent="0" algn="ctr"/>
            <a:t>Sales Volume</a:t>
          </a:fld>
          <a:endParaRPr lang="ru-RU" sz="2000" b="0" i="0" u="none" strike="noStrike">
            <a:solidFill>
              <a:schemeClr val="tx1"/>
            </a:solidFill>
            <a:latin typeface="Aptos Narrow"/>
            <a:ea typeface="+mn-ea"/>
            <a:cs typeface="+mn-cs"/>
          </a:endParaRPr>
        </a:p>
      </xdr:txBody>
    </xdr:sp>
    <xdr:clientData/>
  </xdr:twoCellAnchor>
  <xdr:twoCellAnchor>
    <xdr:from>
      <xdr:col>19</xdr:col>
      <xdr:colOff>538015</xdr:colOff>
      <xdr:row>12</xdr:row>
      <xdr:rowOff>107576</xdr:rowOff>
    </xdr:from>
    <xdr:to>
      <xdr:col>22</xdr:col>
      <xdr:colOff>421473</xdr:colOff>
      <xdr:row>15</xdr:row>
      <xdr:rowOff>42341</xdr:rowOff>
    </xdr:to>
    <xdr:sp macro="" textlink="Processing!I14">
      <xdr:nvSpPr>
        <xdr:cNvPr id="68" name="TextBox 67">
          <a:extLst>
            <a:ext uri="{FF2B5EF4-FFF2-40B4-BE49-F238E27FC236}">
              <a16:creationId xmlns:a16="http://schemas.microsoft.com/office/drawing/2014/main" id="{00000000-0008-0000-0700-000044000000}"/>
            </a:ext>
          </a:extLst>
        </xdr:cNvPr>
        <xdr:cNvSpPr txBox="1"/>
      </xdr:nvSpPr>
      <xdr:spPr>
        <a:xfrm>
          <a:off x="12120415" y="2259105"/>
          <a:ext cx="1712258" cy="472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69767B3-3135-45AF-9E80-7CDD3319C60E}" type="TxLink">
            <a:rPr lang="en-US" sz="2400" b="0" i="0" u="none" strike="noStrike">
              <a:solidFill>
                <a:schemeClr val="tx1"/>
              </a:solidFill>
              <a:latin typeface="Aptos Narrow"/>
              <a:ea typeface="+mn-ea"/>
              <a:cs typeface="+mn-cs"/>
            </a:rPr>
            <a:pPr marL="0" indent="0" algn="ctr"/>
            <a:t> $2,55,545 </a:t>
          </a:fld>
          <a:endParaRPr lang="ru-RU" sz="2400" b="0" i="0" u="none" strike="noStrike">
            <a:solidFill>
              <a:schemeClr val="tx1"/>
            </a:solidFill>
            <a:latin typeface="Aptos Narrow"/>
            <a:ea typeface="+mn-ea"/>
            <a:cs typeface="+mn-cs"/>
          </a:endParaRPr>
        </a:p>
      </xdr:txBody>
    </xdr:sp>
    <xdr:clientData/>
  </xdr:twoCellAnchor>
  <xdr:twoCellAnchor>
    <xdr:from>
      <xdr:col>0</xdr:col>
      <xdr:colOff>509016</xdr:colOff>
      <xdr:row>21</xdr:row>
      <xdr:rowOff>68217</xdr:rowOff>
    </xdr:from>
    <xdr:to>
      <xdr:col>5</xdr:col>
      <xdr:colOff>39624</xdr:colOff>
      <xdr:row>30</xdr:row>
      <xdr:rowOff>173641</xdr:rowOff>
    </xdr:to>
    <xdr:graphicFrame macro="">
      <xdr:nvGraphicFramePr>
        <xdr:cNvPr id="69" name="Chart 68">
          <a:extLst>
            <a:ext uri="{FF2B5EF4-FFF2-40B4-BE49-F238E27FC236}">
              <a16:creationId xmlns:a16="http://schemas.microsoft.com/office/drawing/2014/main" id="{00000000-0008-0000-0700-00004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358591</xdr:colOff>
      <xdr:row>11</xdr:row>
      <xdr:rowOff>62753</xdr:rowOff>
    </xdr:from>
    <xdr:to>
      <xdr:col>7</xdr:col>
      <xdr:colOff>403415</xdr:colOff>
      <xdr:row>17</xdr:row>
      <xdr:rowOff>179293</xdr:rowOff>
    </xdr:to>
    <xdr:sp macro="" textlink="">
      <xdr:nvSpPr>
        <xdr:cNvPr id="70" name="Rectangle: Rounded Corners 69">
          <a:hlinkClick xmlns:r="http://schemas.openxmlformats.org/officeDocument/2006/relationships" r:id="rId13"/>
          <a:extLst>
            <a:ext uri="{FF2B5EF4-FFF2-40B4-BE49-F238E27FC236}">
              <a16:creationId xmlns:a16="http://schemas.microsoft.com/office/drawing/2014/main" id="{00000000-0008-0000-0700-000046000000}"/>
            </a:ext>
          </a:extLst>
        </xdr:cNvPr>
        <xdr:cNvSpPr/>
      </xdr:nvSpPr>
      <xdr:spPr>
        <a:xfrm>
          <a:off x="358591" y="2034988"/>
          <a:ext cx="4312024" cy="119230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367553</xdr:colOff>
      <xdr:row>19</xdr:row>
      <xdr:rowOff>71716</xdr:rowOff>
    </xdr:from>
    <xdr:to>
      <xdr:col>5</xdr:col>
      <xdr:colOff>242047</xdr:colOff>
      <xdr:row>30</xdr:row>
      <xdr:rowOff>80680</xdr:rowOff>
    </xdr:to>
    <xdr:sp macro="" textlink="">
      <xdr:nvSpPr>
        <xdr:cNvPr id="63" name="Rectangle: Rounded Corners 62">
          <a:hlinkClick xmlns:r="http://schemas.openxmlformats.org/officeDocument/2006/relationships" r:id="rId13"/>
          <a:extLst>
            <a:ext uri="{FF2B5EF4-FFF2-40B4-BE49-F238E27FC236}">
              <a16:creationId xmlns:a16="http://schemas.microsoft.com/office/drawing/2014/main" id="{00000000-0008-0000-0700-00003F000000}"/>
            </a:ext>
          </a:extLst>
        </xdr:cNvPr>
        <xdr:cNvSpPr/>
      </xdr:nvSpPr>
      <xdr:spPr>
        <a:xfrm>
          <a:off x="367553" y="3546436"/>
          <a:ext cx="2922494" cy="2020644"/>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editAs="oneCell">
    <xdr:from>
      <xdr:col>23</xdr:col>
      <xdr:colOff>76200</xdr:colOff>
      <xdr:row>0</xdr:row>
      <xdr:rowOff>38100</xdr:rowOff>
    </xdr:from>
    <xdr:to>
      <xdr:col>23</xdr:col>
      <xdr:colOff>350520</xdr:colOff>
      <xdr:row>1</xdr:row>
      <xdr:rowOff>129540</xdr:rowOff>
    </xdr:to>
    <xdr:pic>
      <xdr:nvPicPr>
        <xdr:cNvPr id="71" name="Graphic 70" descr="Moon and stars with solid fill">
          <a:hlinkClick xmlns:r="http://schemas.openxmlformats.org/officeDocument/2006/relationships" r:id="rId14"/>
          <a:extLst>
            <a:ext uri="{FF2B5EF4-FFF2-40B4-BE49-F238E27FC236}">
              <a16:creationId xmlns:a16="http://schemas.microsoft.com/office/drawing/2014/main" id="{00000000-0008-0000-0700-000047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4097000" y="38100"/>
          <a:ext cx="274320" cy="27432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6</xdr:col>
      <xdr:colOff>396240</xdr:colOff>
      <xdr:row>3</xdr:row>
      <xdr:rowOff>68580</xdr:rowOff>
    </xdr:from>
    <xdr:to>
      <xdr:col>10</xdr:col>
      <xdr:colOff>396240</xdr:colOff>
      <xdr:row>14</xdr:row>
      <xdr:rowOff>91888</xdr:rowOff>
    </xdr:to>
    <xdr:sp macro="" textlink="">
      <xdr:nvSpPr>
        <xdr:cNvPr id="2" name="Rectangle 1">
          <a:extLst>
            <a:ext uri="{FF2B5EF4-FFF2-40B4-BE49-F238E27FC236}">
              <a16:creationId xmlns:a16="http://schemas.microsoft.com/office/drawing/2014/main" id="{00000000-0008-0000-0B00-000002000000}"/>
            </a:ext>
          </a:extLst>
        </xdr:cNvPr>
        <xdr:cNvSpPr/>
      </xdr:nvSpPr>
      <xdr:spPr>
        <a:xfrm>
          <a:off x="4053840" y="617220"/>
          <a:ext cx="2438400" cy="2034988"/>
        </a:xfrm>
        <a:prstGeom prst="rect">
          <a:avLst/>
        </a:prstGeom>
        <a:gradFill>
          <a:gsLst>
            <a:gs pos="100000">
              <a:srgbClr val="1E3979">
                <a:alpha val="0"/>
              </a:srgbClr>
            </a:gs>
            <a:gs pos="0">
              <a:srgbClr val="1E3979">
                <a:alpha val="71765"/>
              </a:srgbClr>
            </a:gs>
          </a:gsLst>
          <a:lin ang="5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12</xdr:col>
      <xdr:colOff>0</xdr:colOff>
      <xdr:row>3</xdr:row>
      <xdr:rowOff>0</xdr:rowOff>
    </xdr:from>
    <xdr:to>
      <xdr:col>18</xdr:col>
      <xdr:colOff>323129</xdr:colOff>
      <xdr:row>24</xdr:row>
      <xdr:rowOff>157780</xdr:rowOff>
    </xdr:to>
    <xdr:grpSp>
      <xdr:nvGrpSpPr>
        <xdr:cNvPr id="6" name="Group 5">
          <a:extLst>
            <a:ext uri="{FF2B5EF4-FFF2-40B4-BE49-F238E27FC236}">
              <a16:creationId xmlns:a16="http://schemas.microsoft.com/office/drawing/2014/main" id="{00000000-0008-0000-0B00-000006000000}"/>
            </a:ext>
          </a:extLst>
        </xdr:cNvPr>
        <xdr:cNvGrpSpPr/>
      </xdr:nvGrpSpPr>
      <xdr:grpSpPr>
        <a:xfrm>
          <a:off x="7315200" y="548640"/>
          <a:ext cx="3980729" cy="3998260"/>
          <a:chOff x="4458086" y="1614614"/>
          <a:chExt cx="3980729" cy="3998260"/>
        </a:xfrm>
      </xdr:grpSpPr>
      <xdr:cxnSp macro="">
        <xdr:nvCxnSpPr>
          <xdr:cNvPr id="7" name="Straight Connector 6">
            <a:extLst>
              <a:ext uri="{FF2B5EF4-FFF2-40B4-BE49-F238E27FC236}">
                <a16:creationId xmlns:a16="http://schemas.microsoft.com/office/drawing/2014/main" id="{00000000-0008-0000-0B00-000007000000}"/>
              </a:ext>
            </a:extLst>
          </xdr:cNvPr>
          <xdr:cNvCxnSpPr/>
        </xdr:nvCxnSpPr>
        <xdr:spPr>
          <a:xfrm>
            <a:off x="6438290" y="2545689"/>
            <a:ext cx="0" cy="1303869"/>
          </a:xfrm>
          <a:prstGeom prst="line">
            <a:avLst/>
          </a:prstGeom>
        </xdr:spPr>
        <xdr:style>
          <a:lnRef idx="2">
            <a:schemeClr val="accent1"/>
          </a:lnRef>
          <a:fillRef idx="0">
            <a:schemeClr val="accent1"/>
          </a:fillRef>
          <a:effectRef idx="1">
            <a:schemeClr val="accent1"/>
          </a:effectRef>
          <a:fontRef idx="minor">
            <a:schemeClr val="tx1"/>
          </a:fontRef>
        </xdr:style>
      </xdr:cxnSp>
      <xdr:sp macro="" textlink="">
        <xdr:nvSpPr>
          <xdr:cNvPr id="8" name="Isosceles Triangle 7">
            <a:extLst>
              <a:ext uri="{FF2B5EF4-FFF2-40B4-BE49-F238E27FC236}">
                <a16:creationId xmlns:a16="http://schemas.microsoft.com/office/drawing/2014/main" id="{00000000-0008-0000-0B00-000008000000}"/>
              </a:ext>
            </a:extLst>
          </xdr:cNvPr>
          <xdr:cNvSpPr/>
        </xdr:nvSpPr>
        <xdr:spPr>
          <a:xfrm rot="5400000">
            <a:off x="6547273" y="2517124"/>
            <a:ext cx="568960" cy="786926"/>
          </a:xfrm>
          <a:prstGeom prst="triangle">
            <a:avLst>
              <a:gd name="adj" fmla="val 51786"/>
            </a:avLst>
          </a:prstGeom>
          <a:solidFill>
            <a:srgbClr val="C0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9" name="Isosceles Triangle 8">
            <a:extLst>
              <a:ext uri="{FF2B5EF4-FFF2-40B4-BE49-F238E27FC236}">
                <a16:creationId xmlns:a16="http://schemas.microsoft.com/office/drawing/2014/main" id="{00000000-0008-0000-0B00-000009000000}"/>
              </a:ext>
            </a:extLst>
          </xdr:cNvPr>
          <xdr:cNvSpPr/>
        </xdr:nvSpPr>
        <xdr:spPr>
          <a:xfrm>
            <a:off x="4458086" y="3513682"/>
            <a:ext cx="3980729" cy="2099192"/>
          </a:xfrm>
          <a:prstGeom prst="triangle">
            <a:avLst/>
          </a:prstGeom>
          <a:gradFill>
            <a:gsLst>
              <a:gs pos="0">
                <a:srgbClr val="2E63DE"/>
              </a:gs>
              <a:gs pos="100000">
                <a:srgbClr val="0A0E14"/>
              </a:gs>
            </a:gsLst>
            <a:path path="circle">
              <a:fillToRect l="100000" b="100000"/>
            </a:path>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0" name="Freeform: Shape 9">
            <a:extLst>
              <a:ext uri="{FF2B5EF4-FFF2-40B4-BE49-F238E27FC236}">
                <a16:creationId xmlns:a16="http://schemas.microsoft.com/office/drawing/2014/main" id="{00000000-0008-0000-0B00-00000A000000}"/>
              </a:ext>
            </a:extLst>
          </xdr:cNvPr>
          <xdr:cNvSpPr/>
        </xdr:nvSpPr>
        <xdr:spPr>
          <a:xfrm>
            <a:off x="5854715" y="3487935"/>
            <a:ext cx="1187469" cy="825055"/>
          </a:xfrm>
          <a:custGeom>
            <a:avLst/>
            <a:gdLst>
              <a:gd name="connsiteX0" fmla="*/ 593735 w 1187469"/>
              <a:gd name="connsiteY0" fmla="*/ 0 h 979766"/>
              <a:gd name="connsiteX1" fmla="*/ 744672 w 1187469"/>
              <a:gd name="connsiteY1" fmla="*/ 198586 h 979766"/>
              <a:gd name="connsiteX2" fmla="*/ 744672 w 1187469"/>
              <a:gd name="connsiteY2" fmla="*/ 198586 h 979766"/>
              <a:gd name="connsiteX3" fmla="*/ 966070 w 1187469"/>
              <a:gd name="connsiteY3" fmla="*/ 489881 h 979766"/>
              <a:gd name="connsiteX4" fmla="*/ 1187469 w 1187469"/>
              <a:gd name="connsiteY4" fmla="*/ 781176 h 979766"/>
              <a:gd name="connsiteX5" fmla="*/ 1036531 w 1187469"/>
              <a:gd name="connsiteY5" fmla="*/ 979765 h 979766"/>
              <a:gd name="connsiteX6" fmla="*/ 815132 w 1187469"/>
              <a:gd name="connsiteY6" fmla="*/ 688470 h 979766"/>
              <a:gd name="connsiteX7" fmla="*/ 593734 w 1187469"/>
              <a:gd name="connsiteY7" fmla="*/ 397176 h 979766"/>
              <a:gd name="connsiteX8" fmla="*/ 593734 w 1187469"/>
              <a:gd name="connsiteY8" fmla="*/ 397177 h 979766"/>
              <a:gd name="connsiteX9" fmla="*/ 815132 w 1187469"/>
              <a:gd name="connsiteY9" fmla="*/ 688471 h 979766"/>
              <a:gd name="connsiteX10" fmla="*/ 593733 w 1187469"/>
              <a:gd name="connsiteY10" fmla="*/ 979766 h 979766"/>
              <a:gd name="connsiteX11" fmla="*/ 372335 w 1187469"/>
              <a:gd name="connsiteY11" fmla="*/ 688472 h 979766"/>
              <a:gd name="connsiteX12" fmla="*/ 372335 w 1187469"/>
              <a:gd name="connsiteY12" fmla="*/ 688472 h 979766"/>
              <a:gd name="connsiteX13" fmla="*/ 150936 w 1187469"/>
              <a:gd name="connsiteY13" fmla="*/ 979765 h 979766"/>
              <a:gd name="connsiteX14" fmla="*/ 0 w 1187469"/>
              <a:gd name="connsiteY14" fmla="*/ 781178 h 979766"/>
              <a:gd name="connsiteX15" fmla="*/ 221398 w 1187469"/>
              <a:gd name="connsiteY15" fmla="*/ 489883 h 979766"/>
              <a:gd name="connsiteX16" fmla="*/ 221398 w 1187469"/>
              <a:gd name="connsiteY16" fmla="*/ 489884 h 979766"/>
              <a:gd name="connsiteX17" fmla="*/ 442797 w 1187469"/>
              <a:gd name="connsiteY17" fmla="*/ 198589 h 97976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1187469" h="979766">
                <a:moveTo>
                  <a:pt x="593735" y="0"/>
                </a:moveTo>
                <a:lnTo>
                  <a:pt x="744672" y="198586"/>
                </a:lnTo>
                <a:lnTo>
                  <a:pt x="744672" y="198586"/>
                </a:lnTo>
                <a:lnTo>
                  <a:pt x="966070" y="489881"/>
                </a:lnTo>
                <a:lnTo>
                  <a:pt x="1187469" y="781176"/>
                </a:lnTo>
                <a:lnTo>
                  <a:pt x="1036531" y="979765"/>
                </a:lnTo>
                <a:lnTo>
                  <a:pt x="815132" y="688470"/>
                </a:lnTo>
                <a:lnTo>
                  <a:pt x="593734" y="397176"/>
                </a:lnTo>
                <a:lnTo>
                  <a:pt x="593734" y="397177"/>
                </a:lnTo>
                <a:lnTo>
                  <a:pt x="815132" y="688471"/>
                </a:lnTo>
                <a:lnTo>
                  <a:pt x="593733" y="979766"/>
                </a:lnTo>
                <a:lnTo>
                  <a:pt x="372335" y="688472"/>
                </a:lnTo>
                <a:lnTo>
                  <a:pt x="372335" y="688472"/>
                </a:lnTo>
                <a:lnTo>
                  <a:pt x="150936" y="979765"/>
                </a:lnTo>
                <a:lnTo>
                  <a:pt x="0" y="781178"/>
                </a:lnTo>
                <a:lnTo>
                  <a:pt x="221398" y="489883"/>
                </a:lnTo>
                <a:lnTo>
                  <a:pt x="221398" y="489884"/>
                </a:lnTo>
                <a:lnTo>
                  <a:pt x="442797" y="198589"/>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1" name="Circle: Hollow 10">
            <a:extLst>
              <a:ext uri="{FF2B5EF4-FFF2-40B4-BE49-F238E27FC236}">
                <a16:creationId xmlns:a16="http://schemas.microsoft.com/office/drawing/2014/main" id="{00000000-0008-0000-0B00-00000B000000}"/>
              </a:ext>
            </a:extLst>
          </xdr:cNvPr>
          <xdr:cNvSpPr/>
        </xdr:nvSpPr>
        <xdr:spPr>
          <a:xfrm>
            <a:off x="4881548" y="1959770"/>
            <a:ext cx="3141929" cy="3141929"/>
          </a:xfrm>
          <a:prstGeom prst="donut">
            <a:avLst>
              <a:gd name="adj" fmla="val 3532"/>
            </a:avLst>
          </a:prstGeom>
          <a:solidFill>
            <a:srgbClr val="2C3E5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solidFill>
                <a:schemeClr val="tx1"/>
              </a:solidFill>
            </a:endParaRPr>
          </a:p>
        </xdr:txBody>
      </xdr:sp>
      <xdr:sp macro="" textlink="">
        <xdr:nvSpPr>
          <xdr:cNvPr id="12" name="Circle: Hollow 11">
            <a:extLst>
              <a:ext uri="{FF2B5EF4-FFF2-40B4-BE49-F238E27FC236}">
                <a16:creationId xmlns:a16="http://schemas.microsoft.com/office/drawing/2014/main" id="{00000000-0008-0000-0B00-00000C000000}"/>
              </a:ext>
            </a:extLst>
          </xdr:cNvPr>
          <xdr:cNvSpPr/>
        </xdr:nvSpPr>
        <xdr:spPr>
          <a:xfrm>
            <a:off x="4638293" y="1699462"/>
            <a:ext cx="3628441" cy="3628441"/>
          </a:xfrm>
          <a:prstGeom prst="donut">
            <a:avLst>
              <a:gd name="adj" fmla="val 3821"/>
            </a:avLst>
          </a:prstGeom>
          <a:solidFill>
            <a:srgbClr val="34495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solidFill>
                <a:schemeClr val="tx1"/>
              </a:solidFill>
            </a:endParaRPr>
          </a:p>
        </xdr:txBody>
      </xdr:sp>
      <xdr:grpSp>
        <xdr:nvGrpSpPr>
          <xdr:cNvPr id="13" name="Group 12">
            <a:extLst>
              <a:ext uri="{FF2B5EF4-FFF2-40B4-BE49-F238E27FC236}">
                <a16:creationId xmlns:a16="http://schemas.microsoft.com/office/drawing/2014/main" id="{00000000-0008-0000-0B00-00000D000000}"/>
              </a:ext>
            </a:extLst>
          </xdr:cNvPr>
          <xdr:cNvGrpSpPr/>
        </xdr:nvGrpSpPr>
        <xdr:grpSpPr>
          <a:xfrm>
            <a:off x="6273192" y="1614614"/>
            <a:ext cx="350520" cy="839881"/>
            <a:chOff x="6884670" y="1455420"/>
            <a:chExt cx="350520" cy="839881"/>
          </a:xfrm>
        </xdr:grpSpPr>
        <xdr:sp macro="" textlink="">
          <xdr:nvSpPr>
            <xdr:cNvPr id="27" name="Freeform: Shape 26">
              <a:extLst>
                <a:ext uri="{FF2B5EF4-FFF2-40B4-BE49-F238E27FC236}">
                  <a16:creationId xmlns:a16="http://schemas.microsoft.com/office/drawing/2014/main" id="{00000000-0008-0000-0B00-00001B000000}"/>
                </a:ext>
              </a:extLst>
            </xdr:cNvPr>
            <xdr:cNvSpPr/>
          </xdr:nvSpPr>
          <xdr:spPr>
            <a:xfrm>
              <a:off x="6884670" y="1455420"/>
              <a:ext cx="175260" cy="839881"/>
            </a:xfrm>
            <a:custGeom>
              <a:avLst/>
              <a:gdLst>
                <a:gd name="connsiteX0" fmla="*/ 175260 w 175260"/>
                <a:gd name="connsiteY0" fmla="*/ 0 h 838200"/>
                <a:gd name="connsiteX1" fmla="*/ 175260 w 175260"/>
                <a:gd name="connsiteY1" fmla="*/ 838200 h 838200"/>
                <a:gd name="connsiteX2" fmla="*/ 3810 w 175260"/>
                <a:gd name="connsiteY2" fmla="*/ 518160 h 838200"/>
                <a:gd name="connsiteX3" fmla="*/ 0 w 175260"/>
                <a:gd name="connsiteY3" fmla="*/ 148590 h 838200"/>
                <a:gd name="connsiteX4" fmla="*/ 175260 w 175260"/>
                <a:gd name="connsiteY4" fmla="*/ 0 h 838200"/>
                <a:gd name="connsiteX0" fmla="*/ 175260 w 175260"/>
                <a:gd name="connsiteY0" fmla="*/ 0 h 853957"/>
                <a:gd name="connsiteX1" fmla="*/ 175260 w 175260"/>
                <a:gd name="connsiteY1" fmla="*/ 838200 h 853957"/>
                <a:gd name="connsiteX2" fmla="*/ 3810 w 175260"/>
                <a:gd name="connsiteY2" fmla="*/ 518160 h 853957"/>
                <a:gd name="connsiteX3" fmla="*/ 0 w 175260"/>
                <a:gd name="connsiteY3" fmla="*/ 148590 h 853957"/>
                <a:gd name="connsiteX4" fmla="*/ 175260 w 175260"/>
                <a:gd name="connsiteY4" fmla="*/ 0 h 85395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37610 h 877491"/>
                <a:gd name="connsiteX1" fmla="*/ 175260 w 175260"/>
                <a:gd name="connsiteY1" fmla="*/ 875810 h 877491"/>
                <a:gd name="connsiteX2" fmla="*/ 3810 w 175260"/>
                <a:gd name="connsiteY2" fmla="*/ 555770 h 877491"/>
                <a:gd name="connsiteX3" fmla="*/ 0 w 175260"/>
                <a:gd name="connsiteY3" fmla="*/ 186200 h 877491"/>
                <a:gd name="connsiteX4" fmla="*/ 175260 w 175260"/>
                <a:gd name="connsiteY4" fmla="*/ 37610 h 877491"/>
                <a:gd name="connsiteX0" fmla="*/ 175260 w 175260"/>
                <a:gd name="connsiteY0" fmla="*/ 2956 h 842837"/>
                <a:gd name="connsiteX1" fmla="*/ 175260 w 175260"/>
                <a:gd name="connsiteY1" fmla="*/ 841156 h 842837"/>
                <a:gd name="connsiteX2" fmla="*/ 3810 w 175260"/>
                <a:gd name="connsiteY2" fmla="*/ 521116 h 842837"/>
                <a:gd name="connsiteX3" fmla="*/ 0 w 175260"/>
                <a:gd name="connsiteY3" fmla="*/ 151546 h 842837"/>
                <a:gd name="connsiteX4" fmla="*/ 175260 w 175260"/>
                <a:gd name="connsiteY4" fmla="*/ 2956 h 84283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75260" h="839881">
                  <a:moveTo>
                    <a:pt x="175260" y="0"/>
                  </a:moveTo>
                  <a:lnTo>
                    <a:pt x="175260" y="838200"/>
                  </a:lnTo>
                  <a:cubicBezTo>
                    <a:pt x="72390" y="861695"/>
                    <a:pt x="33020" y="633095"/>
                    <a:pt x="3810" y="518160"/>
                  </a:cubicBezTo>
                  <a:lnTo>
                    <a:pt x="0" y="148590"/>
                  </a:lnTo>
                  <a:cubicBezTo>
                    <a:pt x="11430" y="79375"/>
                    <a:pt x="-31115" y="5080"/>
                    <a:pt x="175260" y="0"/>
                  </a:cubicBezTo>
                  <a:close/>
                </a:path>
              </a:pathLst>
            </a:custGeom>
            <a:solidFill>
              <a:srgbClr val="95A5A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28" name="Freeform: Shape 27">
              <a:extLst>
                <a:ext uri="{FF2B5EF4-FFF2-40B4-BE49-F238E27FC236}">
                  <a16:creationId xmlns:a16="http://schemas.microsoft.com/office/drawing/2014/main" id="{00000000-0008-0000-0B00-00001C000000}"/>
                </a:ext>
              </a:extLst>
            </xdr:cNvPr>
            <xdr:cNvSpPr/>
          </xdr:nvSpPr>
          <xdr:spPr>
            <a:xfrm flipH="1">
              <a:off x="7059930" y="1455420"/>
              <a:ext cx="175260" cy="839881"/>
            </a:xfrm>
            <a:custGeom>
              <a:avLst/>
              <a:gdLst>
                <a:gd name="connsiteX0" fmla="*/ 175260 w 175260"/>
                <a:gd name="connsiteY0" fmla="*/ 0 h 838200"/>
                <a:gd name="connsiteX1" fmla="*/ 175260 w 175260"/>
                <a:gd name="connsiteY1" fmla="*/ 838200 h 838200"/>
                <a:gd name="connsiteX2" fmla="*/ 3810 w 175260"/>
                <a:gd name="connsiteY2" fmla="*/ 518160 h 838200"/>
                <a:gd name="connsiteX3" fmla="*/ 0 w 175260"/>
                <a:gd name="connsiteY3" fmla="*/ 148590 h 838200"/>
                <a:gd name="connsiteX4" fmla="*/ 175260 w 175260"/>
                <a:gd name="connsiteY4" fmla="*/ 0 h 838200"/>
                <a:gd name="connsiteX0" fmla="*/ 175260 w 175260"/>
                <a:gd name="connsiteY0" fmla="*/ 0 h 853957"/>
                <a:gd name="connsiteX1" fmla="*/ 175260 w 175260"/>
                <a:gd name="connsiteY1" fmla="*/ 838200 h 853957"/>
                <a:gd name="connsiteX2" fmla="*/ 3810 w 175260"/>
                <a:gd name="connsiteY2" fmla="*/ 518160 h 853957"/>
                <a:gd name="connsiteX3" fmla="*/ 0 w 175260"/>
                <a:gd name="connsiteY3" fmla="*/ 148590 h 853957"/>
                <a:gd name="connsiteX4" fmla="*/ 175260 w 175260"/>
                <a:gd name="connsiteY4" fmla="*/ 0 h 85395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37610 h 877491"/>
                <a:gd name="connsiteX1" fmla="*/ 175260 w 175260"/>
                <a:gd name="connsiteY1" fmla="*/ 875810 h 877491"/>
                <a:gd name="connsiteX2" fmla="*/ 3810 w 175260"/>
                <a:gd name="connsiteY2" fmla="*/ 555770 h 877491"/>
                <a:gd name="connsiteX3" fmla="*/ 0 w 175260"/>
                <a:gd name="connsiteY3" fmla="*/ 186200 h 877491"/>
                <a:gd name="connsiteX4" fmla="*/ 175260 w 175260"/>
                <a:gd name="connsiteY4" fmla="*/ 37610 h 877491"/>
                <a:gd name="connsiteX0" fmla="*/ 175260 w 175260"/>
                <a:gd name="connsiteY0" fmla="*/ 2956 h 842837"/>
                <a:gd name="connsiteX1" fmla="*/ 175260 w 175260"/>
                <a:gd name="connsiteY1" fmla="*/ 841156 h 842837"/>
                <a:gd name="connsiteX2" fmla="*/ 3810 w 175260"/>
                <a:gd name="connsiteY2" fmla="*/ 521116 h 842837"/>
                <a:gd name="connsiteX3" fmla="*/ 0 w 175260"/>
                <a:gd name="connsiteY3" fmla="*/ 151546 h 842837"/>
                <a:gd name="connsiteX4" fmla="*/ 175260 w 175260"/>
                <a:gd name="connsiteY4" fmla="*/ 2956 h 84283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75260" h="839881">
                  <a:moveTo>
                    <a:pt x="175260" y="0"/>
                  </a:moveTo>
                  <a:lnTo>
                    <a:pt x="175260" y="838200"/>
                  </a:lnTo>
                  <a:cubicBezTo>
                    <a:pt x="72390" y="861695"/>
                    <a:pt x="33020" y="633095"/>
                    <a:pt x="3810" y="518160"/>
                  </a:cubicBezTo>
                  <a:lnTo>
                    <a:pt x="0" y="148590"/>
                  </a:lnTo>
                  <a:cubicBezTo>
                    <a:pt x="11430" y="79375"/>
                    <a:pt x="-31115" y="5080"/>
                    <a:pt x="175260" y="0"/>
                  </a:cubicBezTo>
                  <a:close/>
                </a:path>
              </a:pathLst>
            </a:custGeom>
            <a:solidFill>
              <a:srgbClr val="7B8C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sp macro="" textlink="">
        <xdr:nvSpPr>
          <xdr:cNvPr id="14" name="Rectangle: Rounded Corners 13">
            <a:extLst>
              <a:ext uri="{FF2B5EF4-FFF2-40B4-BE49-F238E27FC236}">
                <a16:creationId xmlns:a16="http://schemas.microsoft.com/office/drawing/2014/main" id="{00000000-0008-0000-0B00-00000E000000}"/>
              </a:ext>
            </a:extLst>
          </xdr:cNvPr>
          <xdr:cNvSpPr/>
        </xdr:nvSpPr>
        <xdr:spPr>
          <a:xfrm rot="18900000">
            <a:off x="7146107" y="2370850"/>
            <a:ext cx="802828" cy="167291"/>
          </a:xfrm>
          <a:prstGeom prst="roundRect">
            <a:avLst>
              <a:gd name="adj" fmla="val 50000"/>
            </a:avLst>
          </a:prstGeom>
          <a:solidFill>
            <a:srgbClr val="95A5A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5" name="Rectangle: Rounded Corners 14">
            <a:extLst>
              <a:ext uri="{FF2B5EF4-FFF2-40B4-BE49-F238E27FC236}">
                <a16:creationId xmlns:a16="http://schemas.microsoft.com/office/drawing/2014/main" id="{00000000-0008-0000-0B00-00000F000000}"/>
              </a:ext>
            </a:extLst>
          </xdr:cNvPr>
          <xdr:cNvSpPr/>
        </xdr:nvSpPr>
        <xdr:spPr>
          <a:xfrm rot="2700000">
            <a:off x="7146107" y="4486161"/>
            <a:ext cx="802828" cy="167291"/>
          </a:xfrm>
          <a:prstGeom prst="roundRect">
            <a:avLst>
              <a:gd name="adj" fmla="val 50000"/>
            </a:avLst>
          </a:prstGeom>
          <a:solidFill>
            <a:srgbClr val="95A5A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6" name="Rectangle: Rounded Corners 15">
            <a:extLst>
              <a:ext uri="{FF2B5EF4-FFF2-40B4-BE49-F238E27FC236}">
                <a16:creationId xmlns:a16="http://schemas.microsoft.com/office/drawing/2014/main" id="{00000000-0008-0000-0B00-000010000000}"/>
              </a:ext>
            </a:extLst>
          </xdr:cNvPr>
          <xdr:cNvSpPr/>
        </xdr:nvSpPr>
        <xdr:spPr>
          <a:xfrm rot="2700000" flipH="1">
            <a:off x="4947970" y="2370851"/>
            <a:ext cx="802828" cy="167291"/>
          </a:xfrm>
          <a:prstGeom prst="roundRect">
            <a:avLst>
              <a:gd name="adj" fmla="val 50000"/>
            </a:avLst>
          </a:prstGeom>
          <a:solidFill>
            <a:srgbClr val="95A5A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7" name="Rectangle: Rounded Corners 16">
            <a:extLst>
              <a:ext uri="{FF2B5EF4-FFF2-40B4-BE49-F238E27FC236}">
                <a16:creationId xmlns:a16="http://schemas.microsoft.com/office/drawing/2014/main" id="{00000000-0008-0000-0B00-000011000000}"/>
              </a:ext>
            </a:extLst>
          </xdr:cNvPr>
          <xdr:cNvSpPr/>
        </xdr:nvSpPr>
        <xdr:spPr>
          <a:xfrm rot="18900000" flipH="1">
            <a:off x="4947970" y="4486162"/>
            <a:ext cx="802828" cy="167291"/>
          </a:xfrm>
          <a:prstGeom prst="roundRect">
            <a:avLst>
              <a:gd name="adj" fmla="val 50000"/>
            </a:avLst>
          </a:prstGeom>
          <a:solidFill>
            <a:srgbClr val="95A5A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nvGrpSpPr>
          <xdr:cNvPr id="18" name="Group 17">
            <a:extLst>
              <a:ext uri="{FF2B5EF4-FFF2-40B4-BE49-F238E27FC236}">
                <a16:creationId xmlns:a16="http://schemas.microsoft.com/office/drawing/2014/main" id="{00000000-0008-0000-0B00-000012000000}"/>
              </a:ext>
            </a:extLst>
          </xdr:cNvPr>
          <xdr:cNvGrpSpPr/>
        </xdr:nvGrpSpPr>
        <xdr:grpSpPr>
          <a:xfrm rot="10800000">
            <a:off x="6273192" y="4572870"/>
            <a:ext cx="350520" cy="839881"/>
            <a:chOff x="6884670" y="1455420"/>
            <a:chExt cx="350520" cy="839881"/>
          </a:xfrm>
        </xdr:grpSpPr>
        <xdr:sp macro="" textlink="">
          <xdr:nvSpPr>
            <xdr:cNvPr id="25" name="Freeform: Shape 24">
              <a:extLst>
                <a:ext uri="{FF2B5EF4-FFF2-40B4-BE49-F238E27FC236}">
                  <a16:creationId xmlns:a16="http://schemas.microsoft.com/office/drawing/2014/main" id="{00000000-0008-0000-0B00-000019000000}"/>
                </a:ext>
              </a:extLst>
            </xdr:cNvPr>
            <xdr:cNvSpPr/>
          </xdr:nvSpPr>
          <xdr:spPr>
            <a:xfrm>
              <a:off x="6884670" y="1455420"/>
              <a:ext cx="175260" cy="839881"/>
            </a:xfrm>
            <a:custGeom>
              <a:avLst/>
              <a:gdLst>
                <a:gd name="connsiteX0" fmla="*/ 175260 w 175260"/>
                <a:gd name="connsiteY0" fmla="*/ 0 h 838200"/>
                <a:gd name="connsiteX1" fmla="*/ 175260 w 175260"/>
                <a:gd name="connsiteY1" fmla="*/ 838200 h 838200"/>
                <a:gd name="connsiteX2" fmla="*/ 3810 w 175260"/>
                <a:gd name="connsiteY2" fmla="*/ 518160 h 838200"/>
                <a:gd name="connsiteX3" fmla="*/ 0 w 175260"/>
                <a:gd name="connsiteY3" fmla="*/ 148590 h 838200"/>
                <a:gd name="connsiteX4" fmla="*/ 175260 w 175260"/>
                <a:gd name="connsiteY4" fmla="*/ 0 h 838200"/>
                <a:gd name="connsiteX0" fmla="*/ 175260 w 175260"/>
                <a:gd name="connsiteY0" fmla="*/ 0 h 853957"/>
                <a:gd name="connsiteX1" fmla="*/ 175260 w 175260"/>
                <a:gd name="connsiteY1" fmla="*/ 838200 h 853957"/>
                <a:gd name="connsiteX2" fmla="*/ 3810 w 175260"/>
                <a:gd name="connsiteY2" fmla="*/ 518160 h 853957"/>
                <a:gd name="connsiteX3" fmla="*/ 0 w 175260"/>
                <a:gd name="connsiteY3" fmla="*/ 148590 h 853957"/>
                <a:gd name="connsiteX4" fmla="*/ 175260 w 175260"/>
                <a:gd name="connsiteY4" fmla="*/ 0 h 85395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37610 h 877491"/>
                <a:gd name="connsiteX1" fmla="*/ 175260 w 175260"/>
                <a:gd name="connsiteY1" fmla="*/ 875810 h 877491"/>
                <a:gd name="connsiteX2" fmla="*/ 3810 w 175260"/>
                <a:gd name="connsiteY2" fmla="*/ 555770 h 877491"/>
                <a:gd name="connsiteX3" fmla="*/ 0 w 175260"/>
                <a:gd name="connsiteY3" fmla="*/ 186200 h 877491"/>
                <a:gd name="connsiteX4" fmla="*/ 175260 w 175260"/>
                <a:gd name="connsiteY4" fmla="*/ 37610 h 877491"/>
                <a:gd name="connsiteX0" fmla="*/ 175260 w 175260"/>
                <a:gd name="connsiteY0" fmla="*/ 2956 h 842837"/>
                <a:gd name="connsiteX1" fmla="*/ 175260 w 175260"/>
                <a:gd name="connsiteY1" fmla="*/ 841156 h 842837"/>
                <a:gd name="connsiteX2" fmla="*/ 3810 w 175260"/>
                <a:gd name="connsiteY2" fmla="*/ 521116 h 842837"/>
                <a:gd name="connsiteX3" fmla="*/ 0 w 175260"/>
                <a:gd name="connsiteY3" fmla="*/ 151546 h 842837"/>
                <a:gd name="connsiteX4" fmla="*/ 175260 w 175260"/>
                <a:gd name="connsiteY4" fmla="*/ 2956 h 84283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75260" h="839881">
                  <a:moveTo>
                    <a:pt x="175260" y="0"/>
                  </a:moveTo>
                  <a:lnTo>
                    <a:pt x="175260" y="838200"/>
                  </a:lnTo>
                  <a:cubicBezTo>
                    <a:pt x="72390" y="861695"/>
                    <a:pt x="33020" y="633095"/>
                    <a:pt x="3810" y="518160"/>
                  </a:cubicBezTo>
                  <a:lnTo>
                    <a:pt x="0" y="148590"/>
                  </a:lnTo>
                  <a:cubicBezTo>
                    <a:pt x="11430" y="79375"/>
                    <a:pt x="-31115" y="5080"/>
                    <a:pt x="175260" y="0"/>
                  </a:cubicBezTo>
                  <a:close/>
                </a:path>
              </a:pathLst>
            </a:custGeom>
            <a:solidFill>
              <a:srgbClr val="95A5A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26" name="Freeform: Shape 25">
              <a:extLst>
                <a:ext uri="{FF2B5EF4-FFF2-40B4-BE49-F238E27FC236}">
                  <a16:creationId xmlns:a16="http://schemas.microsoft.com/office/drawing/2014/main" id="{00000000-0008-0000-0B00-00001A000000}"/>
                </a:ext>
              </a:extLst>
            </xdr:cNvPr>
            <xdr:cNvSpPr/>
          </xdr:nvSpPr>
          <xdr:spPr>
            <a:xfrm flipH="1">
              <a:off x="7059930" y="1455420"/>
              <a:ext cx="175260" cy="839881"/>
            </a:xfrm>
            <a:custGeom>
              <a:avLst/>
              <a:gdLst>
                <a:gd name="connsiteX0" fmla="*/ 175260 w 175260"/>
                <a:gd name="connsiteY0" fmla="*/ 0 h 838200"/>
                <a:gd name="connsiteX1" fmla="*/ 175260 w 175260"/>
                <a:gd name="connsiteY1" fmla="*/ 838200 h 838200"/>
                <a:gd name="connsiteX2" fmla="*/ 3810 w 175260"/>
                <a:gd name="connsiteY2" fmla="*/ 518160 h 838200"/>
                <a:gd name="connsiteX3" fmla="*/ 0 w 175260"/>
                <a:gd name="connsiteY3" fmla="*/ 148590 h 838200"/>
                <a:gd name="connsiteX4" fmla="*/ 175260 w 175260"/>
                <a:gd name="connsiteY4" fmla="*/ 0 h 838200"/>
                <a:gd name="connsiteX0" fmla="*/ 175260 w 175260"/>
                <a:gd name="connsiteY0" fmla="*/ 0 h 853957"/>
                <a:gd name="connsiteX1" fmla="*/ 175260 w 175260"/>
                <a:gd name="connsiteY1" fmla="*/ 838200 h 853957"/>
                <a:gd name="connsiteX2" fmla="*/ 3810 w 175260"/>
                <a:gd name="connsiteY2" fmla="*/ 518160 h 853957"/>
                <a:gd name="connsiteX3" fmla="*/ 0 w 175260"/>
                <a:gd name="connsiteY3" fmla="*/ 148590 h 853957"/>
                <a:gd name="connsiteX4" fmla="*/ 175260 w 175260"/>
                <a:gd name="connsiteY4" fmla="*/ 0 h 85395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37610 h 877491"/>
                <a:gd name="connsiteX1" fmla="*/ 175260 w 175260"/>
                <a:gd name="connsiteY1" fmla="*/ 875810 h 877491"/>
                <a:gd name="connsiteX2" fmla="*/ 3810 w 175260"/>
                <a:gd name="connsiteY2" fmla="*/ 555770 h 877491"/>
                <a:gd name="connsiteX3" fmla="*/ 0 w 175260"/>
                <a:gd name="connsiteY3" fmla="*/ 186200 h 877491"/>
                <a:gd name="connsiteX4" fmla="*/ 175260 w 175260"/>
                <a:gd name="connsiteY4" fmla="*/ 37610 h 877491"/>
                <a:gd name="connsiteX0" fmla="*/ 175260 w 175260"/>
                <a:gd name="connsiteY0" fmla="*/ 2956 h 842837"/>
                <a:gd name="connsiteX1" fmla="*/ 175260 w 175260"/>
                <a:gd name="connsiteY1" fmla="*/ 841156 h 842837"/>
                <a:gd name="connsiteX2" fmla="*/ 3810 w 175260"/>
                <a:gd name="connsiteY2" fmla="*/ 521116 h 842837"/>
                <a:gd name="connsiteX3" fmla="*/ 0 w 175260"/>
                <a:gd name="connsiteY3" fmla="*/ 151546 h 842837"/>
                <a:gd name="connsiteX4" fmla="*/ 175260 w 175260"/>
                <a:gd name="connsiteY4" fmla="*/ 2956 h 84283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75260" h="839881">
                  <a:moveTo>
                    <a:pt x="175260" y="0"/>
                  </a:moveTo>
                  <a:lnTo>
                    <a:pt x="175260" y="838200"/>
                  </a:lnTo>
                  <a:cubicBezTo>
                    <a:pt x="72390" y="861695"/>
                    <a:pt x="33020" y="633095"/>
                    <a:pt x="3810" y="518160"/>
                  </a:cubicBezTo>
                  <a:lnTo>
                    <a:pt x="0" y="148590"/>
                  </a:lnTo>
                  <a:cubicBezTo>
                    <a:pt x="11430" y="79375"/>
                    <a:pt x="-31115" y="5080"/>
                    <a:pt x="175260" y="0"/>
                  </a:cubicBezTo>
                  <a:close/>
                </a:path>
              </a:pathLst>
            </a:custGeom>
            <a:solidFill>
              <a:srgbClr val="7B8C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grpSp>
        <xdr:nvGrpSpPr>
          <xdr:cNvPr id="19" name="Group 18">
            <a:extLst>
              <a:ext uri="{FF2B5EF4-FFF2-40B4-BE49-F238E27FC236}">
                <a16:creationId xmlns:a16="http://schemas.microsoft.com/office/drawing/2014/main" id="{00000000-0008-0000-0B00-000013000000}"/>
              </a:ext>
            </a:extLst>
          </xdr:cNvPr>
          <xdr:cNvGrpSpPr/>
        </xdr:nvGrpSpPr>
        <xdr:grpSpPr>
          <a:xfrm rot="16200000">
            <a:off x="4794063" y="3093742"/>
            <a:ext cx="350520" cy="839881"/>
            <a:chOff x="6884670" y="1455420"/>
            <a:chExt cx="350520" cy="839881"/>
          </a:xfrm>
        </xdr:grpSpPr>
        <xdr:sp macro="" textlink="">
          <xdr:nvSpPr>
            <xdr:cNvPr id="23" name="Freeform: Shape 22">
              <a:extLst>
                <a:ext uri="{FF2B5EF4-FFF2-40B4-BE49-F238E27FC236}">
                  <a16:creationId xmlns:a16="http://schemas.microsoft.com/office/drawing/2014/main" id="{00000000-0008-0000-0B00-000017000000}"/>
                </a:ext>
              </a:extLst>
            </xdr:cNvPr>
            <xdr:cNvSpPr/>
          </xdr:nvSpPr>
          <xdr:spPr>
            <a:xfrm>
              <a:off x="6884670" y="1455420"/>
              <a:ext cx="175260" cy="839881"/>
            </a:xfrm>
            <a:custGeom>
              <a:avLst/>
              <a:gdLst>
                <a:gd name="connsiteX0" fmla="*/ 175260 w 175260"/>
                <a:gd name="connsiteY0" fmla="*/ 0 h 838200"/>
                <a:gd name="connsiteX1" fmla="*/ 175260 w 175260"/>
                <a:gd name="connsiteY1" fmla="*/ 838200 h 838200"/>
                <a:gd name="connsiteX2" fmla="*/ 3810 w 175260"/>
                <a:gd name="connsiteY2" fmla="*/ 518160 h 838200"/>
                <a:gd name="connsiteX3" fmla="*/ 0 w 175260"/>
                <a:gd name="connsiteY3" fmla="*/ 148590 h 838200"/>
                <a:gd name="connsiteX4" fmla="*/ 175260 w 175260"/>
                <a:gd name="connsiteY4" fmla="*/ 0 h 838200"/>
                <a:gd name="connsiteX0" fmla="*/ 175260 w 175260"/>
                <a:gd name="connsiteY0" fmla="*/ 0 h 853957"/>
                <a:gd name="connsiteX1" fmla="*/ 175260 w 175260"/>
                <a:gd name="connsiteY1" fmla="*/ 838200 h 853957"/>
                <a:gd name="connsiteX2" fmla="*/ 3810 w 175260"/>
                <a:gd name="connsiteY2" fmla="*/ 518160 h 853957"/>
                <a:gd name="connsiteX3" fmla="*/ 0 w 175260"/>
                <a:gd name="connsiteY3" fmla="*/ 148590 h 853957"/>
                <a:gd name="connsiteX4" fmla="*/ 175260 w 175260"/>
                <a:gd name="connsiteY4" fmla="*/ 0 h 85395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37610 h 877491"/>
                <a:gd name="connsiteX1" fmla="*/ 175260 w 175260"/>
                <a:gd name="connsiteY1" fmla="*/ 875810 h 877491"/>
                <a:gd name="connsiteX2" fmla="*/ 3810 w 175260"/>
                <a:gd name="connsiteY2" fmla="*/ 555770 h 877491"/>
                <a:gd name="connsiteX3" fmla="*/ 0 w 175260"/>
                <a:gd name="connsiteY3" fmla="*/ 186200 h 877491"/>
                <a:gd name="connsiteX4" fmla="*/ 175260 w 175260"/>
                <a:gd name="connsiteY4" fmla="*/ 37610 h 877491"/>
                <a:gd name="connsiteX0" fmla="*/ 175260 w 175260"/>
                <a:gd name="connsiteY0" fmla="*/ 2956 h 842837"/>
                <a:gd name="connsiteX1" fmla="*/ 175260 w 175260"/>
                <a:gd name="connsiteY1" fmla="*/ 841156 h 842837"/>
                <a:gd name="connsiteX2" fmla="*/ 3810 w 175260"/>
                <a:gd name="connsiteY2" fmla="*/ 521116 h 842837"/>
                <a:gd name="connsiteX3" fmla="*/ 0 w 175260"/>
                <a:gd name="connsiteY3" fmla="*/ 151546 h 842837"/>
                <a:gd name="connsiteX4" fmla="*/ 175260 w 175260"/>
                <a:gd name="connsiteY4" fmla="*/ 2956 h 84283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75260" h="839881">
                  <a:moveTo>
                    <a:pt x="175260" y="0"/>
                  </a:moveTo>
                  <a:lnTo>
                    <a:pt x="175260" y="838200"/>
                  </a:lnTo>
                  <a:cubicBezTo>
                    <a:pt x="72390" y="861695"/>
                    <a:pt x="33020" y="633095"/>
                    <a:pt x="3810" y="518160"/>
                  </a:cubicBezTo>
                  <a:lnTo>
                    <a:pt x="0" y="148590"/>
                  </a:lnTo>
                  <a:cubicBezTo>
                    <a:pt x="11430" y="79375"/>
                    <a:pt x="-31115" y="5080"/>
                    <a:pt x="175260" y="0"/>
                  </a:cubicBezTo>
                  <a:close/>
                </a:path>
              </a:pathLst>
            </a:custGeom>
            <a:solidFill>
              <a:srgbClr val="95A5A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24" name="Freeform: Shape 23">
              <a:extLst>
                <a:ext uri="{FF2B5EF4-FFF2-40B4-BE49-F238E27FC236}">
                  <a16:creationId xmlns:a16="http://schemas.microsoft.com/office/drawing/2014/main" id="{00000000-0008-0000-0B00-000018000000}"/>
                </a:ext>
              </a:extLst>
            </xdr:cNvPr>
            <xdr:cNvSpPr/>
          </xdr:nvSpPr>
          <xdr:spPr>
            <a:xfrm flipH="1">
              <a:off x="7059930" y="1455420"/>
              <a:ext cx="175260" cy="839881"/>
            </a:xfrm>
            <a:custGeom>
              <a:avLst/>
              <a:gdLst>
                <a:gd name="connsiteX0" fmla="*/ 175260 w 175260"/>
                <a:gd name="connsiteY0" fmla="*/ 0 h 838200"/>
                <a:gd name="connsiteX1" fmla="*/ 175260 w 175260"/>
                <a:gd name="connsiteY1" fmla="*/ 838200 h 838200"/>
                <a:gd name="connsiteX2" fmla="*/ 3810 w 175260"/>
                <a:gd name="connsiteY2" fmla="*/ 518160 h 838200"/>
                <a:gd name="connsiteX3" fmla="*/ 0 w 175260"/>
                <a:gd name="connsiteY3" fmla="*/ 148590 h 838200"/>
                <a:gd name="connsiteX4" fmla="*/ 175260 w 175260"/>
                <a:gd name="connsiteY4" fmla="*/ 0 h 838200"/>
                <a:gd name="connsiteX0" fmla="*/ 175260 w 175260"/>
                <a:gd name="connsiteY0" fmla="*/ 0 h 853957"/>
                <a:gd name="connsiteX1" fmla="*/ 175260 w 175260"/>
                <a:gd name="connsiteY1" fmla="*/ 838200 h 853957"/>
                <a:gd name="connsiteX2" fmla="*/ 3810 w 175260"/>
                <a:gd name="connsiteY2" fmla="*/ 518160 h 853957"/>
                <a:gd name="connsiteX3" fmla="*/ 0 w 175260"/>
                <a:gd name="connsiteY3" fmla="*/ 148590 h 853957"/>
                <a:gd name="connsiteX4" fmla="*/ 175260 w 175260"/>
                <a:gd name="connsiteY4" fmla="*/ 0 h 85395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37610 h 877491"/>
                <a:gd name="connsiteX1" fmla="*/ 175260 w 175260"/>
                <a:gd name="connsiteY1" fmla="*/ 875810 h 877491"/>
                <a:gd name="connsiteX2" fmla="*/ 3810 w 175260"/>
                <a:gd name="connsiteY2" fmla="*/ 555770 h 877491"/>
                <a:gd name="connsiteX3" fmla="*/ 0 w 175260"/>
                <a:gd name="connsiteY3" fmla="*/ 186200 h 877491"/>
                <a:gd name="connsiteX4" fmla="*/ 175260 w 175260"/>
                <a:gd name="connsiteY4" fmla="*/ 37610 h 877491"/>
                <a:gd name="connsiteX0" fmla="*/ 175260 w 175260"/>
                <a:gd name="connsiteY0" fmla="*/ 2956 h 842837"/>
                <a:gd name="connsiteX1" fmla="*/ 175260 w 175260"/>
                <a:gd name="connsiteY1" fmla="*/ 841156 h 842837"/>
                <a:gd name="connsiteX2" fmla="*/ 3810 w 175260"/>
                <a:gd name="connsiteY2" fmla="*/ 521116 h 842837"/>
                <a:gd name="connsiteX3" fmla="*/ 0 w 175260"/>
                <a:gd name="connsiteY3" fmla="*/ 151546 h 842837"/>
                <a:gd name="connsiteX4" fmla="*/ 175260 w 175260"/>
                <a:gd name="connsiteY4" fmla="*/ 2956 h 84283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75260" h="839881">
                  <a:moveTo>
                    <a:pt x="175260" y="0"/>
                  </a:moveTo>
                  <a:lnTo>
                    <a:pt x="175260" y="838200"/>
                  </a:lnTo>
                  <a:cubicBezTo>
                    <a:pt x="72390" y="861695"/>
                    <a:pt x="33020" y="633095"/>
                    <a:pt x="3810" y="518160"/>
                  </a:cubicBezTo>
                  <a:lnTo>
                    <a:pt x="0" y="148590"/>
                  </a:lnTo>
                  <a:cubicBezTo>
                    <a:pt x="11430" y="79375"/>
                    <a:pt x="-31115" y="5080"/>
                    <a:pt x="175260" y="0"/>
                  </a:cubicBezTo>
                  <a:close/>
                </a:path>
              </a:pathLst>
            </a:custGeom>
            <a:solidFill>
              <a:srgbClr val="7B8C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grpSp>
        <xdr:nvGrpSpPr>
          <xdr:cNvPr id="20" name="Group 19">
            <a:extLst>
              <a:ext uri="{FF2B5EF4-FFF2-40B4-BE49-F238E27FC236}">
                <a16:creationId xmlns:a16="http://schemas.microsoft.com/office/drawing/2014/main" id="{00000000-0008-0000-0B00-000014000000}"/>
              </a:ext>
            </a:extLst>
          </xdr:cNvPr>
          <xdr:cNvGrpSpPr/>
        </xdr:nvGrpSpPr>
        <xdr:grpSpPr>
          <a:xfrm rot="5400000">
            <a:off x="7752319" y="3093742"/>
            <a:ext cx="350520" cy="839881"/>
            <a:chOff x="6884670" y="1455420"/>
            <a:chExt cx="350520" cy="839881"/>
          </a:xfrm>
        </xdr:grpSpPr>
        <xdr:sp macro="" textlink="">
          <xdr:nvSpPr>
            <xdr:cNvPr id="21" name="Freeform: Shape 20">
              <a:extLst>
                <a:ext uri="{FF2B5EF4-FFF2-40B4-BE49-F238E27FC236}">
                  <a16:creationId xmlns:a16="http://schemas.microsoft.com/office/drawing/2014/main" id="{00000000-0008-0000-0B00-000015000000}"/>
                </a:ext>
              </a:extLst>
            </xdr:cNvPr>
            <xdr:cNvSpPr/>
          </xdr:nvSpPr>
          <xdr:spPr>
            <a:xfrm>
              <a:off x="6884670" y="1455420"/>
              <a:ext cx="175260" cy="839881"/>
            </a:xfrm>
            <a:custGeom>
              <a:avLst/>
              <a:gdLst>
                <a:gd name="connsiteX0" fmla="*/ 175260 w 175260"/>
                <a:gd name="connsiteY0" fmla="*/ 0 h 838200"/>
                <a:gd name="connsiteX1" fmla="*/ 175260 w 175260"/>
                <a:gd name="connsiteY1" fmla="*/ 838200 h 838200"/>
                <a:gd name="connsiteX2" fmla="*/ 3810 w 175260"/>
                <a:gd name="connsiteY2" fmla="*/ 518160 h 838200"/>
                <a:gd name="connsiteX3" fmla="*/ 0 w 175260"/>
                <a:gd name="connsiteY3" fmla="*/ 148590 h 838200"/>
                <a:gd name="connsiteX4" fmla="*/ 175260 w 175260"/>
                <a:gd name="connsiteY4" fmla="*/ 0 h 838200"/>
                <a:gd name="connsiteX0" fmla="*/ 175260 w 175260"/>
                <a:gd name="connsiteY0" fmla="*/ 0 h 853957"/>
                <a:gd name="connsiteX1" fmla="*/ 175260 w 175260"/>
                <a:gd name="connsiteY1" fmla="*/ 838200 h 853957"/>
                <a:gd name="connsiteX2" fmla="*/ 3810 w 175260"/>
                <a:gd name="connsiteY2" fmla="*/ 518160 h 853957"/>
                <a:gd name="connsiteX3" fmla="*/ 0 w 175260"/>
                <a:gd name="connsiteY3" fmla="*/ 148590 h 853957"/>
                <a:gd name="connsiteX4" fmla="*/ 175260 w 175260"/>
                <a:gd name="connsiteY4" fmla="*/ 0 h 85395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37610 h 877491"/>
                <a:gd name="connsiteX1" fmla="*/ 175260 w 175260"/>
                <a:gd name="connsiteY1" fmla="*/ 875810 h 877491"/>
                <a:gd name="connsiteX2" fmla="*/ 3810 w 175260"/>
                <a:gd name="connsiteY2" fmla="*/ 555770 h 877491"/>
                <a:gd name="connsiteX3" fmla="*/ 0 w 175260"/>
                <a:gd name="connsiteY3" fmla="*/ 186200 h 877491"/>
                <a:gd name="connsiteX4" fmla="*/ 175260 w 175260"/>
                <a:gd name="connsiteY4" fmla="*/ 37610 h 877491"/>
                <a:gd name="connsiteX0" fmla="*/ 175260 w 175260"/>
                <a:gd name="connsiteY0" fmla="*/ 2956 h 842837"/>
                <a:gd name="connsiteX1" fmla="*/ 175260 w 175260"/>
                <a:gd name="connsiteY1" fmla="*/ 841156 h 842837"/>
                <a:gd name="connsiteX2" fmla="*/ 3810 w 175260"/>
                <a:gd name="connsiteY2" fmla="*/ 521116 h 842837"/>
                <a:gd name="connsiteX3" fmla="*/ 0 w 175260"/>
                <a:gd name="connsiteY3" fmla="*/ 151546 h 842837"/>
                <a:gd name="connsiteX4" fmla="*/ 175260 w 175260"/>
                <a:gd name="connsiteY4" fmla="*/ 2956 h 84283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75260" h="839881">
                  <a:moveTo>
                    <a:pt x="175260" y="0"/>
                  </a:moveTo>
                  <a:lnTo>
                    <a:pt x="175260" y="838200"/>
                  </a:lnTo>
                  <a:cubicBezTo>
                    <a:pt x="72390" y="861695"/>
                    <a:pt x="33020" y="633095"/>
                    <a:pt x="3810" y="518160"/>
                  </a:cubicBezTo>
                  <a:lnTo>
                    <a:pt x="0" y="148590"/>
                  </a:lnTo>
                  <a:cubicBezTo>
                    <a:pt x="11430" y="79375"/>
                    <a:pt x="-31115" y="5080"/>
                    <a:pt x="175260" y="0"/>
                  </a:cubicBezTo>
                  <a:close/>
                </a:path>
              </a:pathLst>
            </a:custGeom>
            <a:solidFill>
              <a:srgbClr val="95A5A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22" name="Freeform: Shape 21">
              <a:extLst>
                <a:ext uri="{FF2B5EF4-FFF2-40B4-BE49-F238E27FC236}">
                  <a16:creationId xmlns:a16="http://schemas.microsoft.com/office/drawing/2014/main" id="{00000000-0008-0000-0B00-000016000000}"/>
                </a:ext>
              </a:extLst>
            </xdr:cNvPr>
            <xdr:cNvSpPr/>
          </xdr:nvSpPr>
          <xdr:spPr>
            <a:xfrm flipH="1">
              <a:off x="7059930" y="1455420"/>
              <a:ext cx="175260" cy="839881"/>
            </a:xfrm>
            <a:custGeom>
              <a:avLst/>
              <a:gdLst>
                <a:gd name="connsiteX0" fmla="*/ 175260 w 175260"/>
                <a:gd name="connsiteY0" fmla="*/ 0 h 838200"/>
                <a:gd name="connsiteX1" fmla="*/ 175260 w 175260"/>
                <a:gd name="connsiteY1" fmla="*/ 838200 h 838200"/>
                <a:gd name="connsiteX2" fmla="*/ 3810 w 175260"/>
                <a:gd name="connsiteY2" fmla="*/ 518160 h 838200"/>
                <a:gd name="connsiteX3" fmla="*/ 0 w 175260"/>
                <a:gd name="connsiteY3" fmla="*/ 148590 h 838200"/>
                <a:gd name="connsiteX4" fmla="*/ 175260 w 175260"/>
                <a:gd name="connsiteY4" fmla="*/ 0 h 838200"/>
                <a:gd name="connsiteX0" fmla="*/ 175260 w 175260"/>
                <a:gd name="connsiteY0" fmla="*/ 0 h 853957"/>
                <a:gd name="connsiteX1" fmla="*/ 175260 w 175260"/>
                <a:gd name="connsiteY1" fmla="*/ 838200 h 853957"/>
                <a:gd name="connsiteX2" fmla="*/ 3810 w 175260"/>
                <a:gd name="connsiteY2" fmla="*/ 518160 h 853957"/>
                <a:gd name="connsiteX3" fmla="*/ 0 w 175260"/>
                <a:gd name="connsiteY3" fmla="*/ 148590 h 853957"/>
                <a:gd name="connsiteX4" fmla="*/ 175260 w 175260"/>
                <a:gd name="connsiteY4" fmla="*/ 0 h 85395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37610 h 877491"/>
                <a:gd name="connsiteX1" fmla="*/ 175260 w 175260"/>
                <a:gd name="connsiteY1" fmla="*/ 875810 h 877491"/>
                <a:gd name="connsiteX2" fmla="*/ 3810 w 175260"/>
                <a:gd name="connsiteY2" fmla="*/ 555770 h 877491"/>
                <a:gd name="connsiteX3" fmla="*/ 0 w 175260"/>
                <a:gd name="connsiteY3" fmla="*/ 186200 h 877491"/>
                <a:gd name="connsiteX4" fmla="*/ 175260 w 175260"/>
                <a:gd name="connsiteY4" fmla="*/ 37610 h 877491"/>
                <a:gd name="connsiteX0" fmla="*/ 175260 w 175260"/>
                <a:gd name="connsiteY0" fmla="*/ 2956 h 842837"/>
                <a:gd name="connsiteX1" fmla="*/ 175260 w 175260"/>
                <a:gd name="connsiteY1" fmla="*/ 841156 h 842837"/>
                <a:gd name="connsiteX2" fmla="*/ 3810 w 175260"/>
                <a:gd name="connsiteY2" fmla="*/ 521116 h 842837"/>
                <a:gd name="connsiteX3" fmla="*/ 0 w 175260"/>
                <a:gd name="connsiteY3" fmla="*/ 151546 h 842837"/>
                <a:gd name="connsiteX4" fmla="*/ 175260 w 175260"/>
                <a:gd name="connsiteY4" fmla="*/ 2956 h 84283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75260" h="839881">
                  <a:moveTo>
                    <a:pt x="175260" y="0"/>
                  </a:moveTo>
                  <a:lnTo>
                    <a:pt x="175260" y="838200"/>
                  </a:lnTo>
                  <a:cubicBezTo>
                    <a:pt x="72390" y="861695"/>
                    <a:pt x="33020" y="633095"/>
                    <a:pt x="3810" y="518160"/>
                  </a:cubicBezTo>
                  <a:lnTo>
                    <a:pt x="0" y="148590"/>
                  </a:lnTo>
                  <a:cubicBezTo>
                    <a:pt x="11430" y="79375"/>
                    <a:pt x="-31115" y="5080"/>
                    <a:pt x="175260" y="0"/>
                  </a:cubicBezTo>
                  <a:close/>
                </a:path>
              </a:pathLst>
            </a:custGeom>
            <a:solidFill>
              <a:srgbClr val="7B8C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grpSp>
    <xdr:clientData/>
  </xdr:twoCellAnchor>
  <xdr:twoCellAnchor>
    <xdr:from>
      <xdr:col>19</xdr:col>
      <xdr:colOff>522643</xdr:colOff>
      <xdr:row>0</xdr:row>
      <xdr:rowOff>95923</xdr:rowOff>
    </xdr:from>
    <xdr:to>
      <xdr:col>26</xdr:col>
      <xdr:colOff>175235</xdr:colOff>
      <xdr:row>22</xdr:row>
      <xdr:rowOff>93975</xdr:rowOff>
    </xdr:to>
    <xdr:grpSp>
      <xdr:nvGrpSpPr>
        <xdr:cNvPr id="51" name="Group 50">
          <a:extLst>
            <a:ext uri="{FF2B5EF4-FFF2-40B4-BE49-F238E27FC236}">
              <a16:creationId xmlns:a16="http://schemas.microsoft.com/office/drawing/2014/main" id="{00000000-0008-0000-0B00-000033000000}"/>
            </a:ext>
          </a:extLst>
        </xdr:cNvPr>
        <xdr:cNvGrpSpPr/>
      </xdr:nvGrpSpPr>
      <xdr:grpSpPr>
        <a:xfrm>
          <a:off x="12105043" y="95923"/>
          <a:ext cx="3919792" cy="4021412"/>
          <a:chOff x="3337560" y="381000"/>
          <a:chExt cx="3919792" cy="4021412"/>
        </a:xfrm>
      </xdr:grpSpPr>
      <xdr:grpSp>
        <xdr:nvGrpSpPr>
          <xdr:cNvPr id="50" name="Group 49">
            <a:extLst>
              <a:ext uri="{FF2B5EF4-FFF2-40B4-BE49-F238E27FC236}">
                <a16:creationId xmlns:a16="http://schemas.microsoft.com/office/drawing/2014/main" id="{00000000-0008-0000-0B00-000032000000}"/>
              </a:ext>
            </a:extLst>
          </xdr:cNvPr>
          <xdr:cNvGrpSpPr/>
        </xdr:nvGrpSpPr>
        <xdr:grpSpPr>
          <a:xfrm>
            <a:off x="4515599" y="381000"/>
            <a:ext cx="2695532" cy="3919792"/>
            <a:chOff x="4515599" y="381000"/>
            <a:chExt cx="2695532" cy="3919792"/>
          </a:xfrm>
        </xdr:grpSpPr>
        <xdr:sp macro="" textlink="">
          <xdr:nvSpPr>
            <xdr:cNvPr id="30" name="Rectangle 29">
              <a:extLst>
                <a:ext uri="{FF2B5EF4-FFF2-40B4-BE49-F238E27FC236}">
                  <a16:creationId xmlns:a16="http://schemas.microsoft.com/office/drawing/2014/main" id="{00000000-0008-0000-0B00-00001E000000}"/>
                </a:ext>
              </a:extLst>
            </xdr:cNvPr>
            <xdr:cNvSpPr/>
          </xdr:nvSpPr>
          <xdr:spPr>
            <a:xfrm rot="18900000">
              <a:off x="6351560" y="3423661"/>
              <a:ext cx="228599" cy="784860"/>
            </a:xfrm>
            <a:prstGeom prst="rect">
              <a:avLst/>
            </a:prstGeom>
            <a:solidFill>
              <a:srgbClr val="3267D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31" name="Rectangle 30">
              <a:extLst>
                <a:ext uri="{FF2B5EF4-FFF2-40B4-BE49-F238E27FC236}">
                  <a16:creationId xmlns:a16="http://schemas.microsoft.com/office/drawing/2014/main" id="{00000000-0008-0000-0B00-00001F000000}"/>
                </a:ext>
              </a:extLst>
            </xdr:cNvPr>
            <xdr:cNvSpPr/>
          </xdr:nvSpPr>
          <xdr:spPr>
            <a:xfrm rot="18900000">
              <a:off x="6510511" y="3264710"/>
              <a:ext cx="228599" cy="784860"/>
            </a:xfrm>
            <a:prstGeom prst="rect">
              <a:avLst/>
            </a:prstGeom>
            <a:solidFill>
              <a:srgbClr val="1E5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32" name="Rectangle 3">
              <a:extLst>
                <a:ext uri="{FF2B5EF4-FFF2-40B4-BE49-F238E27FC236}">
                  <a16:creationId xmlns:a16="http://schemas.microsoft.com/office/drawing/2014/main" id="{00000000-0008-0000-0B00-000020000000}"/>
                </a:ext>
              </a:extLst>
            </xdr:cNvPr>
            <xdr:cNvSpPr/>
          </xdr:nvSpPr>
          <xdr:spPr>
            <a:xfrm rot="18900000">
              <a:off x="4515599" y="674653"/>
              <a:ext cx="419100" cy="3070860"/>
            </a:xfrm>
            <a:custGeom>
              <a:avLst/>
              <a:gdLst>
                <a:gd name="connsiteX0" fmla="*/ 0 w 449580"/>
                <a:gd name="connsiteY0" fmla="*/ 0 h 3070860"/>
                <a:gd name="connsiteX1" fmla="*/ 449580 w 449580"/>
                <a:gd name="connsiteY1" fmla="*/ 0 h 3070860"/>
                <a:gd name="connsiteX2" fmla="*/ 449580 w 449580"/>
                <a:gd name="connsiteY2" fmla="*/ 3070860 h 3070860"/>
                <a:gd name="connsiteX3" fmla="*/ 0 w 449580"/>
                <a:gd name="connsiteY3" fmla="*/ 3070860 h 3070860"/>
                <a:gd name="connsiteX4" fmla="*/ 0 w 449580"/>
                <a:gd name="connsiteY4" fmla="*/ 0 h 3070860"/>
                <a:gd name="connsiteX0" fmla="*/ 0 w 449580"/>
                <a:gd name="connsiteY0" fmla="*/ 0 h 3070860"/>
                <a:gd name="connsiteX1" fmla="*/ 449580 w 449580"/>
                <a:gd name="connsiteY1" fmla="*/ 0 h 3070860"/>
                <a:gd name="connsiteX2" fmla="*/ 449580 w 449580"/>
                <a:gd name="connsiteY2" fmla="*/ 3070860 h 3070860"/>
                <a:gd name="connsiteX3" fmla="*/ 129540 w 449580"/>
                <a:gd name="connsiteY3" fmla="*/ 3070860 h 3070860"/>
                <a:gd name="connsiteX4" fmla="*/ 0 w 449580"/>
                <a:gd name="connsiteY4" fmla="*/ 0 h 3070860"/>
                <a:gd name="connsiteX0" fmla="*/ 0 w 419100"/>
                <a:gd name="connsiteY0" fmla="*/ 502920 h 3070860"/>
                <a:gd name="connsiteX1" fmla="*/ 419100 w 419100"/>
                <a:gd name="connsiteY1" fmla="*/ 0 h 3070860"/>
                <a:gd name="connsiteX2" fmla="*/ 419100 w 419100"/>
                <a:gd name="connsiteY2" fmla="*/ 3070860 h 3070860"/>
                <a:gd name="connsiteX3" fmla="*/ 99060 w 419100"/>
                <a:gd name="connsiteY3" fmla="*/ 3070860 h 3070860"/>
                <a:gd name="connsiteX4" fmla="*/ 0 w 419100"/>
                <a:gd name="connsiteY4" fmla="*/ 502920 h 3070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419100" h="3070860">
                  <a:moveTo>
                    <a:pt x="0" y="502920"/>
                  </a:moveTo>
                  <a:lnTo>
                    <a:pt x="419100" y="0"/>
                  </a:lnTo>
                  <a:lnTo>
                    <a:pt x="419100" y="3070860"/>
                  </a:lnTo>
                  <a:lnTo>
                    <a:pt x="99060" y="3070860"/>
                  </a:lnTo>
                  <a:lnTo>
                    <a:pt x="0" y="502920"/>
                  </a:lnTo>
                  <a:close/>
                </a:path>
              </a:pathLst>
            </a:custGeom>
            <a:solidFill>
              <a:srgbClr val="C3D2F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33" name="Right Triangle 4">
              <a:extLst>
                <a:ext uri="{FF2B5EF4-FFF2-40B4-BE49-F238E27FC236}">
                  <a16:creationId xmlns:a16="http://schemas.microsoft.com/office/drawing/2014/main" id="{00000000-0008-0000-0B00-000021000000}"/>
                </a:ext>
              </a:extLst>
            </xdr:cNvPr>
            <xdr:cNvSpPr/>
          </xdr:nvSpPr>
          <xdr:spPr>
            <a:xfrm rot="8100000">
              <a:off x="5639913" y="3279807"/>
              <a:ext cx="591047" cy="524301"/>
            </a:xfrm>
            <a:custGeom>
              <a:avLst/>
              <a:gdLst>
                <a:gd name="connsiteX0" fmla="*/ 0 w 487680"/>
                <a:gd name="connsiteY0" fmla="*/ 472440 h 472440"/>
                <a:gd name="connsiteX1" fmla="*/ 0 w 487680"/>
                <a:gd name="connsiteY1" fmla="*/ 0 h 472440"/>
                <a:gd name="connsiteX2" fmla="*/ 487680 w 487680"/>
                <a:gd name="connsiteY2" fmla="*/ 472440 h 472440"/>
                <a:gd name="connsiteX3" fmla="*/ 0 w 487680"/>
                <a:gd name="connsiteY3" fmla="*/ 472440 h 472440"/>
                <a:gd name="connsiteX0" fmla="*/ 0 w 487680"/>
                <a:gd name="connsiteY0" fmla="*/ 472440 h 472440"/>
                <a:gd name="connsiteX1" fmla="*/ 0 w 487680"/>
                <a:gd name="connsiteY1" fmla="*/ 0 h 472440"/>
                <a:gd name="connsiteX2" fmla="*/ 487680 w 487680"/>
                <a:gd name="connsiteY2" fmla="*/ 472440 h 472440"/>
                <a:gd name="connsiteX3" fmla="*/ 0 w 487680"/>
                <a:gd name="connsiteY3" fmla="*/ 472440 h 472440"/>
                <a:gd name="connsiteX0" fmla="*/ 0 w 487680"/>
                <a:gd name="connsiteY0" fmla="*/ 518160 h 518160"/>
                <a:gd name="connsiteX1" fmla="*/ 0 w 487680"/>
                <a:gd name="connsiteY1" fmla="*/ 0 h 518160"/>
                <a:gd name="connsiteX2" fmla="*/ 487680 w 487680"/>
                <a:gd name="connsiteY2" fmla="*/ 518160 h 518160"/>
                <a:gd name="connsiteX3" fmla="*/ 0 w 487680"/>
                <a:gd name="connsiteY3" fmla="*/ 518160 h 518160"/>
                <a:gd name="connsiteX0" fmla="*/ 0 w 489494"/>
                <a:gd name="connsiteY0" fmla="*/ 518160 h 518160"/>
                <a:gd name="connsiteX1" fmla="*/ 0 w 489494"/>
                <a:gd name="connsiteY1" fmla="*/ 0 h 518160"/>
                <a:gd name="connsiteX2" fmla="*/ 487680 w 489494"/>
                <a:gd name="connsiteY2" fmla="*/ 518160 h 518160"/>
                <a:gd name="connsiteX3" fmla="*/ 0 w 489494"/>
                <a:gd name="connsiteY3" fmla="*/ 518160 h 518160"/>
                <a:gd name="connsiteX0" fmla="*/ 0 w 598209"/>
                <a:gd name="connsiteY0" fmla="*/ 518160 h 518160"/>
                <a:gd name="connsiteX1" fmla="*/ 0 w 598209"/>
                <a:gd name="connsiteY1" fmla="*/ 0 h 518160"/>
                <a:gd name="connsiteX2" fmla="*/ 487680 w 598209"/>
                <a:gd name="connsiteY2" fmla="*/ 518160 h 518160"/>
                <a:gd name="connsiteX3" fmla="*/ 0 w 598209"/>
                <a:gd name="connsiteY3" fmla="*/ 518160 h 518160"/>
                <a:gd name="connsiteX0" fmla="*/ 0 w 652983"/>
                <a:gd name="connsiteY0" fmla="*/ 518160 h 518160"/>
                <a:gd name="connsiteX1" fmla="*/ 0 w 652983"/>
                <a:gd name="connsiteY1" fmla="*/ 0 h 518160"/>
                <a:gd name="connsiteX2" fmla="*/ 487680 w 652983"/>
                <a:gd name="connsiteY2" fmla="*/ 518160 h 518160"/>
                <a:gd name="connsiteX3" fmla="*/ 0 w 652983"/>
                <a:gd name="connsiteY3" fmla="*/ 518160 h 518160"/>
                <a:gd name="connsiteX0" fmla="*/ 0 w 609907"/>
                <a:gd name="connsiteY0" fmla="*/ 518160 h 518160"/>
                <a:gd name="connsiteX1" fmla="*/ 0 w 609907"/>
                <a:gd name="connsiteY1" fmla="*/ 0 h 518160"/>
                <a:gd name="connsiteX2" fmla="*/ 487680 w 609907"/>
                <a:gd name="connsiteY2" fmla="*/ 518160 h 518160"/>
                <a:gd name="connsiteX3" fmla="*/ 0 w 609907"/>
                <a:gd name="connsiteY3" fmla="*/ 518160 h 518160"/>
                <a:gd name="connsiteX0" fmla="*/ 0 w 680021"/>
                <a:gd name="connsiteY0" fmla="*/ 518160 h 518160"/>
                <a:gd name="connsiteX1" fmla="*/ 0 w 680021"/>
                <a:gd name="connsiteY1" fmla="*/ 0 h 518160"/>
                <a:gd name="connsiteX2" fmla="*/ 487680 w 680021"/>
                <a:gd name="connsiteY2" fmla="*/ 518160 h 518160"/>
                <a:gd name="connsiteX3" fmla="*/ 0 w 680021"/>
                <a:gd name="connsiteY3" fmla="*/ 518160 h 518160"/>
                <a:gd name="connsiteX0" fmla="*/ 0 w 648857"/>
                <a:gd name="connsiteY0" fmla="*/ 518160 h 518160"/>
                <a:gd name="connsiteX1" fmla="*/ 0 w 648857"/>
                <a:gd name="connsiteY1" fmla="*/ 0 h 518160"/>
                <a:gd name="connsiteX2" fmla="*/ 487680 w 648857"/>
                <a:gd name="connsiteY2" fmla="*/ 518160 h 518160"/>
                <a:gd name="connsiteX3" fmla="*/ 0 w 648857"/>
                <a:gd name="connsiteY3" fmla="*/ 518160 h 518160"/>
                <a:gd name="connsiteX0" fmla="*/ 0 w 620449"/>
                <a:gd name="connsiteY0" fmla="*/ 518160 h 518160"/>
                <a:gd name="connsiteX1" fmla="*/ 0 w 620449"/>
                <a:gd name="connsiteY1" fmla="*/ 0 h 518160"/>
                <a:gd name="connsiteX2" fmla="*/ 430530 w 620449"/>
                <a:gd name="connsiteY2" fmla="*/ 518160 h 518160"/>
                <a:gd name="connsiteX3" fmla="*/ 0 w 620449"/>
                <a:gd name="connsiteY3" fmla="*/ 518160 h 518160"/>
                <a:gd name="connsiteX0" fmla="*/ 0 w 644366"/>
                <a:gd name="connsiteY0" fmla="*/ 518160 h 518385"/>
                <a:gd name="connsiteX1" fmla="*/ 0 w 644366"/>
                <a:gd name="connsiteY1" fmla="*/ 0 h 518385"/>
                <a:gd name="connsiteX2" fmla="*/ 430530 w 644366"/>
                <a:gd name="connsiteY2" fmla="*/ 518160 h 518385"/>
                <a:gd name="connsiteX3" fmla="*/ 0 w 644366"/>
                <a:gd name="connsiteY3" fmla="*/ 518160 h 518385"/>
                <a:gd name="connsiteX0" fmla="*/ 0 w 593385"/>
                <a:gd name="connsiteY0" fmla="*/ 518180 h 518402"/>
                <a:gd name="connsiteX1" fmla="*/ 0 w 593385"/>
                <a:gd name="connsiteY1" fmla="*/ 20 h 518402"/>
                <a:gd name="connsiteX2" fmla="*/ 430530 w 593385"/>
                <a:gd name="connsiteY2" fmla="*/ 518180 h 518402"/>
                <a:gd name="connsiteX3" fmla="*/ 0 w 593385"/>
                <a:gd name="connsiteY3" fmla="*/ 518180 h 518402"/>
                <a:gd name="connsiteX0" fmla="*/ 0 w 622709"/>
                <a:gd name="connsiteY0" fmla="*/ 518180 h 518182"/>
                <a:gd name="connsiteX1" fmla="*/ 0 w 622709"/>
                <a:gd name="connsiteY1" fmla="*/ 20 h 518182"/>
                <a:gd name="connsiteX2" fmla="*/ 430530 w 622709"/>
                <a:gd name="connsiteY2" fmla="*/ 518180 h 518182"/>
                <a:gd name="connsiteX3" fmla="*/ 0 w 622709"/>
                <a:gd name="connsiteY3" fmla="*/ 518180 h 518182"/>
                <a:gd name="connsiteX0" fmla="*/ 0 w 594709"/>
                <a:gd name="connsiteY0" fmla="*/ 518241 h 518243"/>
                <a:gd name="connsiteX1" fmla="*/ 0 w 594709"/>
                <a:gd name="connsiteY1" fmla="*/ 81 h 518243"/>
                <a:gd name="connsiteX2" fmla="*/ 430530 w 594709"/>
                <a:gd name="connsiteY2" fmla="*/ 518241 h 518243"/>
                <a:gd name="connsiteX3" fmla="*/ 0 w 594709"/>
                <a:gd name="connsiteY3" fmla="*/ 518241 h 518243"/>
                <a:gd name="connsiteX0" fmla="*/ 0 w 593546"/>
                <a:gd name="connsiteY0" fmla="*/ 529640 h 529641"/>
                <a:gd name="connsiteX1" fmla="*/ 0 w 593546"/>
                <a:gd name="connsiteY1" fmla="*/ 11480 h 529641"/>
                <a:gd name="connsiteX2" fmla="*/ 430530 w 593546"/>
                <a:gd name="connsiteY2" fmla="*/ 529640 h 529641"/>
                <a:gd name="connsiteX3" fmla="*/ 0 w 593546"/>
                <a:gd name="connsiteY3" fmla="*/ 529640 h 529641"/>
                <a:gd name="connsiteX0" fmla="*/ 0 w 606537"/>
                <a:gd name="connsiteY0" fmla="*/ 529640 h 529641"/>
                <a:gd name="connsiteX1" fmla="*/ 0 w 606537"/>
                <a:gd name="connsiteY1" fmla="*/ 11480 h 529641"/>
                <a:gd name="connsiteX2" fmla="*/ 430530 w 606537"/>
                <a:gd name="connsiteY2" fmla="*/ 529640 h 529641"/>
                <a:gd name="connsiteX3" fmla="*/ 0 w 606537"/>
                <a:gd name="connsiteY3" fmla="*/ 529640 h 529641"/>
                <a:gd name="connsiteX0" fmla="*/ 0 w 591047"/>
                <a:gd name="connsiteY0" fmla="*/ 524299 h 524301"/>
                <a:gd name="connsiteX1" fmla="*/ 0 w 591047"/>
                <a:gd name="connsiteY1" fmla="*/ 6139 h 524301"/>
                <a:gd name="connsiteX2" fmla="*/ 430530 w 591047"/>
                <a:gd name="connsiteY2" fmla="*/ 524299 h 524301"/>
                <a:gd name="connsiteX3" fmla="*/ 0 w 591047"/>
                <a:gd name="connsiteY3" fmla="*/ 524299 h 524301"/>
              </a:gdLst>
              <a:ahLst/>
              <a:cxnLst>
                <a:cxn ang="0">
                  <a:pos x="connsiteX0" y="connsiteY0"/>
                </a:cxn>
                <a:cxn ang="0">
                  <a:pos x="connsiteX1" y="connsiteY1"/>
                </a:cxn>
                <a:cxn ang="0">
                  <a:pos x="connsiteX2" y="connsiteY2"/>
                </a:cxn>
                <a:cxn ang="0">
                  <a:pos x="connsiteX3" y="connsiteY3"/>
                </a:cxn>
              </a:cxnLst>
              <a:rect l="l" t="t" r="r" b="b"/>
              <a:pathLst>
                <a:path w="591047" h="524301">
                  <a:moveTo>
                    <a:pt x="0" y="524299"/>
                  </a:moveTo>
                  <a:lnTo>
                    <a:pt x="0" y="6139"/>
                  </a:lnTo>
                  <a:cubicBezTo>
                    <a:pt x="717550" y="-66251"/>
                    <a:pt x="674370" y="525569"/>
                    <a:pt x="430530" y="524299"/>
                  </a:cubicBezTo>
                  <a:lnTo>
                    <a:pt x="0" y="524299"/>
                  </a:lnTo>
                  <a:close/>
                </a:path>
              </a:pathLst>
            </a:custGeom>
            <a:solidFill>
              <a:srgbClr val="5D87E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34" name="Freeform: Shape 33">
              <a:extLst>
                <a:ext uri="{FF2B5EF4-FFF2-40B4-BE49-F238E27FC236}">
                  <a16:creationId xmlns:a16="http://schemas.microsoft.com/office/drawing/2014/main" id="{00000000-0008-0000-0B00-000022000000}"/>
                </a:ext>
              </a:extLst>
            </xdr:cNvPr>
            <xdr:cNvSpPr/>
          </xdr:nvSpPr>
          <xdr:spPr>
            <a:xfrm rot="18900000">
              <a:off x="6590101" y="3904552"/>
              <a:ext cx="621030" cy="396240"/>
            </a:xfrm>
            <a:custGeom>
              <a:avLst/>
              <a:gdLst>
                <a:gd name="connsiteX0" fmla="*/ 198120 w 621030"/>
                <a:gd name="connsiteY0" fmla="*/ 0 h 396240"/>
                <a:gd name="connsiteX1" fmla="*/ 275237 w 621030"/>
                <a:gd name="connsiteY1" fmla="*/ 15569 h 396240"/>
                <a:gd name="connsiteX2" fmla="*/ 310515 w 621030"/>
                <a:gd name="connsiteY2" fmla="*/ 39354 h 396240"/>
                <a:gd name="connsiteX3" fmla="*/ 345793 w 621030"/>
                <a:gd name="connsiteY3" fmla="*/ 15569 h 396240"/>
                <a:gd name="connsiteX4" fmla="*/ 422910 w 621030"/>
                <a:gd name="connsiteY4" fmla="*/ 0 h 396240"/>
                <a:gd name="connsiteX5" fmla="*/ 621030 w 621030"/>
                <a:gd name="connsiteY5" fmla="*/ 198120 h 396240"/>
                <a:gd name="connsiteX6" fmla="*/ 422910 w 621030"/>
                <a:gd name="connsiteY6" fmla="*/ 396240 h 396240"/>
                <a:gd name="connsiteX7" fmla="*/ 345793 w 621030"/>
                <a:gd name="connsiteY7" fmla="*/ 380671 h 396240"/>
                <a:gd name="connsiteX8" fmla="*/ 310515 w 621030"/>
                <a:gd name="connsiteY8" fmla="*/ 356886 h 396240"/>
                <a:gd name="connsiteX9" fmla="*/ 275237 w 621030"/>
                <a:gd name="connsiteY9" fmla="*/ 380671 h 396240"/>
                <a:gd name="connsiteX10" fmla="*/ 198120 w 621030"/>
                <a:gd name="connsiteY10" fmla="*/ 396240 h 396240"/>
                <a:gd name="connsiteX11" fmla="*/ 0 w 621030"/>
                <a:gd name="connsiteY11" fmla="*/ 198120 h 396240"/>
                <a:gd name="connsiteX12" fmla="*/ 198120 w 621030"/>
                <a:gd name="connsiteY12" fmla="*/ 0 h 3962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21030" h="396240">
                  <a:moveTo>
                    <a:pt x="198120" y="0"/>
                  </a:moveTo>
                  <a:cubicBezTo>
                    <a:pt x="225475" y="0"/>
                    <a:pt x="251535" y="5544"/>
                    <a:pt x="275237" y="15569"/>
                  </a:cubicBezTo>
                  <a:lnTo>
                    <a:pt x="310515" y="39354"/>
                  </a:lnTo>
                  <a:lnTo>
                    <a:pt x="345793" y="15569"/>
                  </a:lnTo>
                  <a:cubicBezTo>
                    <a:pt x="369495" y="5544"/>
                    <a:pt x="395555" y="0"/>
                    <a:pt x="422910" y="0"/>
                  </a:cubicBezTo>
                  <a:cubicBezTo>
                    <a:pt x="532329" y="0"/>
                    <a:pt x="621030" y="88701"/>
                    <a:pt x="621030" y="198120"/>
                  </a:cubicBezTo>
                  <a:cubicBezTo>
                    <a:pt x="621030" y="307539"/>
                    <a:pt x="532329" y="396240"/>
                    <a:pt x="422910" y="396240"/>
                  </a:cubicBezTo>
                  <a:cubicBezTo>
                    <a:pt x="395555" y="396240"/>
                    <a:pt x="369495" y="390696"/>
                    <a:pt x="345793" y="380671"/>
                  </a:cubicBezTo>
                  <a:lnTo>
                    <a:pt x="310515" y="356886"/>
                  </a:lnTo>
                  <a:lnTo>
                    <a:pt x="275237" y="380671"/>
                  </a:lnTo>
                  <a:cubicBezTo>
                    <a:pt x="251535" y="390696"/>
                    <a:pt x="225475" y="396240"/>
                    <a:pt x="198120" y="396240"/>
                  </a:cubicBezTo>
                  <a:cubicBezTo>
                    <a:pt x="88701" y="396240"/>
                    <a:pt x="0" y="307539"/>
                    <a:pt x="0" y="198120"/>
                  </a:cubicBezTo>
                  <a:cubicBezTo>
                    <a:pt x="0" y="88701"/>
                    <a:pt x="88701" y="0"/>
                    <a:pt x="198120" y="0"/>
                  </a:cubicBezTo>
                  <a:close/>
                </a:path>
              </a:pathLst>
            </a:custGeom>
            <a:solidFill>
              <a:srgbClr val="1E5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35" name="Right Triangle 4">
              <a:extLst>
                <a:ext uri="{FF2B5EF4-FFF2-40B4-BE49-F238E27FC236}">
                  <a16:creationId xmlns:a16="http://schemas.microsoft.com/office/drawing/2014/main" id="{00000000-0008-0000-0B00-000023000000}"/>
                </a:ext>
              </a:extLst>
            </xdr:cNvPr>
            <xdr:cNvSpPr/>
          </xdr:nvSpPr>
          <xdr:spPr>
            <a:xfrm rot="8100000" flipH="1">
              <a:off x="6055152" y="2864566"/>
              <a:ext cx="591047" cy="524301"/>
            </a:xfrm>
            <a:custGeom>
              <a:avLst/>
              <a:gdLst>
                <a:gd name="connsiteX0" fmla="*/ 0 w 487680"/>
                <a:gd name="connsiteY0" fmla="*/ 472440 h 472440"/>
                <a:gd name="connsiteX1" fmla="*/ 0 w 487680"/>
                <a:gd name="connsiteY1" fmla="*/ 0 h 472440"/>
                <a:gd name="connsiteX2" fmla="*/ 487680 w 487680"/>
                <a:gd name="connsiteY2" fmla="*/ 472440 h 472440"/>
                <a:gd name="connsiteX3" fmla="*/ 0 w 487680"/>
                <a:gd name="connsiteY3" fmla="*/ 472440 h 472440"/>
                <a:gd name="connsiteX0" fmla="*/ 0 w 487680"/>
                <a:gd name="connsiteY0" fmla="*/ 472440 h 472440"/>
                <a:gd name="connsiteX1" fmla="*/ 0 w 487680"/>
                <a:gd name="connsiteY1" fmla="*/ 0 h 472440"/>
                <a:gd name="connsiteX2" fmla="*/ 487680 w 487680"/>
                <a:gd name="connsiteY2" fmla="*/ 472440 h 472440"/>
                <a:gd name="connsiteX3" fmla="*/ 0 w 487680"/>
                <a:gd name="connsiteY3" fmla="*/ 472440 h 472440"/>
                <a:gd name="connsiteX0" fmla="*/ 0 w 487680"/>
                <a:gd name="connsiteY0" fmla="*/ 518160 h 518160"/>
                <a:gd name="connsiteX1" fmla="*/ 0 w 487680"/>
                <a:gd name="connsiteY1" fmla="*/ 0 h 518160"/>
                <a:gd name="connsiteX2" fmla="*/ 487680 w 487680"/>
                <a:gd name="connsiteY2" fmla="*/ 518160 h 518160"/>
                <a:gd name="connsiteX3" fmla="*/ 0 w 487680"/>
                <a:gd name="connsiteY3" fmla="*/ 518160 h 518160"/>
                <a:gd name="connsiteX0" fmla="*/ 0 w 489494"/>
                <a:gd name="connsiteY0" fmla="*/ 518160 h 518160"/>
                <a:gd name="connsiteX1" fmla="*/ 0 w 489494"/>
                <a:gd name="connsiteY1" fmla="*/ 0 h 518160"/>
                <a:gd name="connsiteX2" fmla="*/ 487680 w 489494"/>
                <a:gd name="connsiteY2" fmla="*/ 518160 h 518160"/>
                <a:gd name="connsiteX3" fmla="*/ 0 w 489494"/>
                <a:gd name="connsiteY3" fmla="*/ 518160 h 518160"/>
                <a:gd name="connsiteX0" fmla="*/ 0 w 598209"/>
                <a:gd name="connsiteY0" fmla="*/ 518160 h 518160"/>
                <a:gd name="connsiteX1" fmla="*/ 0 w 598209"/>
                <a:gd name="connsiteY1" fmla="*/ 0 h 518160"/>
                <a:gd name="connsiteX2" fmla="*/ 487680 w 598209"/>
                <a:gd name="connsiteY2" fmla="*/ 518160 h 518160"/>
                <a:gd name="connsiteX3" fmla="*/ 0 w 598209"/>
                <a:gd name="connsiteY3" fmla="*/ 518160 h 518160"/>
                <a:gd name="connsiteX0" fmla="*/ 0 w 652983"/>
                <a:gd name="connsiteY0" fmla="*/ 518160 h 518160"/>
                <a:gd name="connsiteX1" fmla="*/ 0 w 652983"/>
                <a:gd name="connsiteY1" fmla="*/ 0 h 518160"/>
                <a:gd name="connsiteX2" fmla="*/ 487680 w 652983"/>
                <a:gd name="connsiteY2" fmla="*/ 518160 h 518160"/>
                <a:gd name="connsiteX3" fmla="*/ 0 w 652983"/>
                <a:gd name="connsiteY3" fmla="*/ 518160 h 518160"/>
                <a:gd name="connsiteX0" fmla="*/ 0 w 609907"/>
                <a:gd name="connsiteY0" fmla="*/ 518160 h 518160"/>
                <a:gd name="connsiteX1" fmla="*/ 0 w 609907"/>
                <a:gd name="connsiteY1" fmla="*/ 0 h 518160"/>
                <a:gd name="connsiteX2" fmla="*/ 487680 w 609907"/>
                <a:gd name="connsiteY2" fmla="*/ 518160 h 518160"/>
                <a:gd name="connsiteX3" fmla="*/ 0 w 609907"/>
                <a:gd name="connsiteY3" fmla="*/ 518160 h 518160"/>
                <a:gd name="connsiteX0" fmla="*/ 0 w 680021"/>
                <a:gd name="connsiteY0" fmla="*/ 518160 h 518160"/>
                <a:gd name="connsiteX1" fmla="*/ 0 w 680021"/>
                <a:gd name="connsiteY1" fmla="*/ 0 h 518160"/>
                <a:gd name="connsiteX2" fmla="*/ 487680 w 680021"/>
                <a:gd name="connsiteY2" fmla="*/ 518160 h 518160"/>
                <a:gd name="connsiteX3" fmla="*/ 0 w 680021"/>
                <a:gd name="connsiteY3" fmla="*/ 518160 h 518160"/>
                <a:gd name="connsiteX0" fmla="*/ 0 w 648857"/>
                <a:gd name="connsiteY0" fmla="*/ 518160 h 518160"/>
                <a:gd name="connsiteX1" fmla="*/ 0 w 648857"/>
                <a:gd name="connsiteY1" fmla="*/ 0 h 518160"/>
                <a:gd name="connsiteX2" fmla="*/ 487680 w 648857"/>
                <a:gd name="connsiteY2" fmla="*/ 518160 h 518160"/>
                <a:gd name="connsiteX3" fmla="*/ 0 w 648857"/>
                <a:gd name="connsiteY3" fmla="*/ 518160 h 518160"/>
                <a:gd name="connsiteX0" fmla="*/ 0 w 620449"/>
                <a:gd name="connsiteY0" fmla="*/ 518160 h 518160"/>
                <a:gd name="connsiteX1" fmla="*/ 0 w 620449"/>
                <a:gd name="connsiteY1" fmla="*/ 0 h 518160"/>
                <a:gd name="connsiteX2" fmla="*/ 430530 w 620449"/>
                <a:gd name="connsiteY2" fmla="*/ 518160 h 518160"/>
                <a:gd name="connsiteX3" fmla="*/ 0 w 620449"/>
                <a:gd name="connsiteY3" fmla="*/ 518160 h 518160"/>
                <a:gd name="connsiteX0" fmla="*/ 0 w 644366"/>
                <a:gd name="connsiteY0" fmla="*/ 518160 h 518385"/>
                <a:gd name="connsiteX1" fmla="*/ 0 w 644366"/>
                <a:gd name="connsiteY1" fmla="*/ 0 h 518385"/>
                <a:gd name="connsiteX2" fmla="*/ 430530 w 644366"/>
                <a:gd name="connsiteY2" fmla="*/ 518160 h 518385"/>
                <a:gd name="connsiteX3" fmla="*/ 0 w 644366"/>
                <a:gd name="connsiteY3" fmla="*/ 518160 h 518385"/>
                <a:gd name="connsiteX0" fmla="*/ 0 w 593385"/>
                <a:gd name="connsiteY0" fmla="*/ 518180 h 518402"/>
                <a:gd name="connsiteX1" fmla="*/ 0 w 593385"/>
                <a:gd name="connsiteY1" fmla="*/ 20 h 518402"/>
                <a:gd name="connsiteX2" fmla="*/ 430530 w 593385"/>
                <a:gd name="connsiteY2" fmla="*/ 518180 h 518402"/>
                <a:gd name="connsiteX3" fmla="*/ 0 w 593385"/>
                <a:gd name="connsiteY3" fmla="*/ 518180 h 518402"/>
                <a:gd name="connsiteX0" fmla="*/ 0 w 622709"/>
                <a:gd name="connsiteY0" fmla="*/ 518180 h 518182"/>
                <a:gd name="connsiteX1" fmla="*/ 0 w 622709"/>
                <a:gd name="connsiteY1" fmla="*/ 20 h 518182"/>
                <a:gd name="connsiteX2" fmla="*/ 430530 w 622709"/>
                <a:gd name="connsiteY2" fmla="*/ 518180 h 518182"/>
                <a:gd name="connsiteX3" fmla="*/ 0 w 622709"/>
                <a:gd name="connsiteY3" fmla="*/ 518180 h 518182"/>
                <a:gd name="connsiteX0" fmla="*/ 0 w 594709"/>
                <a:gd name="connsiteY0" fmla="*/ 518241 h 518243"/>
                <a:gd name="connsiteX1" fmla="*/ 0 w 594709"/>
                <a:gd name="connsiteY1" fmla="*/ 81 h 518243"/>
                <a:gd name="connsiteX2" fmla="*/ 430530 w 594709"/>
                <a:gd name="connsiteY2" fmla="*/ 518241 h 518243"/>
                <a:gd name="connsiteX3" fmla="*/ 0 w 594709"/>
                <a:gd name="connsiteY3" fmla="*/ 518241 h 518243"/>
                <a:gd name="connsiteX0" fmla="*/ 0 w 593546"/>
                <a:gd name="connsiteY0" fmla="*/ 529640 h 529641"/>
                <a:gd name="connsiteX1" fmla="*/ 0 w 593546"/>
                <a:gd name="connsiteY1" fmla="*/ 11480 h 529641"/>
                <a:gd name="connsiteX2" fmla="*/ 430530 w 593546"/>
                <a:gd name="connsiteY2" fmla="*/ 529640 h 529641"/>
                <a:gd name="connsiteX3" fmla="*/ 0 w 593546"/>
                <a:gd name="connsiteY3" fmla="*/ 529640 h 529641"/>
                <a:gd name="connsiteX0" fmla="*/ 0 w 606537"/>
                <a:gd name="connsiteY0" fmla="*/ 529640 h 529641"/>
                <a:gd name="connsiteX1" fmla="*/ 0 w 606537"/>
                <a:gd name="connsiteY1" fmla="*/ 11480 h 529641"/>
                <a:gd name="connsiteX2" fmla="*/ 430530 w 606537"/>
                <a:gd name="connsiteY2" fmla="*/ 529640 h 529641"/>
                <a:gd name="connsiteX3" fmla="*/ 0 w 606537"/>
                <a:gd name="connsiteY3" fmla="*/ 529640 h 529641"/>
                <a:gd name="connsiteX0" fmla="*/ 0 w 591047"/>
                <a:gd name="connsiteY0" fmla="*/ 524299 h 524301"/>
                <a:gd name="connsiteX1" fmla="*/ 0 w 591047"/>
                <a:gd name="connsiteY1" fmla="*/ 6139 h 524301"/>
                <a:gd name="connsiteX2" fmla="*/ 430530 w 591047"/>
                <a:gd name="connsiteY2" fmla="*/ 524299 h 524301"/>
                <a:gd name="connsiteX3" fmla="*/ 0 w 591047"/>
                <a:gd name="connsiteY3" fmla="*/ 524299 h 524301"/>
              </a:gdLst>
              <a:ahLst/>
              <a:cxnLst>
                <a:cxn ang="0">
                  <a:pos x="connsiteX0" y="connsiteY0"/>
                </a:cxn>
                <a:cxn ang="0">
                  <a:pos x="connsiteX1" y="connsiteY1"/>
                </a:cxn>
                <a:cxn ang="0">
                  <a:pos x="connsiteX2" y="connsiteY2"/>
                </a:cxn>
                <a:cxn ang="0">
                  <a:pos x="connsiteX3" y="connsiteY3"/>
                </a:cxn>
              </a:cxnLst>
              <a:rect l="l" t="t" r="r" b="b"/>
              <a:pathLst>
                <a:path w="591047" h="524301">
                  <a:moveTo>
                    <a:pt x="0" y="524299"/>
                  </a:moveTo>
                  <a:lnTo>
                    <a:pt x="0" y="6139"/>
                  </a:lnTo>
                  <a:cubicBezTo>
                    <a:pt x="717550" y="-66251"/>
                    <a:pt x="674370" y="525569"/>
                    <a:pt x="430530" y="524299"/>
                  </a:cubicBezTo>
                  <a:lnTo>
                    <a:pt x="0" y="524299"/>
                  </a:lnTo>
                  <a:close/>
                </a:path>
              </a:pathLst>
            </a:custGeom>
            <a:solidFill>
              <a:srgbClr val="2E63D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36" name="Rectangle 3">
              <a:extLst>
                <a:ext uri="{FF2B5EF4-FFF2-40B4-BE49-F238E27FC236}">
                  <a16:creationId xmlns:a16="http://schemas.microsoft.com/office/drawing/2014/main" id="{00000000-0008-0000-0B00-000024000000}"/>
                </a:ext>
              </a:extLst>
            </xdr:cNvPr>
            <xdr:cNvSpPr/>
          </xdr:nvSpPr>
          <xdr:spPr>
            <a:xfrm rot="18900000" flipH="1">
              <a:off x="4809252" y="381000"/>
              <a:ext cx="419100" cy="3070860"/>
            </a:xfrm>
            <a:custGeom>
              <a:avLst/>
              <a:gdLst>
                <a:gd name="connsiteX0" fmla="*/ 0 w 449580"/>
                <a:gd name="connsiteY0" fmla="*/ 0 h 3070860"/>
                <a:gd name="connsiteX1" fmla="*/ 449580 w 449580"/>
                <a:gd name="connsiteY1" fmla="*/ 0 h 3070860"/>
                <a:gd name="connsiteX2" fmla="*/ 449580 w 449580"/>
                <a:gd name="connsiteY2" fmla="*/ 3070860 h 3070860"/>
                <a:gd name="connsiteX3" fmla="*/ 0 w 449580"/>
                <a:gd name="connsiteY3" fmla="*/ 3070860 h 3070860"/>
                <a:gd name="connsiteX4" fmla="*/ 0 w 449580"/>
                <a:gd name="connsiteY4" fmla="*/ 0 h 3070860"/>
                <a:gd name="connsiteX0" fmla="*/ 0 w 449580"/>
                <a:gd name="connsiteY0" fmla="*/ 0 h 3070860"/>
                <a:gd name="connsiteX1" fmla="*/ 449580 w 449580"/>
                <a:gd name="connsiteY1" fmla="*/ 0 h 3070860"/>
                <a:gd name="connsiteX2" fmla="*/ 449580 w 449580"/>
                <a:gd name="connsiteY2" fmla="*/ 3070860 h 3070860"/>
                <a:gd name="connsiteX3" fmla="*/ 129540 w 449580"/>
                <a:gd name="connsiteY3" fmla="*/ 3070860 h 3070860"/>
                <a:gd name="connsiteX4" fmla="*/ 0 w 449580"/>
                <a:gd name="connsiteY4" fmla="*/ 0 h 3070860"/>
                <a:gd name="connsiteX0" fmla="*/ 0 w 419100"/>
                <a:gd name="connsiteY0" fmla="*/ 502920 h 3070860"/>
                <a:gd name="connsiteX1" fmla="*/ 419100 w 419100"/>
                <a:gd name="connsiteY1" fmla="*/ 0 h 3070860"/>
                <a:gd name="connsiteX2" fmla="*/ 419100 w 419100"/>
                <a:gd name="connsiteY2" fmla="*/ 3070860 h 3070860"/>
                <a:gd name="connsiteX3" fmla="*/ 99060 w 419100"/>
                <a:gd name="connsiteY3" fmla="*/ 3070860 h 3070860"/>
                <a:gd name="connsiteX4" fmla="*/ 0 w 419100"/>
                <a:gd name="connsiteY4" fmla="*/ 502920 h 3070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419100" h="3070860">
                  <a:moveTo>
                    <a:pt x="0" y="502920"/>
                  </a:moveTo>
                  <a:lnTo>
                    <a:pt x="419100" y="0"/>
                  </a:lnTo>
                  <a:lnTo>
                    <a:pt x="419100" y="3070860"/>
                  </a:lnTo>
                  <a:lnTo>
                    <a:pt x="99060" y="3070860"/>
                  </a:lnTo>
                  <a:lnTo>
                    <a:pt x="0" y="502920"/>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grpSp>
        <xdr:nvGrpSpPr>
          <xdr:cNvPr id="49" name="Group 48">
            <a:extLst>
              <a:ext uri="{FF2B5EF4-FFF2-40B4-BE49-F238E27FC236}">
                <a16:creationId xmlns:a16="http://schemas.microsoft.com/office/drawing/2014/main" id="{00000000-0008-0000-0B00-000031000000}"/>
              </a:ext>
            </a:extLst>
          </xdr:cNvPr>
          <xdr:cNvGrpSpPr/>
        </xdr:nvGrpSpPr>
        <xdr:grpSpPr>
          <a:xfrm>
            <a:off x="3337560" y="1706880"/>
            <a:ext cx="3919792" cy="2695532"/>
            <a:chOff x="3520440" y="1706880"/>
            <a:chExt cx="3919792" cy="2695532"/>
          </a:xfrm>
        </xdr:grpSpPr>
        <xdr:sp macro="" textlink="">
          <xdr:nvSpPr>
            <xdr:cNvPr id="37" name="Rectangle 36">
              <a:extLst>
                <a:ext uri="{FF2B5EF4-FFF2-40B4-BE49-F238E27FC236}">
                  <a16:creationId xmlns:a16="http://schemas.microsoft.com/office/drawing/2014/main" id="{00000000-0008-0000-0B00-000025000000}"/>
                </a:ext>
              </a:extLst>
            </xdr:cNvPr>
            <xdr:cNvSpPr/>
          </xdr:nvSpPr>
          <xdr:spPr>
            <a:xfrm rot="2700000">
              <a:off x="3890842" y="3264710"/>
              <a:ext cx="228599" cy="784860"/>
            </a:xfrm>
            <a:prstGeom prst="rect">
              <a:avLst/>
            </a:prstGeom>
            <a:solidFill>
              <a:srgbClr val="3267D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38" name="Rectangle 37">
              <a:extLst>
                <a:ext uri="{FF2B5EF4-FFF2-40B4-BE49-F238E27FC236}">
                  <a16:creationId xmlns:a16="http://schemas.microsoft.com/office/drawing/2014/main" id="{00000000-0008-0000-0B00-000026000000}"/>
                </a:ext>
              </a:extLst>
            </xdr:cNvPr>
            <xdr:cNvSpPr/>
          </xdr:nvSpPr>
          <xdr:spPr>
            <a:xfrm rot="2700000">
              <a:off x="4049793" y="3423661"/>
              <a:ext cx="228599" cy="784860"/>
            </a:xfrm>
            <a:prstGeom prst="rect">
              <a:avLst/>
            </a:prstGeom>
            <a:solidFill>
              <a:srgbClr val="1E5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39" name="Rectangle 3">
              <a:extLst>
                <a:ext uri="{FF2B5EF4-FFF2-40B4-BE49-F238E27FC236}">
                  <a16:creationId xmlns:a16="http://schemas.microsoft.com/office/drawing/2014/main" id="{00000000-0008-0000-0B00-000027000000}"/>
                </a:ext>
              </a:extLst>
            </xdr:cNvPr>
            <xdr:cNvSpPr/>
          </xdr:nvSpPr>
          <xdr:spPr>
            <a:xfrm rot="2700000">
              <a:off x="5401599" y="381000"/>
              <a:ext cx="419100" cy="3070860"/>
            </a:xfrm>
            <a:custGeom>
              <a:avLst/>
              <a:gdLst>
                <a:gd name="connsiteX0" fmla="*/ 0 w 449580"/>
                <a:gd name="connsiteY0" fmla="*/ 0 h 3070860"/>
                <a:gd name="connsiteX1" fmla="*/ 449580 w 449580"/>
                <a:gd name="connsiteY1" fmla="*/ 0 h 3070860"/>
                <a:gd name="connsiteX2" fmla="*/ 449580 w 449580"/>
                <a:gd name="connsiteY2" fmla="*/ 3070860 h 3070860"/>
                <a:gd name="connsiteX3" fmla="*/ 0 w 449580"/>
                <a:gd name="connsiteY3" fmla="*/ 3070860 h 3070860"/>
                <a:gd name="connsiteX4" fmla="*/ 0 w 449580"/>
                <a:gd name="connsiteY4" fmla="*/ 0 h 3070860"/>
                <a:gd name="connsiteX0" fmla="*/ 0 w 449580"/>
                <a:gd name="connsiteY0" fmla="*/ 0 h 3070860"/>
                <a:gd name="connsiteX1" fmla="*/ 449580 w 449580"/>
                <a:gd name="connsiteY1" fmla="*/ 0 h 3070860"/>
                <a:gd name="connsiteX2" fmla="*/ 449580 w 449580"/>
                <a:gd name="connsiteY2" fmla="*/ 3070860 h 3070860"/>
                <a:gd name="connsiteX3" fmla="*/ 129540 w 449580"/>
                <a:gd name="connsiteY3" fmla="*/ 3070860 h 3070860"/>
                <a:gd name="connsiteX4" fmla="*/ 0 w 449580"/>
                <a:gd name="connsiteY4" fmla="*/ 0 h 3070860"/>
                <a:gd name="connsiteX0" fmla="*/ 0 w 419100"/>
                <a:gd name="connsiteY0" fmla="*/ 502920 h 3070860"/>
                <a:gd name="connsiteX1" fmla="*/ 419100 w 419100"/>
                <a:gd name="connsiteY1" fmla="*/ 0 h 3070860"/>
                <a:gd name="connsiteX2" fmla="*/ 419100 w 419100"/>
                <a:gd name="connsiteY2" fmla="*/ 3070860 h 3070860"/>
                <a:gd name="connsiteX3" fmla="*/ 99060 w 419100"/>
                <a:gd name="connsiteY3" fmla="*/ 3070860 h 3070860"/>
                <a:gd name="connsiteX4" fmla="*/ 0 w 419100"/>
                <a:gd name="connsiteY4" fmla="*/ 502920 h 3070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419100" h="3070860">
                  <a:moveTo>
                    <a:pt x="0" y="502920"/>
                  </a:moveTo>
                  <a:lnTo>
                    <a:pt x="419100" y="0"/>
                  </a:lnTo>
                  <a:lnTo>
                    <a:pt x="419100" y="3070860"/>
                  </a:lnTo>
                  <a:lnTo>
                    <a:pt x="99060" y="3070860"/>
                  </a:lnTo>
                  <a:lnTo>
                    <a:pt x="0" y="502920"/>
                  </a:lnTo>
                  <a:close/>
                </a:path>
              </a:pathLst>
            </a:custGeom>
            <a:solidFill>
              <a:srgbClr val="C3D2F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40" name="Right Triangle 4">
              <a:extLst>
                <a:ext uri="{FF2B5EF4-FFF2-40B4-BE49-F238E27FC236}">
                  <a16:creationId xmlns:a16="http://schemas.microsoft.com/office/drawing/2014/main" id="{00000000-0008-0000-0B00-000028000000}"/>
                </a:ext>
              </a:extLst>
            </xdr:cNvPr>
            <xdr:cNvSpPr/>
          </xdr:nvSpPr>
          <xdr:spPr>
            <a:xfrm rot="13500000">
              <a:off x="3983752" y="2864567"/>
              <a:ext cx="591047" cy="524301"/>
            </a:xfrm>
            <a:custGeom>
              <a:avLst/>
              <a:gdLst>
                <a:gd name="connsiteX0" fmla="*/ 0 w 487680"/>
                <a:gd name="connsiteY0" fmla="*/ 472440 h 472440"/>
                <a:gd name="connsiteX1" fmla="*/ 0 w 487680"/>
                <a:gd name="connsiteY1" fmla="*/ 0 h 472440"/>
                <a:gd name="connsiteX2" fmla="*/ 487680 w 487680"/>
                <a:gd name="connsiteY2" fmla="*/ 472440 h 472440"/>
                <a:gd name="connsiteX3" fmla="*/ 0 w 487680"/>
                <a:gd name="connsiteY3" fmla="*/ 472440 h 472440"/>
                <a:gd name="connsiteX0" fmla="*/ 0 w 487680"/>
                <a:gd name="connsiteY0" fmla="*/ 472440 h 472440"/>
                <a:gd name="connsiteX1" fmla="*/ 0 w 487680"/>
                <a:gd name="connsiteY1" fmla="*/ 0 h 472440"/>
                <a:gd name="connsiteX2" fmla="*/ 487680 w 487680"/>
                <a:gd name="connsiteY2" fmla="*/ 472440 h 472440"/>
                <a:gd name="connsiteX3" fmla="*/ 0 w 487680"/>
                <a:gd name="connsiteY3" fmla="*/ 472440 h 472440"/>
                <a:gd name="connsiteX0" fmla="*/ 0 w 487680"/>
                <a:gd name="connsiteY0" fmla="*/ 518160 h 518160"/>
                <a:gd name="connsiteX1" fmla="*/ 0 w 487680"/>
                <a:gd name="connsiteY1" fmla="*/ 0 h 518160"/>
                <a:gd name="connsiteX2" fmla="*/ 487680 w 487680"/>
                <a:gd name="connsiteY2" fmla="*/ 518160 h 518160"/>
                <a:gd name="connsiteX3" fmla="*/ 0 w 487680"/>
                <a:gd name="connsiteY3" fmla="*/ 518160 h 518160"/>
                <a:gd name="connsiteX0" fmla="*/ 0 w 489494"/>
                <a:gd name="connsiteY0" fmla="*/ 518160 h 518160"/>
                <a:gd name="connsiteX1" fmla="*/ 0 w 489494"/>
                <a:gd name="connsiteY1" fmla="*/ 0 h 518160"/>
                <a:gd name="connsiteX2" fmla="*/ 487680 w 489494"/>
                <a:gd name="connsiteY2" fmla="*/ 518160 h 518160"/>
                <a:gd name="connsiteX3" fmla="*/ 0 w 489494"/>
                <a:gd name="connsiteY3" fmla="*/ 518160 h 518160"/>
                <a:gd name="connsiteX0" fmla="*/ 0 w 598209"/>
                <a:gd name="connsiteY0" fmla="*/ 518160 h 518160"/>
                <a:gd name="connsiteX1" fmla="*/ 0 w 598209"/>
                <a:gd name="connsiteY1" fmla="*/ 0 h 518160"/>
                <a:gd name="connsiteX2" fmla="*/ 487680 w 598209"/>
                <a:gd name="connsiteY2" fmla="*/ 518160 h 518160"/>
                <a:gd name="connsiteX3" fmla="*/ 0 w 598209"/>
                <a:gd name="connsiteY3" fmla="*/ 518160 h 518160"/>
                <a:gd name="connsiteX0" fmla="*/ 0 w 652983"/>
                <a:gd name="connsiteY0" fmla="*/ 518160 h 518160"/>
                <a:gd name="connsiteX1" fmla="*/ 0 w 652983"/>
                <a:gd name="connsiteY1" fmla="*/ 0 h 518160"/>
                <a:gd name="connsiteX2" fmla="*/ 487680 w 652983"/>
                <a:gd name="connsiteY2" fmla="*/ 518160 h 518160"/>
                <a:gd name="connsiteX3" fmla="*/ 0 w 652983"/>
                <a:gd name="connsiteY3" fmla="*/ 518160 h 518160"/>
                <a:gd name="connsiteX0" fmla="*/ 0 w 609907"/>
                <a:gd name="connsiteY0" fmla="*/ 518160 h 518160"/>
                <a:gd name="connsiteX1" fmla="*/ 0 w 609907"/>
                <a:gd name="connsiteY1" fmla="*/ 0 h 518160"/>
                <a:gd name="connsiteX2" fmla="*/ 487680 w 609907"/>
                <a:gd name="connsiteY2" fmla="*/ 518160 h 518160"/>
                <a:gd name="connsiteX3" fmla="*/ 0 w 609907"/>
                <a:gd name="connsiteY3" fmla="*/ 518160 h 518160"/>
                <a:gd name="connsiteX0" fmla="*/ 0 w 680021"/>
                <a:gd name="connsiteY0" fmla="*/ 518160 h 518160"/>
                <a:gd name="connsiteX1" fmla="*/ 0 w 680021"/>
                <a:gd name="connsiteY1" fmla="*/ 0 h 518160"/>
                <a:gd name="connsiteX2" fmla="*/ 487680 w 680021"/>
                <a:gd name="connsiteY2" fmla="*/ 518160 h 518160"/>
                <a:gd name="connsiteX3" fmla="*/ 0 w 680021"/>
                <a:gd name="connsiteY3" fmla="*/ 518160 h 518160"/>
                <a:gd name="connsiteX0" fmla="*/ 0 w 648857"/>
                <a:gd name="connsiteY0" fmla="*/ 518160 h 518160"/>
                <a:gd name="connsiteX1" fmla="*/ 0 w 648857"/>
                <a:gd name="connsiteY1" fmla="*/ 0 h 518160"/>
                <a:gd name="connsiteX2" fmla="*/ 487680 w 648857"/>
                <a:gd name="connsiteY2" fmla="*/ 518160 h 518160"/>
                <a:gd name="connsiteX3" fmla="*/ 0 w 648857"/>
                <a:gd name="connsiteY3" fmla="*/ 518160 h 518160"/>
                <a:gd name="connsiteX0" fmla="*/ 0 w 620449"/>
                <a:gd name="connsiteY0" fmla="*/ 518160 h 518160"/>
                <a:gd name="connsiteX1" fmla="*/ 0 w 620449"/>
                <a:gd name="connsiteY1" fmla="*/ 0 h 518160"/>
                <a:gd name="connsiteX2" fmla="*/ 430530 w 620449"/>
                <a:gd name="connsiteY2" fmla="*/ 518160 h 518160"/>
                <a:gd name="connsiteX3" fmla="*/ 0 w 620449"/>
                <a:gd name="connsiteY3" fmla="*/ 518160 h 518160"/>
                <a:gd name="connsiteX0" fmla="*/ 0 w 644366"/>
                <a:gd name="connsiteY0" fmla="*/ 518160 h 518385"/>
                <a:gd name="connsiteX1" fmla="*/ 0 w 644366"/>
                <a:gd name="connsiteY1" fmla="*/ 0 h 518385"/>
                <a:gd name="connsiteX2" fmla="*/ 430530 w 644366"/>
                <a:gd name="connsiteY2" fmla="*/ 518160 h 518385"/>
                <a:gd name="connsiteX3" fmla="*/ 0 w 644366"/>
                <a:gd name="connsiteY3" fmla="*/ 518160 h 518385"/>
                <a:gd name="connsiteX0" fmla="*/ 0 w 593385"/>
                <a:gd name="connsiteY0" fmla="*/ 518180 h 518402"/>
                <a:gd name="connsiteX1" fmla="*/ 0 w 593385"/>
                <a:gd name="connsiteY1" fmla="*/ 20 h 518402"/>
                <a:gd name="connsiteX2" fmla="*/ 430530 w 593385"/>
                <a:gd name="connsiteY2" fmla="*/ 518180 h 518402"/>
                <a:gd name="connsiteX3" fmla="*/ 0 w 593385"/>
                <a:gd name="connsiteY3" fmla="*/ 518180 h 518402"/>
                <a:gd name="connsiteX0" fmla="*/ 0 w 622709"/>
                <a:gd name="connsiteY0" fmla="*/ 518180 h 518182"/>
                <a:gd name="connsiteX1" fmla="*/ 0 w 622709"/>
                <a:gd name="connsiteY1" fmla="*/ 20 h 518182"/>
                <a:gd name="connsiteX2" fmla="*/ 430530 w 622709"/>
                <a:gd name="connsiteY2" fmla="*/ 518180 h 518182"/>
                <a:gd name="connsiteX3" fmla="*/ 0 w 622709"/>
                <a:gd name="connsiteY3" fmla="*/ 518180 h 518182"/>
                <a:gd name="connsiteX0" fmla="*/ 0 w 594709"/>
                <a:gd name="connsiteY0" fmla="*/ 518241 h 518243"/>
                <a:gd name="connsiteX1" fmla="*/ 0 w 594709"/>
                <a:gd name="connsiteY1" fmla="*/ 81 h 518243"/>
                <a:gd name="connsiteX2" fmla="*/ 430530 w 594709"/>
                <a:gd name="connsiteY2" fmla="*/ 518241 h 518243"/>
                <a:gd name="connsiteX3" fmla="*/ 0 w 594709"/>
                <a:gd name="connsiteY3" fmla="*/ 518241 h 518243"/>
                <a:gd name="connsiteX0" fmla="*/ 0 w 593546"/>
                <a:gd name="connsiteY0" fmla="*/ 529640 h 529641"/>
                <a:gd name="connsiteX1" fmla="*/ 0 w 593546"/>
                <a:gd name="connsiteY1" fmla="*/ 11480 h 529641"/>
                <a:gd name="connsiteX2" fmla="*/ 430530 w 593546"/>
                <a:gd name="connsiteY2" fmla="*/ 529640 h 529641"/>
                <a:gd name="connsiteX3" fmla="*/ 0 w 593546"/>
                <a:gd name="connsiteY3" fmla="*/ 529640 h 529641"/>
                <a:gd name="connsiteX0" fmla="*/ 0 w 606537"/>
                <a:gd name="connsiteY0" fmla="*/ 529640 h 529641"/>
                <a:gd name="connsiteX1" fmla="*/ 0 w 606537"/>
                <a:gd name="connsiteY1" fmla="*/ 11480 h 529641"/>
                <a:gd name="connsiteX2" fmla="*/ 430530 w 606537"/>
                <a:gd name="connsiteY2" fmla="*/ 529640 h 529641"/>
                <a:gd name="connsiteX3" fmla="*/ 0 w 606537"/>
                <a:gd name="connsiteY3" fmla="*/ 529640 h 529641"/>
                <a:gd name="connsiteX0" fmla="*/ 0 w 591047"/>
                <a:gd name="connsiteY0" fmla="*/ 524299 h 524301"/>
                <a:gd name="connsiteX1" fmla="*/ 0 w 591047"/>
                <a:gd name="connsiteY1" fmla="*/ 6139 h 524301"/>
                <a:gd name="connsiteX2" fmla="*/ 430530 w 591047"/>
                <a:gd name="connsiteY2" fmla="*/ 524299 h 524301"/>
                <a:gd name="connsiteX3" fmla="*/ 0 w 591047"/>
                <a:gd name="connsiteY3" fmla="*/ 524299 h 524301"/>
              </a:gdLst>
              <a:ahLst/>
              <a:cxnLst>
                <a:cxn ang="0">
                  <a:pos x="connsiteX0" y="connsiteY0"/>
                </a:cxn>
                <a:cxn ang="0">
                  <a:pos x="connsiteX1" y="connsiteY1"/>
                </a:cxn>
                <a:cxn ang="0">
                  <a:pos x="connsiteX2" y="connsiteY2"/>
                </a:cxn>
                <a:cxn ang="0">
                  <a:pos x="connsiteX3" y="connsiteY3"/>
                </a:cxn>
              </a:cxnLst>
              <a:rect l="l" t="t" r="r" b="b"/>
              <a:pathLst>
                <a:path w="591047" h="524301">
                  <a:moveTo>
                    <a:pt x="0" y="524299"/>
                  </a:moveTo>
                  <a:lnTo>
                    <a:pt x="0" y="6139"/>
                  </a:lnTo>
                  <a:cubicBezTo>
                    <a:pt x="717550" y="-66251"/>
                    <a:pt x="674370" y="525569"/>
                    <a:pt x="430530" y="524299"/>
                  </a:cubicBezTo>
                  <a:lnTo>
                    <a:pt x="0" y="524299"/>
                  </a:lnTo>
                  <a:close/>
                </a:path>
              </a:pathLst>
            </a:custGeom>
            <a:solidFill>
              <a:srgbClr val="5D87E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41" name="Freeform: Shape 40">
              <a:extLst>
                <a:ext uri="{FF2B5EF4-FFF2-40B4-BE49-F238E27FC236}">
                  <a16:creationId xmlns:a16="http://schemas.microsoft.com/office/drawing/2014/main" id="{00000000-0008-0000-0B00-000029000000}"/>
                </a:ext>
              </a:extLst>
            </xdr:cNvPr>
            <xdr:cNvSpPr/>
          </xdr:nvSpPr>
          <xdr:spPr>
            <a:xfrm rot="2700000">
              <a:off x="3408045" y="3893777"/>
              <a:ext cx="621030" cy="396240"/>
            </a:xfrm>
            <a:custGeom>
              <a:avLst/>
              <a:gdLst>
                <a:gd name="connsiteX0" fmla="*/ 198120 w 621030"/>
                <a:gd name="connsiteY0" fmla="*/ 0 h 396240"/>
                <a:gd name="connsiteX1" fmla="*/ 275237 w 621030"/>
                <a:gd name="connsiteY1" fmla="*/ 15569 h 396240"/>
                <a:gd name="connsiteX2" fmla="*/ 310515 w 621030"/>
                <a:gd name="connsiteY2" fmla="*/ 39354 h 396240"/>
                <a:gd name="connsiteX3" fmla="*/ 345793 w 621030"/>
                <a:gd name="connsiteY3" fmla="*/ 15569 h 396240"/>
                <a:gd name="connsiteX4" fmla="*/ 422910 w 621030"/>
                <a:gd name="connsiteY4" fmla="*/ 0 h 396240"/>
                <a:gd name="connsiteX5" fmla="*/ 621030 w 621030"/>
                <a:gd name="connsiteY5" fmla="*/ 198120 h 396240"/>
                <a:gd name="connsiteX6" fmla="*/ 422910 w 621030"/>
                <a:gd name="connsiteY6" fmla="*/ 396240 h 396240"/>
                <a:gd name="connsiteX7" fmla="*/ 345793 w 621030"/>
                <a:gd name="connsiteY7" fmla="*/ 380671 h 396240"/>
                <a:gd name="connsiteX8" fmla="*/ 310515 w 621030"/>
                <a:gd name="connsiteY8" fmla="*/ 356886 h 396240"/>
                <a:gd name="connsiteX9" fmla="*/ 275237 w 621030"/>
                <a:gd name="connsiteY9" fmla="*/ 380671 h 396240"/>
                <a:gd name="connsiteX10" fmla="*/ 198120 w 621030"/>
                <a:gd name="connsiteY10" fmla="*/ 396240 h 396240"/>
                <a:gd name="connsiteX11" fmla="*/ 0 w 621030"/>
                <a:gd name="connsiteY11" fmla="*/ 198120 h 396240"/>
                <a:gd name="connsiteX12" fmla="*/ 198120 w 621030"/>
                <a:gd name="connsiteY12" fmla="*/ 0 h 3962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21030" h="396240">
                  <a:moveTo>
                    <a:pt x="198120" y="0"/>
                  </a:moveTo>
                  <a:cubicBezTo>
                    <a:pt x="225475" y="0"/>
                    <a:pt x="251535" y="5544"/>
                    <a:pt x="275237" y="15569"/>
                  </a:cubicBezTo>
                  <a:lnTo>
                    <a:pt x="310515" y="39354"/>
                  </a:lnTo>
                  <a:lnTo>
                    <a:pt x="345793" y="15569"/>
                  </a:lnTo>
                  <a:cubicBezTo>
                    <a:pt x="369495" y="5544"/>
                    <a:pt x="395555" y="0"/>
                    <a:pt x="422910" y="0"/>
                  </a:cubicBezTo>
                  <a:cubicBezTo>
                    <a:pt x="532329" y="0"/>
                    <a:pt x="621030" y="88701"/>
                    <a:pt x="621030" y="198120"/>
                  </a:cubicBezTo>
                  <a:cubicBezTo>
                    <a:pt x="621030" y="307539"/>
                    <a:pt x="532329" y="396240"/>
                    <a:pt x="422910" y="396240"/>
                  </a:cubicBezTo>
                  <a:cubicBezTo>
                    <a:pt x="395555" y="396240"/>
                    <a:pt x="369495" y="390696"/>
                    <a:pt x="345793" y="380671"/>
                  </a:cubicBezTo>
                  <a:lnTo>
                    <a:pt x="310515" y="356886"/>
                  </a:lnTo>
                  <a:lnTo>
                    <a:pt x="275237" y="380671"/>
                  </a:lnTo>
                  <a:cubicBezTo>
                    <a:pt x="251535" y="390696"/>
                    <a:pt x="225475" y="396240"/>
                    <a:pt x="198120" y="396240"/>
                  </a:cubicBezTo>
                  <a:cubicBezTo>
                    <a:pt x="88701" y="396240"/>
                    <a:pt x="0" y="307539"/>
                    <a:pt x="0" y="198120"/>
                  </a:cubicBezTo>
                  <a:cubicBezTo>
                    <a:pt x="0" y="88701"/>
                    <a:pt x="88701" y="0"/>
                    <a:pt x="198120" y="0"/>
                  </a:cubicBezTo>
                  <a:close/>
                </a:path>
              </a:pathLst>
            </a:custGeom>
            <a:solidFill>
              <a:srgbClr val="1E5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42" name="Right Triangle 4">
              <a:extLst>
                <a:ext uri="{FF2B5EF4-FFF2-40B4-BE49-F238E27FC236}">
                  <a16:creationId xmlns:a16="http://schemas.microsoft.com/office/drawing/2014/main" id="{00000000-0008-0000-0B00-00002A000000}"/>
                </a:ext>
              </a:extLst>
            </xdr:cNvPr>
            <xdr:cNvSpPr/>
          </xdr:nvSpPr>
          <xdr:spPr>
            <a:xfrm rot="13500000" flipH="1">
              <a:off x="4398993" y="3279806"/>
              <a:ext cx="591047" cy="524301"/>
            </a:xfrm>
            <a:custGeom>
              <a:avLst/>
              <a:gdLst>
                <a:gd name="connsiteX0" fmla="*/ 0 w 487680"/>
                <a:gd name="connsiteY0" fmla="*/ 472440 h 472440"/>
                <a:gd name="connsiteX1" fmla="*/ 0 w 487680"/>
                <a:gd name="connsiteY1" fmla="*/ 0 h 472440"/>
                <a:gd name="connsiteX2" fmla="*/ 487680 w 487680"/>
                <a:gd name="connsiteY2" fmla="*/ 472440 h 472440"/>
                <a:gd name="connsiteX3" fmla="*/ 0 w 487680"/>
                <a:gd name="connsiteY3" fmla="*/ 472440 h 472440"/>
                <a:gd name="connsiteX0" fmla="*/ 0 w 487680"/>
                <a:gd name="connsiteY0" fmla="*/ 472440 h 472440"/>
                <a:gd name="connsiteX1" fmla="*/ 0 w 487680"/>
                <a:gd name="connsiteY1" fmla="*/ 0 h 472440"/>
                <a:gd name="connsiteX2" fmla="*/ 487680 w 487680"/>
                <a:gd name="connsiteY2" fmla="*/ 472440 h 472440"/>
                <a:gd name="connsiteX3" fmla="*/ 0 w 487680"/>
                <a:gd name="connsiteY3" fmla="*/ 472440 h 472440"/>
                <a:gd name="connsiteX0" fmla="*/ 0 w 487680"/>
                <a:gd name="connsiteY0" fmla="*/ 518160 h 518160"/>
                <a:gd name="connsiteX1" fmla="*/ 0 w 487680"/>
                <a:gd name="connsiteY1" fmla="*/ 0 h 518160"/>
                <a:gd name="connsiteX2" fmla="*/ 487680 w 487680"/>
                <a:gd name="connsiteY2" fmla="*/ 518160 h 518160"/>
                <a:gd name="connsiteX3" fmla="*/ 0 w 487680"/>
                <a:gd name="connsiteY3" fmla="*/ 518160 h 518160"/>
                <a:gd name="connsiteX0" fmla="*/ 0 w 489494"/>
                <a:gd name="connsiteY0" fmla="*/ 518160 h 518160"/>
                <a:gd name="connsiteX1" fmla="*/ 0 w 489494"/>
                <a:gd name="connsiteY1" fmla="*/ 0 h 518160"/>
                <a:gd name="connsiteX2" fmla="*/ 487680 w 489494"/>
                <a:gd name="connsiteY2" fmla="*/ 518160 h 518160"/>
                <a:gd name="connsiteX3" fmla="*/ 0 w 489494"/>
                <a:gd name="connsiteY3" fmla="*/ 518160 h 518160"/>
                <a:gd name="connsiteX0" fmla="*/ 0 w 598209"/>
                <a:gd name="connsiteY0" fmla="*/ 518160 h 518160"/>
                <a:gd name="connsiteX1" fmla="*/ 0 w 598209"/>
                <a:gd name="connsiteY1" fmla="*/ 0 h 518160"/>
                <a:gd name="connsiteX2" fmla="*/ 487680 w 598209"/>
                <a:gd name="connsiteY2" fmla="*/ 518160 h 518160"/>
                <a:gd name="connsiteX3" fmla="*/ 0 w 598209"/>
                <a:gd name="connsiteY3" fmla="*/ 518160 h 518160"/>
                <a:gd name="connsiteX0" fmla="*/ 0 w 652983"/>
                <a:gd name="connsiteY0" fmla="*/ 518160 h 518160"/>
                <a:gd name="connsiteX1" fmla="*/ 0 w 652983"/>
                <a:gd name="connsiteY1" fmla="*/ 0 h 518160"/>
                <a:gd name="connsiteX2" fmla="*/ 487680 w 652983"/>
                <a:gd name="connsiteY2" fmla="*/ 518160 h 518160"/>
                <a:gd name="connsiteX3" fmla="*/ 0 w 652983"/>
                <a:gd name="connsiteY3" fmla="*/ 518160 h 518160"/>
                <a:gd name="connsiteX0" fmla="*/ 0 w 609907"/>
                <a:gd name="connsiteY0" fmla="*/ 518160 h 518160"/>
                <a:gd name="connsiteX1" fmla="*/ 0 w 609907"/>
                <a:gd name="connsiteY1" fmla="*/ 0 h 518160"/>
                <a:gd name="connsiteX2" fmla="*/ 487680 w 609907"/>
                <a:gd name="connsiteY2" fmla="*/ 518160 h 518160"/>
                <a:gd name="connsiteX3" fmla="*/ 0 w 609907"/>
                <a:gd name="connsiteY3" fmla="*/ 518160 h 518160"/>
                <a:gd name="connsiteX0" fmla="*/ 0 w 680021"/>
                <a:gd name="connsiteY0" fmla="*/ 518160 h 518160"/>
                <a:gd name="connsiteX1" fmla="*/ 0 w 680021"/>
                <a:gd name="connsiteY1" fmla="*/ 0 h 518160"/>
                <a:gd name="connsiteX2" fmla="*/ 487680 w 680021"/>
                <a:gd name="connsiteY2" fmla="*/ 518160 h 518160"/>
                <a:gd name="connsiteX3" fmla="*/ 0 w 680021"/>
                <a:gd name="connsiteY3" fmla="*/ 518160 h 518160"/>
                <a:gd name="connsiteX0" fmla="*/ 0 w 648857"/>
                <a:gd name="connsiteY0" fmla="*/ 518160 h 518160"/>
                <a:gd name="connsiteX1" fmla="*/ 0 w 648857"/>
                <a:gd name="connsiteY1" fmla="*/ 0 h 518160"/>
                <a:gd name="connsiteX2" fmla="*/ 487680 w 648857"/>
                <a:gd name="connsiteY2" fmla="*/ 518160 h 518160"/>
                <a:gd name="connsiteX3" fmla="*/ 0 w 648857"/>
                <a:gd name="connsiteY3" fmla="*/ 518160 h 518160"/>
                <a:gd name="connsiteX0" fmla="*/ 0 w 620449"/>
                <a:gd name="connsiteY0" fmla="*/ 518160 h 518160"/>
                <a:gd name="connsiteX1" fmla="*/ 0 w 620449"/>
                <a:gd name="connsiteY1" fmla="*/ 0 h 518160"/>
                <a:gd name="connsiteX2" fmla="*/ 430530 w 620449"/>
                <a:gd name="connsiteY2" fmla="*/ 518160 h 518160"/>
                <a:gd name="connsiteX3" fmla="*/ 0 w 620449"/>
                <a:gd name="connsiteY3" fmla="*/ 518160 h 518160"/>
                <a:gd name="connsiteX0" fmla="*/ 0 w 644366"/>
                <a:gd name="connsiteY0" fmla="*/ 518160 h 518385"/>
                <a:gd name="connsiteX1" fmla="*/ 0 w 644366"/>
                <a:gd name="connsiteY1" fmla="*/ 0 h 518385"/>
                <a:gd name="connsiteX2" fmla="*/ 430530 w 644366"/>
                <a:gd name="connsiteY2" fmla="*/ 518160 h 518385"/>
                <a:gd name="connsiteX3" fmla="*/ 0 w 644366"/>
                <a:gd name="connsiteY3" fmla="*/ 518160 h 518385"/>
                <a:gd name="connsiteX0" fmla="*/ 0 w 593385"/>
                <a:gd name="connsiteY0" fmla="*/ 518180 h 518402"/>
                <a:gd name="connsiteX1" fmla="*/ 0 w 593385"/>
                <a:gd name="connsiteY1" fmla="*/ 20 h 518402"/>
                <a:gd name="connsiteX2" fmla="*/ 430530 w 593385"/>
                <a:gd name="connsiteY2" fmla="*/ 518180 h 518402"/>
                <a:gd name="connsiteX3" fmla="*/ 0 w 593385"/>
                <a:gd name="connsiteY3" fmla="*/ 518180 h 518402"/>
                <a:gd name="connsiteX0" fmla="*/ 0 w 622709"/>
                <a:gd name="connsiteY0" fmla="*/ 518180 h 518182"/>
                <a:gd name="connsiteX1" fmla="*/ 0 w 622709"/>
                <a:gd name="connsiteY1" fmla="*/ 20 h 518182"/>
                <a:gd name="connsiteX2" fmla="*/ 430530 w 622709"/>
                <a:gd name="connsiteY2" fmla="*/ 518180 h 518182"/>
                <a:gd name="connsiteX3" fmla="*/ 0 w 622709"/>
                <a:gd name="connsiteY3" fmla="*/ 518180 h 518182"/>
                <a:gd name="connsiteX0" fmla="*/ 0 w 594709"/>
                <a:gd name="connsiteY0" fmla="*/ 518241 h 518243"/>
                <a:gd name="connsiteX1" fmla="*/ 0 w 594709"/>
                <a:gd name="connsiteY1" fmla="*/ 81 h 518243"/>
                <a:gd name="connsiteX2" fmla="*/ 430530 w 594709"/>
                <a:gd name="connsiteY2" fmla="*/ 518241 h 518243"/>
                <a:gd name="connsiteX3" fmla="*/ 0 w 594709"/>
                <a:gd name="connsiteY3" fmla="*/ 518241 h 518243"/>
                <a:gd name="connsiteX0" fmla="*/ 0 w 593546"/>
                <a:gd name="connsiteY0" fmla="*/ 529640 h 529641"/>
                <a:gd name="connsiteX1" fmla="*/ 0 w 593546"/>
                <a:gd name="connsiteY1" fmla="*/ 11480 h 529641"/>
                <a:gd name="connsiteX2" fmla="*/ 430530 w 593546"/>
                <a:gd name="connsiteY2" fmla="*/ 529640 h 529641"/>
                <a:gd name="connsiteX3" fmla="*/ 0 w 593546"/>
                <a:gd name="connsiteY3" fmla="*/ 529640 h 529641"/>
                <a:gd name="connsiteX0" fmla="*/ 0 w 606537"/>
                <a:gd name="connsiteY0" fmla="*/ 529640 h 529641"/>
                <a:gd name="connsiteX1" fmla="*/ 0 w 606537"/>
                <a:gd name="connsiteY1" fmla="*/ 11480 h 529641"/>
                <a:gd name="connsiteX2" fmla="*/ 430530 w 606537"/>
                <a:gd name="connsiteY2" fmla="*/ 529640 h 529641"/>
                <a:gd name="connsiteX3" fmla="*/ 0 w 606537"/>
                <a:gd name="connsiteY3" fmla="*/ 529640 h 529641"/>
                <a:gd name="connsiteX0" fmla="*/ 0 w 591047"/>
                <a:gd name="connsiteY0" fmla="*/ 524299 h 524301"/>
                <a:gd name="connsiteX1" fmla="*/ 0 w 591047"/>
                <a:gd name="connsiteY1" fmla="*/ 6139 h 524301"/>
                <a:gd name="connsiteX2" fmla="*/ 430530 w 591047"/>
                <a:gd name="connsiteY2" fmla="*/ 524299 h 524301"/>
                <a:gd name="connsiteX3" fmla="*/ 0 w 591047"/>
                <a:gd name="connsiteY3" fmla="*/ 524299 h 524301"/>
              </a:gdLst>
              <a:ahLst/>
              <a:cxnLst>
                <a:cxn ang="0">
                  <a:pos x="connsiteX0" y="connsiteY0"/>
                </a:cxn>
                <a:cxn ang="0">
                  <a:pos x="connsiteX1" y="connsiteY1"/>
                </a:cxn>
                <a:cxn ang="0">
                  <a:pos x="connsiteX2" y="connsiteY2"/>
                </a:cxn>
                <a:cxn ang="0">
                  <a:pos x="connsiteX3" y="connsiteY3"/>
                </a:cxn>
              </a:cxnLst>
              <a:rect l="l" t="t" r="r" b="b"/>
              <a:pathLst>
                <a:path w="591047" h="524301">
                  <a:moveTo>
                    <a:pt x="0" y="524299"/>
                  </a:moveTo>
                  <a:lnTo>
                    <a:pt x="0" y="6139"/>
                  </a:lnTo>
                  <a:cubicBezTo>
                    <a:pt x="717550" y="-66251"/>
                    <a:pt x="674370" y="525569"/>
                    <a:pt x="430530" y="524299"/>
                  </a:cubicBezTo>
                  <a:lnTo>
                    <a:pt x="0" y="524299"/>
                  </a:lnTo>
                  <a:close/>
                </a:path>
              </a:pathLst>
            </a:custGeom>
            <a:solidFill>
              <a:srgbClr val="2E63D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43" name="Rectangle 3">
              <a:extLst>
                <a:ext uri="{FF2B5EF4-FFF2-40B4-BE49-F238E27FC236}">
                  <a16:creationId xmlns:a16="http://schemas.microsoft.com/office/drawing/2014/main" id="{00000000-0008-0000-0B00-00002B000000}"/>
                </a:ext>
              </a:extLst>
            </xdr:cNvPr>
            <xdr:cNvSpPr/>
          </xdr:nvSpPr>
          <xdr:spPr>
            <a:xfrm rot="2700000" flipH="1">
              <a:off x="5695252" y="674653"/>
              <a:ext cx="419100" cy="3070860"/>
            </a:xfrm>
            <a:custGeom>
              <a:avLst/>
              <a:gdLst>
                <a:gd name="connsiteX0" fmla="*/ 0 w 449580"/>
                <a:gd name="connsiteY0" fmla="*/ 0 h 3070860"/>
                <a:gd name="connsiteX1" fmla="*/ 449580 w 449580"/>
                <a:gd name="connsiteY1" fmla="*/ 0 h 3070860"/>
                <a:gd name="connsiteX2" fmla="*/ 449580 w 449580"/>
                <a:gd name="connsiteY2" fmla="*/ 3070860 h 3070860"/>
                <a:gd name="connsiteX3" fmla="*/ 0 w 449580"/>
                <a:gd name="connsiteY3" fmla="*/ 3070860 h 3070860"/>
                <a:gd name="connsiteX4" fmla="*/ 0 w 449580"/>
                <a:gd name="connsiteY4" fmla="*/ 0 h 3070860"/>
                <a:gd name="connsiteX0" fmla="*/ 0 w 449580"/>
                <a:gd name="connsiteY0" fmla="*/ 0 h 3070860"/>
                <a:gd name="connsiteX1" fmla="*/ 449580 w 449580"/>
                <a:gd name="connsiteY1" fmla="*/ 0 h 3070860"/>
                <a:gd name="connsiteX2" fmla="*/ 449580 w 449580"/>
                <a:gd name="connsiteY2" fmla="*/ 3070860 h 3070860"/>
                <a:gd name="connsiteX3" fmla="*/ 129540 w 449580"/>
                <a:gd name="connsiteY3" fmla="*/ 3070860 h 3070860"/>
                <a:gd name="connsiteX4" fmla="*/ 0 w 449580"/>
                <a:gd name="connsiteY4" fmla="*/ 0 h 3070860"/>
                <a:gd name="connsiteX0" fmla="*/ 0 w 419100"/>
                <a:gd name="connsiteY0" fmla="*/ 502920 h 3070860"/>
                <a:gd name="connsiteX1" fmla="*/ 419100 w 419100"/>
                <a:gd name="connsiteY1" fmla="*/ 0 h 3070860"/>
                <a:gd name="connsiteX2" fmla="*/ 419100 w 419100"/>
                <a:gd name="connsiteY2" fmla="*/ 3070860 h 3070860"/>
                <a:gd name="connsiteX3" fmla="*/ 99060 w 419100"/>
                <a:gd name="connsiteY3" fmla="*/ 3070860 h 3070860"/>
                <a:gd name="connsiteX4" fmla="*/ 0 w 419100"/>
                <a:gd name="connsiteY4" fmla="*/ 502920 h 3070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419100" h="3070860">
                  <a:moveTo>
                    <a:pt x="0" y="502920"/>
                  </a:moveTo>
                  <a:lnTo>
                    <a:pt x="419100" y="0"/>
                  </a:lnTo>
                  <a:lnTo>
                    <a:pt x="419100" y="3070860"/>
                  </a:lnTo>
                  <a:lnTo>
                    <a:pt x="99060" y="3070860"/>
                  </a:lnTo>
                  <a:lnTo>
                    <a:pt x="0" y="502920"/>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grpSp>
    <xdr:clientData/>
  </xdr:twoCellAnchor>
  <xdr:twoCellAnchor>
    <xdr:from>
      <xdr:col>3</xdr:col>
      <xdr:colOff>114300</xdr:colOff>
      <xdr:row>29</xdr:row>
      <xdr:rowOff>144781</xdr:rowOff>
    </xdr:from>
    <xdr:to>
      <xdr:col>7</xdr:col>
      <xdr:colOff>162264</xdr:colOff>
      <xdr:row>44</xdr:row>
      <xdr:rowOff>91441</xdr:rowOff>
    </xdr:to>
    <xdr:grpSp>
      <xdr:nvGrpSpPr>
        <xdr:cNvPr id="44" name="Group 43">
          <a:extLst>
            <a:ext uri="{FF2B5EF4-FFF2-40B4-BE49-F238E27FC236}">
              <a16:creationId xmlns:a16="http://schemas.microsoft.com/office/drawing/2014/main" id="{00000000-0008-0000-0B00-00002C000000}"/>
            </a:ext>
          </a:extLst>
        </xdr:cNvPr>
        <xdr:cNvGrpSpPr/>
      </xdr:nvGrpSpPr>
      <xdr:grpSpPr>
        <a:xfrm>
          <a:off x="1943100" y="5448301"/>
          <a:ext cx="2486364" cy="2689860"/>
          <a:chOff x="4804050" y="1972055"/>
          <a:chExt cx="2486364" cy="2913889"/>
        </a:xfrm>
      </xdr:grpSpPr>
      <xdr:sp macro="" textlink="">
        <xdr:nvSpPr>
          <xdr:cNvPr id="45" name="Right Triangle 3">
            <a:extLst>
              <a:ext uri="{FF2B5EF4-FFF2-40B4-BE49-F238E27FC236}">
                <a16:creationId xmlns:a16="http://schemas.microsoft.com/office/drawing/2014/main" id="{00000000-0008-0000-0B00-00002D000000}"/>
              </a:ext>
            </a:extLst>
          </xdr:cNvPr>
          <xdr:cNvSpPr/>
        </xdr:nvSpPr>
        <xdr:spPr>
          <a:xfrm rot="10800000">
            <a:off x="4804050" y="1972055"/>
            <a:ext cx="1243182" cy="2913888"/>
          </a:xfrm>
          <a:custGeom>
            <a:avLst/>
            <a:gdLst>
              <a:gd name="connsiteX0" fmla="*/ 0 w 1530096"/>
              <a:gd name="connsiteY0" fmla="*/ 2913888 h 2913888"/>
              <a:gd name="connsiteX1" fmla="*/ 0 w 1530096"/>
              <a:gd name="connsiteY1" fmla="*/ 0 h 2913888"/>
              <a:gd name="connsiteX2" fmla="*/ 1530096 w 1530096"/>
              <a:gd name="connsiteY2" fmla="*/ 2913888 h 2913888"/>
              <a:gd name="connsiteX3" fmla="*/ 0 w 1530096"/>
              <a:gd name="connsiteY3" fmla="*/ 2913888 h 2913888"/>
              <a:gd name="connsiteX0" fmla="*/ 0 w 1237488"/>
              <a:gd name="connsiteY0" fmla="*/ 2913888 h 2913888"/>
              <a:gd name="connsiteX1" fmla="*/ 0 w 1237488"/>
              <a:gd name="connsiteY1" fmla="*/ 0 h 2913888"/>
              <a:gd name="connsiteX2" fmla="*/ 1237488 w 1237488"/>
              <a:gd name="connsiteY2" fmla="*/ 2353056 h 2913888"/>
              <a:gd name="connsiteX3" fmla="*/ 0 w 1237488"/>
              <a:gd name="connsiteY3" fmla="*/ 2913888 h 2913888"/>
              <a:gd name="connsiteX0" fmla="*/ 0 w 1237488"/>
              <a:gd name="connsiteY0" fmla="*/ 2913888 h 2913888"/>
              <a:gd name="connsiteX1" fmla="*/ 0 w 1237488"/>
              <a:gd name="connsiteY1" fmla="*/ 0 h 2913888"/>
              <a:gd name="connsiteX2" fmla="*/ 1237488 w 1237488"/>
              <a:gd name="connsiteY2" fmla="*/ 2383536 h 2913888"/>
              <a:gd name="connsiteX3" fmla="*/ 0 w 1237488"/>
              <a:gd name="connsiteY3" fmla="*/ 2913888 h 2913888"/>
              <a:gd name="connsiteX0" fmla="*/ 0 w 1237488"/>
              <a:gd name="connsiteY0" fmla="*/ 2916748 h 2916748"/>
              <a:gd name="connsiteX1" fmla="*/ 0 w 1237488"/>
              <a:gd name="connsiteY1" fmla="*/ 2860 h 2916748"/>
              <a:gd name="connsiteX2" fmla="*/ 1237488 w 1237488"/>
              <a:gd name="connsiteY2" fmla="*/ 2386396 h 2916748"/>
              <a:gd name="connsiteX3" fmla="*/ 0 w 1237488"/>
              <a:gd name="connsiteY3" fmla="*/ 2916748 h 2916748"/>
              <a:gd name="connsiteX0" fmla="*/ 0 w 1237488"/>
              <a:gd name="connsiteY0" fmla="*/ 2916748 h 3070652"/>
              <a:gd name="connsiteX1" fmla="*/ 0 w 1237488"/>
              <a:gd name="connsiteY1" fmla="*/ 2860 h 3070652"/>
              <a:gd name="connsiteX2" fmla="*/ 1237488 w 1237488"/>
              <a:gd name="connsiteY2" fmla="*/ 2386396 h 3070652"/>
              <a:gd name="connsiteX3" fmla="*/ 0 w 1237488"/>
              <a:gd name="connsiteY3" fmla="*/ 2916748 h 3070652"/>
              <a:gd name="connsiteX0" fmla="*/ 0 w 1237488"/>
              <a:gd name="connsiteY0" fmla="*/ 2916748 h 2916748"/>
              <a:gd name="connsiteX1" fmla="*/ 0 w 1237488"/>
              <a:gd name="connsiteY1" fmla="*/ 2860 h 2916748"/>
              <a:gd name="connsiteX2" fmla="*/ 1237488 w 1237488"/>
              <a:gd name="connsiteY2" fmla="*/ 2386396 h 2916748"/>
              <a:gd name="connsiteX3" fmla="*/ 0 w 1237488"/>
              <a:gd name="connsiteY3" fmla="*/ 2916748 h 2916748"/>
              <a:gd name="connsiteX0" fmla="*/ 0 w 1237488"/>
              <a:gd name="connsiteY0" fmla="*/ 2916748 h 2916748"/>
              <a:gd name="connsiteX1" fmla="*/ 0 w 1237488"/>
              <a:gd name="connsiteY1" fmla="*/ 2860 h 2916748"/>
              <a:gd name="connsiteX2" fmla="*/ 1237488 w 1237488"/>
              <a:gd name="connsiteY2" fmla="*/ 2386396 h 2916748"/>
              <a:gd name="connsiteX3" fmla="*/ 0 w 1237488"/>
              <a:gd name="connsiteY3" fmla="*/ 2916748 h 2916748"/>
              <a:gd name="connsiteX0" fmla="*/ 0 w 1237488"/>
              <a:gd name="connsiteY0" fmla="*/ 2916748 h 2916748"/>
              <a:gd name="connsiteX1" fmla="*/ 0 w 1237488"/>
              <a:gd name="connsiteY1" fmla="*/ 2860 h 2916748"/>
              <a:gd name="connsiteX2" fmla="*/ 1237488 w 1237488"/>
              <a:gd name="connsiteY2" fmla="*/ 2386396 h 2916748"/>
              <a:gd name="connsiteX3" fmla="*/ 0 w 1237488"/>
              <a:gd name="connsiteY3" fmla="*/ 2916748 h 2916748"/>
              <a:gd name="connsiteX0" fmla="*/ 0 w 1237488"/>
              <a:gd name="connsiteY0" fmla="*/ 2913888 h 2913888"/>
              <a:gd name="connsiteX1" fmla="*/ 0 w 1237488"/>
              <a:gd name="connsiteY1" fmla="*/ 0 h 2913888"/>
              <a:gd name="connsiteX2" fmla="*/ 1237488 w 1237488"/>
              <a:gd name="connsiteY2" fmla="*/ 2383536 h 2913888"/>
              <a:gd name="connsiteX3" fmla="*/ 0 w 1237488"/>
              <a:gd name="connsiteY3" fmla="*/ 2913888 h 2913888"/>
              <a:gd name="connsiteX0" fmla="*/ 0 w 1243182"/>
              <a:gd name="connsiteY0" fmla="*/ 2913888 h 2913888"/>
              <a:gd name="connsiteX1" fmla="*/ 0 w 1243182"/>
              <a:gd name="connsiteY1" fmla="*/ 0 h 2913888"/>
              <a:gd name="connsiteX2" fmla="*/ 1237488 w 1243182"/>
              <a:gd name="connsiteY2" fmla="*/ 2383536 h 2913888"/>
              <a:gd name="connsiteX3" fmla="*/ 0 w 1243182"/>
              <a:gd name="connsiteY3" fmla="*/ 2913888 h 2913888"/>
              <a:gd name="connsiteX0" fmla="*/ 0 w 1243182"/>
              <a:gd name="connsiteY0" fmla="*/ 2913888 h 2913888"/>
              <a:gd name="connsiteX1" fmla="*/ 0 w 1243182"/>
              <a:gd name="connsiteY1" fmla="*/ 0 h 2913888"/>
              <a:gd name="connsiteX2" fmla="*/ 1237488 w 1243182"/>
              <a:gd name="connsiteY2" fmla="*/ 2383536 h 2913888"/>
              <a:gd name="connsiteX3" fmla="*/ 0 w 1243182"/>
              <a:gd name="connsiteY3" fmla="*/ 2913888 h 2913888"/>
            </a:gdLst>
            <a:ahLst/>
            <a:cxnLst>
              <a:cxn ang="0">
                <a:pos x="connsiteX0" y="connsiteY0"/>
              </a:cxn>
              <a:cxn ang="0">
                <a:pos x="connsiteX1" y="connsiteY1"/>
              </a:cxn>
              <a:cxn ang="0">
                <a:pos x="connsiteX2" y="connsiteY2"/>
              </a:cxn>
              <a:cxn ang="0">
                <a:pos x="connsiteX3" y="connsiteY3"/>
              </a:cxn>
            </a:cxnLst>
            <a:rect l="l" t="t" r="r" b="b"/>
            <a:pathLst>
              <a:path w="1243182" h="2913888">
                <a:moveTo>
                  <a:pt x="0" y="2913888"/>
                </a:moveTo>
                <a:lnTo>
                  <a:pt x="0" y="0"/>
                </a:lnTo>
                <a:cubicBezTo>
                  <a:pt x="956056" y="246888"/>
                  <a:pt x="1292352" y="1483360"/>
                  <a:pt x="1237488" y="2383536"/>
                </a:cubicBezTo>
                <a:cubicBezTo>
                  <a:pt x="798576" y="2454656"/>
                  <a:pt x="425704" y="2536952"/>
                  <a:pt x="0" y="2913888"/>
                </a:cubicBezTo>
                <a:close/>
              </a:path>
            </a:pathLst>
          </a:custGeom>
          <a:solidFill>
            <a:srgbClr val="00233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46" name="Right Triangle 3">
            <a:extLst>
              <a:ext uri="{FF2B5EF4-FFF2-40B4-BE49-F238E27FC236}">
                <a16:creationId xmlns:a16="http://schemas.microsoft.com/office/drawing/2014/main" id="{00000000-0008-0000-0B00-00002E000000}"/>
              </a:ext>
            </a:extLst>
          </xdr:cNvPr>
          <xdr:cNvSpPr/>
        </xdr:nvSpPr>
        <xdr:spPr>
          <a:xfrm rot="10800000" flipH="1">
            <a:off x="6047232" y="1972056"/>
            <a:ext cx="1243182" cy="2913888"/>
          </a:xfrm>
          <a:custGeom>
            <a:avLst/>
            <a:gdLst>
              <a:gd name="connsiteX0" fmla="*/ 0 w 1530096"/>
              <a:gd name="connsiteY0" fmla="*/ 2913888 h 2913888"/>
              <a:gd name="connsiteX1" fmla="*/ 0 w 1530096"/>
              <a:gd name="connsiteY1" fmla="*/ 0 h 2913888"/>
              <a:gd name="connsiteX2" fmla="*/ 1530096 w 1530096"/>
              <a:gd name="connsiteY2" fmla="*/ 2913888 h 2913888"/>
              <a:gd name="connsiteX3" fmla="*/ 0 w 1530096"/>
              <a:gd name="connsiteY3" fmla="*/ 2913888 h 2913888"/>
              <a:gd name="connsiteX0" fmla="*/ 0 w 1237488"/>
              <a:gd name="connsiteY0" fmla="*/ 2913888 h 2913888"/>
              <a:gd name="connsiteX1" fmla="*/ 0 w 1237488"/>
              <a:gd name="connsiteY1" fmla="*/ 0 h 2913888"/>
              <a:gd name="connsiteX2" fmla="*/ 1237488 w 1237488"/>
              <a:gd name="connsiteY2" fmla="*/ 2353056 h 2913888"/>
              <a:gd name="connsiteX3" fmla="*/ 0 w 1237488"/>
              <a:gd name="connsiteY3" fmla="*/ 2913888 h 2913888"/>
              <a:gd name="connsiteX0" fmla="*/ 0 w 1237488"/>
              <a:gd name="connsiteY0" fmla="*/ 2913888 h 2913888"/>
              <a:gd name="connsiteX1" fmla="*/ 0 w 1237488"/>
              <a:gd name="connsiteY1" fmla="*/ 0 h 2913888"/>
              <a:gd name="connsiteX2" fmla="*/ 1237488 w 1237488"/>
              <a:gd name="connsiteY2" fmla="*/ 2383536 h 2913888"/>
              <a:gd name="connsiteX3" fmla="*/ 0 w 1237488"/>
              <a:gd name="connsiteY3" fmla="*/ 2913888 h 2913888"/>
              <a:gd name="connsiteX0" fmla="*/ 0 w 1237488"/>
              <a:gd name="connsiteY0" fmla="*/ 2916748 h 2916748"/>
              <a:gd name="connsiteX1" fmla="*/ 0 w 1237488"/>
              <a:gd name="connsiteY1" fmla="*/ 2860 h 2916748"/>
              <a:gd name="connsiteX2" fmla="*/ 1237488 w 1237488"/>
              <a:gd name="connsiteY2" fmla="*/ 2386396 h 2916748"/>
              <a:gd name="connsiteX3" fmla="*/ 0 w 1237488"/>
              <a:gd name="connsiteY3" fmla="*/ 2916748 h 2916748"/>
              <a:gd name="connsiteX0" fmla="*/ 0 w 1237488"/>
              <a:gd name="connsiteY0" fmla="*/ 2916748 h 3070652"/>
              <a:gd name="connsiteX1" fmla="*/ 0 w 1237488"/>
              <a:gd name="connsiteY1" fmla="*/ 2860 h 3070652"/>
              <a:gd name="connsiteX2" fmla="*/ 1237488 w 1237488"/>
              <a:gd name="connsiteY2" fmla="*/ 2386396 h 3070652"/>
              <a:gd name="connsiteX3" fmla="*/ 0 w 1237488"/>
              <a:gd name="connsiteY3" fmla="*/ 2916748 h 3070652"/>
              <a:gd name="connsiteX0" fmla="*/ 0 w 1237488"/>
              <a:gd name="connsiteY0" fmla="*/ 2916748 h 2916748"/>
              <a:gd name="connsiteX1" fmla="*/ 0 w 1237488"/>
              <a:gd name="connsiteY1" fmla="*/ 2860 h 2916748"/>
              <a:gd name="connsiteX2" fmla="*/ 1237488 w 1237488"/>
              <a:gd name="connsiteY2" fmla="*/ 2386396 h 2916748"/>
              <a:gd name="connsiteX3" fmla="*/ 0 w 1237488"/>
              <a:gd name="connsiteY3" fmla="*/ 2916748 h 2916748"/>
              <a:gd name="connsiteX0" fmla="*/ 0 w 1237488"/>
              <a:gd name="connsiteY0" fmla="*/ 2916748 h 2916748"/>
              <a:gd name="connsiteX1" fmla="*/ 0 w 1237488"/>
              <a:gd name="connsiteY1" fmla="*/ 2860 h 2916748"/>
              <a:gd name="connsiteX2" fmla="*/ 1237488 w 1237488"/>
              <a:gd name="connsiteY2" fmla="*/ 2386396 h 2916748"/>
              <a:gd name="connsiteX3" fmla="*/ 0 w 1237488"/>
              <a:gd name="connsiteY3" fmla="*/ 2916748 h 2916748"/>
              <a:gd name="connsiteX0" fmla="*/ 0 w 1237488"/>
              <a:gd name="connsiteY0" fmla="*/ 2916748 h 2916748"/>
              <a:gd name="connsiteX1" fmla="*/ 0 w 1237488"/>
              <a:gd name="connsiteY1" fmla="*/ 2860 h 2916748"/>
              <a:gd name="connsiteX2" fmla="*/ 1237488 w 1237488"/>
              <a:gd name="connsiteY2" fmla="*/ 2386396 h 2916748"/>
              <a:gd name="connsiteX3" fmla="*/ 0 w 1237488"/>
              <a:gd name="connsiteY3" fmla="*/ 2916748 h 2916748"/>
              <a:gd name="connsiteX0" fmla="*/ 0 w 1237488"/>
              <a:gd name="connsiteY0" fmla="*/ 2913888 h 2913888"/>
              <a:gd name="connsiteX1" fmla="*/ 0 w 1237488"/>
              <a:gd name="connsiteY1" fmla="*/ 0 h 2913888"/>
              <a:gd name="connsiteX2" fmla="*/ 1237488 w 1237488"/>
              <a:gd name="connsiteY2" fmla="*/ 2383536 h 2913888"/>
              <a:gd name="connsiteX3" fmla="*/ 0 w 1237488"/>
              <a:gd name="connsiteY3" fmla="*/ 2913888 h 2913888"/>
              <a:gd name="connsiteX0" fmla="*/ 0 w 1243182"/>
              <a:gd name="connsiteY0" fmla="*/ 2913888 h 2913888"/>
              <a:gd name="connsiteX1" fmla="*/ 0 w 1243182"/>
              <a:gd name="connsiteY1" fmla="*/ 0 h 2913888"/>
              <a:gd name="connsiteX2" fmla="*/ 1237488 w 1243182"/>
              <a:gd name="connsiteY2" fmla="*/ 2383536 h 2913888"/>
              <a:gd name="connsiteX3" fmla="*/ 0 w 1243182"/>
              <a:gd name="connsiteY3" fmla="*/ 2913888 h 2913888"/>
              <a:gd name="connsiteX0" fmla="*/ 0 w 1243182"/>
              <a:gd name="connsiteY0" fmla="*/ 2913888 h 2913888"/>
              <a:gd name="connsiteX1" fmla="*/ 0 w 1243182"/>
              <a:gd name="connsiteY1" fmla="*/ 0 h 2913888"/>
              <a:gd name="connsiteX2" fmla="*/ 1237488 w 1243182"/>
              <a:gd name="connsiteY2" fmla="*/ 2383536 h 2913888"/>
              <a:gd name="connsiteX3" fmla="*/ 0 w 1243182"/>
              <a:gd name="connsiteY3" fmla="*/ 2913888 h 2913888"/>
            </a:gdLst>
            <a:ahLst/>
            <a:cxnLst>
              <a:cxn ang="0">
                <a:pos x="connsiteX0" y="connsiteY0"/>
              </a:cxn>
              <a:cxn ang="0">
                <a:pos x="connsiteX1" y="connsiteY1"/>
              </a:cxn>
              <a:cxn ang="0">
                <a:pos x="connsiteX2" y="connsiteY2"/>
              </a:cxn>
              <a:cxn ang="0">
                <a:pos x="connsiteX3" y="connsiteY3"/>
              </a:cxn>
            </a:cxnLst>
            <a:rect l="l" t="t" r="r" b="b"/>
            <a:pathLst>
              <a:path w="1243182" h="2913888">
                <a:moveTo>
                  <a:pt x="0" y="2913888"/>
                </a:moveTo>
                <a:lnTo>
                  <a:pt x="0" y="0"/>
                </a:lnTo>
                <a:cubicBezTo>
                  <a:pt x="956056" y="246888"/>
                  <a:pt x="1292352" y="1483360"/>
                  <a:pt x="1237488" y="2383536"/>
                </a:cubicBezTo>
                <a:cubicBezTo>
                  <a:pt x="798576" y="2454656"/>
                  <a:pt x="425704" y="2536952"/>
                  <a:pt x="0" y="2913888"/>
                </a:cubicBezTo>
                <a:close/>
              </a:path>
            </a:pathLst>
          </a:custGeom>
          <a:solidFill>
            <a:srgbClr val="00233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47" name="Right Triangle 3">
            <a:extLst>
              <a:ext uri="{FF2B5EF4-FFF2-40B4-BE49-F238E27FC236}">
                <a16:creationId xmlns:a16="http://schemas.microsoft.com/office/drawing/2014/main" id="{00000000-0008-0000-0B00-00002F000000}"/>
              </a:ext>
            </a:extLst>
          </xdr:cNvPr>
          <xdr:cNvSpPr/>
        </xdr:nvSpPr>
        <xdr:spPr>
          <a:xfrm rot="10800000">
            <a:off x="4913747" y="2100616"/>
            <a:ext cx="1133483" cy="2656765"/>
          </a:xfrm>
          <a:custGeom>
            <a:avLst/>
            <a:gdLst>
              <a:gd name="connsiteX0" fmla="*/ 0 w 1530096"/>
              <a:gd name="connsiteY0" fmla="*/ 2913888 h 2913888"/>
              <a:gd name="connsiteX1" fmla="*/ 0 w 1530096"/>
              <a:gd name="connsiteY1" fmla="*/ 0 h 2913888"/>
              <a:gd name="connsiteX2" fmla="*/ 1530096 w 1530096"/>
              <a:gd name="connsiteY2" fmla="*/ 2913888 h 2913888"/>
              <a:gd name="connsiteX3" fmla="*/ 0 w 1530096"/>
              <a:gd name="connsiteY3" fmla="*/ 2913888 h 2913888"/>
              <a:gd name="connsiteX0" fmla="*/ 0 w 1237488"/>
              <a:gd name="connsiteY0" fmla="*/ 2913888 h 2913888"/>
              <a:gd name="connsiteX1" fmla="*/ 0 w 1237488"/>
              <a:gd name="connsiteY1" fmla="*/ 0 h 2913888"/>
              <a:gd name="connsiteX2" fmla="*/ 1237488 w 1237488"/>
              <a:gd name="connsiteY2" fmla="*/ 2353056 h 2913888"/>
              <a:gd name="connsiteX3" fmla="*/ 0 w 1237488"/>
              <a:gd name="connsiteY3" fmla="*/ 2913888 h 2913888"/>
              <a:gd name="connsiteX0" fmla="*/ 0 w 1237488"/>
              <a:gd name="connsiteY0" fmla="*/ 2913888 h 2913888"/>
              <a:gd name="connsiteX1" fmla="*/ 0 w 1237488"/>
              <a:gd name="connsiteY1" fmla="*/ 0 h 2913888"/>
              <a:gd name="connsiteX2" fmla="*/ 1237488 w 1237488"/>
              <a:gd name="connsiteY2" fmla="*/ 2383536 h 2913888"/>
              <a:gd name="connsiteX3" fmla="*/ 0 w 1237488"/>
              <a:gd name="connsiteY3" fmla="*/ 2913888 h 2913888"/>
              <a:gd name="connsiteX0" fmla="*/ 0 w 1237488"/>
              <a:gd name="connsiteY0" fmla="*/ 2916748 h 2916748"/>
              <a:gd name="connsiteX1" fmla="*/ 0 w 1237488"/>
              <a:gd name="connsiteY1" fmla="*/ 2860 h 2916748"/>
              <a:gd name="connsiteX2" fmla="*/ 1237488 w 1237488"/>
              <a:gd name="connsiteY2" fmla="*/ 2386396 h 2916748"/>
              <a:gd name="connsiteX3" fmla="*/ 0 w 1237488"/>
              <a:gd name="connsiteY3" fmla="*/ 2916748 h 2916748"/>
              <a:gd name="connsiteX0" fmla="*/ 0 w 1237488"/>
              <a:gd name="connsiteY0" fmla="*/ 2916748 h 3070652"/>
              <a:gd name="connsiteX1" fmla="*/ 0 w 1237488"/>
              <a:gd name="connsiteY1" fmla="*/ 2860 h 3070652"/>
              <a:gd name="connsiteX2" fmla="*/ 1237488 w 1237488"/>
              <a:gd name="connsiteY2" fmla="*/ 2386396 h 3070652"/>
              <a:gd name="connsiteX3" fmla="*/ 0 w 1237488"/>
              <a:gd name="connsiteY3" fmla="*/ 2916748 h 3070652"/>
              <a:gd name="connsiteX0" fmla="*/ 0 w 1237488"/>
              <a:gd name="connsiteY0" fmla="*/ 2916748 h 2916748"/>
              <a:gd name="connsiteX1" fmla="*/ 0 w 1237488"/>
              <a:gd name="connsiteY1" fmla="*/ 2860 h 2916748"/>
              <a:gd name="connsiteX2" fmla="*/ 1237488 w 1237488"/>
              <a:gd name="connsiteY2" fmla="*/ 2386396 h 2916748"/>
              <a:gd name="connsiteX3" fmla="*/ 0 w 1237488"/>
              <a:gd name="connsiteY3" fmla="*/ 2916748 h 2916748"/>
              <a:gd name="connsiteX0" fmla="*/ 0 w 1237488"/>
              <a:gd name="connsiteY0" fmla="*/ 2916748 h 2916748"/>
              <a:gd name="connsiteX1" fmla="*/ 0 w 1237488"/>
              <a:gd name="connsiteY1" fmla="*/ 2860 h 2916748"/>
              <a:gd name="connsiteX2" fmla="*/ 1237488 w 1237488"/>
              <a:gd name="connsiteY2" fmla="*/ 2386396 h 2916748"/>
              <a:gd name="connsiteX3" fmla="*/ 0 w 1237488"/>
              <a:gd name="connsiteY3" fmla="*/ 2916748 h 2916748"/>
              <a:gd name="connsiteX0" fmla="*/ 0 w 1237488"/>
              <a:gd name="connsiteY0" fmla="*/ 2916748 h 2916748"/>
              <a:gd name="connsiteX1" fmla="*/ 0 w 1237488"/>
              <a:gd name="connsiteY1" fmla="*/ 2860 h 2916748"/>
              <a:gd name="connsiteX2" fmla="*/ 1237488 w 1237488"/>
              <a:gd name="connsiteY2" fmla="*/ 2386396 h 2916748"/>
              <a:gd name="connsiteX3" fmla="*/ 0 w 1237488"/>
              <a:gd name="connsiteY3" fmla="*/ 2916748 h 2916748"/>
              <a:gd name="connsiteX0" fmla="*/ 0 w 1237488"/>
              <a:gd name="connsiteY0" fmla="*/ 2913888 h 2913888"/>
              <a:gd name="connsiteX1" fmla="*/ 0 w 1237488"/>
              <a:gd name="connsiteY1" fmla="*/ 0 h 2913888"/>
              <a:gd name="connsiteX2" fmla="*/ 1237488 w 1237488"/>
              <a:gd name="connsiteY2" fmla="*/ 2383536 h 2913888"/>
              <a:gd name="connsiteX3" fmla="*/ 0 w 1237488"/>
              <a:gd name="connsiteY3" fmla="*/ 2913888 h 2913888"/>
              <a:gd name="connsiteX0" fmla="*/ 0 w 1243182"/>
              <a:gd name="connsiteY0" fmla="*/ 2913888 h 2913888"/>
              <a:gd name="connsiteX1" fmla="*/ 0 w 1243182"/>
              <a:gd name="connsiteY1" fmla="*/ 0 h 2913888"/>
              <a:gd name="connsiteX2" fmla="*/ 1237488 w 1243182"/>
              <a:gd name="connsiteY2" fmla="*/ 2383536 h 2913888"/>
              <a:gd name="connsiteX3" fmla="*/ 0 w 1243182"/>
              <a:gd name="connsiteY3" fmla="*/ 2913888 h 2913888"/>
              <a:gd name="connsiteX0" fmla="*/ 0 w 1243182"/>
              <a:gd name="connsiteY0" fmla="*/ 2913888 h 2913888"/>
              <a:gd name="connsiteX1" fmla="*/ 0 w 1243182"/>
              <a:gd name="connsiteY1" fmla="*/ 0 h 2913888"/>
              <a:gd name="connsiteX2" fmla="*/ 1237488 w 1243182"/>
              <a:gd name="connsiteY2" fmla="*/ 2383536 h 2913888"/>
              <a:gd name="connsiteX3" fmla="*/ 0 w 1243182"/>
              <a:gd name="connsiteY3" fmla="*/ 2913888 h 2913888"/>
            </a:gdLst>
            <a:ahLst/>
            <a:cxnLst>
              <a:cxn ang="0">
                <a:pos x="connsiteX0" y="connsiteY0"/>
              </a:cxn>
              <a:cxn ang="0">
                <a:pos x="connsiteX1" y="connsiteY1"/>
              </a:cxn>
              <a:cxn ang="0">
                <a:pos x="connsiteX2" y="connsiteY2"/>
              </a:cxn>
              <a:cxn ang="0">
                <a:pos x="connsiteX3" y="connsiteY3"/>
              </a:cxn>
            </a:cxnLst>
            <a:rect l="l" t="t" r="r" b="b"/>
            <a:pathLst>
              <a:path w="1243182" h="2913888">
                <a:moveTo>
                  <a:pt x="0" y="2913888"/>
                </a:moveTo>
                <a:lnTo>
                  <a:pt x="0" y="0"/>
                </a:lnTo>
                <a:cubicBezTo>
                  <a:pt x="956056" y="246888"/>
                  <a:pt x="1292352" y="1483360"/>
                  <a:pt x="1237488" y="2383536"/>
                </a:cubicBezTo>
                <a:cubicBezTo>
                  <a:pt x="798576" y="2454656"/>
                  <a:pt x="425704" y="2536952"/>
                  <a:pt x="0" y="2913888"/>
                </a:cubicBezTo>
                <a:close/>
              </a:path>
            </a:pathLst>
          </a:custGeom>
          <a:solidFill>
            <a:srgbClr val="0C94FF">
              <a:alpha val="49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48" name="Right Triangle 3">
            <a:extLst>
              <a:ext uri="{FF2B5EF4-FFF2-40B4-BE49-F238E27FC236}">
                <a16:creationId xmlns:a16="http://schemas.microsoft.com/office/drawing/2014/main" id="{00000000-0008-0000-0B00-000030000000}"/>
              </a:ext>
            </a:extLst>
          </xdr:cNvPr>
          <xdr:cNvSpPr/>
        </xdr:nvSpPr>
        <xdr:spPr>
          <a:xfrm rot="10800000" flipH="1">
            <a:off x="6047230" y="2100617"/>
            <a:ext cx="1133483" cy="2656765"/>
          </a:xfrm>
          <a:custGeom>
            <a:avLst/>
            <a:gdLst>
              <a:gd name="connsiteX0" fmla="*/ 0 w 1530096"/>
              <a:gd name="connsiteY0" fmla="*/ 2913888 h 2913888"/>
              <a:gd name="connsiteX1" fmla="*/ 0 w 1530096"/>
              <a:gd name="connsiteY1" fmla="*/ 0 h 2913888"/>
              <a:gd name="connsiteX2" fmla="*/ 1530096 w 1530096"/>
              <a:gd name="connsiteY2" fmla="*/ 2913888 h 2913888"/>
              <a:gd name="connsiteX3" fmla="*/ 0 w 1530096"/>
              <a:gd name="connsiteY3" fmla="*/ 2913888 h 2913888"/>
              <a:gd name="connsiteX0" fmla="*/ 0 w 1237488"/>
              <a:gd name="connsiteY0" fmla="*/ 2913888 h 2913888"/>
              <a:gd name="connsiteX1" fmla="*/ 0 w 1237488"/>
              <a:gd name="connsiteY1" fmla="*/ 0 h 2913888"/>
              <a:gd name="connsiteX2" fmla="*/ 1237488 w 1237488"/>
              <a:gd name="connsiteY2" fmla="*/ 2353056 h 2913888"/>
              <a:gd name="connsiteX3" fmla="*/ 0 w 1237488"/>
              <a:gd name="connsiteY3" fmla="*/ 2913888 h 2913888"/>
              <a:gd name="connsiteX0" fmla="*/ 0 w 1237488"/>
              <a:gd name="connsiteY0" fmla="*/ 2913888 h 2913888"/>
              <a:gd name="connsiteX1" fmla="*/ 0 w 1237488"/>
              <a:gd name="connsiteY1" fmla="*/ 0 h 2913888"/>
              <a:gd name="connsiteX2" fmla="*/ 1237488 w 1237488"/>
              <a:gd name="connsiteY2" fmla="*/ 2383536 h 2913888"/>
              <a:gd name="connsiteX3" fmla="*/ 0 w 1237488"/>
              <a:gd name="connsiteY3" fmla="*/ 2913888 h 2913888"/>
              <a:gd name="connsiteX0" fmla="*/ 0 w 1237488"/>
              <a:gd name="connsiteY0" fmla="*/ 2916748 h 2916748"/>
              <a:gd name="connsiteX1" fmla="*/ 0 w 1237488"/>
              <a:gd name="connsiteY1" fmla="*/ 2860 h 2916748"/>
              <a:gd name="connsiteX2" fmla="*/ 1237488 w 1237488"/>
              <a:gd name="connsiteY2" fmla="*/ 2386396 h 2916748"/>
              <a:gd name="connsiteX3" fmla="*/ 0 w 1237488"/>
              <a:gd name="connsiteY3" fmla="*/ 2916748 h 2916748"/>
              <a:gd name="connsiteX0" fmla="*/ 0 w 1237488"/>
              <a:gd name="connsiteY0" fmla="*/ 2916748 h 3070652"/>
              <a:gd name="connsiteX1" fmla="*/ 0 w 1237488"/>
              <a:gd name="connsiteY1" fmla="*/ 2860 h 3070652"/>
              <a:gd name="connsiteX2" fmla="*/ 1237488 w 1237488"/>
              <a:gd name="connsiteY2" fmla="*/ 2386396 h 3070652"/>
              <a:gd name="connsiteX3" fmla="*/ 0 w 1237488"/>
              <a:gd name="connsiteY3" fmla="*/ 2916748 h 3070652"/>
              <a:gd name="connsiteX0" fmla="*/ 0 w 1237488"/>
              <a:gd name="connsiteY0" fmla="*/ 2916748 h 2916748"/>
              <a:gd name="connsiteX1" fmla="*/ 0 w 1237488"/>
              <a:gd name="connsiteY1" fmla="*/ 2860 h 2916748"/>
              <a:gd name="connsiteX2" fmla="*/ 1237488 w 1237488"/>
              <a:gd name="connsiteY2" fmla="*/ 2386396 h 2916748"/>
              <a:gd name="connsiteX3" fmla="*/ 0 w 1237488"/>
              <a:gd name="connsiteY3" fmla="*/ 2916748 h 2916748"/>
              <a:gd name="connsiteX0" fmla="*/ 0 w 1237488"/>
              <a:gd name="connsiteY0" fmla="*/ 2916748 h 2916748"/>
              <a:gd name="connsiteX1" fmla="*/ 0 w 1237488"/>
              <a:gd name="connsiteY1" fmla="*/ 2860 h 2916748"/>
              <a:gd name="connsiteX2" fmla="*/ 1237488 w 1237488"/>
              <a:gd name="connsiteY2" fmla="*/ 2386396 h 2916748"/>
              <a:gd name="connsiteX3" fmla="*/ 0 w 1237488"/>
              <a:gd name="connsiteY3" fmla="*/ 2916748 h 2916748"/>
              <a:gd name="connsiteX0" fmla="*/ 0 w 1237488"/>
              <a:gd name="connsiteY0" fmla="*/ 2916748 h 2916748"/>
              <a:gd name="connsiteX1" fmla="*/ 0 w 1237488"/>
              <a:gd name="connsiteY1" fmla="*/ 2860 h 2916748"/>
              <a:gd name="connsiteX2" fmla="*/ 1237488 w 1237488"/>
              <a:gd name="connsiteY2" fmla="*/ 2386396 h 2916748"/>
              <a:gd name="connsiteX3" fmla="*/ 0 w 1237488"/>
              <a:gd name="connsiteY3" fmla="*/ 2916748 h 2916748"/>
              <a:gd name="connsiteX0" fmla="*/ 0 w 1237488"/>
              <a:gd name="connsiteY0" fmla="*/ 2913888 h 2913888"/>
              <a:gd name="connsiteX1" fmla="*/ 0 w 1237488"/>
              <a:gd name="connsiteY1" fmla="*/ 0 h 2913888"/>
              <a:gd name="connsiteX2" fmla="*/ 1237488 w 1237488"/>
              <a:gd name="connsiteY2" fmla="*/ 2383536 h 2913888"/>
              <a:gd name="connsiteX3" fmla="*/ 0 w 1237488"/>
              <a:gd name="connsiteY3" fmla="*/ 2913888 h 2913888"/>
              <a:gd name="connsiteX0" fmla="*/ 0 w 1243182"/>
              <a:gd name="connsiteY0" fmla="*/ 2913888 h 2913888"/>
              <a:gd name="connsiteX1" fmla="*/ 0 w 1243182"/>
              <a:gd name="connsiteY1" fmla="*/ 0 h 2913888"/>
              <a:gd name="connsiteX2" fmla="*/ 1237488 w 1243182"/>
              <a:gd name="connsiteY2" fmla="*/ 2383536 h 2913888"/>
              <a:gd name="connsiteX3" fmla="*/ 0 w 1243182"/>
              <a:gd name="connsiteY3" fmla="*/ 2913888 h 2913888"/>
              <a:gd name="connsiteX0" fmla="*/ 0 w 1243182"/>
              <a:gd name="connsiteY0" fmla="*/ 2913888 h 2913888"/>
              <a:gd name="connsiteX1" fmla="*/ 0 w 1243182"/>
              <a:gd name="connsiteY1" fmla="*/ 0 h 2913888"/>
              <a:gd name="connsiteX2" fmla="*/ 1237488 w 1243182"/>
              <a:gd name="connsiteY2" fmla="*/ 2383536 h 2913888"/>
              <a:gd name="connsiteX3" fmla="*/ 0 w 1243182"/>
              <a:gd name="connsiteY3" fmla="*/ 2913888 h 2913888"/>
            </a:gdLst>
            <a:ahLst/>
            <a:cxnLst>
              <a:cxn ang="0">
                <a:pos x="connsiteX0" y="connsiteY0"/>
              </a:cxn>
              <a:cxn ang="0">
                <a:pos x="connsiteX1" y="connsiteY1"/>
              </a:cxn>
              <a:cxn ang="0">
                <a:pos x="connsiteX2" y="connsiteY2"/>
              </a:cxn>
              <a:cxn ang="0">
                <a:pos x="connsiteX3" y="connsiteY3"/>
              </a:cxn>
            </a:cxnLst>
            <a:rect l="l" t="t" r="r" b="b"/>
            <a:pathLst>
              <a:path w="1243182" h="2913888">
                <a:moveTo>
                  <a:pt x="0" y="2913888"/>
                </a:moveTo>
                <a:lnTo>
                  <a:pt x="0" y="0"/>
                </a:lnTo>
                <a:cubicBezTo>
                  <a:pt x="956056" y="246888"/>
                  <a:pt x="1292352" y="1483360"/>
                  <a:pt x="1237488" y="2383536"/>
                </a:cubicBezTo>
                <a:cubicBezTo>
                  <a:pt x="798576" y="2454656"/>
                  <a:pt x="425704" y="2536952"/>
                  <a:pt x="0" y="2913888"/>
                </a:cubicBezTo>
                <a:close/>
              </a:path>
            </a:pathLst>
          </a:custGeom>
          <a:solidFill>
            <a:srgbClr val="0C94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clientData/>
  </xdr:twoCellAnchor>
  <xdr:twoCellAnchor>
    <xdr:from>
      <xdr:col>14</xdr:col>
      <xdr:colOff>0</xdr:colOff>
      <xdr:row>27</xdr:row>
      <xdr:rowOff>0</xdr:rowOff>
    </xdr:from>
    <xdr:to>
      <xdr:col>15</xdr:col>
      <xdr:colOff>251460</xdr:colOff>
      <xdr:row>29</xdr:row>
      <xdr:rowOff>91440</xdr:rowOff>
    </xdr:to>
    <xdr:grpSp>
      <xdr:nvGrpSpPr>
        <xdr:cNvPr id="52" name="Group 51">
          <a:extLst>
            <a:ext uri="{FF2B5EF4-FFF2-40B4-BE49-F238E27FC236}">
              <a16:creationId xmlns:a16="http://schemas.microsoft.com/office/drawing/2014/main" id="{00000000-0008-0000-0B00-000034000000}"/>
            </a:ext>
          </a:extLst>
        </xdr:cNvPr>
        <xdr:cNvGrpSpPr/>
      </xdr:nvGrpSpPr>
      <xdr:grpSpPr>
        <a:xfrm>
          <a:off x="8534400" y="4937760"/>
          <a:ext cx="861060" cy="457200"/>
          <a:chOff x="11475720" y="3390900"/>
          <a:chExt cx="861060" cy="457200"/>
        </a:xfrm>
      </xdr:grpSpPr>
      <xdr:sp macro="" textlink="">
        <xdr:nvSpPr>
          <xdr:cNvPr id="53" name="Rectangle: Rounded Corners 52">
            <a:extLst>
              <a:ext uri="{FF2B5EF4-FFF2-40B4-BE49-F238E27FC236}">
                <a16:creationId xmlns:a16="http://schemas.microsoft.com/office/drawing/2014/main" id="{00000000-0008-0000-0B00-000035000000}"/>
              </a:ext>
            </a:extLst>
          </xdr:cNvPr>
          <xdr:cNvSpPr/>
        </xdr:nvSpPr>
        <xdr:spPr>
          <a:xfrm>
            <a:off x="11475720" y="3429000"/>
            <a:ext cx="861060" cy="365760"/>
          </a:xfrm>
          <a:prstGeom prst="roundRect">
            <a:avLst>
              <a:gd name="adj" fmla="val 50000"/>
            </a:avLst>
          </a:prstGeom>
          <a:solidFill>
            <a:srgbClr val="0C94FF"/>
          </a:solidFill>
          <a:ln>
            <a:noFill/>
          </a:ln>
          <a:effectLst>
            <a:innerShdw blurRad="6350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54" name="Oval 53">
            <a:extLst>
              <a:ext uri="{FF2B5EF4-FFF2-40B4-BE49-F238E27FC236}">
                <a16:creationId xmlns:a16="http://schemas.microsoft.com/office/drawing/2014/main" id="{00000000-0008-0000-0B00-000036000000}"/>
              </a:ext>
            </a:extLst>
          </xdr:cNvPr>
          <xdr:cNvSpPr/>
        </xdr:nvSpPr>
        <xdr:spPr>
          <a:xfrm>
            <a:off x="11879580" y="3390900"/>
            <a:ext cx="457200" cy="457200"/>
          </a:xfrm>
          <a:prstGeom prst="ellipse">
            <a:avLst/>
          </a:prstGeom>
          <a:solidFill>
            <a:srgbClr val="0C94FF"/>
          </a:solidFill>
          <a:ln>
            <a:noFill/>
          </a:ln>
          <a:scene3d>
            <a:camera prst="orthographicFront"/>
            <a:lightRig rig="threePt" dir="t"/>
          </a:scene3d>
          <a:sp3d>
            <a:bevelT w="152400" h="50800" prst="softRoun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clientData/>
  </xdr:twoCellAnchor>
  <xdr:twoCellAnchor>
    <xdr:from>
      <xdr:col>14</xdr:col>
      <xdr:colOff>144780</xdr:colOff>
      <xdr:row>31</xdr:row>
      <xdr:rowOff>30480</xdr:rowOff>
    </xdr:from>
    <xdr:to>
      <xdr:col>15</xdr:col>
      <xdr:colOff>449580</xdr:colOff>
      <xdr:row>33</xdr:row>
      <xdr:rowOff>121920</xdr:rowOff>
    </xdr:to>
    <xdr:grpSp>
      <xdr:nvGrpSpPr>
        <xdr:cNvPr id="55" name="Group 54">
          <a:extLst>
            <a:ext uri="{FF2B5EF4-FFF2-40B4-BE49-F238E27FC236}">
              <a16:creationId xmlns:a16="http://schemas.microsoft.com/office/drawing/2014/main" id="{00000000-0008-0000-0B00-000037000000}"/>
            </a:ext>
          </a:extLst>
        </xdr:cNvPr>
        <xdr:cNvGrpSpPr/>
      </xdr:nvGrpSpPr>
      <xdr:grpSpPr>
        <a:xfrm>
          <a:off x="8679180" y="5699760"/>
          <a:ext cx="914400" cy="457200"/>
          <a:chOff x="11422380" y="3390900"/>
          <a:chExt cx="914400" cy="457200"/>
        </a:xfrm>
      </xdr:grpSpPr>
      <xdr:sp macro="" textlink="">
        <xdr:nvSpPr>
          <xdr:cNvPr id="56" name="Rectangle: Rounded Corners 55">
            <a:extLst>
              <a:ext uri="{FF2B5EF4-FFF2-40B4-BE49-F238E27FC236}">
                <a16:creationId xmlns:a16="http://schemas.microsoft.com/office/drawing/2014/main" id="{00000000-0008-0000-0B00-000038000000}"/>
              </a:ext>
            </a:extLst>
          </xdr:cNvPr>
          <xdr:cNvSpPr/>
        </xdr:nvSpPr>
        <xdr:spPr>
          <a:xfrm>
            <a:off x="11422380" y="3429000"/>
            <a:ext cx="914400" cy="365760"/>
          </a:xfrm>
          <a:prstGeom prst="roundRect">
            <a:avLst>
              <a:gd name="adj" fmla="val 50000"/>
            </a:avLst>
          </a:prstGeom>
          <a:solidFill>
            <a:schemeClr val="tx1">
              <a:lumMod val="75000"/>
              <a:lumOff val="25000"/>
            </a:schemeClr>
          </a:solidFill>
          <a:ln>
            <a:noFill/>
          </a:ln>
          <a:effectLst>
            <a:innerShdw blurRad="7239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57" name="Oval 56">
            <a:extLst>
              <a:ext uri="{FF2B5EF4-FFF2-40B4-BE49-F238E27FC236}">
                <a16:creationId xmlns:a16="http://schemas.microsoft.com/office/drawing/2014/main" id="{00000000-0008-0000-0B00-000039000000}"/>
              </a:ext>
            </a:extLst>
          </xdr:cNvPr>
          <xdr:cNvSpPr/>
        </xdr:nvSpPr>
        <xdr:spPr>
          <a:xfrm>
            <a:off x="11422380" y="3390900"/>
            <a:ext cx="457200" cy="457200"/>
          </a:xfrm>
          <a:prstGeom prst="ellipse">
            <a:avLst/>
          </a:prstGeom>
          <a:solidFill>
            <a:schemeClr val="tx1">
              <a:lumMod val="85000"/>
              <a:lumOff val="15000"/>
            </a:schemeClr>
          </a:solidFill>
          <a:ln>
            <a:noFill/>
          </a:ln>
          <a:scene3d>
            <a:camera prst="orthographicFront"/>
            <a:lightRig rig="threePt" dir="t"/>
          </a:scene3d>
          <a:sp3d>
            <a:bevelT w="152400" h="50800" prst="softRoun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clientData/>
  </xdr:twoCellAnchor>
  <xdr:twoCellAnchor>
    <xdr:from>
      <xdr:col>13</xdr:col>
      <xdr:colOff>430306</xdr:colOff>
      <xdr:row>35</xdr:row>
      <xdr:rowOff>17930</xdr:rowOff>
    </xdr:from>
    <xdr:to>
      <xdr:col>20</xdr:col>
      <xdr:colOff>143835</xdr:colOff>
      <xdr:row>56</xdr:row>
      <xdr:rowOff>175710</xdr:rowOff>
    </xdr:to>
    <xdr:grpSp>
      <xdr:nvGrpSpPr>
        <xdr:cNvPr id="82" name="Group 81">
          <a:extLst>
            <a:ext uri="{FF2B5EF4-FFF2-40B4-BE49-F238E27FC236}">
              <a16:creationId xmlns:a16="http://schemas.microsoft.com/office/drawing/2014/main" id="{00000000-0008-0000-0B00-000052000000}"/>
            </a:ext>
          </a:extLst>
        </xdr:cNvPr>
        <xdr:cNvGrpSpPr/>
      </xdr:nvGrpSpPr>
      <xdr:grpSpPr>
        <a:xfrm>
          <a:off x="8355106" y="6418730"/>
          <a:ext cx="3980729" cy="3998260"/>
          <a:chOff x="4458086" y="1614614"/>
          <a:chExt cx="3980729" cy="3998260"/>
        </a:xfrm>
      </xdr:grpSpPr>
      <xdr:cxnSp macro="">
        <xdr:nvCxnSpPr>
          <xdr:cNvPr id="83" name="Straight Connector 82">
            <a:extLst>
              <a:ext uri="{FF2B5EF4-FFF2-40B4-BE49-F238E27FC236}">
                <a16:creationId xmlns:a16="http://schemas.microsoft.com/office/drawing/2014/main" id="{00000000-0008-0000-0B00-000053000000}"/>
              </a:ext>
            </a:extLst>
          </xdr:cNvPr>
          <xdr:cNvCxnSpPr/>
        </xdr:nvCxnSpPr>
        <xdr:spPr>
          <a:xfrm>
            <a:off x="6438290" y="2545689"/>
            <a:ext cx="0" cy="1303869"/>
          </a:xfrm>
          <a:prstGeom prst="line">
            <a:avLst/>
          </a:prstGeom>
        </xdr:spPr>
        <xdr:style>
          <a:lnRef idx="2">
            <a:schemeClr val="accent1"/>
          </a:lnRef>
          <a:fillRef idx="0">
            <a:schemeClr val="accent1"/>
          </a:fillRef>
          <a:effectRef idx="1">
            <a:schemeClr val="accent1"/>
          </a:effectRef>
          <a:fontRef idx="minor">
            <a:schemeClr val="tx1"/>
          </a:fontRef>
        </xdr:style>
      </xdr:cxnSp>
      <xdr:sp macro="" textlink="">
        <xdr:nvSpPr>
          <xdr:cNvPr id="84" name="Isosceles Triangle 83">
            <a:extLst>
              <a:ext uri="{FF2B5EF4-FFF2-40B4-BE49-F238E27FC236}">
                <a16:creationId xmlns:a16="http://schemas.microsoft.com/office/drawing/2014/main" id="{00000000-0008-0000-0B00-000054000000}"/>
              </a:ext>
            </a:extLst>
          </xdr:cNvPr>
          <xdr:cNvSpPr/>
        </xdr:nvSpPr>
        <xdr:spPr>
          <a:xfrm rot="5400000">
            <a:off x="6547273" y="2517124"/>
            <a:ext cx="568960" cy="786926"/>
          </a:xfrm>
          <a:prstGeom prst="triangle">
            <a:avLst>
              <a:gd name="adj" fmla="val 51786"/>
            </a:avLst>
          </a:prstGeom>
          <a:solidFill>
            <a:srgbClr val="C0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85" name="Isosceles Triangle 84">
            <a:extLst>
              <a:ext uri="{FF2B5EF4-FFF2-40B4-BE49-F238E27FC236}">
                <a16:creationId xmlns:a16="http://schemas.microsoft.com/office/drawing/2014/main" id="{00000000-0008-0000-0B00-000055000000}"/>
              </a:ext>
            </a:extLst>
          </xdr:cNvPr>
          <xdr:cNvSpPr/>
        </xdr:nvSpPr>
        <xdr:spPr>
          <a:xfrm>
            <a:off x="4458086" y="3513682"/>
            <a:ext cx="3980729" cy="2099192"/>
          </a:xfrm>
          <a:prstGeom prst="triangle">
            <a:avLst/>
          </a:prstGeom>
          <a:solidFill>
            <a:srgbClr val="0C94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86" name="Freeform: Shape 85">
            <a:extLst>
              <a:ext uri="{FF2B5EF4-FFF2-40B4-BE49-F238E27FC236}">
                <a16:creationId xmlns:a16="http://schemas.microsoft.com/office/drawing/2014/main" id="{00000000-0008-0000-0B00-000056000000}"/>
              </a:ext>
            </a:extLst>
          </xdr:cNvPr>
          <xdr:cNvSpPr/>
        </xdr:nvSpPr>
        <xdr:spPr>
          <a:xfrm>
            <a:off x="5854715" y="3524483"/>
            <a:ext cx="1187469" cy="825055"/>
          </a:xfrm>
          <a:custGeom>
            <a:avLst/>
            <a:gdLst>
              <a:gd name="connsiteX0" fmla="*/ 593735 w 1187469"/>
              <a:gd name="connsiteY0" fmla="*/ 0 h 979766"/>
              <a:gd name="connsiteX1" fmla="*/ 744672 w 1187469"/>
              <a:gd name="connsiteY1" fmla="*/ 198586 h 979766"/>
              <a:gd name="connsiteX2" fmla="*/ 744672 w 1187469"/>
              <a:gd name="connsiteY2" fmla="*/ 198586 h 979766"/>
              <a:gd name="connsiteX3" fmla="*/ 966070 w 1187469"/>
              <a:gd name="connsiteY3" fmla="*/ 489881 h 979766"/>
              <a:gd name="connsiteX4" fmla="*/ 1187469 w 1187469"/>
              <a:gd name="connsiteY4" fmla="*/ 781176 h 979766"/>
              <a:gd name="connsiteX5" fmla="*/ 1036531 w 1187469"/>
              <a:gd name="connsiteY5" fmla="*/ 979765 h 979766"/>
              <a:gd name="connsiteX6" fmla="*/ 815132 w 1187469"/>
              <a:gd name="connsiteY6" fmla="*/ 688470 h 979766"/>
              <a:gd name="connsiteX7" fmla="*/ 593734 w 1187469"/>
              <a:gd name="connsiteY7" fmla="*/ 397176 h 979766"/>
              <a:gd name="connsiteX8" fmla="*/ 593734 w 1187469"/>
              <a:gd name="connsiteY8" fmla="*/ 397177 h 979766"/>
              <a:gd name="connsiteX9" fmla="*/ 815132 w 1187469"/>
              <a:gd name="connsiteY9" fmla="*/ 688471 h 979766"/>
              <a:gd name="connsiteX10" fmla="*/ 593733 w 1187469"/>
              <a:gd name="connsiteY10" fmla="*/ 979766 h 979766"/>
              <a:gd name="connsiteX11" fmla="*/ 372335 w 1187469"/>
              <a:gd name="connsiteY11" fmla="*/ 688472 h 979766"/>
              <a:gd name="connsiteX12" fmla="*/ 372335 w 1187469"/>
              <a:gd name="connsiteY12" fmla="*/ 688472 h 979766"/>
              <a:gd name="connsiteX13" fmla="*/ 150936 w 1187469"/>
              <a:gd name="connsiteY13" fmla="*/ 979765 h 979766"/>
              <a:gd name="connsiteX14" fmla="*/ 0 w 1187469"/>
              <a:gd name="connsiteY14" fmla="*/ 781178 h 979766"/>
              <a:gd name="connsiteX15" fmla="*/ 221398 w 1187469"/>
              <a:gd name="connsiteY15" fmla="*/ 489883 h 979766"/>
              <a:gd name="connsiteX16" fmla="*/ 221398 w 1187469"/>
              <a:gd name="connsiteY16" fmla="*/ 489884 h 979766"/>
              <a:gd name="connsiteX17" fmla="*/ 442797 w 1187469"/>
              <a:gd name="connsiteY17" fmla="*/ 198589 h 97976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1187469" h="979766">
                <a:moveTo>
                  <a:pt x="593735" y="0"/>
                </a:moveTo>
                <a:lnTo>
                  <a:pt x="744672" y="198586"/>
                </a:lnTo>
                <a:lnTo>
                  <a:pt x="744672" y="198586"/>
                </a:lnTo>
                <a:lnTo>
                  <a:pt x="966070" y="489881"/>
                </a:lnTo>
                <a:lnTo>
                  <a:pt x="1187469" y="781176"/>
                </a:lnTo>
                <a:lnTo>
                  <a:pt x="1036531" y="979765"/>
                </a:lnTo>
                <a:lnTo>
                  <a:pt x="815132" y="688470"/>
                </a:lnTo>
                <a:lnTo>
                  <a:pt x="593734" y="397176"/>
                </a:lnTo>
                <a:lnTo>
                  <a:pt x="593734" y="397177"/>
                </a:lnTo>
                <a:lnTo>
                  <a:pt x="815132" y="688471"/>
                </a:lnTo>
                <a:lnTo>
                  <a:pt x="593733" y="979766"/>
                </a:lnTo>
                <a:lnTo>
                  <a:pt x="372335" y="688472"/>
                </a:lnTo>
                <a:lnTo>
                  <a:pt x="372335" y="688472"/>
                </a:lnTo>
                <a:lnTo>
                  <a:pt x="150936" y="979765"/>
                </a:lnTo>
                <a:lnTo>
                  <a:pt x="0" y="781178"/>
                </a:lnTo>
                <a:lnTo>
                  <a:pt x="221398" y="489883"/>
                </a:lnTo>
                <a:lnTo>
                  <a:pt x="221398" y="489884"/>
                </a:lnTo>
                <a:lnTo>
                  <a:pt x="442797" y="198589"/>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87" name="Circle: Hollow 86">
            <a:extLst>
              <a:ext uri="{FF2B5EF4-FFF2-40B4-BE49-F238E27FC236}">
                <a16:creationId xmlns:a16="http://schemas.microsoft.com/office/drawing/2014/main" id="{00000000-0008-0000-0B00-000057000000}"/>
              </a:ext>
            </a:extLst>
          </xdr:cNvPr>
          <xdr:cNvSpPr/>
        </xdr:nvSpPr>
        <xdr:spPr>
          <a:xfrm>
            <a:off x="4881548" y="1959770"/>
            <a:ext cx="3141929" cy="3141929"/>
          </a:xfrm>
          <a:prstGeom prst="donut">
            <a:avLst>
              <a:gd name="adj" fmla="val 3532"/>
            </a:avLst>
          </a:prstGeom>
          <a:solidFill>
            <a:srgbClr val="2C3E5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solidFill>
                <a:schemeClr val="tx1"/>
              </a:solidFill>
            </a:endParaRPr>
          </a:p>
        </xdr:txBody>
      </xdr:sp>
      <xdr:sp macro="" textlink="">
        <xdr:nvSpPr>
          <xdr:cNvPr id="88" name="Circle: Hollow 87">
            <a:extLst>
              <a:ext uri="{FF2B5EF4-FFF2-40B4-BE49-F238E27FC236}">
                <a16:creationId xmlns:a16="http://schemas.microsoft.com/office/drawing/2014/main" id="{00000000-0008-0000-0B00-000058000000}"/>
              </a:ext>
            </a:extLst>
          </xdr:cNvPr>
          <xdr:cNvSpPr/>
        </xdr:nvSpPr>
        <xdr:spPr>
          <a:xfrm>
            <a:off x="4638293" y="1699462"/>
            <a:ext cx="3628441" cy="3628441"/>
          </a:xfrm>
          <a:prstGeom prst="donut">
            <a:avLst>
              <a:gd name="adj" fmla="val 3821"/>
            </a:avLst>
          </a:prstGeom>
          <a:solidFill>
            <a:srgbClr val="34495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solidFill>
                <a:schemeClr val="tx1"/>
              </a:solidFill>
            </a:endParaRPr>
          </a:p>
        </xdr:txBody>
      </xdr:sp>
      <xdr:grpSp>
        <xdr:nvGrpSpPr>
          <xdr:cNvPr id="89" name="Group 88">
            <a:extLst>
              <a:ext uri="{FF2B5EF4-FFF2-40B4-BE49-F238E27FC236}">
                <a16:creationId xmlns:a16="http://schemas.microsoft.com/office/drawing/2014/main" id="{00000000-0008-0000-0B00-000059000000}"/>
              </a:ext>
            </a:extLst>
          </xdr:cNvPr>
          <xdr:cNvGrpSpPr/>
        </xdr:nvGrpSpPr>
        <xdr:grpSpPr>
          <a:xfrm>
            <a:off x="6273192" y="1614614"/>
            <a:ext cx="350520" cy="839881"/>
            <a:chOff x="6884670" y="1455420"/>
            <a:chExt cx="350520" cy="839881"/>
          </a:xfrm>
        </xdr:grpSpPr>
        <xdr:sp macro="" textlink="">
          <xdr:nvSpPr>
            <xdr:cNvPr id="103" name="Freeform: Shape 102">
              <a:extLst>
                <a:ext uri="{FF2B5EF4-FFF2-40B4-BE49-F238E27FC236}">
                  <a16:creationId xmlns:a16="http://schemas.microsoft.com/office/drawing/2014/main" id="{00000000-0008-0000-0B00-000067000000}"/>
                </a:ext>
              </a:extLst>
            </xdr:cNvPr>
            <xdr:cNvSpPr/>
          </xdr:nvSpPr>
          <xdr:spPr>
            <a:xfrm>
              <a:off x="6884670" y="1455420"/>
              <a:ext cx="175260" cy="839881"/>
            </a:xfrm>
            <a:custGeom>
              <a:avLst/>
              <a:gdLst>
                <a:gd name="connsiteX0" fmla="*/ 175260 w 175260"/>
                <a:gd name="connsiteY0" fmla="*/ 0 h 838200"/>
                <a:gd name="connsiteX1" fmla="*/ 175260 w 175260"/>
                <a:gd name="connsiteY1" fmla="*/ 838200 h 838200"/>
                <a:gd name="connsiteX2" fmla="*/ 3810 w 175260"/>
                <a:gd name="connsiteY2" fmla="*/ 518160 h 838200"/>
                <a:gd name="connsiteX3" fmla="*/ 0 w 175260"/>
                <a:gd name="connsiteY3" fmla="*/ 148590 h 838200"/>
                <a:gd name="connsiteX4" fmla="*/ 175260 w 175260"/>
                <a:gd name="connsiteY4" fmla="*/ 0 h 838200"/>
                <a:gd name="connsiteX0" fmla="*/ 175260 w 175260"/>
                <a:gd name="connsiteY0" fmla="*/ 0 h 853957"/>
                <a:gd name="connsiteX1" fmla="*/ 175260 w 175260"/>
                <a:gd name="connsiteY1" fmla="*/ 838200 h 853957"/>
                <a:gd name="connsiteX2" fmla="*/ 3810 w 175260"/>
                <a:gd name="connsiteY2" fmla="*/ 518160 h 853957"/>
                <a:gd name="connsiteX3" fmla="*/ 0 w 175260"/>
                <a:gd name="connsiteY3" fmla="*/ 148590 h 853957"/>
                <a:gd name="connsiteX4" fmla="*/ 175260 w 175260"/>
                <a:gd name="connsiteY4" fmla="*/ 0 h 85395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37610 h 877491"/>
                <a:gd name="connsiteX1" fmla="*/ 175260 w 175260"/>
                <a:gd name="connsiteY1" fmla="*/ 875810 h 877491"/>
                <a:gd name="connsiteX2" fmla="*/ 3810 w 175260"/>
                <a:gd name="connsiteY2" fmla="*/ 555770 h 877491"/>
                <a:gd name="connsiteX3" fmla="*/ 0 w 175260"/>
                <a:gd name="connsiteY3" fmla="*/ 186200 h 877491"/>
                <a:gd name="connsiteX4" fmla="*/ 175260 w 175260"/>
                <a:gd name="connsiteY4" fmla="*/ 37610 h 877491"/>
                <a:gd name="connsiteX0" fmla="*/ 175260 w 175260"/>
                <a:gd name="connsiteY0" fmla="*/ 2956 h 842837"/>
                <a:gd name="connsiteX1" fmla="*/ 175260 w 175260"/>
                <a:gd name="connsiteY1" fmla="*/ 841156 h 842837"/>
                <a:gd name="connsiteX2" fmla="*/ 3810 w 175260"/>
                <a:gd name="connsiteY2" fmla="*/ 521116 h 842837"/>
                <a:gd name="connsiteX3" fmla="*/ 0 w 175260"/>
                <a:gd name="connsiteY3" fmla="*/ 151546 h 842837"/>
                <a:gd name="connsiteX4" fmla="*/ 175260 w 175260"/>
                <a:gd name="connsiteY4" fmla="*/ 2956 h 84283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75260" h="839881">
                  <a:moveTo>
                    <a:pt x="175260" y="0"/>
                  </a:moveTo>
                  <a:lnTo>
                    <a:pt x="175260" y="838200"/>
                  </a:lnTo>
                  <a:cubicBezTo>
                    <a:pt x="72390" y="861695"/>
                    <a:pt x="33020" y="633095"/>
                    <a:pt x="3810" y="518160"/>
                  </a:cubicBezTo>
                  <a:lnTo>
                    <a:pt x="0" y="148590"/>
                  </a:lnTo>
                  <a:cubicBezTo>
                    <a:pt x="11430" y="79375"/>
                    <a:pt x="-31115" y="5080"/>
                    <a:pt x="175260" y="0"/>
                  </a:cubicBezTo>
                  <a:close/>
                </a:path>
              </a:pathLst>
            </a:custGeom>
            <a:solidFill>
              <a:srgbClr val="95A5A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04" name="Freeform: Shape 103">
              <a:extLst>
                <a:ext uri="{FF2B5EF4-FFF2-40B4-BE49-F238E27FC236}">
                  <a16:creationId xmlns:a16="http://schemas.microsoft.com/office/drawing/2014/main" id="{00000000-0008-0000-0B00-000068000000}"/>
                </a:ext>
              </a:extLst>
            </xdr:cNvPr>
            <xdr:cNvSpPr/>
          </xdr:nvSpPr>
          <xdr:spPr>
            <a:xfrm flipH="1">
              <a:off x="7059930" y="1455420"/>
              <a:ext cx="175260" cy="839881"/>
            </a:xfrm>
            <a:custGeom>
              <a:avLst/>
              <a:gdLst>
                <a:gd name="connsiteX0" fmla="*/ 175260 w 175260"/>
                <a:gd name="connsiteY0" fmla="*/ 0 h 838200"/>
                <a:gd name="connsiteX1" fmla="*/ 175260 w 175260"/>
                <a:gd name="connsiteY1" fmla="*/ 838200 h 838200"/>
                <a:gd name="connsiteX2" fmla="*/ 3810 w 175260"/>
                <a:gd name="connsiteY2" fmla="*/ 518160 h 838200"/>
                <a:gd name="connsiteX3" fmla="*/ 0 w 175260"/>
                <a:gd name="connsiteY3" fmla="*/ 148590 h 838200"/>
                <a:gd name="connsiteX4" fmla="*/ 175260 w 175260"/>
                <a:gd name="connsiteY4" fmla="*/ 0 h 838200"/>
                <a:gd name="connsiteX0" fmla="*/ 175260 w 175260"/>
                <a:gd name="connsiteY0" fmla="*/ 0 h 853957"/>
                <a:gd name="connsiteX1" fmla="*/ 175260 w 175260"/>
                <a:gd name="connsiteY1" fmla="*/ 838200 h 853957"/>
                <a:gd name="connsiteX2" fmla="*/ 3810 w 175260"/>
                <a:gd name="connsiteY2" fmla="*/ 518160 h 853957"/>
                <a:gd name="connsiteX3" fmla="*/ 0 w 175260"/>
                <a:gd name="connsiteY3" fmla="*/ 148590 h 853957"/>
                <a:gd name="connsiteX4" fmla="*/ 175260 w 175260"/>
                <a:gd name="connsiteY4" fmla="*/ 0 h 85395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37610 h 877491"/>
                <a:gd name="connsiteX1" fmla="*/ 175260 w 175260"/>
                <a:gd name="connsiteY1" fmla="*/ 875810 h 877491"/>
                <a:gd name="connsiteX2" fmla="*/ 3810 w 175260"/>
                <a:gd name="connsiteY2" fmla="*/ 555770 h 877491"/>
                <a:gd name="connsiteX3" fmla="*/ 0 w 175260"/>
                <a:gd name="connsiteY3" fmla="*/ 186200 h 877491"/>
                <a:gd name="connsiteX4" fmla="*/ 175260 w 175260"/>
                <a:gd name="connsiteY4" fmla="*/ 37610 h 877491"/>
                <a:gd name="connsiteX0" fmla="*/ 175260 w 175260"/>
                <a:gd name="connsiteY0" fmla="*/ 2956 h 842837"/>
                <a:gd name="connsiteX1" fmla="*/ 175260 w 175260"/>
                <a:gd name="connsiteY1" fmla="*/ 841156 h 842837"/>
                <a:gd name="connsiteX2" fmla="*/ 3810 w 175260"/>
                <a:gd name="connsiteY2" fmla="*/ 521116 h 842837"/>
                <a:gd name="connsiteX3" fmla="*/ 0 w 175260"/>
                <a:gd name="connsiteY3" fmla="*/ 151546 h 842837"/>
                <a:gd name="connsiteX4" fmla="*/ 175260 w 175260"/>
                <a:gd name="connsiteY4" fmla="*/ 2956 h 84283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75260" h="839881">
                  <a:moveTo>
                    <a:pt x="175260" y="0"/>
                  </a:moveTo>
                  <a:lnTo>
                    <a:pt x="175260" y="838200"/>
                  </a:lnTo>
                  <a:cubicBezTo>
                    <a:pt x="72390" y="861695"/>
                    <a:pt x="33020" y="633095"/>
                    <a:pt x="3810" y="518160"/>
                  </a:cubicBezTo>
                  <a:lnTo>
                    <a:pt x="0" y="148590"/>
                  </a:lnTo>
                  <a:cubicBezTo>
                    <a:pt x="11430" y="79375"/>
                    <a:pt x="-31115" y="5080"/>
                    <a:pt x="175260" y="0"/>
                  </a:cubicBezTo>
                  <a:close/>
                </a:path>
              </a:pathLst>
            </a:custGeom>
            <a:solidFill>
              <a:srgbClr val="7B8C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sp macro="" textlink="">
        <xdr:nvSpPr>
          <xdr:cNvPr id="90" name="Rectangle: Rounded Corners 89">
            <a:extLst>
              <a:ext uri="{FF2B5EF4-FFF2-40B4-BE49-F238E27FC236}">
                <a16:creationId xmlns:a16="http://schemas.microsoft.com/office/drawing/2014/main" id="{00000000-0008-0000-0B00-00005A000000}"/>
              </a:ext>
            </a:extLst>
          </xdr:cNvPr>
          <xdr:cNvSpPr/>
        </xdr:nvSpPr>
        <xdr:spPr>
          <a:xfrm rot="18900000">
            <a:off x="7146107" y="2370850"/>
            <a:ext cx="802828" cy="167291"/>
          </a:xfrm>
          <a:prstGeom prst="roundRect">
            <a:avLst>
              <a:gd name="adj" fmla="val 50000"/>
            </a:avLst>
          </a:prstGeom>
          <a:solidFill>
            <a:srgbClr val="95A5A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91" name="Rectangle: Rounded Corners 90">
            <a:extLst>
              <a:ext uri="{FF2B5EF4-FFF2-40B4-BE49-F238E27FC236}">
                <a16:creationId xmlns:a16="http://schemas.microsoft.com/office/drawing/2014/main" id="{00000000-0008-0000-0B00-00005B000000}"/>
              </a:ext>
            </a:extLst>
          </xdr:cNvPr>
          <xdr:cNvSpPr/>
        </xdr:nvSpPr>
        <xdr:spPr>
          <a:xfrm rot="2700000">
            <a:off x="7146107" y="4486161"/>
            <a:ext cx="802828" cy="167291"/>
          </a:xfrm>
          <a:prstGeom prst="roundRect">
            <a:avLst>
              <a:gd name="adj" fmla="val 50000"/>
            </a:avLst>
          </a:prstGeom>
          <a:solidFill>
            <a:srgbClr val="95A5A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92" name="Rectangle: Rounded Corners 91">
            <a:extLst>
              <a:ext uri="{FF2B5EF4-FFF2-40B4-BE49-F238E27FC236}">
                <a16:creationId xmlns:a16="http://schemas.microsoft.com/office/drawing/2014/main" id="{00000000-0008-0000-0B00-00005C000000}"/>
              </a:ext>
            </a:extLst>
          </xdr:cNvPr>
          <xdr:cNvSpPr/>
        </xdr:nvSpPr>
        <xdr:spPr>
          <a:xfrm rot="2700000" flipH="1">
            <a:off x="4947970" y="2370851"/>
            <a:ext cx="802828" cy="167291"/>
          </a:xfrm>
          <a:prstGeom prst="roundRect">
            <a:avLst>
              <a:gd name="adj" fmla="val 50000"/>
            </a:avLst>
          </a:prstGeom>
          <a:solidFill>
            <a:srgbClr val="95A5A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93" name="Rectangle: Rounded Corners 92">
            <a:extLst>
              <a:ext uri="{FF2B5EF4-FFF2-40B4-BE49-F238E27FC236}">
                <a16:creationId xmlns:a16="http://schemas.microsoft.com/office/drawing/2014/main" id="{00000000-0008-0000-0B00-00005D000000}"/>
              </a:ext>
            </a:extLst>
          </xdr:cNvPr>
          <xdr:cNvSpPr/>
        </xdr:nvSpPr>
        <xdr:spPr>
          <a:xfrm rot="18900000" flipH="1">
            <a:off x="4947970" y="4486162"/>
            <a:ext cx="802828" cy="167291"/>
          </a:xfrm>
          <a:prstGeom prst="roundRect">
            <a:avLst>
              <a:gd name="adj" fmla="val 50000"/>
            </a:avLst>
          </a:prstGeom>
          <a:solidFill>
            <a:srgbClr val="95A5A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nvGrpSpPr>
          <xdr:cNvPr id="94" name="Group 93">
            <a:extLst>
              <a:ext uri="{FF2B5EF4-FFF2-40B4-BE49-F238E27FC236}">
                <a16:creationId xmlns:a16="http://schemas.microsoft.com/office/drawing/2014/main" id="{00000000-0008-0000-0B00-00005E000000}"/>
              </a:ext>
            </a:extLst>
          </xdr:cNvPr>
          <xdr:cNvGrpSpPr/>
        </xdr:nvGrpSpPr>
        <xdr:grpSpPr>
          <a:xfrm rot="10800000">
            <a:off x="6273192" y="4572870"/>
            <a:ext cx="350520" cy="839881"/>
            <a:chOff x="6884670" y="1455420"/>
            <a:chExt cx="350520" cy="839881"/>
          </a:xfrm>
        </xdr:grpSpPr>
        <xdr:sp macro="" textlink="">
          <xdr:nvSpPr>
            <xdr:cNvPr id="101" name="Freeform: Shape 100">
              <a:extLst>
                <a:ext uri="{FF2B5EF4-FFF2-40B4-BE49-F238E27FC236}">
                  <a16:creationId xmlns:a16="http://schemas.microsoft.com/office/drawing/2014/main" id="{00000000-0008-0000-0B00-000065000000}"/>
                </a:ext>
              </a:extLst>
            </xdr:cNvPr>
            <xdr:cNvSpPr/>
          </xdr:nvSpPr>
          <xdr:spPr>
            <a:xfrm>
              <a:off x="6884670" y="1455420"/>
              <a:ext cx="175260" cy="839881"/>
            </a:xfrm>
            <a:custGeom>
              <a:avLst/>
              <a:gdLst>
                <a:gd name="connsiteX0" fmla="*/ 175260 w 175260"/>
                <a:gd name="connsiteY0" fmla="*/ 0 h 838200"/>
                <a:gd name="connsiteX1" fmla="*/ 175260 w 175260"/>
                <a:gd name="connsiteY1" fmla="*/ 838200 h 838200"/>
                <a:gd name="connsiteX2" fmla="*/ 3810 w 175260"/>
                <a:gd name="connsiteY2" fmla="*/ 518160 h 838200"/>
                <a:gd name="connsiteX3" fmla="*/ 0 w 175260"/>
                <a:gd name="connsiteY3" fmla="*/ 148590 h 838200"/>
                <a:gd name="connsiteX4" fmla="*/ 175260 w 175260"/>
                <a:gd name="connsiteY4" fmla="*/ 0 h 838200"/>
                <a:gd name="connsiteX0" fmla="*/ 175260 w 175260"/>
                <a:gd name="connsiteY0" fmla="*/ 0 h 853957"/>
                <a:gd name="connsiteX1" fmla="*/ 175260 w 175260"/>
                <a:gd name="connsiteY1" fmla="*/ 838200 h 853957"/>
                <a:gd name="connsiteX2" fmla="*/ 3810 w 175260"/>
                <a:gd name="connsiteY2" fmla="*/ 518160 h 853957"/>
                <a:gd name="connsiteX3" fmla="*/ 0 w 175260"/>
                <a:gd name="connsiteY3" fmla="*/ 148590 h 853957"/>
                <a:gd name="connsiteX4" fmla="*/ 175260 w 175260"/>
                <a:gd name="connsiteY4" fmla="*/ 0 h 85395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37610 h 877491"/>
                <a:gd name="connsiteX1" fmla="*/ 175260 w 175260"/>
                <a:gd name="connsiteY1" fmla="*/ 875810 h 877491"/>
                <a:gd name="connsiteX2" fmla="*/ 3810 w 175260"/>
                <a:gd name="connsiteY2" fmla="*/ 555770 h 877491"/>
                <a:gd name="connsiteX3" fmla="*/ 0 w 175260"/>
                <a:gd name="connsiteY3" fmla="*/ 186200 h 877491"/>
                <a:gd name="connsiteX4" fmla="*/ 175260 w 175260"/>
                <a:gd name="connsiteY4" fmla="*/ 37610 h 877491"/>
                <a:gd name="connsiteX0" fmla="*/ 175260 w 175260"/>
                <a:gd name="connsiteY0" fmla="*/ 2956 h 842837"/>
                <a:gd name="connsiteX1" fmla="*/ 175260 w 175260"/>
                <a:gd name="connsiteY1" fmla="*/ 841156 h 842837"/>
                <a:gd name="connsiteX2" fmla="*/ 3810 w 175260"/>
                <a:gd name="connsiteY2" fmla="*/ 521116 h 842837"/>
                <a:gd name="connsiteX3" fmla="*/ 0 w 175260"/>
                <a:gd name="connsiteY3" fmla="*/ 151546 h 842837"/>
                <a:gd name="connsiteX4" fmla="*/ 175260 w 175260"/>
                <a:gd name="connsiteY4" fmla="*/ 2956 h 84283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75260" h="839881">
                  <a:moveTo>
                    <a:pt x="175260" y="0"/>
                  </a:moveTo>
                  <a:lnTo>
                    <a:pt x="175260" y="838200"/>
                  </a:lnTo>
                  <a:cubicBezTo>
                    <a:pt x="72390" y="861695"/>
                    <a:pt x="33020" y="633095"/>
                    <a:pt x="3810" y="518160"/>
                  </a:cubicBezTo>
                  <a:lnTo>
                    <a:pt x="0" y="148590"/>
                  </a:lnTo>
                  <a:cubicBezTo>
                    <a:pt x="11430" y="79375"/>
                    <a:pt x="-31115" y="5080"/>
                    <a:pt x="175260" y="0"/>
                  </a:cubicBezTo>
                  <a:close/>
                </a:path>
              </a:pathLst>
            </a:custGeom>
            <a:solidFill>
              <a:srgbClr val="95A5A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02" name="Freeform: Shape 101">
              <a:extLst>
                <a:ext uri="{FF2B5EF4-FFF2-40B4-BE49-F238E27FC236}">
                  <a16:creationId xmlns:a16="http://schemas.microsoft.com/office/drawing/2014/main" id="{00000000-0008-0000-0B00-000066000000}"/>
                </a:ext>
              </a:extLst>
            </xdr:cNvPr>
            <xdr:cNvSpPr/>
          </xdr:nvSpPr>
          <xdr:spPr>
            <a:xfrm flipH="1">
              <a:off x="7059930" y="1455420"/>
              <a:ext cx="175260" cy="839881"/>
            </a:xfrm>
            <a:custGeom>
              <a:avLst/>
              <a:gdLst>
                <a:gd name="connsiteX0" fmla="*/ 175260 w 175260"/>
                <a:gd name="connsiteY0" fmla="*/ 0 h 838200"/>
                <a:gd name="connsiteX1" fmla="*/ 175260 w 175260"/>
                <a:gd name="connsiteY1" fmla="*/ 838200 h 838200"/>
                <a:gd name="connsiteX2" fmla="*/ 3810 w 175260"/>
                <a:gd name="connsiteY2" fmla="*/ 518160 h 838200"/>
                <a:gd name="connsiteX3" fmla="*/ 0 w 175260"/>
                <a:gd name="connsiteY3" fmla="*/ 148590 h 838200"/>
                <a:gd name="connsiteX4" fmla="*/ 175260 w 175260"/>
                <a:gd name="connsiteY4" fmla="*/ 0 h 838200"/>
                <a:gd name="connsiteX0" fmla="*/ 175260 w 175260"/>
                <a:gd name="connsiteY0" fmla="*/ 0 h 853957"/>
                <a:gd name="connsiteX1" fmla="*/ 175260 w 175260"/>
                <a:gd name="connsiteY1" fmla="*/ 838200 h 853957"/>
                <a:gd name="connsiteX2" fmla="*/ 3810 w 175260"/>
                <a:gd name="connsiteY2" fmla="*/ 518160 h 853957"/>
                <a:gd name="connsiteX3" fmla="*/ 0 w 175260"/>
                <a:gd name="connsiteY3" fmla="*/ 148590 h 853957"/>
                <a:gd name="connsiteX4" fmla="*/ 175260 w 175260"/>
                <a:gd name="connsiteY4" fmla="*/ 0 h 85395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37610 h 877491"/>
                <a:gd name="connsiteX1" fmla="*/ 175260 w 175260"/>
                <a:gd name="connsiteY1" fmla="*/ 875810 h 877491"/>
                <a:gd name="connsiteX2" fmla="*/ 3810 w 175260"/>
                <a:gd name="connsiteY2" fmla="*/ 555770 h 877491"/>
                <a:gd name="connsiteX3" fmla="*/ 0 w 175260"/>
                <a:gd name="connsiteY3" fmla="*/ 186200 h 877491"/>
                <a:gd name="connsiteX4" fmla="*/ 175260 w 175260"/>
                <a:gd name="connsiteY4" fmla="*/ 37610 h 877491"/>
                <a:gd name="connsiteX0" fmla="*/ 175260 w 175260"/>
                <a:gd name="connsiteY0" fmla="*/ 2956 h 842837"/>
                <a:gd name="connsiteX1" fmla="*/ 175260 w 175260"/>
                <a:gd name="connsiteY1" fmla="*/ 841156 h 842837"/>
                <a:gd name="connsiteX2" fmla="*/ 3810 w 175260"/>
                <a:gd name="connsiteY2" fmla="*/ 521116 h 842837"/>
                <a:gd name="connsiteX3" fmla="*/ 0 w 175260"/>
                <a:gd name="connsiteY3" fmla="*/ 151546 h 842837"/>
                <a:gd name="connsiteX4" fmla="*/ 175260 w 175260"/>
                <a:gd name="connsiteY4" fmla="*/ 2956 h 84283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75260" h="839881">
                  <a:moveTo>
                    <a:pt x="175260" y="0"/>
                  </a:moveTo>
                  <a:lnTo>
                    <a:pt x="175260" y="838200"/>
                  </a:lnTo>
                  <a:cubicBezTo>
                    <a:pt x="72390" y="861695"/>
                    <a:pt x="33020" y="633095"/>
                    <a:pt x="3810" y="518160"/>
                  </a:cubicBezTo>
                  <a:lnTo>
                    <a:pt x="0" y="148590"/>
                  </a:lnTo>
                  <a:cubicBezTo>
                    <a:pt x="11430" y="79375"/>
                    <a:pt x="-31115" y="5080"/>
                    <a:pt x="175260" y="0"/>
                  </a:cubicBezTo>
                  <a:close/>
                </a:path>
              </a:pathLst>
            </a:custGeom>
            <a:solidFill>
              <a:srgbClr val="7B8C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grpSp>
        <xdr:nvGrpSpPr>
          <xdr:cNvPr id="95" name="Group 94">
            <a:extLst>
              <a:ext uri="{FF2B5EF4-FFF2-40B4-BE49-F238E27FC236}">
                <a16:creationId xmlns:a16="http://schemas.microsoft.com/office/drawing/2014/main" id="{00000000-0008-0000-0B00-00005F000000}"/>
              </a:ext>
            </a:extLst>
          </xdr:cNvPr>
          <xdr:cNvGrpSpPr/>
        </xdr:nvGrpSpPr>
        <xdr:grpSpPr>
          <a:xfrm rot="16200000">
            <a:off x="4794063" y="3093742"/>
            <a:ext cx="350520" cy="839881"/>
            <a:chOff x="6884670" y="1455420"/>
            <a:chExt cx="350520" cy="839881"/>
          </a:xfrm>
        </xdr:grpSpPr>
        <xdr:sp macro="" textlink="">
          <xdr:nvSpPr>
            <xdr:cNvPr id="99" name="Freeform: Shape 98">
              <a:extLst>
                <a:ext uri="{FF2B5EF4-FFF2-40B4-BE49-F238E27FC236}">
                  <a16:creationId xmlns:a16="http://schemas.microsoft.com/office/drawing/2014/main" id="{00000000-0008-0000-0B00-000063000000}"/>
                </a:ext>
              </a:extLst>
            </xdr:cNvPr>
            <xdr:cNvSpPr/>
          </xdr:nvSpPr>
          <xdr:spPr>
            <a:xfrm>
              <a:off x="6884670" y="1455420"/>
              <a:ext cx="175260" cy="839881"/>
            </a:xfrm>
            <a:custGeom>
              <a:avLst/>
              <a:gdLst>
                <a:gd name="connsiteX0" fmla="*/ 175260 w 175260"/>
                <a:gd name="connsiteY0" fmla="*/ 0 h 838200"/>
                <a:gd name="connsiteX1" fmla="*/ 175260 w 175260"/>
                <a:gd name="connsiteY1" fmla="*/ 838200 h 838200"/>
                <a:gd name="connsiteX2" fmla="*/ 3810 w 175260"/>
                <a:gd name="connsiteY2" fmla="*/ 518160 h 838200"/>
                <a:gd name="connsiteX3" fmla="*/ 0 w 175260"/>
                <a:gd name="connsiteY3" fmla="*/ 148590 h 838200"/>
                <a:gd name="connsiteX4" fmla="*/ 175260 w 175260"/>
                <a:gd name="connsiteY4" fmla="*/ 0 h 838200"/>
                <a:gd name="connsiteX0" fmla="*/ 175260 w 175260"/>
                <a:gd name="connsiteY0" fmla="*/ 0 h 853957"/>
                <a:gd name="connsiteX1" fmla="*/ 175260 w 175260"/>
                <a:gd name="connsiteY1" fmla="*/ 838200 h 853957"/>
                <a:gd name="connsiteX2" fmla="*/ 3810 w 175260"/>
                <a:gd name="connsiteY2" fmla="*/ 518160 h 853957"/>
                <a:gd name="connsiteX3" fmla="*/ 0 w 175260"/>
                <a:gd name="connsiteY3" fmla="*/ 148590 h 853957"/>
                <a:gd name="connsiteX4" fmla="*/ 175260 w 175260"/>
                <a:gd name="connsiteY4" fmla="*/ 0 h 85395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37610 h 877491"/>
                <a:gd name="connsiteX1" fmla="*/ 175260 w 175260"/>
                <a:gd name="connsiteY1" fmla="*/ 875810 h 877491"/>
                <a:gd name="connsiteX2" fmla="*/ 3810 w 175260"/>
                <a:gd name="connsiteY2" fmla="*/ 555770 h 877491"/>
                <a:gd name="connsiteX3" fmla="*/ 0 w 175260"/>
                <a:gd name="connsiteY3" fmla="*/ 186200 h 877491"/>
                <a:gd name="connsiteX4" fmla="*/ 175260 w 175260"/>
                <a:gd name="connsiteY4" fmla="*/ 37610 h 877491"/>
                <a:gd name="connsiteX0" fmla="*/ 175260 w 175260"/>
                <a:gd name="connsiteY0" fmla="*/ 2956 h 842837"/>
                <a:gd name="connsiteX1" fmla="*/ 175260 w 175260"/>
                <a:gd name="connsiteY1" fmla="*/ 841156 h 842837"/>
                <a:gd name="connsiteX2" fmla="*/ 3810 w 175260"/>
                <a:gd name="connsiteY2" fmla="*/ 521116 h 842837"/>
                <a:gd name="connsiteX3" fmla="*/ 0 w 175260"/>
                <a:gd name="connsiteY3" fmla="*/ 151546 h 842837"/>
                <a:gd name="connsiteX4" fmla="*/ 175260 w 175260"/>
                <a:gd name="connsiteY4" fmla="*/ 2956 h 84283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75260" h="839881">
                  <a:moveTo>
                    <a:pt x="175260" y="0"/>
                  </a:moveTo>
                  <a:lnTo>
                    <a:pt x="175260" y="838200"/>
                  </a:lnTo>
                  <a:cubicBezTo>
                    <a:pt x="72390" y="861695"/>
                    <a:pt x="33020" y="633095"/>
                    <a:pt x="3810" y="518160"/>
                  </a:cubicBezTo>
                  <a:lnTo>
                    <a:pt x="0" y="148590"/>
                  </a:lnTo>
                  <a:cubicBezTo>
                    <a:pt x="11430" y="79375"/>
                    <a:pt x="-31115" y="5080"/>
                    <a:pt x="175260" y="0"/>
                  </a:cubicBezTo>
                  <a:close/>
                </a:path>
              </a:pathLst>
            </a:custGeom>
            <a:solidFill>
              <a:srgbClr val="95A5A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00" name="Freeform: Shape 99">
              <a:extLst>
                <a:ext uri="{FF2B5EF4-FFF2-40B4-BE49-F238E27FC236}">
                  <a16:creationId xmlns:a16="http://schemas.microsoft.com/office/drawing/2014/main" id="{00000000-0008-0000-0B00-000064000000}"/>
                </a:ext>
              </a:extLst>
            </xdr:cNvPr>
            <xdr:cNvSpPr/>
          </xdr:nvSpPr>
          <xdr:spPr>
            <a:xfrm flipH="1">
              <a:off x="7059930" y="1455420"/>
              <a:ext cx="175260" cy="839881"/>
            </a:xfrm>
            <a:custGeom>
              <a:avLst/>
              <a:gdLst>
                <a:gd name="connsiteX0" fmla="*/ 175260 w 175260"/>
                <a:gd name="connsiteY0" fmla="*/ 0 h 838200"/>
                <a:gd name="connsiteX1" fmla="*/ 175260 w 175260"/>
                <a:gd name="connsiteY1" fmla="*/ 838200 h 838200"/>
                <a:gd name="connsiteX2" fmla="*/ 3810 w 175260"/>
                <a:gd name="connsiteY2" fmla="*/ 518160 h 838200"/>
                <a:gd name="connsiteX3" fmla="*/ 0 w 175260"/>
                <a:gd name="connsiteY3" fmla="*/ 148590 h 838200"/>
                <a:gd name="connsiteX4" fmla="*/ 175260 w 175260"/>
                <a:gd name="connsiteY4" fmla="*/ 0 h 838200"/>
                <a:gd name="connsiteX0" fmla="*/ 175260 w 175260"/>
                <a:gd name="connsiteY0" fmla="*/ 0 h 853957"/>
                <a:gd name="connsiteX1" fmla="*/ 175260 w 175260"/>
                <a:gd name="connsiteY1" fmla="*/ 838200 h 853957"/>
                <a:gd name="connsiteX2" fmla="*/ 3810 w 175260"/>
                <a:gd name="connsiteY2" fmla="*/ 518160 h 853957"/>
                <a:gd name="connsiteX3" fmla="*/ 0 w 175260"/>
                <a:gd name="connsiteY3" fmla="*/ 148590 h 853957"/>
                <a:gd name="connsiteX4" fmla="*/ 175260 w 175260"/>
                <a:gd name="connsiteY4" fmla="*/ 0 h 85395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37610 h 877491"/>
                <a:gd name="connsiteX1" fmla="*/ 175260 w 175260"/>
                <a:gd name="connsiteY1" fmla="*/ 875810 h 877491"/>
                <a:gd name="connsiteX2" fmla="*/ 3810 w 175260"/>
                <a:gd name="connsiteY2" fmla="*/ 555770 h 877491"/>
                <a:gd name="connsiteX3" fmla="*/ 0 w 175260"/>
                <a:gd name="connsiteY3" fmla="*/ 186200 h 877491"/>
                <a:gd name="connsiteX4" fmla="*/ 175260 w 175260"/>
                <a:gd name="connsiteY4" fmla="*/ 37610 h 877491"/>
                <a:gd name="connsiteX0" fmla="*/ 175260 w 175260"/>
                <a:gd name="connsiteY0" fmla="*/ 2956 h 842837"/>
                <a:gd name="connsiteX1" fmla="*/ 175260 w 175260"/>
                <a:gd name="connsiteY1" fmla="*/ 841156 h 842837"/>
                <a:gd name="connsiteX2" fmla="*/ 3810 w 175260"/>
                <a:gd name="connsiteY2" fmla="*/ 521116 h 842837"/>
                <a:gd name="connsiteX3" fmla="*/ 0 w 175260"/>
                <a:gd name="connsiteY3" fmla="*/ 151546 h 842837"/>
                <a:gd name="connsiteX4" fmla="*/ 175260 w 175260"/>
                <a:gd name="connsiteY4" fmla="*/ 2956 h 84283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75260" h="839881">
                  <a:moveTo>
                    <a:pt x="175260" y="0"/>
                  </a:moveTo>
                  <a:lnTo>
                    <a:pt x="175260" y="838200"/>
                  </a:lnTo>
                  <a:cubicBezTo>
                    <a:pt x="72390" y="861695"/>
                    <a:pt x="33020" y="633095"/>
                    <a:pt x="3810" y="518160"/>
                  </a:cubicBezTo>
                  <a:lnTo>
                    <a:pt x="0" y="148590"/>
                  </a:lnTo>
                  <a:cubicBezTo>
                    <a:pt x="11430" y="79375"/>
                    <a:pt x="-31115" y="5080"/>
                    <a:pt x="175260" y="0"/>
                  </a:cubicBezTo>
                  <a:close/>
                </a:path>
              </a:pathLst>
            </a:custGeom>
            <a:solidFill>
              <a:srgbClr val="7B8C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grpSp>
        <xdr:nvGrpSpPr>
          <xdr:cNvPr id="96" name="Group 95">
            <a:extLst>
              <a:ext uri="{FF2B5EF4-FFF2-40B4-BE49-F238E27FC236}">
                <a16:creationId xmlns:a16="http://schemas.microsoft.com/office/drawing/2014/main" id="{00000000-0008-0000-0B00-000060000000}"/>
              </a:ext>
            </a:extLst>
          </xdr:cNvPr>
          <xdr:cNvGrpSpPr/>
        </xdr:nvGrpSpPr>
        <xdr:grpSpPr>
          <a:xfrm rot="5400000">
            <a:off x="7752319" y="3093742"/>
            <a:ext cx="350520" cy="839881"/>
            <a:chOff x="6884670" y="1455420"/>
            <a:chExt cx="350520" cy="839881"/>
          </a:xfrm>
        </xdr:grpSpPr>
        <xdr:sp macro="" textlink="">
          <xdr:nvSpPr>
            <xdr:cNvPr id="97" name="Freeform: Shape 96">
              <a:extLst>
                <a:ext uri="{FF2B5EF4-FFF2-40B4-BE49-F238E27FC236}">
                  <a16:creationId xmlns:a16="http://schemas.microsoft.com/office/drawing/2014/main" id="{00000000-0008-0000-0B00-000061000000}"/>
                </a:ext>
              </a:extLst>
            </xdr:cNvPr>
            <xdr:cNvSpPr/>
          </xdr:nvSpPr>
          <xdr:spPr>
            <a:xfrm>
              <a:off x="6884670" y="1455420"/>
              <a:ext cx="175260" cy="839881"/>
            </a:xfrm>
            <a:custGeom>
              <a:avLst/>
              <a:gdLst>
                <a:gd name="connsiteX0" fmla="*/ 175260 w 175260"/>
                <a:gd name="connsiteY0" fmla="*/ 0 h 838200"/>
                <a:gd name="connsiteX1" fmla="*/ 175260 w 175260"/>
                <a:gd name="connsiteY1" fmla="*/ 838200 h 838200"/>
                <a:gd name="connsiteX2" fmla="*/ 3810 w 175260"/>
                <a:gd name="connsiteY2" fmla="*/ 518160 h 838200"/>
                <a:gd name="connsiteX3" fmla="*/ 0 w 175260"/>
                <a:gd name="connsiteY3" fmla="*/ 148590 h 838200"/>
                <a:gd name="connsiteX4" fmla="*/ 175260 w 175260"/>
                <a:gd name="connsiteY4" fmla="*/ 0 h 838200"/>
                <a:gd name="connsiteX0" fmla="*/ 175260 w 175260"/>
                <a:gd name="connsiteY0" fmla="*/ 0 h 853957"/>
                <a:gd name="connsiteX1" fmla="*/ 175260 w 175260"/>
                <a:gd name="connsiteY1" fmla="*/ 838200 h 853957"/>
                <a:gd name="connsiteX2" fmla="*/ 3810 w 175260"/>
                <a:gd name="connsiteY2" fmla="*/ 518160 h 853957"/>
                <a:gd name="connsiteX3" fmla="*/ 0 w 175260"/>
                <a:gd name="connsiteY3" fmla="*/ 148590 h 853957"/>
                <a:gd name="connsiteX4" fmla="*/ 175260 w 175260"/>
                <a:gd name="connsiteY4" fmla="*/ 0 h 85395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37610 h 877491"/>
                <a:gd name="connsiteX1" fmla="*/ 175260 w 175260"/>
                <a:gd name="connsiteY1" fmla="*/ 875810 h 877491"/>
                <a:gd name="connsiteX2" fmla="*/ 3810 w 175260"/>
                <a:gd name="connsiteY2" fmla="*/ 555770 h 877491"/>
                <a:gd name="connsiteX3" fmla="*/ 0 w 175260"/>
                <a:gd name="connsiteY3" fmla="*/ 186200 h 877491"/>
                <a:gd name="connsiteX4" fmla="*/ 175260 w 175260"/>
                <a:gd name="connsiteY4" fmla="*/ 37610 h 877491"/>
                <a:gd name="connsiteX0" fmla="*/ 175260 w 175260"/>
                <a:gd name="connsiteY0" fmla="*/ 2956 h 842837"/>
                <a:gd name="connsiteX1" fmla="*/ 175260 w 175260"/>
                <a:gd name="connsiteY1" fmla="*/ 841156 h 842837"/>
                <a:gd name="connsiteX2" fmla="*/ 3810 w 175260"/>
                <a:gd name="connsiteY2" fmla="*/ 521116 h 842837"/>
                <a:gd name="connsiteX3" fmla="*/ 0 w 175260"/>
                <a:gd name="connsiteY3" fmla="*/ 151546 h 842837"/>
                <a:gd name="connsiteX4" fmla="*/ 175260 w 175260"/>
                <a:gd name="connsiteY4" fmla="*/ 2956 h 84283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75260" h="839881">
                  <a:moveTo>
                    <a:pt x="175260" y="0"/>
                  </a:moveTo>
                  <a:lnTo>
                    <a:pt x="175260" y="838200"/>
                  </a:lnTo>
                  <a:cubicBezTo>
                    <a:pt x="72390" y="861695"/>
                    <a:pt x="33020" y="633095"/>
                    <a:pt x="3810" y="518160"/>
                  </a:cubicBezTo>
                  <a:lnTo>
                    <a:pt x="0" y="148590"/>
                  </a:lnTo>
                  <a:cubicBezTo>
                    <a:pt x="11430" y="79375"/>
                    <a:pt x="-31115" y="5080"/>
                    <a:pt x="175260" y="0"/>
                  </a:cubicBezTo>
                  <a:close/>
                </a:path>
              </a:pathLst>
            </a:custGeom>
            <a:solidFill>
              <a:srgbClr val="95A5A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98" name="Freeform: Shape 97">
              <a:extLst>
                <a:ext uri="{FF2B5EF4-FFF2-40B4-BE49-F238E27FC236}">
                  <a16:creationId xmlns:a16="http://schemas.microsoft.com/office/drawing/2014/main" id="{00000000-0008-0000-0B00-000062000000}"/>
                </a:ext>
              </a:extLst>
            </xdr:cNvPr>
            <xdr:cNvSpPr/>
          </xdr:nvSpPr>
          <xdr:spPr>
            <a:xfrm flipH="1">
              <a:off x="7059930" y="1455420"/>
              <a:ext cx="175260" cy="839881"/>
            </a:xfrm>
            <a:custGeom>
              <a:avLst/>
              <a:gdLst>
                <a:gd name="connsiteX0" fmla="*/ 175260 w 175260"/>
                <a:gd name="connsiteY0" fmla="*/ 0 h 838200"/>
                <a:gd name="connsiteX1" fmla="*/ 175260 w 175260"/>
                <a:gd name="connsiteY1" fmla="*/ 838200 h 838200"/>
                <a:gd name="connsiteX2" fmla="*/ 3810 w 175260"/>
                <a:gd name="connsiteY2" fmla="*/ 518160 h 838200"/>
                <a:gd name="connsiteX3" fmla="*/ 0 w 175260"/>
                <a:gd name="connsiteY3" fmla="*/ 148590 h 838200"/>
                <a:gd name="connsiteX4" fmla="*/ 175260 w 175260"/>
                <a:gd name="connsiteY4" fmla="*/ 0 h 838200"/>
                <a:gd name="connsiteX0" fmla="*/ 175260 w 175260"/>
                <a:gd name="connsiteY0" fmla="*/ 0 h 853957"/>
                <a:gd name="connsiteX1" fmla="*/ 175260 w 175260"/>
                <a:gd name="connsiteY1" fmla="*/ 838200 h 853957"/>
                <a:gd name="connsiteX2" fmla="*/ 3810 w 175260"/>
                <a:gd name="connsiteY2" fmla="*/ 518160 h 853957"/>
                <a:gd name="connsiteX3" fmla="*/ 0 w 175260"/>
                <a:gd name="connsiteY3" fmla="*/ 148590 h 853957"/>
                <a:gd name="connsiteX4" fmla="*/ 175260 w 175260"/>
                <a:gd name="connsiteY4" fmla="*/ 0 h 85395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37610 h 877491"/>
                <a:gd name="connsiteX1" fmla="*/ 175260 w 175260"/>
                <a:gd name="connsiteY1" fmla="*/ 875810 h 877491"/>
                <a:gd name="connsiteX2" fmla="*/ 3810 w 175260"/>
                <a:gd name="connsiteY2" fmla="*/ 555770 h 877491"/>
                <a:gd name="connsiteX3" fmla="*/ 0 w 175260"/>
                <a:gd name="connsiteY3" fmla="*/ 186200 h 877491"/>
                <a:gd name="connsiteX4" fmla="*/ 175260 w 175260"/>
                <a:gd name="connsiteY4" fmla="*/ 37610 h 877491"/>
                <a:gd name="connsiteX0" fmla="*/ 175260 w 175260"/>
                <a:gd name="connsiteY0" fmla="*/ 2956 h 842837"/>
                <a:gd name="connsiteX1" fmla="*/ 175260 w 175260"/>
                <a:gd name="connsiteY1" fmla="*/ 841156 h 842837"/>
                <a:gd name="connsiteX2" fmla="*/ 3810 w 175260"/>
                <a:gd name="connsiteY2" fmla="*/ 521116 h 842837"/>
                <a:gd name="connsiteX3" fmla="*/ 0 w 175260"/>
                <a:gd name="connsiteY3" fmla="*/ 151546 h 842837"/>
                <a:gd name="connsiteX4" fmla="*/ 175260 w 175260"/>
                <a:gd name="connsiteY4" fmla="*/ 2956 h 842837"/>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 name="connsiteX0" fmla="*/ 175260 w 175260"/>
                <a:gd name="connsiteY0" fmla="*/ 0 h 839881"/>
                <a:gd name="connsiteX1" fmla="*/ 175260 w 175260"/>
                <a:gd name="connsiteY1" fmla="*/ 838200 h 839881"/>
                <a:gd name="connsiteX2" fmla="*/ 3810 w 175260"/>
                <a:gd name="connsiteY2" fmla="*/ 518160 h 839881"/>
                <a:gd name="connsiteX3" fmla="*/ 0 w 175260"/>
                <a:gd name="connsiteY3" fmla="*/ 148590 h 839881"/>
                <a:gd name="connsiteX4" fmla="*/ 175260 w 175260"/>
                <a:gd name="connsiteY4" fmla="*/ 0 h 83988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75260" h="839881">
                  <a:moveTo>
                    <a:pt x="175260" y="0"/>
                  </a:moveTo>
                  <a:lnTo>
                    <a:pt x="175260" y="838200"/>
                  </a:lnTo>
                  <a:cubicBezTo>
                    <a:pt x="72390" y="861695"/>
                    <a:pt x="33020" y="633095"/>
                    <a:pt x="3810" y="518160"/>
                  </a:cubicBezTo>
                  <a:lnTo>
                    <a:pt x="0" y="148590"/>
                  </a:lnTo>
                  <a:cubicBezTo>
                    <a:pt x="11430" y="79375"/>
                    <a:pt x="-31115" y="5080"/>
                    <a:pt x="175260" y="0"/>
                  </a:cubicBezTo>
                  <a:close/>
                </a:path>
              </a:pathLst>
            </a:custGeom>
            <a:solidFill>
              <a:srgbClr val="7B8C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grpSp>
    <xdr:clientData/>
  </xdr:twoCellAnchor>
  <xdr:twoCellAnchor>
    <xdr:from>
      <xdr:col>10</xdr:col>
      <xdr:colOff>152400</xdr:colOff>
      <xdr:row>36</xdr:row>
      <xdr:rowOff>35859</xdr:rowOff>
    </xdr:from>
    <xdr:to>
      <xdr:col>11</xdr:col>
      <xdr:colOff>403860</xdr:colOff>
      <xdr:row>38</xdr:row>
      <xdr:rowOff>127299</xdr:rowOff>
    </xdr:to>
    <xdr:grpSp>
      <xdr:nvGrpSpPr>
        <xdr:cNvPr id="105" name="Group 104">
          <a:extLst>
            <a:ext uri="{FF2B5EF4-FFF2-40B4-BE49-F238E27FC236}">
              <a16:creationId xmlns:a16="http://schemas.microsoft.com/office/drawing/2014/main" id="{00000000-0008-0000-0B00-000069000000}"/>
            </a:ext>
          </a:extLst>
        </xdr:cNvPr>
        <xdr:cNvGrpSpPr/>
      </xdr:nvGrpSpPr>
      <xdr:grpSpPr>
        <a:xfrm>
          <a:off x="6248400" y="6619539"/>
          <a:ext cx="861060" cy="457200"/>
          <a:chOff x="11475720" y="3390900"/>
          <a:chExt cx="861060" cy="457200"/>
        </a:xfrm>
      </xdr:grpSpPr>
      <xdr:sp macro="" textlink="">
        <xdr:nvSpPr>
          <xdr:cNvPr id="106" name="Rectangle: Rounded Corners 105">
            <a:extLst>
              <a:ext uri="{FF2B5EF4-FFF2-40B4-BE49-F238E27FC236}">
                <a16:creationId xmlns:a16="http://schemas.microsoft.com/office/drawing/2014/main" id="{00000000-0008-0000-0B00-00006A000000}"/>
              </a:ext>
            </a:extLst>
          </xdr:cNvPr>
          <xdr:cNvSpPr/>
        </xdr:nvSpPr>
        <xdr:spPr>
          <a:xfrm>
            <a:off x="11475720" y="3429000"/>
            <a:ext cx="861060" cy="365760"/>
          </a:xfrm>
          <a:prstGeom prst="roundRect">
            <a:avLst>
              <a:gd name="adj" fmla="val 50000"/>
            </a:avLst>
          </a:prstGeom>
          <a:solidFill>
            <a:srgbClr val="0C94FF"/>
          </a:solidFill>
          <a:ln>
            <a:noFill/>
          </a:ln>
          <a:effectLst>
            <a:innerShdw blurRad="3048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107" name="Oval 106">
            <a:extLst>
              <a:ext uri="{FF2B5EF4-FFF2-40B4-BE49-F238E27FC236}">
                <a16:creationId xmlns:a16="http://schemas.microsoft.com/office/drawing/2014/main" id="{00000000-0008-0000-0B00-00006B000000}"/>
              </a:ext>
            </a:extLst>
          </xdr:cNvPr>
          <xdr:cNvSpPr/>
        </xdr:nvSpPr>
        <xdr:spPr>
          <a:xfrm>
            <a:off x="11879580" y="3390900"/>
            <a:ext cx="457200" cy="457200"/>
          </a:xfrm>
          <a:prstGeom prst="ellipse">
            <a:avLst/>
          </a:prstGeom>
          <a:solidFill>
            <a:srgbClr val="0C94FF"/>
          </a:solidFill>
          <a:ln>
            <a:noFill/>
          </a:ln>
          <a:scene3d>
            <a:camera prst="orthographicFront"/>
            <a:lightRig rig="threePt" dir="t"/>
          </a:scene3d>
          <a:sp3d>
            <a:bevelT w="152400" h="50800" prst="softRoun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clientData/>
  </xdr:twoCellAnchor>
  <xdr:twoCellAnchor>
    <xdr:from>
      <xdr:col>10</xdr:col>
      <xdr:colOff>297180</xdr:colOff>
      <xdr:row>40</xdr:row>
      <xdr:rowOff>66339</xdr:rowOff>
    </xdr:from>
    <xdr:to>
      <xdr:col>11</xdr:col>
      <xdr:colOff>601980</xdr:colOff>
      <xdr:row>42</xdr:row>
      <xdr:rowOff>157779</xdr:rowOff>
    </xdr:to>
    <xdr:grpSp>
      <xdr:nvGrpSpPr>
        <xdr:cNvPr id="108" name="Group 107">
          <a:extLst>
            <a:ext uri="{FF2B5EF4-FFF2-40B4-BE49-F238E27FC236}">
              <a16:creationId xmlns:a16="http://schemas.microsoft.com/office/drawing/2014/main" id="{00000000-0008-0000-0B00-00006C000000}"/>
            </a:ext>
          </a:extLst>
        </xdr:cNvPr>
        <xdr:cNvGrpSpPr/>
      </xdr:nvGrpSpPr>
      <xdr:grpSpPr>
        <a:xfrm>
          <a:off x="6393180" y="7381539"/>
          <a:ext cx="914400" cy="457200"/>
          <a:chOff x="11422380" y="3390900"/>
          <a:chExt cx="914400" cy="457200"/>
        </a:xfrm>
      </xdr:grpSpPr>
      <xdr:sp macro="" textlink="">
        <xdr:nvSpPr>
          <xdr:cNvPr id="109" name="Rectangle: Rounded Corners 108">
            <a:extLst>
              <a:ext uri="{FF2B5EF4-FFF2-40B4-BE49-F238E27FC236}">
                <a16:creationId xmlns:a16="http://schemas.microsoft.com/office/drawing/2014/main" id="{00000000-0008-0000-0B00-00006D000000}"/>
              </a:ext>
            </a:extLst>
          </xdr:cNvPr>
          <xdr:cNvSpPr/>
        </xdr:nvSpPr>
        <xdr:spPr>
          <a:xfrm>
            <a:off x="11422380" y="3429000"/>
            <a:ext cx="914400" cy="365760"/>
          </a:xfrm>
          <a:prstGeom prst="roundRect">
            <a:avLst>
              <a:gd name="adj" fmla="val 50000"/>
            </a:avLst>
          </a:prstGeom>
          <a:solidFill>
            <a:schemeClr val="tx1">
              <a:lumMod val="65000"/>
              <a:lumOff val="35000"/>
            </a:schemeClr>
          </a:solidFill>
          <a:ln>
            <a:noFill/>
          </a:ln>
          <a:effectLst>
            <a:innerShdw blurRad="2667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110" name="Oval 109">
            <a:extLst>
              <a:ext uri="{FF2B5EF4-FFF2-40B4-BE49-F238E27FC236}">
                <a16:creationId xmlns:a16="http://schemas.microsoft.com/office/drawing/2014/main" id="{00000000-0008-0000-0B00-00006E000000}"/>
              </a:ext>
            </a:extLst>
          </xdr:cNvPr>
          <xdr:cNvSpPr/>
        </xdr:nvSpPr>
        <xdr:spPr>
          <a:xfrm>
            <a:off x="11422380" y="3390900"/>
            <a:ext cx="457200" cy="457200"/>
          </a:xfrm>
          <a:prstGeom prst="ellipse">
            <a:avLst/>
          </a:prstGeom>
          <a:solidFill>
            <a:schemeClr val="tx1">
              <a:lumMod val="65000"/>
              <a:lumOff val="35000"/>
            </a:schemeClr>
          </a:solidFill>
          <a:ln>
            <a:noFill/>
          </a:ln>
          <a:scene3d>
            <a:camera prst="orthographicFront"/>
            <a:lightRig rig="threePt" dir="t"/>
          </a:scene3d>
          <a:sp3d>
            <a:bevelT w="152400" h="50800" prst="softRoun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clientData/>
  </xdr:twoCellAnchor>
  <xdr:twoCellAnchor>
    <xdr:from>
      <xdr:col>29</xdr:col>
      <xdr:colOff>467225</xdr:colOff>
      <xdr:row>19</xdr:row>
      <xdr:rowOff>137487</xdr:rowOff>
    </xdr:from>
    <xdr:to>
      <xdr:col>36</xdr:col>
      <xdr:colOff>119817</xdr:colOff>
      <xdr:row>41</xdr:row>
      <xdr:rowOff>135539</xdr:rowOff>
    </xdr:to>
    <xdr:grpSp>
      <xdr:nvGrpSpPr>
        <xdr:cNvPr id="111" name="Group 110">
          <a:extLst>
            <a:ext uri="{FF2B5EF4-FFF2-40B4-BE49-F238E27FC236}">
              <a16:creationId xmlns:a16="http://schemas.microsoft.com/office/drawing/2014/main" id="{00000000-0008-0000-0B00-00006F000000}"/>
            </a:ext>
          </a:extLst>
        </xdr:cNvPr>
        <xdr:cNvGrpSpPr/>
      </xdr:nvGrpSpPr>
      <xdr:grpSpPr>
        <a:xfrm>
          <a:off x="18145625" y="3612207"/>
          <a:ext cx="3919792" cy="4021412"/>
          <a:chOff x="3337560" y="381000"/>
          <a:chExt cx="3919792" cy="4021412"/>
        </a:xfrm>
      </xdr:grpSpPr>
      <xdr:grpSp>
        <xdr:nvGrpSpPr>
          <xdr:cNvPr id="112" name="Group 111">
            <a:extLst>
              <a:ext uri="{FF2B5EF4-FFF2-40B4-BE49-F238E27FC236}">
                <a16:creationId xmlns:a16="http://schemas.microsoft.com/office/drawing/2014/main" id="{00000000-0008-0000-0B00-000070000000}"/>
              </a:ext>
            </a:extLst>
          </xdr:cNvPr>
          <xdr:cNvGrpSpPr/>
        </xdr:nvGrpSpPr>
        <xdr:grpSpPr>
          <a:xfrm>
            <a:off x="4515599" y="381000"/>
            <a:ext cx="2695532" cy="3919792"/>
            <a:chOff x="4515599" y="381000"/>
            <a:chExt cx="2695532" cy="3919792"/>
          </a:xfrm>
        </xdr:grpSpPr>
        <xdr:sp macro="" textlink="">
          <xdr:nvSpPr>
            <xdr:cNvPr id="121" name="Rectangle 120">
              <a:extLst>
                <a:ext uri="{FF2B5EF4-FFF2-40B4-BE49-F238E27FC236}">
                  <a16:creationId xmlns:a16="http://schemas.microsoft.com/office/drawing/2014/main" id="{00000000-0008-0000-0B00-000079000000}"/>
                </a:ext>
              </a:extLst>
            </xdr:cNvPr>
            <xdr:cNvSpPr/>
          </xdr:nvSpPr>
          <xdr:spPr>
            <a:xfrm rot="18900000">
              <a:off x="6351560" y="3423661"/>
              <a:ext cx="228599" cy="784860"/>
            </a:xfrm>
            <a:prstGeom prst="rect">
              <a:avLst/>
            </a:prstGeom>
            <a:solidFill>
              <a:srgbClr val="0C94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22" name="Rectangle 121">
              <a:extLst>
                <a:ext uri="{FF2B5EF4-FFF2-40B4-BE49-F238E27FC236}">
                  <a16:creationId xmlns:a16="http://schemas.microsoft.com/office/drawing/2014/main" id="{00000000-0008-0000-0B00-00007A000000}"/>
                </a:ext>
              </a:extLst>
            </xdr:cNvPr>
            <xdr:cNvSpPr/>
          </xdr:nvSpPr>
          <xdr:spPr>
            <a:xfrm rot="18900000">
              <a:off x="6510511" y="3264710"/>
              <a:ext cx="228599" cy="784860"/>
            </a:xfrm>
            <a:prstGeom prst="rect">
              <a:avLst/>
            </a:prstGeom>
            <a:solidFill>
              <a:srgbClr val="0072C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23" name="Rectangle 3">
              <a:extLst>
                <a:ext uri="{FF2B5EF4-FFF2-40B4-BE49-F238E27FC236}">
                  <a16:creationId xmlns:a16="http://schemas.microsoft.com/office/drawing/2014/main" id="{00000000-0008-0000-0B00-00007B000000}"/>
                </a:ext>
              </a:extLst>
            </xdr:cNvPr>
            <xdr:cNvSpPr/>
          </xdr:nvSpPr>
          <xdr:spPr>
            <a:xfrm rot="18900000">
              <a:off x="4515599" y="674653"/>
              <a:ext cx="419100" cy="3070860"/>
            </a:xfrm>
            <a:custGeom>
              <a:avLst/>
              <a:gdLst>
                <a:gd name="connsiteX0" fmla="*/ 0 w 449580"/>
                <a:gd name="connsiteY0" fmla="*/ 0 h 3070860"/>
                <a:gd name="connsiteX1" fmla="*/ 449580 w 449580"/>
                <a:gd name="connsiteY1" fmla="*/ 0 h 3070860"/>
                <a:gd name="connsiteX2" fmla="*/ 449580 w 449580"/>
                <a:gd name="connsiteY2" fmla="*/ 3070860 h 3070860"/>
                <a:gd name="connsiteX3" fmla="*/ 0 w 449580"/>
                <a:gd name="connsiteY3" fmla="*/ 3070860 h 3070860"/>
                <a:gd name="connsiteX4" fmla="*/ 0 w 449580"/>
                <a:gd name="connsiteY4" fmla="*/ 0 h 3070860"/>
                <a:gd name="connsiteX0" fmla="*/ 0 w 449580"/>
                <a:gd name="connsiteY0" fmla="*/ 0 h 3070860"/>
                <a:gd name="connsiteX1" fmla="*/ 449580 w 449580"/>
                <a:gd name="connsiteY1" fmla="*/ 0 h 3070860"/>
                <a:gd name="connsiteX2" fmla="*/ 449580 w 449580"/>
                <a:gd name="connsiteY2" fmla="*/ 3070860 h 3070860"/>
                <a:gd name="connsiteX3" fmla="*/ 129540 w 449580"/>
                <a:gd name="connsiteY3" fmla="*/ 3070860 h 3070860"/>
                <a:gd name="connsiteX4" fmla="*/ 0 w 449580"/>
                <a:gd name="connsiteY4" fmla="*/ 0 h 3070860"/>
                <a:gd name="connsiteX0" fmla="*/ 0 w 419100"/>
                <a:gd name="connsiteY0" fmla="*/ 502920 h 3070860"/>
                <a:gd name="connsiteX1" fmla="*/ 419100 w 419100"/>
                <a:gd name="connsiteY1" fmla="*/ 0 h 3070860"/>
                <a:gd name="connsiteX2" fmla="*/ 419100 w 419100"/>
                <a:gd name="connsiteY2" fmla="*/ 3070860 h 3070860"/>
                <a:gd name="connsiteX3" fmla="*/ 99060 w 419100"/>
                <a:gd name="connsiteY3" fmla="*/ 3070860 h 3070860"/>
                <a:gd name="connsiteX4" fmla="*/ 0 w 419100"/>
                <a:gd name="connsiteY4" fmla="*/ 502920 h 3070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419100" h="3070860">
                  <a:moveTo>
                    <a:pt x="0" y="502920"/>
                  </a:moveTo>
                  <a:lnTo>
                    <a:pt x="419100" y="0"/>
                  </a:lnTo>
                  <a:lnTo>
                    <a:pt x="419100" y="3070860"/>
                  </a:lnTo>
                  <a:lnTo>
                    <a:pt x="99060" y="3070860"/>
                  </a:lnTo>
                  <a:lnTo>
                    <a:pt x="0" y="502920"/>
                  </a:lnTo>
                  <a:close/>
                </a:path>
              </a:pathLst>
            </a:custGeom>
            <a:solidFill>
              <a:srgbClr val="BDE3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24" name="Right Triangle 4">
              <a:extLst>
                <a:ext uri="{FF2B5EF4-FFF2-40B4-BE49-F238E27FC236}">
                  <a16:creationId xmlns:a16="http://schemas.microsoft.com/office/drawing/2014/main" id="{00000000-0008-0000-0B00-00007C000000}"/>
                </a:ext>
              </a:extLst>
            </xdr:cNvPr>
            <xdr:cNvSpPr/>
          </xdr:nvSpPr>
          <xdr:spPr>
            <a:xfrm rot="8100000">
              <a:off x="5639913" y="3279807"/>
              <a:ext cx="591047" cy="524301"/>
            </a:xfrm>
            <a:custGeom>
              <a:avLst/>
              <a:gdLst>
                <a:gd name="connsiteX0" fmla="*/ 0 w 487680"/>
                <a:gd name="connsiteY0" fmla="*/ 472440 h 472440"/>
                <a:gd name="connsiteX1" fmla="*/ 0 w 487680"/>
                <a:gd name="connsiteY1" fmla="*/ 0 h 472440"/>
                <a:gd name="connsiteX2" fmla="*/ 487680 w 487680"/>
                <a:gd name="connsiteY2" fmla="*/ 472440 h 472440"/>
                <a:gd name="connsiteX3" fmla="*/ 0 w 487680"/>
                <a:gd name="connsiteY3" fmla="*/ 472440 h 472440"/>
                <a:gd name="connsiteX0" fmla="*/ 0 w 487680"/>
                <a:gd name="connsiteY0" fmla="*/ 472440 h 472440"/>
                <a:gd name="connsiteX1" fmla="*/ 0 w 487680"/>
                <a:gd name="connsiteY1" fmla="*/ 0 h 472440"/>
                <a:gd name="connsiteX2" fmla="*/ 487680 w 487680"/>
                <a:gd name="connsiteY2" fmla="*/ 472440 h 472440"/>
                <a:gd name="connsiteX3" fmla="*/ 0 w 487680"/>
                <a:gd name="connsiteY3" fmla="*/ 472440 h 472440"/>
                <a:gd name="connsiteX0" fmla="*/ 0 w 487680"/>
                <a:gd name="connsiteY0" fmla="*/ 518160 h 518160"/>
                <a:gd name="connsiteX1" fmla="*/ 0 w 487680"/>
                <a:gd name="connsiteY1" fmla="*/ 0 h 518160"/>
                <a:gd name="connsiteX2" fmla="*/ 487680 w 487680"/>
                <a:gd name="connsiteY2" fmla="*/ 518160 h 518160"/>
                <a:gd name="connsiteX3" fmla="*/ 0 w 487680"/>
                <a:gd name="connsiteY3" fmla="*/ 518160 h 518160"/>
                <a:gd name="connsiteX0" fmla="*/ 0 w 489494"/>
                <a:gd name="connsiteY0" fmla="*/ 518160 h 518160"/>
                <a:gd name="connsiteX1" fmla="*/ 0 w 489494"/>
                <a:gd name="connsiteY1" fmla="*/ 0 h 518160"/>
                <a:gd name="connsiteX2" fmla="*/ 487680 w 489494"/>
                <a:gd name="connsiteY2" fmla="*/ 518160 h 518160"/>
                <a:gd name="connsiteX3" fmla="*/ 0 w 489494"/>
                <a:gd name="connsiteY3" fmla="*/ 518160 h 518160"/>
                <a:gd name="connsiteX0" fmla="*/ 0 w 598209"/>
                <a:gd name="connsiteY0" fmla="*/ 518160 h 518160"/>
                <a:gd name="connsiteX1" fmla="*/ 0 w 598209"/>
                <a:gd name="connsiteY1" fmla="*/ 0 h 518160"/>
                <a:gd name="connsiteX2" fmla="*/ 487680 w 598209"/>
                <a:gd name="connsiteY2" fmla="*/ 518160 h 518160"/>
                <a:gd name="connsiteX3" fmla="*/ 0 w 598209"/>
                <a:gd name="connsiteY3" fmla="*/ 518160 h 518160"/>
                <a:gd name="connsiteX0" fmla="*/ 0 w 652983"/>
                <a:gd name="connsiteY0" fmla="*/ 518160 h 518160"/>
                <a:gd name="connsiteX1" fmla="*/ 0 w 652983"/>
                <a:gd name="connsiteY1" fmla="*/ 0 h 518160"/>
                <a:gd name="connsiteX2" fmla="*/ 487680 w 652983"/>
                <a:gd name="connsiteY2" fmla="*/ 518160 h 518160"/>
                <a:gd name="connsiteX3" fmla="*/ 0 w 652983"/>
                <a:gd name="connsiteY3" fmla="*/ 518160 h 518160"/>
                <a:gd name="connsiteX0" fmla="*/ 0 w 609907"/>
                <a:gd name="connsiteY0" fmla="*/ 518160 h 518160"/>
                <a:gd name="connsiteX1" fmla="*/ 0 w 609907"/>
                <a:gd name="connsiteY1" fmla="*/ 0 h 518160"/>
                <a:gd name="connsiteX2" fmla="*/ 487680 w 609907"/>
                <a:gd name="connsiteY2" fmla="*/ 518160 h 518160"/>
                <a:gd name="connsiteX3" fmla="*/ 0 w 609907"/>
                <a:gd name="connsiteY3" fmla="*/ 518160 h 518160"/>
                <a:gd name="connsiteX0" fmla="*/ 0 w 680021"/>
                <a:gd name="connsiteY0" fmla="*/ 518160 h 518160"/>
                <a:gd name="connsiteX1" fmla="*/ 0 w 680021"/>
                <a:gd name="connsiteY1" fmla="*/ 0 h 518160"/>
                <a:gd name="connsiteX2" fmla="*/ 487680 w 680021"/>
                <a:gd name="connsiteY2" fmla="*/ 518160 h 518160"/>
                <a:gd name="connsiteX3" fmla="*/ 0 w 680021"/>
                <a:gd name="connsiteY3" fmla="*/ 518160 h 518160"/>
                <a:gd name="connsiteX0" fmla="*/ 0 w 648857"/>
                <a:gd name="connsiteY0" fmla="*/ 518160 h 518160"/>
                <a:gd name="connsiteX1" fmla="*/ 0 w 648857"/>
                <a:gd name="connsiteY1" fmla="*/ 0 h 518160"/>
                <a:gd name="connsiteX2" fmla="*/ 487680 w 648857"/>
                <a:gd name="connsiteY2" fmla="*/ 518160 h 518160"/>
                <a:gd name="connsiteX3" fmla="*/ 0 w 648857"/>
                <a:gd name="connsiteY3" fmla="*/ 518160 h 518160"/>
                <a:gd name="connsiteX0" fmla="*/ 0 w 620449"/>
                <a:gd name="connsiteY0" fmla="*/ 518160 h 518160"/>
                <a:gd name="connsiteX1" fmla="*/ 0 w 620449"/>
                <a:gd name="connsiteY1" fmla="*/ 0 h 518160"/>
                <a:gd name="connsiteX2" fmla="*/ 430530 w 620449"/>
                <a:gd name="connsiteY2" fmla="*/ 518160 h 518160"/>
                <a:gd name="connsiteX3" fmla="*/ 0 w 620449"/>
                <a:gd name="connsiteY3" fmla="*/ 518160 h 518160"/>
                <a:gd name="connsiteX0" fmla="*/ 0 w 644366"/>
                <a:gd name="connsiteY0" fmla="*/ 518160 h 518385"/>
                <a:gd name="connsiteX1" fmla="*/ 0 w 644366"/>
                <a:gd name="connsiteY1" fmla="*/ 0 h 518385"/>
                <a:gd name="connsiteX2" fmla="*/ 430530 w 644366"/>
                <a:gd name="connsiteY2" fmla="*/ 518160 h 518385"/>
                <a:gd name="connsiteX3" fmla="*/ 0 w 644366"/>
                <a:gd name="connsiteY3" fmla="*/ 518160 h 518385"/>
                <a:gd name="connsiteX0" fmla="*/ 0 w 593385"/>
                <a:gd name="connsiteY0" fmla="*/ 518180 h 518402"/>
                <a:gd name="connsiteX1" fmla="*/ 0 w 593385"/>
                <a:gd name="connsiteY1" fmla="*/ 20 h 518402"/>
                <a:gd name="connsiteX2" fmla="*/ 430530 w 593385"/>
                <a:gd name="connsiteY2" fmla="*/ 518180 h 518402"/>
                <a:gd name="connsiteX3" fmla="*/ 0 w 593385"/>
                <a:gd name="connsiteY3" fmla="*/ 518180 h 518402"/>
                <a:gd name="connsiteX0" fmla="*/ 0 w 622709"/>
                <a:gd name="connsiteY0" fmla="*/ 518180 h 518182"/>
                <a:gd name="connsiteX1" fmla="*/ 0 w 622709"/>
                <a:gd name="connsiteY1" fmla="*/ 20 h 518182"/>
                <a:gd name="connsiteX2" fmla="*/ 430530 w 622709"/>
                <a:gd name="connsiteY2" fmla="*/ 518180 h 518182"/>
                <a:gd name="connsiteX3" fmla="*/ 0 w 622709"/>
                <a:gd name="connsiteY3" fmla="*/ 518180 h 518182"/>
                <a:gd name="connsiteX0" fmla="*/ 0 w 594709"/>
                <a:gd name="connsiteY0" fmla="*/ 518241 h 518243"/>
                <a:gd name="connsiteX1" fmla="*/ 0 w 594709"/>
                <a:gd name="connsiteY1" fmla="*/ 81 h 518243"/>
                <a:gd name="connsiteX2" fmla="*/ 430530 w 594709"/>
                <a:gd name="connsiteY2" fmla="*/ 518241 h 518243"/>
                <a:gd name="connsiteX3" fmla="*/ 0 w 594709"/>
                <a:gd name="connsiteY3" fmla="*/ 518241 h 518243"/>
                <a:gd name="connsiteX0" fmla="*/ 0 w 593546"/>
                <a:gd name="connsiteY0" fmla="*/ 529640 h 529641"/>
                <a:gd name="connsiteX1" fmla="*/ 0 w 593546"/>
                <a:gd name="connsiteY1" fmla="*/ 11480 h 529641"/>
                <a:gd name="connsiteX2" fmla="*/ 430530 w 593546"/>
                <a:gd name="connsiteY2" fmla="*/ 529640 h 529641"/>
                <a:gd name="connsiteX3" fmla="*/ 0 w 593546"/>
                <a:gd name="connsiteY3" fmla="*/ 529640 h 529641"/>
                <a:gd name="connsiteX0" fmla="*/ 0 w 606537"/>
                <a:gd name="connsiteY0" fmla="*/ 529640 h 529641"/>
                <a:gd name="connsiteX1" fmla="*/ 0 w 606537"/>
                <a:gd name="connsiteY1" fmla="*/ 11480 h 529641"/>
                <a:gd name="connsiteX2" fmla="*/ 430530 w 606537"/>
                <a:gd name="connsiteY2" fmla="*/ 529640 h 529641"/>
                <a:gd name="connsiteX3" fmla="*/ 0 w 606537"/>
                <a:gd name="connsiteY3" fmla="*/ 529640 h 529641"/>
                <a:gd name="connsiteX0" fmla="*/ 0 w 591047"/>
                <a:gd name="connsiteY0" fmla="*/ 524299 h 524301"/>
                <a:gd name="connsiteX1" fmla="*/ 0 w 591047"/>
                <a:gd name="connsiteY1" fmla="*/ 6139 h 524301"/>
                <a:gd name="connsiteX2" fmla="*/ 430530 w 591047"/>
                <a:gd name="connsiteY2" fmla="*/ 524299 h 524301"/>
                <a:gd name="connsiteX3" fmla="*/ 0 w 591047"/>
                <a:gd name="connsiteY3" fmla="*/ 524299 h 524301"/>
              </a:gdLst>
              <a:ahLst/>
              <a:cxnLst>
                <a:cxn ang="0">
                  <a:pos x="connsiteX0" y="connsiteY0"/>
                </a:cxn>
                <a:cxn ang="0">
                  <a:pos x="connsiteX1" y="connsiteY1"/>
                </a:cxn>
                <a:cxn ang="0">
                  <a:pos x="connsiteX2" y="connsiteY2"/>
                </a:cxn>
                <a:cxn ang="0">
                  <a:pos x="connsiteX3" y="connsiteY3"/>
                </a:cxn>
              </a:cxnLst>
              <a:rect l="l" t="t" r="r" b="b"/>
              <a:pathLst>
                <a:path w="591047" h="524301">
                  <a:moveTo>
                    <a:pt x="0" y="524299"/>
                  </a:moveTo>
                  <a:lnTo>
                    <a:pt x="0" y="6139"/>
                  </a:lnTo>
                  <a:cubicBezTo>
                    <a:pt x="717550" y="-66251"/>
                    <a:pt x="674370" y="525569"/>
                    <a:pt x="430530" y="524299"/>
                  </a:cubicBezTo>
                  <a:lnTo>
                    <a:pt x="0" y="524299"/>
                  </a:lnTo>
                  <a:close/>
                </a:path>
              </a:pathLst>
            </a:custGeom>
            <a:solidFill>
              <a:srgbClr val="57B7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25" name="Freeform: Shape 124">
              <a:extLst>
                <a:ext uri="{FF2B5EF4-FFF2-40B4-BE49-F238E27FC236}">
                  <a16:creationId xmlns:a16="http://schemas.microsoft.com/office/drawing/2014/main" id="{00000000-0008-0000-0B00-00007D000000}"/>
                </a:ext>
              </a:extLst>
            </xdr:cNvPr>
            <xdr:cNvSpPr/>
          </xdr:nvSpPr>
          <xdr:spPr>
            <a:xfrm rot="18900000">
              <a:off x="6590101" y="3904552"/>
              <a:ext cx="621030" cy="396240"/>
            </a:xfrm>
            <a:custGeom>
              <a:avLst/>
              <a:gdLst>
                <a:gd name="connsiteX0" fmla="*/ 198120 w 621030"/>
                <a:gd name="connsiteY0" fmla="*/ 0 h 396240"/>
                <a:gd name="connsiteX1" fmla="*/ 275237 w 621030"/>
                <a:gd name="connsiteY1" fmla="*/ 15569 h 396240"/>
                <a:gd name="connsiteX2" fmla="*/ 310515 w 621030"/>
                <a:gd name="connsiteY2" fmla="*/ 39354 h 396240"/>
                <a:gd name="connsiteX3" fmla="*/ 345793 w 621030"/>
                <a:gd name="connsiteY3" fmla="*/ 15569 h 396240"/>
                <a:gd name="connsiteX4" fmla="*/ 422910 w 621030"/>
                <a:gd name="connsiteY4" fmla="*/ 0 h 396240"/>
                <a:gd name="connsiteX5" fmla="*/ 621030 w 621030"/>
                <a:gd name="connsiteY5" fmla="*/ 198120 h 396240"/>
                <a:gd name="connsiteX6" fmla="*/ 422910 w 621030"/>
                <a:gd name="connsiteY6" fmla="*/ 396240 h 396240"/>
                <a:gd name="connsiteX7" fmla="*/ 345793 w 621030"/>
                <a:gd name="connsiteY7" fmla="*/ 380671 h 396240"/>
                <a:gd name="connsiteX8" fmla="*/ 310515 w 621030"/>
                <a:gd name="connsiteY8" fmla="*/ 356886 h 396240"/>
                <a:gd name="connsiteX9" fmla="*/ 275237 w 621030"/>
                <a:gd name="connsiteY9" fmla="*/ 380671 h 396240"/>
                <a:gd name="connsiteX10" fmla="*/ 198120 w 621030"/>
                <a:gd name="connsiteY10" fmla="*/ 396240 h 396240"/>
                <a:gd name="connsiteX11" fmla="*/ 0 w 621030"/>
                <a:gd name="connsiteY11" fmla="*/ 198120 h 396240"/>
                <a:gd name="connsiteX12" fmla="*/ 198120 w 621030"/>
                <a:gd name="connsiteY12" fmla="*/ 0 h 3962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21030" h="396240">
                  <a:moveTo>
                    <a:pt x="198120" y="0"/>
                  </a:moveTo>
                  <a:cubicBezTo>
                    <a:pt x="225475" y="0"/>
                    <a:pt x="251535" y="5544"/>
                    <a:pt x="275237" y="15569"/>
                  </a:cubicBezTo>
                  <a:lnTo>
                    <a:pt x="310515" y="39354"/>
                  </a:lnTo>
                  <a:lnTo>
                    <a:pt x="345793" y="15569"/>
                  </a:lnTo>
                  <a:cubicBezTo>
                    <a:pt x="369495" y="5544"/>
                    <a:pt x="395555" y="0"/>
                    <a:pt x="422910" y="0"/>
                  </a:cubicBezTo>
                  <a:cubicBezTo>
                    <a:pt x="532329" y="0"/>
                    <a:pt x="621030" y="88701"/>
                    <a:pt x="621030" y="198120"/>
                  </a:cubicBezTo>
                  <a:cubicBezTo>
                    <a:pt x="621030" y="307539"/>
                    <a:pt x="532329" y="396240"/>
                    <a:pt x="422910" y="396240"/>
                  </a:cubicBezTo>
                  <a:cubicBezTo>
                    <a:pt x="395555" y="396240"/>
                    <a:pt x="369495" y="390696"/>
                    <a:pt x="345793" y="380671"/>
                  </a:cubicBezTo>
                  <a:lnTo>
                    <a:pt x="310515" y="356886"/>
                  </a:lnTo>
                  <a:lnTo>
                    <a:pt x="275237" y="380671"/>
                  </a:lnTo>
                  <a:cubicBezTo>
                    <a:pt x="251535" y="390696"/>
                    <a:pt x="225475" y="396240"/>
                    <a:pt x="198120" y="396240"/>
                  </a:cubicBezTo>
                  <a:cubicBezTo>
                    <a:pt x="88701" y="396240"/>
                    <a:pt x="0" y="307539"/>
                    <a:pt x="0" y="198120"/>
                  </a:cubicBezTo>
                  <a:cubicBezTo>
                    <a:pt x="0" y="88701"/>
                    <a:pt x="88701" y="0"/>
                    <a:pt x="198120" y="0"/>
                  </a:cubicBezTo>
                  <a:close/>
                </a:path>
              </a:pathLst>
            </a:custGeom>
            <a:solidFill>
              <a:srgbClr val="0C94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26" name="Right Triangle 4">
              <a:extLst>
                <a:ext uri="{FF2B5EF4-FFF2-40B4-BE49-F238E27FC236}">
                  <a16:creationId xmlns:a16="http://schemas.microsoft.com/office/drawing/2014/main" id="{00000000-0008-0000-0B00-00007E000000}"/>
                </a:ext>
              </a:extLst>
            </xdr:cNvPr>
            <xdr:cNvSpPr/>
          </xdr:nvSpPr>
          <xdr:spPr>
            <a:xfrm rot="8100000" flipH="1">
              <a:off x="6055152" y="2864566"/>
              <a:ext cx="591047" cy="524301"/>
            </a:xfrm>
            <a:custGeom>
              <a:avLst/>
              <a:gdLst>
                <a:gd name="connsiteX0" fmla="*/ 0 w 487680"/>
                <a:gd name="connsiteY0" fmla="*/ 472440 h 472440"/>
                <a:gd name="connsiteX1" fmla="*/ 0 w 487680"/>
                <a:gd name="connsiteY1" fmla="*/ 0 h 472440"/>
                <a:gd name="connsiteX2" fmla="*/ 487680 w 487680"/>
                <a:gd name="connsiteY2" fmla="*/ 472440 h 472440"/>
                <a:gd name="connsiteX3" fmla="*/ 0 w 487680"/>
                <a:gd name="connsiteY3" fmla="*/ 472440 h 472440"/>
                <a:gd name="connsiteX0" fmla="*/ 0 w 487680"/>
                <a:gd name="connsiteY0" fmla="*/ 472440 h 472440"/>
                <a:gd name="connsiteX1" fmla="*/ 0 w 487680"/>
                <a:gd name="connsiteY1" fmla="*/ 0 h 472440"/>
                <a:gd name="connsiteX2" fmla="*/ 487680 w 487680"/>
                <a:gd name="connsiteY2" fmla="*/ 472440 h 472440"/>
                <a:gd name="connsiteX3" fmla="*/ 0 w 487680"/>
                <a:gd name="connsiteY3" fmla="*/ 472440 h 472440"/>
                <a:gd name="connsiteX0" fmla="*/ 0 w 487680"/>
                <a:gd name="connsiteY0" fmla="*/ 518160 h 518160"/>
                <a:gd name="connsiteX1" fmla="*/ 0 w 487680"/>
                <a:gd name="connsiteY1" fmla="*/ 0 h 518160"/>
                <a:gd name="connsiteX2" fmla="*/ 487680 w 487680"/>
                <a:gd name="connsiteY2" fmla="*/ 518160 h 518160"/>
                <a:gd name="connsiteX3" fmla="*/ 0 w 487680"/>
                <a:gd name="connsiteY3" fmla="*/ 518160 h 518160"/>
                <a:gd name="connsiteX0" fmla="*/ 0 w 489494"/>
                <a:gd name="connsiteY0" fmla="*/ 518160 h 518160"/>
                <a:gd name="connsiteX1" fmla="*/ 0 w 489494"/>
                <a:gd name="connsiteY1" fmla="*/ 0 h 518160"/>
                <a:gd name="connsiteX2" fmla="*/ 487680 w 489494"/>
                <a:gd name="connsiteY2" fmla="*/ 518160 h 518160"/>
                <a:gd name="connsiteX3" fmla="*/ 0 w 489494"/>
                <a:gd name="connsiteY3" fmla="*/ 518160 h 518160"/>
                <a:gd name="connsiteX0" fmla="*/ 0 w 598209"/>
                <a:gd name="connsiteY0" fmla="*/ 518160 h 518160"/>
                <a:gd name="connsiteX1" fmla="*/ 0 w 598209"/>
                <a:gd name="connsiteY1" fmla="*/ 0 h 518160"/>
                <a:gd name="connsiteX2" fmla="*/ 487680 w 598209"/>
                <a:gd name="connsiteY2" fmla="*/ 518160 h 518160"/>
                <a:gd name="connsiteX3" fmla="*/ 0 w 598209"/>
                <a:gd name="connsiteY3" fmla="*/ 518160 h 518160"/>
                <a:gd name="connsiteX0" fmla="*/ 0 w 652983"/>
                <a:gd name="connsiteY0" fmla="*/ 518160 h 518160"/>
                <a:gd name="connsiteX1" fmla="*/ 0 w 652983"/>
                <a:gd name="connsiteY1" fmla="*/ 0 h 518160"/>
                <a:gd name="connsiteX2" fmla="*/ 487680 w 652983"/>
                <a:gd name="connsiteY2" fmla="*/ 518160 h 518160"/>
                <a:gd name="connsiteX3" fmla="*/ 0 w 652983"/>
                <a:gd name="connsiteY3" fmla="*/ 518160 h 518160"/>
                <a:gd name="connsiteX0" fmla="*/ 0 w 609907"/>
                <a:gd name="connsiteY0" fmla="*/ 518160 h 518160"/>
                <a:gd name="connsiteX1" fmla="*/ 0 w 609907"/>
                <a:gd name="connsiteY1" fmla="*/ 0 h 518160"/>
                <a:gd name="connsiteX2" fmla="*/ 487680 w 609907"/>
                <a:gd name="connsiteY2" fmla="*/ 518160 h 518160"/>
                <a:gd name="connsiteX3" fmla="*/ 0 w 609907"/>
                <a:gd name="connsiteY3" fmla="*/ 518160 h 518160"/>
                <a:gd name="connsiteX0" fmla="*/ 0 w 680021"/>
                <a:gd name="connsiteY0" fmla="*/ 518160 h 518160"/>
                <a:gd name="connsiteX1" fmla="*/ 0 w 680021"/>
                <a:gd name="connsiteY1" fmla="*/ 0 h 518160"/>
                <a:gd name="connsiteX2" fmla="*/ 487680 w 680021"/>
                <a:gd name="connsiteY2" fmla="*/ 518160 h 518160"/>
                <a:gd name="connsiteX3" fmla="*/ 0 w 680021"/>
                <a:gd name="connsiteY3" fmla="*/ 518160 h 518160"/>
                <a:gd name="connsiteX0" fmla="*/ 0 w 648857"/>
                <a:gd name="connsiteY0" fmla="*/ 518160 h 518160"/>
                <a:gd name="connsiteX1" fmla="*/ 0 w 648857"/>
                <a:gd name="connsiteY1" fmla="*/ 0 h 518160"/>
                <a:gd name="connsiteX2" fmla="*/ 487680 w 648857"/>
                <a:gd name="connsiteY2" fmla="*/ 518160 h 518160"/>
                <a:gd name="connsiteX3" fmla="*/ 0 w 648857"/>
                <a:gd name="connsiteY3" fmla="*/ 518160 h 518160"/>
                <a:gd name="connsiteX0" fmla="*/ 0 w 620449"/>
                <a:gd name="connsiteY0" fmla="*/ 518160 h 518160"/>
                <a:gd name="connsiteX1" fmla="*/ 0 w 620449"/>
                <a:gd name="connsiteY1" fmla="*/ 0 h 518160"/>
                <a:gd name="connsiteX2" fmla="*/ 430530 w 620449"/>
                <a:gd name="connsiteY2" fmla="*/ 518160 h 518160"/>
                <a:gd name="connsiteX3" fmla="*/ 0 w 620449"/>
                <a:gd name="connsiteY3" fmla="*/ 518160 h 518160"/>
                <a:gd name="connsiteX0" fmla="*/ 0 w 644366"/>
                <a:gd name="connsiteY0" fmla="*/ 518160 h 518385"/>
                <a:gd name="connsiteX1" fmla="*/ 0 w 644366"/>
                <a:gd name="connsiteY1" fmla="*/ 0 h 518385"/>
                <a:gd name="connsiteX2" fmla="*/ 430530 w 644366"/>
                <a:gd name="connsiteY2" fmla="*/ 518160 h 518385"/>
                <a:gd name="connsiteX3" fmla="*/ 0 w 644366"/>
                <a:gd name="connsiteY3" fmla="*/ 518160 h 518385"/>
                <a:gd name="connsiteX0" fmla="*/ 0 w 593385"/>
                <a:gd name="connsiteY0" fmla="*/ 518180 h 518402"/>
                <a:gd name="connsiteX1" fmla="*/ 0 w 593385"/>
                <a:gd name="connsiteY1" fmla="*/ 20 h 518402"/>
                <a:gd name="connsiteX2" fmla="*/ 430530 w 593385"/>
                <a:gd name="connsiteY2" fmla="*/ 518180 h 518402"/>
                <a:gd name="connsiteX3" fmla="*/ 0 w 593385"/>
                <a:gd name="connsiteY3" fmla="*/ 518180 h 518402"/>
                <a:gd name="connsiteX0" fmla="*/ 0 w 622709"/>
                <a:gd name="connsiteY0" fmla="*/ 518180 h 518182"/>
                <a:gd name="connsiteX1" fmla="*/ 0 w 622709"/>
                <a:gd name="connsiteY1" fmla="*/ 20 h 518182"/>
                <a:gd name="connsiteX2" fmla="*/ 430530 w 622709"/>
                <a:gd name="connsiteY2" fmla="*/ 518180 h 518182"/>
                <a:gd name="connsiteX3" fmla="*/ 0 w 622709"/>
                <a:gd name="connsiteY3" fmla="*/ 518180 h 518182"/>
                <a:gd name="connsiteX0" fmla="*/ 0 w 594709"/>
                <a:gd name="connsiteY0" fmla="*/ 518241 h 518243"/>
                <a:gd name="connsiteX1" fmla="*/ 0 w 594709"/>
                <a:gd name="connsiteY1" fmla="*/ 81 h 518243"/>
                <a:gd name="connsiteX2" fmla="*/ 430530 w 594709"/>
                <a:gd name="connsiteY2" fmla="*/ 518241 h 518243"/>
                <a:gd name="connsiteX3" fmla="*/ 0 w 594709"/>
                <a:gd name="connsiteY3" fmla="*/ 518241 h 518243"/>
                <a:gd name="connsiteX0" fmla="*/ 0 w 593546"/>
                <a:gd name="connsiteY0" fmla="*/ 529640 h 529641"/>
                <a:gd name="connsiteX1" fmla="*/ 0 w 593546"/>
                <a:gd name="connsiteY1" fmla="*/ 11480 h 529641"/>
                <a:gd name="connsiteX2" fmla="*/ 430530 w 593546"/>
                <a:gd name="connsiteY2" fmla="*/ 529640 h 529641"/>
                <a:gd name="connsiteX3" fmla="*/ 0 w 593546"/>
                <a:gd name="connsiteY3" fmla="*/ 529640 h 529641"/>
                <a:gd name="connsiteX0" fmla="*/ 0 w 606537"/>
                <a:gd name="connsiteY0" fmla="*/ 529640 h 529641"/>
                <a:gd name="connsiteX1" fmla="*/ 0 w 606537"/>
                <a:gd name="connsiteY1" fmla="*/ 11480 h 529641"/>
                <a:gd name="connsiteX2" fmla="*/ 430530 w 606537"/>
                <a:gd name="connsiteY2" fmla="*/ 529640 h 529641"/>
                <a:gd name="connsiteX3" fmla="*/ 0 w 606537"/>
                <a:gd name="connsiteY3" fmla="*/ 529640 h 529641"/>
                <a:gd name="connsiteX0" fmla="*/ 0 w 591047"/>
                <a:gd name="connsiteY0" fmla="*/ 524299 h 524301"/>
                <a:gd name="connsiteX1" fmla="*/ 0 w 591047"/>
                <a:gd name="connsiteY1" fmla="*/ 6139 h 524301"/>
                <a:gd name="connsiteX2" fmla="*/ 430530 w 591047"/>
                <a:gd name="connsiteY2" fmla="*/ 524299 h 524301"/>
                <a:gd name="connsiteX3" fmla="*/ 0 w 591047"/>
                <a:gd name="connsiteY3" fmla="*/ 524299 h 524301"/>
              </a:gdLst>
              <a:ahLst/>
              <a:cxnLst>
                <a:cxn ang="0">
                  <a:pos x="connsiteX0" y="connsiteY0"/>
                </a:cxn>
                <a:cxn ang="0">
                  <a:pos x="connsiteX1" y="connsiteY1"/>
                </a:cxn>
                <a:cxn ang="0">
                  <a:pos x="connsiteX2" y="connsiteY2"/>
                </a:cxn>
                <a:cxn ang="0">
                  <a:pos x="connsiteX3" y="connsiteY3"/>
                </a:cxn>
              </a:cxnLst>
              <a:rect l="l" t="t" r="r" b="b"/>
              <a:pathLst>
                <a:path w="591047" h="524301">
                  <a:moveTo>
                    <a:pt x="0" y="524299"/>
                  </a:moveTo>
                  <a:lnTo>
                    <a:pt x="0" y="6139"/>
                  </a:lnTo>
                  <a:cubicBezTo>
                    <a:pt x="717550" y="-66251"/>
                    <a:pt x="674370" y="525569"/>
                    <a:pt x="430530" y="524299"/>
                  </a:cubicBezTo>
                  <a:lnTo>
                    <a:pt x="0" y="524299"/>
                  </a:lnTo>
                  <a:close/>
                </a:path>
              </a:pathLst>
            </a:custGeom>
            <a:solidFill>
              <a:srgbClr val="0C94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27" name="Rectangle 3">
              <a:extLst>
                <a:ext uri="{FF2B5EF4-FFF2-40B4-BE49-F238E27FC236}">
                  <a16:creationId xmlns:a16="http://schemas.microsoft.com/office/drawing/2014/main" id="{00000000-0008-0000-0B00-00007F000000}"/>
                </a:ext>
              </a:extLst>
            </xdr:cNvPr>
            <xdr:cNvSpPr/>
          </xdr:nvSpPr>
          <xdr:spPr>
            <a:xfrm rot="18900000" flipH="1">
              <a:off x="4809252" y="381000"/>
              <a:ext cx="419100" cy="3070860"/>
            </a:xfrm>
            <a:custGeom>
              <a:avLst/>
              <a:gdLst>
                <a:gd name="connsiteX0" fmla="*/ 0 w 449580"/>
                <a:gd name="connsiteY0" fmla="*/ 0 h 3070860"/>
                <a:gd name="connsiteX1" fmla="*/ 449580 w 449580"/>
                <a:gd name="connsiteY1" fmla="*/ 0 h 3070860"/>
                <a:gd name="connsiteX2" fmla="*/ 449580 w 449580"/>
                <a:gd name="connsiteY2" fmla="*/ 3070860 h 3070860"/>
                <a:gd name="connsiteX3" fmla="*/ 0 w 449580"/>
                <a:gd name="connsiteY3" fmla="*/ 3070860 h 3070860"/>
                <a:gd name="connsiteX4" fmla="*/ 0 w 449580"/>
                <a:gd name="connsiteY4" fmla="*/ 0 h 3070860"/>
                <a:gd name="connsiteX0" fmla="*/ 0 w 449580"/>
                <a:gd name="connsiteY0" fmla="*/ 0 h 3070860"/>
                <a:gd name="connsiteX1" fmla="*/ 449580 w 449580"/>
                <a:gd name="connsiteY1" fmla="*/ 0 h 3070860"/>
                <a:gd name="connsiteX2" fmla="*/ 449580 w 449580"/>
                <a:gd name="connsiteY2" fmla="*/ 3070860 h 3070860"/>
                <a:gd name="connsiteX3" fmla="*/ 129540 w 449580"/>
                <a:gd name="connsiteY3" fmla="*/ 3070860 h 3070860"/>
                <a:gd name="connsiteX4" fmla="*/ 0 w 449580"/>
                <a:gd name="connsiteY4" fmla="*/ 0 h 3070860"/>
                <a:gd name="connsiteX0" fmla="*/ 0 w 419100"/>
                <a:gd name="connsiteY0" fmla="*/ 502920 h 3070860"/>
                <a:gd name="connsiteX1" fmla="*/ 419100 w 419100"/>
                <a:gd name="connsiteY1" fmla="*/ 0 h 3070860"/>
                <a:gd name="connsiteX2" fmla="*/ 419100 w 419100"/>
                <a:gd name="connsiteY2" fmla="*/ 3070860 h 3070860"/>
                <a:gd name="connsiteX3" fmla="*/ 99060 w 419100"/>
                <a:gd name="connsiteY3" fmla="*/ 3070860 h 3070860"/>
                <a:gd name="connsiteX4" fmla="*/ 0 w 419100"/>
                <a:gd name="connsiteY4" fmla="*/ 502920 h 3070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419100" h="3070860">
                  <a:moveTo>
                    <a:pt x="0" y="502920"/>
                  </a:moveTo>
                  <a:lnTo>
                    <a:pt x="419100" y="0"/>
                  </a:lnTo>
                  <a:lnTo>
                    <a:pt x="419100" y="3070860"/>
                  </a:lnTo>
                  <a:lnTo>
                    <a:pt x="99060" y="3070860"/>
                  </a:lnTo>
                  <a:lnTo>
                    <a:pt x="0" y="502920"/>
                  </a:lnTo>
                  <a:close/>
                </a:path>
              </a:pathLst>
            </a:custGeom>
            <a:solidFill>
              <a:srgbClr val="F7FC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grpSp>
        <xdr:nvGrpSpPr>
          <xdr:cNvPr id="113" name="Group 112">
            <a:extLst>
              <a:ext uri="{FF2B5EF4-FFF2-40B4-BE49-F238E27FC236}">
                <a16:creationId xmlns:a16="http://schemas.microsoft.com/office/drawing/2014/main" id="{00000000-0008-0000-0B00-000071000000}"/>
              </a:ext>
            </a:extLst>
          </xdr:cNvPr>
          <xdr:cNvGrpSpPr/>
        </xdr:nvGrpSpPr>
        <xdr:grpSpPr>
          <a:xfrm>
            <a:off x="3337560" y="1706880"/>
            <a:ext cx="3919792" cy="2695532"/>
            <a:chOff x="3520440" y="1706880"/>
            <a:chExt cx="3919792" cy="2695532"/>
          </a:xfrm>
        </xdr:grpSpPr>
        <xdr:sp macro="" textlink="">
          <xdr:nvSpPr>
            <xdr:cNvPr id="114" name="Rectangle 113">
              <a:extLst>
                <a:ext uri="{FF2B5EF4-FFF2-40B4-BE49-F238E27FC236}">
                  <a16:creationId xmlns:a16="http://schemas.microsoft.com/office/drawing/2014/main" id="{00000000-0008-0000-0B00-000072000000}"/>
                </a:ext>
              </a:extLst>
            </xdr:cNvPr>
            <xdr:cNvSpPr/>
          </xdr:nvSpPr>
          <xdr:spPr>
            <a:xfrm rot="2700000">
              <a:off x="3890842" y="3264710"/>
              <a:ext cx="228599" cy="784860"/>
            </a:xfrm>
            <a:prstGeom prst="rect">
              <a:avLst/>
            </a:prstGeom>
            <a:solidFill>
              <a:srgbClr val="0C94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15" name="Rectangle 114">
              <a:extLst>
                <a:ext uri="{FF2B5EF4-FFF2-40B4-BE49-F238E27FC236}">
                  <a16:creationId xmlns:a16="http://schemas.microsoft.com/office/drawing/2014/main" id="{00000000-0008-0000-0B00-000073000000}"/>
                </a:ext>
              </a:extLst>
            </xdr:cNvPr>
            <xdr:cNvSpPr/>
          </xdr:nvSpPr>
          <xdr:spPr>
            <a:xfrm rot="2700000">
              <a:off x="4049793" y="3423661"/>
              <a:ext cx="228599" cy="784860"/>
            </a:xfrm>
            <a:prstGeom prst="rect">
              <a:avLst/>
            </a:prstGeom>
            <a:solidFill>
              <a:srgbClr val="0072C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16" name="Rectangle 3">
              <a:extLst>
                <a:ext uri="{FF2B5EF4-FFF2-40B4-BE49-F238E27FC236}">
                  <a16:creationId xmlns:a16="http://schemas.microsoft.com/office/drawing/2014/main" id="{00000000-0008-0000-0B00-000074000000}"/>
                </a:ext>
              </a:extLst>
            </xdr:cNvPr>
            <xdr:cNvSpPr/>
          </xdr:nvSpPr>
          <xdr:spPr>
            <a:xfrm rot="2700000">
              <a:off x="5401599" y="381000"/>
              <a:ext cx="419100" cy="3070860"/>
            </a:xfrm>
            <a:custGeom>
              <a:avLst/>
              <a:gdLst>
                <a:gd name="connsiteX0" fmla="*/ 0 w 449580"/>
                <a:gd name="connsiteY0" fmla="*/ 0 h 3070860"/>
                <a:gd name="connsiteX1" fmla="*/ 449580 w 449580"/>
                <a:gd name="connsiteY1" fmla="*/ 0 h 3070860"/>
                <a:gd name="connsiteX2" fmla="*/ 449580 w 449580"/>
                <a:gd name="connsiteY2" fmla="*/ 3070860 h 3070860"/>
                <a:gd name="connsiteX3" fmla="*/ 0 w 449580"/>
                <a:gd name="connsiteY3" fmla="*/ 3070860 h 3070860"/>
                <a:gd name="connsiteX4" fmla="*/ 0 w 449580"/>
                <a:gd name="connsiteY4" fmla="*/ 0 h 3070860"/>
                <a:gd name="connsiteX0" fmla="*/ 0 w 449580"/>
                <a:gd name="connsiteY0" fmla="*/ 0 h 3070860"/>
                <a:gd name="connsiteX1" fmla="*/ 449580 w 449580"/>
                <a:gd name="connsiteY1" fmla="*/ 0 h 3070860"/>
                <a:gd name="connsiteX2" fmla="*/ 449580 w 449580"/>
                <a:gd name="connsiteY2" fmla="*/ 3070860 h 3070860"/>
                <a:gd name="connsiteX3" fmla="*/ 129540 w 449580"/>
                <a:gd name="connsiteY3" fmla="*/ 3070860 h 3070860"/>
                <a:gd name="connsiteX4" fmla="*/ 0 w 449580"/>
                <a:gd name="connsiteY4" fmla="*/ 0 h 3070860"/>
                <a:gd name="connsiteX0" fmla="*/ 0 w 419100"/>
                <a:gd name="connsiteY0" fmla="*/ 502920 h 3070860"/>
                <a:gd name="connsiteX1" fmla="*/ 419100 w 419100"/>
                <a:gd name="connsiteY1" fmla="*/ 0 h 3070860"/>
                <a:gd name="connsiteX2" fmla="*/ 419100 w 419100"/>
                <a:gd name="connsiteY2" fmla="*/ 3070860 h 3070860"/>
                <a:gd name="connsiteX3" fmla="*/ 99060 w 419100"/>
                <a:gd name="connsiteY3" fmla="*/ 3070860 h 3070860"/>
                <a:gd name="connsiteX4" fmla="*/ 0 w 419100"/>
                <a:gd name="connsiteY4" fmla="*/ 502920 h 3070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419100" h="3070860">
                  <a:moveTo>
                    <a:pt x="0" y="502920"/>
                  </a:moveTo>
                  <a:lnTo>
                    <a:pt x="419100" y="0"/>
                  </a:lnTo>
                  <a:lnTo>
                    <a:pt x="419100" y="3070860"/>
                  </a:lnTo>
                  <a:lnTo>
                    <a:pt x="99060" y="3070860"/>
                  </a:lnTo>
                  <a:lnTo>
                    <a:pt x="0" y="502920"/>
                  </a:lnTo>
                  <a:close/>
                </a:path>
              </a:pathLst>
            </a:custGeom>
            <a:solidFill>
              <a:srgbClr val="BDE3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17" name="Right Triangle 4">
              <a:extLst>
                <a:ext uri="{FF2B5EF4-FFF2-40B4-BE49-F238E27FC236}">
                  <a16:creationId xmlns:a16="http://schemas.microsoft.com/office/drawing/2014/main" id="{00000000-0008-0000-0B00-000075000000}"/>
                </a:ext>
              </a:extLst>
            </xdr:cNvPr>
            <xdr:cNvSpPr/>
          </xdr:nvSpPr>
          <xdr:spPr>
            <a:xfrm rot="13500000">
              <a:off x="3983752" y="2864567"/>
              <a:ext cx="591047" cy="524301"/>
            </a:xfrm>
            <a:custGeom>
              <a:avLst/>
              <a:gdLst>
                <a:gd name="connsiteX0" fmla="*/ 0 w 487680"/>
                <a:gd name="connsiteY0" fmla="*/ 472440 h 472440"/>
                <a:gd name="connsiteX1" fmla="*/ 0 w 487680"/>
                <a:gd name="connsiteY1" fmla="*/ 0 h 472440"/>
                <a:gd name="connsiteX2" fmla="*/ 487680 w 487680"/>
                <a:gd name="connsiteY2" fmla="*/ 472440 h 472440"/>
                <a:gd name="connsiteX3" fmla="*/ 0 w 487680"/>
                <a:gd name="connsiteY3" fmla="*/ 472440 h 472440"/>
                <a:gd name="connsiteX0" fmla="*/ 0 w 487680"/>
                <a:gd name="connsiteY0" fmla="*/ 472440 h 472440"/>
                <a:gd name="connsiteX1" fmla="*/ 0 w 487680"/>
                <a:gd name="connsiteY1" fmla="*/ 0 h 472440"/>
                <a:gd name="connsiteX2" fmla="*/ 487680 w 487680"/>
                <a:gd name="connsiteY2" fmla="*/ 472440 h 472440"/>
                <a:gd name="connsiteX3" fmla="*/ 0 w 487680"/>
                <a:gd name="connsiteY3" fmla="*/ 472440 h 472440"/>
                <a:gd name="connsiteX0" fmla="*/ 0 w 487680"/>
                <a:gd name="connsiteY0" fmla="*/ 518160 h 518160"/>
                <a:gd name="connsiteX1" fmla="*/ 0 w 487680"/>
                <a:gd name="connsiteY1" fmla="*/ 0 h 518160"/>
                <a:gd name="connsiteX2" fmla="*/ 487680 w 487680"/>
                <a:gd name="connsiteY2" fmla="*/ 518160 h 518160"/>
                <a:gd name="connsiteX3" fmla="*/ 0 w 487680"/>
                <a:gd name="connsiteY3" fmla="*/ 518160 h 518160"/>
                <a:gd name="connsiteX0" fmla="*/ 0 w 489494"/>
                <a:gd name="connsiteY0" fmla="*/ 518160 h 518160"/>
                <a:gd name="connsiteX1" fmla="*/ 0 w 489494"/>
                <a:gd name="connsiteY1" fmla="*/ 0 h 518160"/>
                <a:gd name="connsiteX2" fmla="*/ 487680 w 489494"/>
                <a:gd name="connsiteY2" fmla="*/ 518160 h 518160"/>
                <a:gd name="connsiteX3" fmla="*/ 0 w 489494"/>
                <a:gd name="connsiteY3" fmla="*/ 518160 h 518160"/>
                <a:gd name="connsiteX0" fmla="*/ 0 w 598209"/>
                <a:gd name="connsiteY0" fmla="*/ 518160 h 518160"/>
                <a:gd name="connsiteX1" fmla="*/ 0 w 598209"/>
                <a:gd name="connsiteY1" fmla="*/ 0 h 518160"/>
                <a:gd name="connsiteX2" fmla="*/ 487680 w 598209"/>
                <a:gd name="connsiteY2" fmla="*/ 518160 h 518160"/>
                <a:gd name="connsiteX3" fmla="*/ 0 w 598209"/>
                <a:gd name="connsiteY3" fmla="*/ 518160 h 518160"/>
                <a:gd name="connsiteX0" fmla="*/ 0 w 652983"/>
                <a:gd name="connsiteY0" fmla="*/ 518160 h 518160"/>
                <a:gd name="connsiteX1" fmla="*/ 0 w 652983"/>
                <a:gd name="connsiteY1" fmla="*/ 0 h 518160"/>
                <a:gd name="connsiteX2" fmla="*/ 487680 w 652983"/>
                <a:gd name="connsiteY2" fmla="*/ 518160 h 518160"/>
                <a:gd name="connsiteX3" fmla="*/ 0 w 652983"/>
                <a:gd name="connsiteY3" fmla="*/ 518160 h 518160"/>
                <a:gd name="connsiteX0" fmla="*/ 0 w 609907"/>
                <a:gd name="connsiteY0" fmla="*/ 518160 h 518160"/>
                <a:gd name="connsiteX1" fmla="*/ 0 w 609907"/>
                <a:gd name="connsiteY1" fmla="*/ 0 h 518160"/>
                <a:gd name="connsiteX2" fmla="*/ 487680 w 609907"/>
                <a:gd name="connsiteY2" fmla="*/ 518160 h 518160"/>
                <a:gd name="connsiteX3" fmla="*/ 0 w 609907"/>
                <a:gd name="connsiteY3" fmla="*/ 518160 h 518160"/>
                <a:gd name="connsiteX0" fmla="*/ 0 w 680021"/>
                <a:gd name="connsiteY0" fmla="*/ 518160 h 518160"/>
                <a:gd name="connsiteX1" fmla="*/ 0 w 680021"/>
                <a:gd name="connsiteY1" fmla="*/ 0 h 518160"/>
                <a:gd name="connsiteX2" fmla="*/ 487680 w 680021"/>
                <a:gd name="connsiteY2" fmla="*/ 518160 h 518160"/>
                <a:gd name="connsiteX3" fmla="*/ 0 w 680021"/>
                <a:gd name="connsiteY3" fmla="*/ 518160 h 518160"/>
                <a:gd name="connsiteX0" fmla="*/ 0 w 648857"/>
                <a:gd name="connsiteY0" fmla="*/ 518160 h 518160"/>
                <a:gd name="connsiteX1" fmla="*/ 0 w 648857"/>
                <a:gd name="connsiteY1" fmla="*/ 0 h 518160"/>
                <a:gd name="connsiteX2" fmla="*/ 487680 w 648857"/>
                <a:gd name="connsiteY2" fmla="*/ 518160 h 518160"/>
                <a:gd name="connsiteX3" fmla="*/ 0 w 648857"/>
                <a:gd name="connsiteY3" fmla="*/ 518160 h 518160"/>
                <a:gd name="connsiteX0" fmla="*/ 0 w 620449"/>
                <a:gd name="connsiteY0" fmla="*/ 518160 h 518160"/>
                <a:gd name="connsiteX1" fmla="*/ 0 w 620449"/>
                <a:gd name="connsiteY1" fmla="*/ 0 h 518160"/>
                <a:gd name="connsiteX2" fmla="*/ 430530 w 620449"/>
                <a:gd name="connsiteY2" fmla="*/ 518160 h 518160"/>
                <a:gd name="connsiteX3" fmla="*/ 0 w 620449"/>
                <a:gd name="connsiteY3" fmla="*/ 518160 h 518160"/>
                <a:gd name="connsiteX0" fmla="*/ 0 w 644366"/>
                <a:gd name="connsiteY0" fmla="*/ 518160 h 518385"/>
                <a:gd name="connsiteX1" fmla="*/ 0 w 644366"/>
                <a:gd name="connsiteY1" fmla="*/ 0 h 518385"/>
                <a:gd name="connsiteX2" fmla="*/ 430530 w 644366"/>
                <a:gd name="connsiteY2" fmla="*/ 518160 h 518385"/>
                <a:gd name="connsiteX3" fmla="*/ 0 w 644366"/>
                <a:gd name="connsiteY3" fmla="*/ 518160 h 518385"/>
                <a:gd name="connsiteX0" fmla="*/ 0 w 593385"/>
                <a:gd name="connsiteY0" fmla="*/ 518180 h 518402"/>
                <a:gd name="connsiteX1" fmla="*/ 0 w 593385"/>
                <a:gd name="connsiteY1" fmla="*/ 20 h 518402"/>
                <a:gd name="connsiteX2" fmla="*/ 430530 w 593385"/>
                <a:gd name="connsiteY2" fmla="*/ 518180 h 518402"/>
                <a:gd name="connsiteX3" fmla="*/ 0 w 593385"/>
                <a:gd name="connsiteY3" fmla="*/ 518180 h 518402"/>
                <a:gd name="connsiteX0" fmla="*/ 0 w 622709"/>
                <a:gd name="connsiteY0" fmla="*/ 518180 h 518182"/>
                <a:gd name="connsiteX1" fmla="*/ 0 w 622709"/>
                <a:gd name="connsiteY1" fmla="*/ 20 h 518182"/>
                <a:gd name="connsiteX2" fmla="*/ 430530 w 622709"/>
                <a:gd name="connsiteY2" fmla="*/ 518180 h 518182"/>
                <a:gd name="connsiteX3" fmla="*/ 0 w 622709"/>
                <a:gd name="connsiteY3" fmla="*/ 518180 h 518182"/>
                <a:gd name="connsiteX0" fmla="*/ 0 w 594709"/>
                <a:gd name="connsiteY0" fmla="*/ 518241 h 518243"/>
                <a:gd name="connsiteX1" fmla="*/ 0 w 594709"/>
                <a:gd name="connsiteY1" fmla="*/ 81 h 518243"/>
                <a:gd name="connsiteX2" fmla="*/ 430530 w 594709"/>
                <a:gd name="connsiteY2" fmla="*/ 518241 h 518243"/>
                <a:gd name="connsiteX3" fmla="*/ 0 w 594709"/>
                <a:gd name="connsiteY3" fmla="*/ 518241 h 518243"/>
                <a:gd name="connsiteX0" fmla="*/ 0 w 593546"/>
                <a:gd name="connsiteY0" fmla="*/ 529640 h 529641"/>
                <a:gd name="connsiteX1" fmla="*/ 0 w 593546"/>
                <a:gd name="connsiteY1" fmla="*/ 11480 h 529641"/>
                <a:gd name="connsiteX2" fmla="*/ 430530 w 593546"/>
                <a:gd name="connsiteY2" fmla="*/ 529640 h 529641"/>
                <a:gd name="connsiteX3" fmla="*/ 0 w 593546"/>
                <a:gd name="connsiteY3" fmla="*/ 529640 h 529641"/>
                <a:gd name="connsiteX0" fmla="*/ 0 w 606537"/>
                <a:gd name="connsiteY0" fmla="*/ 529640 h 529641"/>
                <a:gd name="connsiteX1" fmla="*/ 0 w 606537"/>
                <a:gd name="connsiteY1" fmla="*/ 11480 h 529641"/>
                <a:gd name="connsiteX2" fmla="*/ 430530 w 606537"/>
                <a:gd name="connsiteY2" fmla="*/ 529640 h 529641"/>
                <a:gd name="connsiteX3" fmla="*/ 0 w 606537"/>
                <a:gd name="connsiteY3" fmla="*/ 529640 h 529641"/>
                <a:gd name="connsiteX0" fmla="*/ 0 w 591047"/>
                <a:gd name="connsiteY0" fmla="*/ 524299 h 524301"/>
                <a:gd name="connsiteX1" fmla="*/ 0 w 591047"/>
                <a:gd name="connsiteY1" fmla="*/ 6139 h 524301"/>
                <a:gd name="connsiteX2" fmla="*/ 430530 w 591047"/>
                <a:gd name="connsiteY2" fmla="*/ 524299 h 524301"/>
                <a:gd name="connsiteX3" fmla="*/ 0 w 591047"/>
                <a:gd name="connsiteY3" fmla="*/ 524299 h 524301"/>
              </a:gdLst>
              <a:ahLst/>
              <a:cxnLst>
                <a:cxn ang="0">
                  <a:pos x="connsiteX0" y="connsiteY0"/>
                </a:cxn>
                <a:cxn ang="0">
                  <a:pos x="connsiteX1" y="connsiteY1"/>
                </a:cxn>
                <a:cxn ang="0">
                  <a:pos x="connsiteX2" y="connsiteY2"/>
                </a:cxn>
                <a:cxn ang="0">
                  <a:pos x="connsiteX3" y="connsiteY3"/>
                </a:cxn>
              </a:cxnLst>
              <a:rect l="l" t="t" r="r" b="b"/>
              <a:pathLst>
                <a:path w="591047" h="524301">
                  <a:moveTo>
                    <a:pt x="0" y="524299"/>
                  </a:moveTo>
                  <a:lnTo>
                    <a:pt x="0" y="6139"/>
                  </a:lnTo>
                  <a:cubicBezTo>
                    <a:pt x="717550" y="-66251"/>
                    <a:pt x="674370" y="525569"/>
                    <a:pt x="430530" y="524299"/>
                  </a:cubicBezTo>
                  <a:lnTo>
                    <a:pt x="0" y="524299"/>
                  </a:lnTo>
                  <a:close/>
                </a:path>
              </a:pathLst>
            </a:custGeom>
            <a:solidFill>
              <a:srgbClr val="57B7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18" name="Freeform: Shape 117">
              <a:extLst>
                <a:ext uri="{FF2B5EF4-FFF2-40B4-BE49-F238E27FC236}">
                  <a16:creationId xmlns:a16="http://schemas.microsoft.com/office/drawing/2014/main" id="{00000000-0008-0000-0B00-000076000000}"/>
                </a:ext>
              </a:extLst>
            </xdr:cNvPr>
            <xdr:cNvSpPr/>
          </xdr:nvSpPr>
          <xdr:spPr>
            <a:xfrm rot="2700000">
              <a:off x="3408045" y="3893777"/>
              <a:ext cx="621030" cy="396240"/>
            </a:xfrm>
            <a:custGeom>
              <a:avLst/>
              <a:gdLst>
                <a:gd name="connsiteX0" fmla="*/ 198120 w 621030"/>
                <a:gd name="connsiteY0" fmla="*/ 0 h 396240"/>
                <a:gd name="connsiteX1" fmla="*/ 275237 w 621030"/>
                <a:gd name="connsiteY1" fmla="*/ 15569 h 396240"/>
                <a:gd name="connsiteX2" fmla="*/ 310515 w 621030"/>
                <a:gd name="connsiteY2" fmla="*/ 39354 h 396240"/>
                <a:gd name="connsiteX3" fmla="*/ 345793 w 621030"/>
                <a:gd name="connsiteY3" fmla="*/ 15569 h 396240"/>
                <a:gd name="connsiteX4" fmla="*/ 422910 w 621030"/>
                <a:gd name="connsiteY4" fmla="*/ 0 h 396240"/>
                <a:gd name="connsiteX5" fmla="*/ 621030 w 621030"/>
                <a:gd name="connsiteY5" fmla="*/ 198120 h 396240"/>
                <a:gd name="connsiteX6" fmla="*/ 422910 w 621030"/>
                <a:gd name="connsiteY6" fmla="*/ 396240 h 396240"/>
                <a:gd name="connsiteX7" fmla="*/ 345793 w 621030"/>
                <a:gd name="connsiteY7" fmla="*/ 380671 h 396240"/>
                <a:gd name="connsiteX8" fmla="*/ 310515 w 621030"/>
                <a:gd name="connsiteY8" fmla="*/ 356886 h 396240"/>
                <a:gd name="connsiteX9" fmla="*/ 275237 w 621030"/>
                <a:gd name="connsiteY9" fmla="*/ 380671 h 396240"/>
                <a:gd name="connsiteX10" fmla="*/ 198120 w 621030"/>
                <a:gd name="connsiteY10" fmla="*/ 396240 h 396240"/>
                <a:gd name="connsiteX11" fmla="*/ 0 w 621030"/>
                <a:gd name="connsiteY11" fmla="*/ 198120 h 396240"/>
                <a:gd name="connsiteX12" fmla="*/ 198120 w 621030"/>
                <a:gd name="connsiteY12" fmla="*/ 0 h 3962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21030" h="396240">
                  <a:moveTo>
                    <a:pt x="198120" y="0"/>
                  </a:moveTo>
                  <a:cubicBezTo>
                    <a:pt x="225475" y="0"/>
                    <a:pt x="251535" y="5544"/>
                    <a:pt x="275237" y="15569"/>
                  </a:cubicBezTo>
                  <a:lnTo>
                    <a:pt x="310515" y="39354"/>
                  </a:lnTo>
                  <a:lnTo>
                    <a:pt x="345793" y="15569"/>
                  </a:lnTo>
                  <a:cubicBezTo>
                    <a:pt x="369495" y="5544"/>
                    <a:pt x="395555" y="0"/>
                    <a:pt x="422910" y="0"/>
                  </a:cubicBezTo>
                  <a:cubicBezTo>
                    <a:pt x="532329" y="0"/>
                    <a:pt x="621030" y="88701"/>
                    <a:pt x="621030" y="198120"/>
                  </a:cubicBezTo>
                  <a:cubicBezTo>
                    <a:pt x="621030" y="307539"/>
                    <a:pt x="532329" y="396240"/>
                    <a:pt x="422910" y="396240"/>
                  </a:cubicBezTo>
                  <a:cubicBezTo>
                    <a:pt x="395555" y="396240"/>
                    <a:pt x="369495" y="390696"/>
                    <a:pt x="345793" y="380671"/>
                  </a:cubicBezTo>
                  <a:lnTo>
                    <a:pt x="310515" y="356886"/>
                  </a:lnTo>
                  <a:lnTo>
                    <a:pt x="275237" y="380671"/>
                  </a:lnTo>
                  <a:cubicBezTo>
                    <a:pt x="251535" y="390696"/>
                    <a:pt x="225475" y="396240"/>
                    <a:pt x="198120" y="396240"/>
                  </a:cubicBezTo>
                  <a:cubicBezTo>
                    <a:pt x="88701" y="396240"/>
                    <a:pt x="0" y="307539"/>
                    <a:pt x="0" y="198120"/>
                  </a:cubicBezTo>
                  <a:cubicBezTo>
                    <a:pt x="0" y="88701"/>
                    <a:pt x="88701" y="0"/>
                    <a:pt x="198120" y="0"/>
                  </a:cubicBezTo>
                  <a:close/>
                </a:path>
              </a:pathLst>
            </a:custGeom>
            <a:solidFill>
              <a:srgbClr val="0C94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19" name="Right Triangle 4">
              <a:extLst>
                <a:ext uri="{FF2B5EF4-FFF2-40B4-BE49-F238E27FC236}">
                  <a16:creationId xmlns:a16="http://schemas.microsoft.com/office/drawing/2014/main" id="{00000000-0008-0000-0B00-000077000000}"/>
                </a:ext>
              </a:extLst>
            </xdr:cNvPr>
            <xdr:cNvSpPr/>
          </xdr:nvSpPr>
          <xdr:spPr>
            <a:xfrm rot="13500000" flipH="1">
              <a:off x="4398993" y="3279806"/>
              <a:ext cx="591047" cy="524301"/>
            </a:xfrm>
            <a:custGeom>
              <a:avLst/>
              <a:gdLst>
                <a:gd name="connsiteX0" fmla="*/ 0 w 487680"/>
                <a:gd name="connsiteY0" fmla="*/ 472440 h 472440"/>
                <a:gd name="connsiteX1" fmla="*/ 0 w 487680"/>
                <a:gd name="connsiteY1" fmla="*/ 0 h 472440"/>
                <a:gd name="connsiteX2" fmla="*/ 487680 w 487680"/>
                <a:gd name="connsiteY2" fmla="*/ 472440 h 472440"/>
                <a:gd name="connsiteX3" fmla="*/ 0 w 487680"/>
                <a:gd name="connsiteY3" fmla="*/ 472440 h 472440"/>
                <a:gd name="connsiteX0" fmla="*/ 0 w 487680"/>
                <a:gd name="connsiteY0" fmla="*/ 472440 h 472440"/>
                <a:gd name="connsiteX1" fmla="*/ 0 w 487680"/>
                <a:gd name="connsiteY1" fmla="*/ 0 h 472440"/>
                <a:gd name="connsiteX2" fmla="*/ 487680 w 487680"/>
                <a:gd name="connsiteY2" fmla="*/ 472440 h 472440"/>
                <a:gd name="connsiteX3" fmla="*/ 0 w 487680"/>
                <a:gd name="connsiteY3" fmla="*/ 472440 h 472440"/>
                <a:gd name="connsiteX0" fmla="*/ 0 w 487680"/>
                <a:gd name="connsiteY0" fmla="*/ 518160 h 518160"/>
                <a:gd name="connsiteX1" fmla="*/ 0 w 487680"/>
                <a:gd name="connsiteY1" fmla="*/ 0 h 518160"/>
                <a:gd name="connsiteX2" fmla="*/ 487680 w 487680"/>
                <a:gd name="connsiteY2" fmla="*/ 518160 h 518160"/>
                <a:gd name="connsiteX3" fmla="*/ 0 w 487680"/>
                <a:gd name="connsiteY3" fmla="*/ 518160 h 518160"/>
                <a:gd name="connsiteX0" fmla="*/ 0 w 489494"/>
                <a:gd name="connsiteY0" fmla="*/ 518160 h 518160"/>
                <a:gd name="connsiteX1" fmla="*/ 0 w 489494"/>
                <a:gd name="connsiteY1" fmla="*/ 0 h 518160"/>
                <a:gd name="connsiteX2" fmla="*/ 487680 w 489494"/>
                <a:gd name="connsiteY2" fmla="*/ 518160 h 518160"/>
                <a:gd name="connsiteX3" fmla="*/ 0 w 489494"/>
                <a:gd name="connsiteY3" fmla="*/ 518160 h 518160"/>
                <a:gd name="connsiteX0" fmla="*/ 0 w 598209"/>
                <a:gd name="connsiteY0" fmla="*/ 518160 h 518160"/>
                <a:gd name="connsiteX1" fmla="*/ 0 w 598209"/>
                <a:gd name="connsiteY1" fmla="*/ 0 h 518160"/>
                <a:gd name="connsiteX2" fmla="*/ 487680 w 598209"/>
                <a:gd name="connsiteY2" fmla="*/ 518160 h 518160"/>
                <a:gd name="connsiteX3" fmla="*/ 0 w 598209"/>
                <a:gd name="connsiteY3" fmla="*/ 518160 h 518160"/>
                <a:gd name="connsiteX0" fmla="*/ 0 w 652983"/>
                <a:gd name="connsiteY0" fmla="*/ 518160 h 518160"/>
                <a:gd name="connsiteX1" fmla="*/ 0 w 652983"/>
                <a:gd name="connsiteY1" fmla="*/ 0 h 518160"/>
                <a:gd name="connsiteX2" fmla="*/ 487680 w 652983"/>
                <a:gd name="connsiteY2" fmla="*/ 518160 h 518160"/>
                <a:gd name="connsiteX3" fmla="*/ 0 w 652983"/>
                <a:gd name="connsiteY3" fmla="*/ 518160 h 518160"/>
                <a:gd name="connsiteX0" fmla="*/ 0 w 609907"/>
                <a:gd name="connsiteY0" fmla="*/ 518160 h 518160"/>
                <a:gd name="connsiteX1" fmla="*/ 0 w 609907"/>
                <a:gd name="connsiteY1" fmla="*/ 0 h 518160"/>
                <a:gd name="connsiteX2" fmla="*/ 487680 w 609907"/>
                <a:gd name="connsiteY2" fmla="*/ 518160 h 518160"/>
                <a:gd name="connsiteX3" fmla="*/ 0 w 609907"/>
                <a:gd name="connsiteY3" fmla="*/ 518160 h 518160"/>
                <a:gd name="connsiteX0" fmla="*/ 0 w 680021"/>
                <a:gd name="connsiteY0" fmla="*/ 518160 h 518160"/>
                <a:gd name="connsiteX1" fmla="*/ 0 w 680021"/>
                <a:gd name="connsiteY1" fmla="*/ 0 h 518160"/>
                <a:gd name="connsiteX2" fmla="*/ 487680 w 680021"/>
                <a:gd name="connsiteY2" fmla="*/ 518160 h 518160"/>
                <a:gd name="connsiteX3" fmla="*/ 0 w 680021"/>
                <a:gd name="connsiteY3" fmla="*/ 518160 h 518160"/>
                <a:gd name="connsiteX0" fmla="*/ 0 w 648857"/>
                <a:gd name="connsiteY0" fmla="*/ 518160 h 518160"/>
                <a:gd name="connsiteX1" fmla="*/ 0 w 648857"/>
                <a:gd name="connsiteY1" fmla="*/ 0 h 518160"/>
                <a:gd name="connsiteX2" fmla="*/ 487680 w 648857"/>
                <a:gd name="connsiteY2" fmla="*/ 518160 h 518160"/>
                <a:gd name="connsiteX3" fmla="*/ 0 w 648857"/>
                <a:gd name="connsiteY3" fmla="*/ 518160 h 518160"/>
                <a:gd name="connsiteX0" fmla="*/ 0 w 620449"/>
                <a:gd name="connsiteY0" fmla="*/ 518160 h 518160"/>
                <a:gd name="connsiteX1" fmla="*/ 0 w 620449"/>
                <a:gd name="connsiteY1" fmla="*/ 0 h 518160"/>
                <a:gd name="connsiteX2" fmla="*/ 430530 w 620449"/>
                <a:gd name="connsiteY2" fmla="*/ 518160 h 518160"/>
                <a:gd name="connsiteX3" fmla="*/ 0 w 620449"/>
                <a:gd name="connsiteY3" fmla="*/ 518160 h 518160"/>
                <a:gd name="connsiteX0" fmla="*/ 0 w 644366"/>
                <a:gd name="connsiteY0" fmla="*/ 518160 h 518385"/>
                <a:gd name="connsiteX1" fmla="*/ 0 w 644366"/>
                <a:gd name="connsiteY1" fmla="*/ 0 h 518385"/>
                <a:gd name="connsiteX2" fmla="*/ 430530 w 644366"/>
                <a:gd name="connsiteY2" fmla="*/ 518160 h 518385"/>
                <a:gd name="connsiteX3" fmla="*/ 0 w 644366"/>
                <a:gd name="connsiteY3" fmla="*/ 518160 h 518385"/>
                <a:gd name="connsiteX0" fmla="*/ 0 w 593385"/>
                <a:gd name="connsiteY0" fmla="*/ 518180 h 518402"/>
                <a:gd name="connsiteX1" fmla="*/ 0 w 593385"/>
                <a:gd name="connsiteY1" fmla="*/ 20 h 518402"/>
                <a:gd name="connsiteX2" fmla="*/ 430530 w 593385"/>
                <a:gd name="connsiteY2" fmla="*/ 518180 h 518402"/>
                <a:gd name="connsiteX3" fmla="*/ 0 w 593385"/>
                <a:gd name="connsiteY3" fmla="*/ 518180 h 518402"/>
                <a:gd name="connsiteX0" fmla="*/ 0 w 622709"/>
                <a:gd name="connsiteY0" fmla="*/ 518180 h 518182"/>
                <a:gd name="connsiteX1" fmla="*/ 0 w 622709"/>
                <a:gd name="connsiteY1" fmla="*/ 20 h 518182"/>
                <a:gd name="connsiteX2" fmla="*/ 430530 w 622709"/>
                <a:gd name="connsiteY2" fmla="*/ 518180 h 518182"/>
                <a:gd name="connsiteX3" fmla="*/ 0 w 622709"/>
                <a:gd name="connsiteY3" fmla="*/ 518180 h 518182"/>
                <a:gd name="connsiteX0" fmla="*/ 0 w 594709"/>
                <a:gd name="connsiteY0" fmla="*/ 518241 h 518243"/>
                <a:gd name="connsiteX1" fmla="*/ 0 w 594709"/>
                <a:gd name="connsiteY1" fmla="*/ 81 h 518243"/>
                <a:gd name="connsiteX2" fmla="*/ 430530 w 594709"/>
                <a:gd name="connsiteY2" fmla="*/ 518241 h 518243"/>
                <a:gd name="connsiteX3" fmla="*/ 0 w 594709"/>
                <a:gd name="connsiteY3" fmla="*/ 518241 h 518243"/>
                <a:gd name="connsiteX0" fmla="*/ 0 w 593546"/>
                <a:gd name="connsiteY0" fmla="*/ 529640 h 529641"/>
                <a:gd name="connsiteX1" fmla="*/ 0 w 593546"/>
                <a:gd name="connsiteY1" fmla="*/ 11480 h 529641"/>
                <a:gd name="connsiteX2" fmla="*/ 430530 w 593546"/>
                <a:gd name="connsiteY2" fmla="*/ 529640 h 529641"/>
                <a:gd name="connsiteX3" fmla="*/ 0 w 593546"/>
                <a:gd name="connsiteY3" fmla="*/ 529640 h 529641"/>
                <a:gd name="connsiteX0" fmla="*/ 0 w 606537"/>
                <a:gd name="connsiteY0" fmla="*/ 529640 h 529641"/>
                <a:gd name="connsiteX1" fmla="*/ 0 w 606537"/>
                <a:gd name="connsiteY1" fmla="*/ 11480 h 529641"/>
                <a:gd name="connsiteX2" fmla="*/ 430530 w 606537"/>
                <a:gd name="connsiteY2" fmla="*/ 529640 h 529641"/>
                <a:gd name="connsiteX3" fmla="*/ 0 w 606537"/>
                <a:gd name="connsiteY3" fmla="*/ 529640 h 529641"/>
                <a:gd name="connsiteX0" fmla="*/ 0 w 591047"/>
                <a:gd name="connsiteY0" fmla="*/ 524299 h 524301"/>
                <a:gd name="connsiteX1" fmla="*/ 0 w 591047"/>
                <a:gd name="connsiteY1" fmla="*/ 6139 h 524301"/>
                <a:gd name="connsiteX2" fmla="*/ 430530 w 591047"/>
                <a:gd name="connsiteY2" fmla="*/ 524299 h 524301"/>
                <a:gd name="connsiteX3" fmla="*/ 0 w 591047"/>
                <a:gd name="connsiteY3" fmla="*/ 524299 h 524301"/>
              </a:gdLst>
              <a:ahLst/>
              <a:cxnLst>
                <a:cxn ang="0">
                  <a:pos x="connsiteX0" y="connsiteY0"/>
                </a:cxn>
                <a:cxn ang="0">
                  <a:pos x="connsiteX1" y="connsiteY1"/>
                </a:cxn>
                <a:cxn ang="0">
                  <a:pos x="connsiteX2" y="connsiteY2"/>
                </a:cxn>
                <a:cxn ang="0">
                  <a:pos x="connsiteX3" y="connsiteY3"/>
                </a:cxn>
              </a:cxnLst>
              <a:rect l="l" t="t" r="r" b="b"/>
              <a:pathLst>
                <a:path w="591047" h="524301">
                  <a:moveTo>
                    <a:pt x="0" y="524299"/>
                  </a:moveTo>
                  <a:lnTo>
                    <a:pt x="0" y="6139"/>
                  </a:lnTo>
                  <a:cubicBezTo>
                    <a:pt x="717550" y="-66251"/>
                    <a:pt x="674370" y="525569"/>
                    <a:pt x="430530" y="524299"/>
                  </a:cubicBezTo>
                  <a:lnTo>
                    <a:pt x="0" y="524299"/>
                  </a:lnTo>
                  <a:close/>
                </a:path>
              </a:pathLst>
            </a:custGeom>
            <a:solidFill>
              <a:srgbClr val="0C94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20" name="Rectangle 3">
              <a:extLst>
                <a:ext uri="{FF2B5EF4-FFF2-40B4-BE49-F238E27FC236}">
                  <a16:creationId xmlns:a16="http://schemas.microsoft.com/office/drawing/2014/main" id="{00000000-0008-0000-0B00-000078000000}"/>
                </a:ext>
              </a:extLst>
            </xdr:cNvPr>
            <xdr:cNvSpPr/>
          </xdr:nvSpPr>
          <xdr:spPr>
            <a:xfrm rot="2700000" flipH="1">
              <a:off x="5695252" y="674653"/>
              <a:ext cx="419100" cy="3070860"/>
            </a:xfrm>
            <a:custGeom>
              <a:avLst/>
              <a:gdLst>
                <a:gd name="connsiteX0" fmla="*/ 0 w 449580"/>
                <a:gd name="connsiteY0" fmla="*/ 0 h 3070860"/>
                <a:gd name="connsiteX1" fmla="*/ 449580 w 449580"/>
                <a:gd name="connsiteY1" fmla="*/ 0 h 3070860"/>
                <a:gd name="connsiteX2" fmla="*/ 449580 w 449580"/>
                <a:gd name="connsiteY2" fmla="*/ 3070860 h 3070860"/>
                <a:gd name="connsiteX3" fmla="*/ 0 w 449580"/>
                <a:gd name="connsiteY3" fmla="*/ 3070860 h 3070860"/>
                <a:gd name="connsiteX4" fmla="*/ 0 w 449580"/>
                <a:gd name="connsiteY4" fmla="*/ 0 h 3070860"/>
                <a:gd name="connsiteX0" fmla="*/ 0 w 449580"/>
                <a:gd name="connsiteY0" fmla="*/ 0 h 3070860"/>
                <a:gd name="connsiteX1" fmla="*/ 449580 w 449580"/>
                <a:gd name="connsiteY1" fmla="*/ 0 h 3070860"/>
                <a:gd name="connsiteX2" fmla="*/ 449580 w 449580"/>
                <a:gd name="connsiteY2" fmla="*/ 3070860 h 3070860"/>
                <a:gd name="connsiteX3" fmla="*/ 129540 w 449580"/>
                <a:gd name="connsiteY3" fmla="*/ 3070860 h 3070860"/>
                <a:gd name="connsiteX4" fmla="*/ 0 w 449580"/>
                <a:gd name="connsiteY4" fmla="*/ 0 h 3070860"/>
                <a:gd name="connsiteX0" fmla="*/ 0 w 419100"/>
                <a:gd name="connsiteY0" fmla="*/ 502920 h 3070860"/>
                <a:gd name="connsiteX1" fmla="*/ 419100 w 419100"/>
                <a:gd name="connsiteY1" fmla="*/ 0 h 3070860"/>
                <a:gd name="connsiteX2" fmla="*/ 419100 w 419100"/>
                <a:gd name="connsiteY2" fmla="*/ 3070860 h 3070860"/>
                <a:gd name="connsiteX3" fmla="*/ 99060 w 419100"/>
                <a:gd name="connsiteY3" fmla="*/ 3070860 h 3070860"/>
                <a:gd name="connsiteX4" fmla="*/ 0 w 419100"/>
                <a:gd name="connsiteY4" fmla="*/ 502920 h 3070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419100" h="3070860">
                  <a:moveTo>
                    <a:pt x="0" y="502920"/>
                  </a:moveTo>
                  <a:lnTo>
                    <a:pt x="419100" y="0"/>
                  </a:lnTo>
                  <a:lnTo>
                    <a:pt x="419100" y="3070860"/>
                  </a:lnTo>
                  <a:lnTo>
                    <a:pt x="99060" y="3070860"/>
                  </a:lnTo>
                  <a:lnTo>
                    <a:pt x="0" y="502920"/>
                  </a:lnTo>
                  <a:close/>
                </a:path>
              </a:pathLst>
            </a:custGeom>
            <a:solidFill>
              <a:srgbClr val="F7FC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35.8208787037" createdVersion="8" refreshedVersion="8" minRefreshableVersion="3" recordCount="36" xr:uid="{72067B2C-251E-4C2D-B6B3-E43A445BE5A1}">
  <cacheSource type="worksheet">
    <worksheetSource name="mydata"/>
  </cacheSource>
  <cacheFields count="19">
    <cacheField name="Year" numFmtId="0">
      <sharedItems containsSemiMixedTypes="0" containsString="0" containsNumber="1" containsInteger="1" minValue="2028" maxValue="2030" count="3">
        <n v="2028"/>
        <n v="2029"/>
        <n v="2030"/>
      </sharedItems>
    </cacheField>
    <cacheField name="Month" numFmtId="0">
      <sharedItems count="12">
        <s v="JAN"/>
        <s v="FEB"/>
        <s v="MAR"/>
        <s v="APR"/>
        <s v="MAY"/>
        <s v="JUN"/>
        <s v="JUL"/>
        <s v="AUG"/>
        <s v="SEP"/>
        <s v="OCT"/>
        <s v="NOV"/>
        <s v="DEC"/>
      </sharedItems>
    </cacheField>
    <cacheField name="Sales" numFmtId="165">
      <sharedItems containsSemiMixedTypes="0" containsString="0" containsNumber="1" containsInteger="1" minValue="2638" maxValue="10973"/>
    </cacheField>
    <cacheField name="Brand Awareness" numFmtId="9">
      <sharedItems containsSemiMixedTypes="0" containsString="0" containsNumber="1" minValue="0.40901213171577122" maxValue="0.91416666666666668"/>
    </cacheField>
    <cacheField name="AW Initiative 1" numFmtId="9">
      <sharedItems containsSemiMixedTypes="0" containsString="0" containsNumber="1" minValue="0.15" maxValue="0.98"/>
    </cacheField>
    <cacheField name="AW Initiative 2" numFmtId="9">
      <sharedItems containsSemiMixedTypes="0" containsString="0" containsNumber="1" minValue="0.33800040529835484" maxValue="0.98"/>
    </cacheField>
    <cacheField name="AW Initiative 3" numFmtId="9">
      <sharedItems containsSemiMixedTypes="0" containsString="0" containsNumber="1" minValue="0.20376437246473225" maxValue="0.95164738226711798"/>
    </cacheField>
    <cacheField name="AW Initiative 4" numFmtId="9">
      <sharedItems containsSemiMixedTypes="0" containsString="0" containsNumber="1" minValue="0.25840410407624437" maxValue="0.95"/>
    </cacheField>
    <cacheField name="AW Initiative 5" numFmtId="9">
      <sharedItems containsSemiMixedTypes="0" containsString="0" containsNumber="1" minValue="1.5567745441516845E-2" maxValue="0.98759632138555986"/>
    </cacheField>
    <cacheField name="Cost Initiative 1" numFmtId="9">
      <sharedItems containsSemiMixedTypes="0" containsString="0" containsNumber="1" minValue="0.41701587745029567" maxValue="0.7240497586565473"/>
    </cacheField>
    <cacheField name="Cost Initiative 2" numFmtId="9">
      <sharedItems containsSemiMixedTypes="0" containsString="0" containsNumber="1" minValue="0.39072499447828324" maxValue="0.72999405780105364"/>
    </cacheField>
    <cacheField name="Cost Initiative 3" numFmtId="9">
      <sharedItems containsSemiMixedTypes="0" containsString="0" containsNumber="1" minValue="0.40868878595390057" maxValue="0.71862033586311991"/>
    </cacheField>
    <cacheField name="Cost Initiative 4" numFmtId="9">
      <sharedItems containsSemiMixedTypes="0" containsString="0" containsNumber="1" minValue="0.40176337949655255" maxValue="0.73111871530364358"/>
    </cacheField>
    <cacheField name="Cost Initiative 5" numFmtId="9">
      <sharedItems containsSemiMixedTypes="0" containsString="0" containsNumber="1" minValue="0.40953083650223032" maxValue="0.75422474173449372"/>
    </cacheField>
    <cacheField name="Seasonal Push" numFmtId="0">
      <sharedItems containsString="0" containsBlank="1" containsNumber="1" containsInteger="1" minValue="2000" maxValue="5000"/>
    </cacheField>
    <cacheField name="Influencer Collab" numFmtId="0">
      <sharedItems containsString="0" containsBlank="1" containsNumber="1" containsInteger="1" minValue="1000" maxValue="7000"/>
    </cacheField>
    <cacheField name="Game Giveaway" numFmtId="0">
      <sharedItems containsString="0" containsBlank="1" containsNumber="1" containsInteger="1" minValue="1500" maxValue="8000"/>
    </cacheField>
    <cacheField name="User Posts" numFmtId="0">
      <sharedItems containsString="0" containsBlank="1" containsNumber="1" containsInteger="1" minValue="1000" maxValue="7000"/>
    </cacheField>
    <cacheField name="Tips &amp; Guides" numFmtId="0">
      <sharedItems containsString="0" containsBlank="1" containsNumber="1" containsInteger="1" minValue="2000" maxValue="5000"/>
    </cacheField>
  </cacheFields>
  <extLst>
    <ext xmlns:x14="http://schemas.microsoft.com/office/spreadsheetml/2009/9/main" uri="{725AE2AE-9491-48be-B2B4-4EB974FC3084}">
      <x14:pivotCacheDefinition pivotCacheId="5376753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n v="4300"/>
    <n v="0.66666666666666663"/>
    <n v="0.9"/>
    <n v="0.6"/>
    <n v="0.23369664421169556"/>
    <n v="0.65"/>
    <n v="0.94963668912163746"/>
    <n v="0.7240497586565473"/>
    <n v="0.53099046198517497"/>
    <n v="0.40868878595390057"/>
    <n v="0.59606798856630672"/>
    <n v="0.75422474173449372"/>
    <n v="4000"/>
    <m/>
    <m/>
    <m/>
    <m/>
  </r>
  <r>
    <x v="0"/>
    <x v="1"/>
    <n v="6514"/>
    <n v="0.80166666666666664"/>
    <n v="0.9"/>
    <n v="0.85"/>
    <n v="0.65"/>
    <n v="0.65"/>
    <n v="0.95833333333333304"/>
    <n v="0.56938818270708191"/>
    <n v="0.53405859581125803"/>
    <n v="0.46602390975250341"/>
    <n v="0.52943494254579138"/>
    <n v="0.66145213562654692"/>
    <n v="4000"/>
    <n v="5000"/>
    <m/>
    <m/>
    <m/>
  </r>
  <r>
    <x v="0"/>
    <x v="2"/>
    <n v="6996"/>
    <n v="0.89416666666666667"/>
    <n v="0.9"/>
    <n v="0.8"/>
    <n v="0.85"/>
    <n v="0.95"/>
    <n v="0.97083333333333321"/>
    <n v="0.53565054088870256"/>
    <n v="0.39072499447828324"/>
    <n v="0.5221922134878364"/>
    <n v="0.71249033740624401"/>
    <n v="0.65425658301676426"/>
    <m/>
    <n v="5000"/>
    <m/>
    <m/>
    <m/>
  </r>
  <r>
    <x v="0"/>
    <x v="3"/>
    <n v="5880"/>
    <n v="0.91416666666666668"/>
    <n v="0.95"/>
    <n v="0.98"/>
    <n v="0.8"/>
    <n v="0.9"/>
    <n v="0.94083333333333385"/>
    <n v="0.44142183110614452"/>
    <n v="0.3986171218501956"/>
    <n v="0.59429364636299165"/>
    <n v="0.70966299479748907"/>
    <n v="0.68567459748675119"/>
    <m/>
    <n v="5000"/>
    <n v="7000"/>
    <m/>
    <m/>
  </r>
  <r>
    <x v="0"/>
    <x v="4"/>
    <n v="3472"/>
    <n v="0.85583333333333333"/>
    <n v="0.7"/>
    <n v="0.85"/>
    <n v="0.95"/>
    <n v="0.85"/>
    <n v="0.9291666666666667"/>
    <n v="0.41701587745029567"/>
    <n v="0.48215907904233563"/>
    <n v="0.67385870412561422"/>
    <n v="0.66639061643087094"/>
    <n v="0.59307514638813075"/>
    <m/>
    <m/>
    <n v="7000"/>
    <n v="5000"/>
    <m/>
  </r>
  <r>
    <x v="0"/>
    <x v="5"/>
    <n v="2638"/>
    <n v="0.73750000000000004"/>
    <n v="0.57459922027921129"/>
    <n v="0.8"/>
    <n v="0.85"/>
    <n v="0.48136015224798967"/>
    <n v="0.98154062747279891"/>
    <n v="0.42467911409104309"/>
    <n v="0.57719729671534092"/>
    <n v="0.68586890374237419"/>
    <n v="0.57848231858135579"/>
    <n v="0.46120798706339683"/>
    <m/>
    <m/>
    <m/>
    <n v="5000"/>
    <m/>
  </r>
  <r>
    <x v="0"/>
    <x v="6"/>
    <n v="2638"/>
    <n v="0.59583333333333333"/>
    <n v="0.67870155649169417"/>
    <n v="0.81697094747701771"/>
    <n v="0.62406191308740999"/>
    <n v="0.32170286066751413"/>
    <n v="0.53772938894303035"/>
    <n v="0.47779795440083189"/>
    <n v="0.68831549287444393"/>
    <n v="0.6330200019111708"/>
    <n v="0.47391074620790191"/>
    <n v="0.44017927315298916"/>
    <m/>
    <m/>
    <m/>
    <n v="5000"/>
    <m/>
  </r>
  <r>
    <x v="0"/>
    <x v="7"/>
    <n v="3472"/>
    <n v="0.47749999999999998"/>
    <n v="0.25"/>
    <n v="0.86899651811867873"/>
    <n v="0.75578121066523174"/>
    <n v="0.32072498326325211"/>
    <n v="0.19199728795283733"/>
    <n v="0.59466716332200331"/>
    <n v="0.72655626929712935"/>
    <n v="0.57858181068344472"/>
    <n v="0.43781701077698781"/>
    <n v="0.43750499023117151"/>
    <m/>
    <m/>
    <m/>
    <n v="5000"/>
    <n v="3000"/>
  </r>
  <r>
    <x v="0"/>
    <x v="8"/>
    <n v="5880"/>
    <n v="0.41916666666666669"/>
    <n v="0.4590970121487617"/>
    <n v="0.5"/>
    <n v="0.3"/>
    <n v="0.47378160236495886"/>
    <n v="0.36295471881961272"/>
    <n v="0.69906178702798338"/>
    <n v="0.72999405780105364"/>
    <n v="0.4716970693704704"/>
    <n v="0.40176337949655255"/>
    <n v="0.48408368773995192"/>
    <m/>
    <m/>
    <m/>
    <m/>
    <n v="3000"/>
  </r>
  <r>
    <x v="0"/>
    <x v="9"/>
    <n v="6896"/>
    <n v="0.43916666666666665"/>
    <n v="0.15"/>
    <n v="0.49575357860024688"/>
    <n v="0.81549003713850943"/>
    <n v="0.71902197215306041"/>
    <n v="1.5567745441516845E-2"/>
    <n v="0.69062252642361588"/>
    <n v="0.62970674370270152"/>
    <n v="0.43643093883750522"/>
    <n v="0.42089305927493698"/>
    <n v="0.54792016784492237"/>
    <m/>
    <m/>
    <m/>
    <m/>
    <n v="3000"/>
  </r>
  <r>
    <x v="0"/>
    <x v="10"/>
    <n v="6514"/>
    <n v="0.53166666666666662"/>
    <n v="0.38361806051828501"/>
    <n v="0.39415265009856121"/>
    <n v="0.64485878628963533"/>
    <n v="0.82672012396476635"/>
    <n v="0.40898371246208542"/>
    <n v="0.6177732768387888"/>
    <n v="0.497592161842211"/>
    <n v="0.41078101503286713"/>
    <n v="0.47739980729955694"/>
    <n v="0.63078445953030737"/>
    <m/>
    <m/>
    <m/>
    <m/>
    <n v="3000"/>
  </r>
  <r>
    <x v="0"/>
    <x v="11"/>
    <n v="4300"/>
    <n v="0.66666666666666663"/>
    <n v="0.8"/>
    <n v="0.37388773235570455"/>
    <n v="0.42552271176000894"/>
    <n v="0.76005521246267138"/>
    <n v="0.97386767675494834"/>
    <n v="0.52527122037528517"/>
    <n v="0.42994535579724807"/>
    <n v="0.4403538683605675"/>
    <n v="0.57876304763470732"/>
    <n v="0.70381739457505355"/>
    <m/>
    <m/>
    <m/>
    <m/>
    <n v="3000"/>
  </r>
  <r>
    <x v="1"/>
    <x v="0"/>
    <n v="8001"/>
    <n v="0.47140381282495669"/>
    <n v="0.69923655114859895"/>
    <n v="0.44358062673863785"/>
    <n v="0.26193333062270369"/>
    <n v="0.55460693089415602"/>
    <n v="0.397661624720687"/>
    <n v="0.44629138147786002"/>
    <n v="0.40185160028130718"/>
    <n v="0.53715969843736644"/>
    <n v="0.69462393836794156"/>
    <n v="0.71162860944021866"/>
    <n v="2000"/>
    <m/>
    <m/>
    <m/>
    <m/>
  </r>
  <r>
    <x v="1"/>
    <x v="1"/>
    <n v="6383"/>
    <n v="0.44020797227036396"/>
    <n v="0.84958544622695642"/>
    <n v="0.53663344448333672"/>
    <n v="0.21179244997374438"/>
    <n v="0.38716423074897888"/>
    <n v="0.21586428991880346"/>
    <n v="0.42306886436653163"/>
    <n v="0.46920268258399705"/>
    <n v="0.65134712393942595"/>
    <n v="0.70402836165521854"/>
    <n v="0.64860018604543779"/>
    <n v="2000"/>
    <n v="1000"/>
    <m/>
    <m/>
    <m/>
  </r>
  <r>
    <x v="1"/>
    <x v="2"/>
    <n v="5273"/>
    <n v="0.48180242634315423"/>
    <n v="0.89533718594447187"/>
    <n v="0.52432711261767473"/>
    <n v="0.20376437246473225"/>
    <n v="0.34848165727653618"/>
    <n v="0.43710180341235638"/>
    <n v="0.45329499774953047"/>
    <n v="0.59409051549268954"/>
    <n v="0.70932601053155697"/>
    <n v="0.62093256186315859"/>
    <n v="0.53464495046323768"/>
    <n v="2000"/>
    <n v="1000"/>
    <m/>
    <m/>
    <m/>
  </r>
  <r>
    <x v="1"/>
    <x v="3"/>
    <n v="5035"/>
    <n v="0.53726169844020799"/>
    <n v="0.80469012426621656"/>
    <n v="0.39785560324975588"/>
    <n v="0.27681295704026926"/>
    <n v="0.45601056107596599"/>
    <n v="0.75093924656883204"/>
    <n v="0.52874392761248468"/>
    <n v="0.65942697980114418"/>
    <n v="0.67979339237845204"/>
    <n v="0.4878268864240432"/>
    <n v="0.43084814209484851"/>
    <m/>
    <n v="1000"/>
    <m/>
    <m/>
    <m/>
  </r>
  <r>
    <x v="1"/>
    <x v="4"/>
    <n v="5732"/>
    <n v="0.49913344887348354"/>
    <n v="0.63262628117717479"/>
    <n v="0.33800040529835484"/>
    <n v="0.45834439933456927"/>
    <n v="0.65053294318532284"/>
    <n v="0.4161632153719963"/>
    <n v="0.62025655352237274"/>
    <n v="0.70541202172460538"/>
    <n v="0.57834039963587169"/>
    <n v="0.42732977542678335"/>
    <n v="0.40953083650223032"/>
    <m/>
    <n v="1000"/>
    <m/>
    <m/>
    <m/>
  </r>
  <r>
    <x v="1"/>
    <x v="5"/>
    <n v="7153"/>
    <n v="0.41594454072790293"/>
    <n v="0.45268339472579883"/>
    <n v="0.38249111107017186"/>
    <n v="0.63042900904283339"/>
    <n v="0.43508849790508602"/>
    <n v="0.17903069089562429"/>
    <n v="0.68185345563471"/>
    <n v="0.68672597775972632"/>
    <n v="0.48286233032072462"/>
    <n v="0.40617483604921983"/>
    <n v="0.45422406835390189"/>
    <m/>
    <n v="1000"/>
    <n v="1500"/>
    <m/>
    <m/>
  </r>
  <r>
    <x v="1"/>
    <x v="6"/>
    <n v="8855"/>
    <n v="0.40901213171577122"/>
    <n v="0.33581091818450859"/>
    <n v="0.49345074703855862"/>
    <n v="0.43712977196972502"/>
    <n v="0.53380973514566599"/>
    <n v="0.24485948624039811"/>
    <n v="0.65991137806335454"/>
    <n v="0.56322434989293868"/>
    <n v="0.42816261045812776"/>
    <n v="0.45730762790968144"/>
    <n v="0.55596225605585592"/>
    <m/>
    <m/>
    <n v="1500"/>
    <m/>
    <m/>
  </r>
  <r>
    <x v="1"/>
    <x v="7"/>
    <n v="10277"/>
    <n v="0.46447140381282498"/>
    <n v="0.32686611050263159"/>
    <n v="0.63840017685746397"/>
    <n v="0.54358337738106499"/>
    <n v="0.69134051947856567"/>
    <n v="0.1221668348443985"/>
    <n v="0.55856264841458303"/>
    <n v="0.4411643752697324"/>
    <n v="0.43802022823402792"/>
    <n v="0.56815549983306646"/>
    <n v="0.6379030543581673"/>
    <m/>
    <m/>
    <n v="1500"/>
    <m/>
    <n v="2000"/>
  </r>
  <r>
    <x v="1"/>
    <x v="8"/>
    <n v="10973"/>
    <n v="0.56845753899480067"/>
    <n v="0.4136688080282504"/>
    <n v="0.77787807888579796"/>
    <n v="0.79242661619128274"/>
    <n v="0.56936911863157336"/>
    <n v="0.28894507323709906"/>
    <n v="0.69545327559715042"/>
    <n v="0.59828609608618866"/>
    <n v="0.54661496446731139"/>
    <n v="0.51038547106836452"/>
    <n v="0.42511478734159924"/>
    <m/>
    <m/>
    <n v="1500"/>
    <n v="1000"/>
    <n v="2000"/>
  </r>
  <r>
    <x v="1"/>
    <x v="9"/>
    <n v="10732"/>
    <n v="0.61005199306759095"/>
    <n v="0.46768022122222236"/>
    <n v="0.86853595180634102"/>
    <n v="0.74732058587663919"/>
    <n v="0.40314876524172377"/>
    <n v="0.56357444119102906"/>
    <n v="0.47036752494917039"/>
    <n v="0.40209187582190403"/>
    <n v="0.52525008675709517"/>
    <n v="0.6720653537236202"/>
    <n v="0.69671803919267439"/>
    <m/>
    <m/>
    <n v="1500"/>
    <n v="1000"/>
    <n v="2000"/>
  </r>
  <r>
    <x v="1"/>
    <x v="10"/>
    <n v="9627"/>
    <n v="0.5823223570190641"/>
    <n v="0.56011624443685304"/>
    <n v="0.87113354580792546"/>
    <n v="0.65378656214017472"/>
    <n v="0.28997826103308988"/>
    <n v="0.53659717167727727"/>
    <n v="0.43589266036535207"/>
    <n v="0.4726589538218135"/>
    <n v="0.62945918895946806"/>
    <n v="0.6980528432338784"/>
    <n v="0.67122577393074379"/>
    <m/>
    <m/>
    <n v="1500"/>
    <n v="1000"/>
    <n v="2000"/>
  </r>
  <r>
    <x v="1"/>
    <x v="11"/>
    <n v="8009"/>
    <n v="0.51993067590987874"/>
    <n v="0.62362437897817946"/>
    <n v="0.81096516276413477"/>
    <n v="0.56265750127817715"/>
    <n v="0.25840410407624437"/>
    <n v="0.34400223245265771"/>
    <n v="0.44989989290869298"/>
    <n v="0.55566491173108357"/>
    <n v="0.68715642932943055"/>
    <n v="0.6407841163501613"/>
    <n v="0.5903239056843903"/>
    <m/>
    <m/>
    <m/>
    <m/>
    <n v="2000"/>
  </r>
  <r>
    <x v="2"/>
    <x v="0"/>
    <n v="7797"/>
    <n v="0.41107644305772228"/>
    <n v="0.60314647883839301"/>
    <n v="0.36516829093052799"/>
    <n v="0.53815802336274365"/>
    <n v="0.32510662624773395"/>
    <n v="0.22380279590921304"/>
    <n v="0.50637503686113827"/>
    <n v="0.64502893009922457"/>
    <n v="0.6770171653313618"/>
    <n v="0.54579743594113916"/>
    <n v="0.48094765812659745"/>
    <n v="5000"/>
    <m/>
    <m/>
    <m/>
    <m/>
  </r>
  <r>
    <x v="2"/>
    <x v="1"/>
    <n v="7231"/>
    <n v="0.41107644305772228"/>
    <n v="0.50618095726570556"/>
    <n v="0.48792395129050681"/>
    <n v="0.31570509964591698"/>
    <n v="0.47421412506299787"/>
    <n v="0.27135808202348444"/>
    <n v="0.58626670391581692"/>
    <n v="0.67543302735167376"/>
    <n v="0.59089377410967103"/>
    <n v="0.46322299010530343"/>
    <n v="0.44039090705327688"/>
    <n v="5000"/>
    <m/>
    <m/>
    <m/>
    <m/>
  </r>
  <r>
    <x v="2"/>
    <x v="2"/>
    <n v="7935"/>
    <n v="0.55772230889235574"/>
    <n v="0.40070835264238186"/>
    <n v="0.37318767156095134"/>
    <n v="0.73091839303495065"/>
    <n v="0.63251743254526438"/>
    <n v="0.65127969467823021"/>
    <n v="0.64964846114448005"/>
    <n v="0.66072077117358885"/>
    <n v="0.49360512193772599"/>
    <n v="0.42177535058547044"/>
    <n v="0.45966883142494064"/>
    <n v="5000"/>
    <n v="7000"/>
    <m/>
    <m/>
    <m/>
  </r>
  <r>
    <x v="2"/>
    <x v="3"/>
    <n v="9079"/>
    <n v="0.55772230889235574"/>
    <n v="0.34279548077865507"/>
    <n v="0.38449918019196405"/>
    <n v="0.7819935758078036"/>
    <n v="0.74824546227273747"/>
    <n v="0.5310778454106182"/>
    <n v="0.67884636277568244"/>
    <n v="0.56187511031881787"/>
    <n v="0.42371662366532381"/>
    <n v="0.45223445287411407"/>
    <n v="0.53268252702420604"/>
    <n v="5000"/>
    <n v="7000"/>
    <m/>
    <m/>
    <m/>
  </r>
  <r>
    <x v="2"/>
    <x v="4"/>
    <n v="8490"/>
    <n v="0.62402496099843996"/>
    <n v="0.36924927371016353"/>
    <n v="0.49053996794458465"/>
    <n v="0.74213001852167448"/>
    <n v="0.76834836506420134"/>
    <n v="0.74985717975157584"/>
    <n v="0.6238262637550247"/>
    <n v="0.45630173432733473"/>
    <n v="0.43626999813912315"/>
    <n v="0.54764222686316366"/>
    <n v="0.59748097940321165"/>
    <n v="5000"/>
    <n v="7000"/>
    <m/>
    <m/>
    <m/>
  </r>
  <r>
    <x v="2"/>
    <x v="5"/>
    <n v="7092"/>
    <n v="0.62402496099843996"/>
    <n v="0.46684283497115303"/>
    <n v="0.58550874154860821"/>
    <n v="0.62937359368065726"/>
    <n v="0.67437810758155869"/>
    <n v="0.76402152721022265"/>
    <n v="0.54379879250671259"/>
    <n v="0.3974342268811033"/>
    <n v="0.50030427850787851"/>
    <n v="0.65925207764564575"/>
    <n v="0.64234736626420952"/>
    <m/>
    <n v="7000"/>
    <n v="8000"/>
    <m/>
    <m/>
  </r>
  <r>
    <x v="2"/>
    <x v="6"/>
    <n v="6699"/>
    <n v="0.75039001560062402"/>
    <n v="0.95794903172456802"/>
    <n v="0.61004771466995822"/>
    <n v="0.48938399211725836"/>
    <n v="0.70697301810577595"/>
    <n v="0.98759632138555986"/>
    <n v="0.47828296937809439"/>
    <n v="0.41819033704189384"/>
    <n v="0.61384794121640995"/>
    <n v="0.73111871530364358"/>
    <n v="0.62043363786168948"/>
    <m/>
    <n v="7000"/>
    <n v="8000"/>
    <n v="7000"/>
    <m/>
  </r>
  <r>
    <x v="2"/>
    <x v="7"/>
    <n v="7589"/>
    <n v="0.75039001560062402"/>
    <n v="0.6747620348105271"/>
    <n v="0.55555350859416741"/>
    <n v="0.884309606961589"/>
    <n v="0.78974056160251505"/>
    <n v="0.84758436603432141"/>
    <n v="0.44219785506976456"/>
    <n v="0.51228593528640376"/>
    <n v="0.69405676177256059"/>
    <n v="0.71577887774550508"/>
    <n v="0.55932915901497882"/>
    <m/>
    <m/>
    <n v="8000"/>
    <n v="7000"/>
    <m/>
  </r>
  <r>
    <x v="2"/>
    <x v="8"/>
    <n v="9345"/>
    <n v="0.80109204368174725"/>
    <n v="0.810503202526623"/>
    <n v="0.49877489360918187"/>
    <n v="0.83377675196787304"/>
    <n v="0.93705403148765198"/>
    <n v="0.92535133881740617"/>
    <n v="0.47372382859182688"/>
    <n v="0.62120468611235091"/>
    <n v="0.71862033586311991"/>
    <n v="0.62606589312444416"/>
    <n v="0.48643090008859763"/>
    <m/>
    <m/>
    <m/>
    <n v="7000"/>
    <n v="5000"/>
  </r>
  <r>
    <x v="2"/>
    <x v="9"/>
    <n v="10373"/>
    <n v="0.80109204368174725"/>
    <n v="0.95344674841967103"/>
    <n v="0.48904773309261068"/>
    <n v="0.85050171158958499"/>
    <n v="0.74805590449898796"/>
    <n v="0.96440812080788119"/>
    <n v="0.55305287827288108"/>
    <n v="0.68158777773773183"/>
    <n v="0.65150806463780797"/>
    <n v="0.4936620403187077"/>
    <n v="0.42161320826411136"/>
    <m/>
    <m/>
    <m/>
    <m/>
    <n v="5000"/>
  </r>
  <r>
    <x v="2"/>
    <x v="10"/>
    <n v="9818"/>
    <n v="0.88"/>
    <n v="0.84492910288336798"/>
    <n v="0.853410954109172"/>
    <n v="0.95164738226711798"/>
    <n v="0.881329311499086"/>
    <n v="0.86868324924125639"/>
    <n v="0.63591283698840617"/>
    <n v="0.65571195028883889"/>
    <n v="0.5384673416117205"/>
    <n v="0.42955555577835636"/>
    <n v="0.43013628261206255"/>
    <m/>
    <m/>
    <m/>
    <m/>
    <n v="5000"/>
  </r>
  <r>
    <x v="2"/>
    <x v="11"/>
    <n v="8547"/>
    <n v="0.91"/>
    <n v="0.98"/>
    <n v="0.97843444299110205"/>
    <n v="0.951300107358234"/>
    <n v="0.70140137354164622"/>
    <n v="0.93886407610901745"/>
    <n v="0.68707221679005448"/>
    <n v="0.54856754191653012"/>
    <n v="0.4464092621371919"/>
    <n v="0.44315086279066734"/>
    <n v="0.50763276900833165"/>
    <m/>
    <m/>
    <m/>
    <m/>
    <n v="5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36660C5-EEBB-4926-8B8D-D7C813B5F54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R16" firstHeaderRow="0" firstDataRow="1" firstDataCol="1"/>
  <pivotFields count="19">
    <pivotField showAll="0">
      <items count="4">
        <item x="0"/>
        <item x="1"/>
        <item x="2"/>
        <item t="default"/>
      </items>
    </pivotField>
    <pivotField axis="axisRow" showAll="0">
      <items count="13">
        <item x="0"/>
        <item x="1"/>
        <item x="2"/>
        <item x="3"/>
        <item x="4"/>
        <item x="5"/>
        <item x="6"/>
        <item x="7"/>
        <item x="8"/>
        <item x="9"/>
        <item x="10"/>
        <item x="11"/>
        <item t="default"/>
      </items>
    </pivotField>
    <pivotField dataField="1" numFmtId="165" showAll="0"/>
    <pivotField dataField="1" numFmtId="9" showAll="0"/>
    <pivotField dataField="1" numFmtId="9" showAll="0"/>
    <pivotField dataField="1" numFmtId="9" showAll="0"/>
    <pivotField dataField="1" numFmtId="9" showAll="0"/>
    <pivotField dataField="1" numFmtId="9" showAll="0"/>
    <pivotField dataField="1" numFmtId="9" showAll="0"/>
    <pivotField dataField="1" numFmtId="9" showAll="0"/>
    <pivotField dataField="1" numFmtId="9" showAll="0"/>
    <pivotField dataField="1" numFmtId="9" showAll="0"/>
    <pivotField dataField="1" numFmtId="9" showAll="0"/>
    <pivotField dataField="1" numFmtId="9" showAll="0"/>
    <pivotField dataField="1" showAll="0"/>
    <pivotField dataField="1" showAll="0"/>
    <pivotField dataField="1" showAll="0"/>
    <pivotField dataField="1" showAll="0"/>
    <pivotField dataField="1" showAll="0"/>
  </pivotFields>
  <rowFields count="1">
    <field x="1"/>
  </rowFields>
  <rowItems count="13">
    <i>
      <x/>
    </i>
    <i>
      <x v="1"/>
    </i>
    <i>
      <x v="2"/>
    </i>
    <i>
      <x v="3"/>
    </i>
    <i>
      <x v="4"/>
    </i>
    <i>
      <x v="5"/>
    </i>
    <i>
      <x v="6"/>
    </i>
    <i>
      <x v="7"/>
    </i>
    <i>
      <x v="8"/>
    </i>
    <i>
      <x v="9"/>
    </i>
    <i>
      <x v="10"/>
    </i>
    <i>
      <x v="11"/>
    </i>
    <i t="grand">
      <x/>
    </i>
  </rowItems>
  <colFields count="1">
    <field x="-2"/>
  </colFields>
  <colItems count="17">
    <i>
      <x/>
    </i>
    <i i="1">
      <x v="1"/>
    </i>
    <i i="2">
      <x v="2"/>
    </i>
    <i i="3">
      <x v="3"/>
    </i>
    <i i="4">
      <x v="4"/>
    </i>
    <i i="5">
      <x v="5"/>
    </i>
    <i i="6">
      <x v="6"/>
    </i>
    <i i="7">
      <x v="7"/>
    </i>
    <i i="8">
      <x v="8"/>
    </i>
    <i i="9">
      <x v="9"/>
    </i>
    <i i="10">
      <x v="10"/>
    </i>
    <i i="11">
      <x v="11"/>
    </i>
    <i i="12">
      <x v="12"/>
    </i>
    <i i="13">
      <x v="13"/>
    </i>
    <i i="14">
      <x v="14"/>
    </i>
    <i i="15">
      <x v="15"/>
    </i>
    <i i="16">
      <x v="16"/>
    </i>
  </colItems>
  <dataFields count="17">
    <dataField name="Sum of Sales" fld="2" baseField="0" baseItem="0" numFmtId="165"/>
    <dataField name="Average of Brand Awareness" fld="3" subtotal="average" baseField="1" baseItem="0" numFmtId="9"/>
    <dataField name="Average of AW Initiative 1" fld="4" subtotal="average" baseField="1" baseItem="0" numFmtId="9"/>
    <dataField name="Average of AW Initiative 2" fld="5" subtotal="average" baseField="1" baseItem="0" numFmtId="9"/>
    <dataField name="Average of AW Initiative 3" fld="6" subtotal="average" baseField="1" baseItem="0" numFmtId="9"/>
    <dataField name="Average of AW Initiative 4" fld="7" subtotal="average" baseField="1" baseItem="0" numFmtId="9"/>
    <dataField name="Average of AW Initiative 5" fld="8" subtotal="average" baseField="1" baseItem="0" numFmtId="9"/>
    <dataField name="Average of Cost Initiative 1" fld="9" subtotal="average" baseField="1" baseItem="0" numFmtId="9"/>
    <dataField name="Average of Cost Initiative 2" fld="10" subtotal="average" baseField="1" baseItem="0" numFmtId="9"/>
    <dataField name="Average of Cost Initiative 3" fld="11" subtotal="average" baseField="1" baseItem="0" numFmtId="9"/>
    <dataField name="Average of Cost Initiative 4" fld="12" subtotal="average" baseField="1" baseItem="0" numFmtId="9"/>
    <dataField name="Average of Cost Initiative 5" fld="13" subtotal="average" baseField="1" baseItem="0" numFmtId="9"/>
    <dataField name="Sum of Seasonal Push" fld="14" baseField="0" baseItem="0"/>
    <dataField name="Sum of Influencer Collab" fld="15" baseField="0" baseItem="0"/>
    <dataField name="Sum of Game Giveaway" fld="16" baseField="0" baseItem="0"/>
    <dataField name="Sum of User Posts" fld="17" baseField="0" baseItem="0"/>
    <dataField name="Sum of Tips &amp; Guide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2FC85A-D411-4997-92AD-418FFF3B9A0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A39" firstHeaderRow="1" firstDataRow="1" firstDataCol="1"/>
  <pivotFields count="19">
    <pivotField axis="axisRow" showAll="0">
      <items count="4">
        <item x="0"/>
        <item x="1"/>
        <item x="2"/>
        <item t="default"/>
      </items>
    </pivotField>
    <pivotField showAll="0"/>
    <pivotField numFmtId="165"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showAll="0"/>
    <pivotField showAll="0"/>
    <pivotField showAll="0"/>
    <pivotField showAll="0"/>
    <pivotField showAll="0"/>
  </pivotFields>
  <rowFields count="1">
    <field x="0"/>
  </rowFields>
  <rowItems count="4">
    <i>
      <x/>
    </i>
    <i>
      <x v="1"/>
    </i>
    <i>
      <x v="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21CCC8-AE7B-41FE-AED3-8A18C8818DC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H33" firstHeaderRow="0" firstDataRow="1" firstDataCol="1"/>
  <pivotFields count="19">
    <pivotField showAll="0">
      <items count="4">
        <item x="0"/>
        <item x="1"/>
        <item x="2"/>
        <item t="default"/>
      </items>
    </pivotField>
    <pivotField axis="axisRow" showAll="0">
      <items count="13">
        <item x="0"/>
        <item x="1"/>
        <item x="2"/>
        <item x="3"/>
        <item x="4"/>
        <item x="5"/>
        <item x="6"/>
        <item x="7"/>
        <item x="8"/>
        <item x="9"/>
        <item x="10"/>
        <item x="11"/>
        <item t="default"/>
      </items>
    </pivotField>
    <pivotField dataField="1" numFmtId="165" showAll="0"/>
    <pivotField dataField="1"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dataField="1" showAll="0"/>
    <pivotField dataField="1" showAll="0"/>
    <pivotField dataField="1" showAll="0"/>
    <pivotField dataField="1" showAll="0"/>
    <pivotField dataField="1" showAll="0"/>
  </pivotFields>
  <rowFields count="1">
    <field x="1"/>
  </rowFields>
  <rowItems count="13">
    <i>
      <x/>
    </i>
    <i>
      <x v="1"/>
    </i>
    <i>
      <x v="2"/>
    </i>
    <i>
      <x v="3"/>
    </i>
    <i>
      <x v="4"/>
    </i>
    <i>
      <x v="5"/>
    </i>
    <i>
      <x v="6"/>
    </i>
    <i>
      <x v="7"/>
    </i>
    <i>
      <x v="8"/>
    </i>
    <i>
      <x v="9"/>
    </i>
    <i>
      <x v="10"/>
    </i>
    <i>
      <x v="11"/>
    </i>
    <i t="grand">
      <x/>
    </i>
  </rowItems>
  <colFields count="1">
    <field x="-2"/>
  </colFields>
  <colItems count="7">
    <i>
      <x/>
    </i>
    <i i="1">
      <x v="1"/>
    </i>
    <i i="2">
      <x v="2"/>
    </i>
    <i i="3">
      <x v="3"/>
    </i>
    <i i="4">
      <x v="4"/>
    </i>
    <i i="5">
      <x v="5"/>
    </i>
    <i i="6">
      <x v="6"/>
    </i>
  </colItems>
  <dataFields count="7">
    <dataField name="Sum of Sales" fld="2" baseField="0" baseItem="0" numFmtId="165"/>
    <dataField name="Average of Brand Awareness" fld="3" subtotal="average" baseField="1" baseItem="0" numFmtId="9"/>
    <dataField name="Sum of Seasonal Push" fld="14" baseField="0" baseItem="0"/>
    <dataField name="Sum of Influencer Collab" fld="15" baseField="0" baseItem="0"/>
    <dataField name="Sum of Game Giveaway" fld="16" baseField="0" baseItem="0"/>
    <dataField name="Sum of User Posts" fld="17" baseField="0" baseItem="0"/>
    <dataField name="Sum of Tips &amp; Guide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B2931B1-81E5-4E29-97F9-41680D1DCA40}" sourceName="Year">
  <pivotTables>
    <pivotTable tabId="5" name="PivotTable1"/>
    <pivotTable tabId="5" name="PivotTable2"/>
    <pivotTable tabId="5" name="PivotTable3"/>
  </pivotTables>
  <data>
    <tabular pivotCacheId="537675349">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689775C-2E32-4D78-80CC-FE14777F238E}" sourceName="Month">
  <pivotTables>
    <pivotTable tabId="5" name="PivotTable1"/>
  </pivotTables>
  <data>
    <tabular pivotCacheId="537675349">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F1EE3237-DD89-470A-9896-9E09A186AFEF}" cache="Slicer_Year" caption="Year" columnCount="3" showCaption="0" style="SlicerStyleLight1 2" rowHeight="640080"/>
  <slicer name="Month" xr10:uid="{C3212B27-AB09-47E0-B5D8-88228C5C8DD9}" cache="Slicer_Month" caption="Month" columnCount="12" showCaption="0" style="SlicerStyleLight1 2 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4" xr10:uid="{C1639F4F-F8AB-4C87-8335-02F4868FAF81}" cache="Slicer_Year" caption="Year" columnCount="3" showCaption="0" style="SlicerStyleLight1 2 3" rowHeight="640080"/>
  <slicer name="Month 4" xr10:uid="{DF897D5D-EF56-496C-A32F-FE7C90477E51}" cache="Slicer_Month" caption="Month" columnCount="12" showCaption="0" style="SlicerStyleLight1 2 2 2"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815F24B1-3108-4D5D-996A-739BBA301568}" cache="Slicer_Year" caption="Year" columnCount="3" showCaption="0" style="SlicerStyleLight1 2" rowHeight="640080"/>
  <slicer name="Month 1" xr10:uid="{790290B9-4634-4613-BB86-6E990B8052F6}" cache="Slicer_Month" caption="Month" columnCount="12" showCaption="0" style="SlicerStyleLight1 2 2"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5" xr10:uid="{AAF5EB36-D94D-4C26-A21A-8346BD93963C}" cache="Slicer_Year" caption="Year" columnCount="3" showCaption="0" style="SlicerStyleLight1 2 3" rowHeight="640080"/>
  <slicer name="Month 5" xr10:uid="{2B836014-B4FB-4426-BBCB-8CE55B257B7C}" cache="Slicer_Month" caption="Month" columnCount="12" showCaption="0" style="SlicerStyleLight1 2 2 2"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633BAE55-FFE9-48F3-A271-8A52497A4D0E}" cache="Slicer_Year" caption="Year" columnCount="3" showCaption="0" style="SlicerStyleLight1 2" rowHeight="640080"/>
  <slicer name="Month 2" xr10:uid="{00F980D3-CF37-4057-BB2A-4E61153D3C0D}" cache="Slicer_Month" caption="Month" columnCount="12" showCaption="0" style="SlicerStyleLight1 2 2"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6" xr10:uid="{370F665D-5339-4486-ADBE-AD821DC65B0B}" cache="Slicer_Year" caption="Year" columnCount="3" showCaption="0" style="SlicerStyleLight1 2 3" rowHeight="640080"/>
  <slicer name="Month 6" xr10:uid="{8298DCF4-B970-47CB-8EB9-1BAD0AC2DCBE}" cache="Slicer_Month" caption="Month" columnCount="12" showCaption="0" style="SlicerStyleLight1 2 2 2" rowHeight="2476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B7C6372F-2ADC-4238-936D-F7EBD460EB21}" cache="Slicer_Year" caption="Year" columnCount="3" showCaption="0" style="SlicerStyleLight1 2" rowHeight="640080"/>
  <slicer name="Month 3" xr10:uid="{D9D623CF-19E0-41E7-8A48-2830FEBDEED8}" cache="Slicer_Month" caption="Month" columnCount="12" showCaption="0" style="SlicerStyleLight1 2 2" rowHeight="24765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7" xr10:uid="{5CC6CD5D-5D82-4823-B553-8DF23932CFA4}" cache="Slicer_Year" caption="Year" columnCount="3" showCaption="0" style="SlicerStyleLight1 2 3" rowHeight="640080"/>
  <slicer name="Month 7" xr10:uid="{37F4AA79-C8B5-44C7-8BEE-BEC90843F3E4}" cache="Slicer_Month" caption="Month" columnCount="12" showCaption="0" style="SlicerStyleLight1 2 2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CD9BFB-D73B-430A-AFF7-EDAFC4ECAE26}" name="mydata" displayName="mydata" ref="A1:S37" totalsRowShown="0">
  <autoFilter ref="A1:S37" xr:uid="{7ACD9BFB-D73B-430A-AFF7-EDAFC4ECAE26}"/>
  <tableColumns count="19">
    <tableColumn id="1" xr3:uid="{72C72B3F-1FB3-4167-AFCC-EB00B90EC487}" name="Year" dataDxfId="17"/>
    <tableColumn id="2" xr3:uid="{884B10EC-89A0-44B6-BD75-8C35BEF22560}" name="Month" dataDxfId="16"/>
    <tableColumn id="3" xr3:uid="{D7D1A304-107F-4338-BA58-3A9DFFD97816}" name="Sales" dataDxfId="15" dataCellStyle="Currency"/>
    <tableColumn id="4" xr3:uid="{A8CC7645-1200-4931-B38F-5876E400745F}" name="Brand Awareness"/>
    <tableColumn id="5" xr3:uid="{AD15B3F9-95C2-422B-8C30-1103659E8287}" name="AW Initiative 1" dataDxfId="14" dataCellStyle="Percent"/>
    <tableColumn id="6" xr3:uid="{82AA6CCC-C523-4624-B673-1E0379176CDB}" name="AW Initiative 2" dataDxfId="13" dataCellStyle="Percent"/>
    <tableColumn id="7" xr3:uid="{A49DAC39-EB6F-49F4-97B4-BBAD69ED8422}" name="AW Initiative 3" dataDxfId="12" dataCellStyle="Percent"/>
    <tableColumn id="8" xr3:uid="{B058E86B-4339-45F8-83E0-60AF9B5DCA3A}" name="AW Initiative 4" dataDxfId="11" dataCellStyle="Percent"/>
    <tableColumn id="9" xr3:uid="{EAB2D681-4431-433D-9556-DEFBCB7E87AC}" name="AW Initiative 5" dataDxfId="10" dataCellStyle="Percent"/>
    <tableColumn id="10" xr3:uid="{EF0D4759-E505-4B80-B150-0C0C85654254}" name="Cost Initiative 1" dataDxfId="9" dataCellStyle="Percent"/>
    <tableColumn id="11" xr3:uid="{61E5D7AA-E928-4E26-B9CF-296CEA4907F2}" name="Cost Initiative 2" dataDxfId="8" dataCellStyle="Percent"/>
    <tableColumn id="12" xr3:uid="{553FCB08-607B-40F2-B4C0-2F7C12DF31C3}" name="Cost Initiative 3" dataDxfId="7" dataCellStyle="Percent"/>
    <tableColumn id="13" xr3:uid="{91EC9D37-71C9-4C3F-A404-C49129841E0A}" name="Cost Initiative 4" dataDxfId="6" dataCellStyle="Percent"/>
    <tableColumn id="14" xr3:uid="{9701673B-5CFF-4685-A4DA-1D4E0FAF17AB}" name="Cost Initiative 5" dataDxfId="5" dataCellStyle="Percent"/>
    <tableColumn id="15" xr3:uid="{0AE158A4-39F4-47D8-A979-F5343D7BDB8E}" name="Seasonal Push" dataDxfId="4" dataCellStyle="Percent"/>
    <tableColumn id="16" xr3:uid="{7B57CC63-BAF5-43BE-8B62-F1719331489E}" name="Influencer Collab" dataDxfId="3" dataCellStyle="Percent"/>
    <tableColumn id="17" xr3:uid="{829BA56B-0206-4CE7-9E64-8EFD33997D2E}" name="Game Giveaway" dataDxfId="2" dataCellStyle="Percent"/>
    <tableColumn id="18" xr3:uid="{A8D31715-51FC-4A06-85E2-943C53B2FF28}" name="User Posts" dataDxfId="1" dataCellStyle="Percent"/>
    <tableColumn id="19" xr3:uid="{2D82BBBC-D0AD-488A-8535-9A572C37A6A9}" name="Tips &amp; Guides" dataDxfId="0"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3.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4.xml"/><Relationship Id="rId4" Type="http://schemas.microsoft.com/office/2007/relationships/slicer" Target="../slicers/slicer4.xml"/></Relationships>
</file>

<file path=xl/worksheets/_rels/sheet5.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microsoft.com/office/2007/relationships/slicer" Target="../slicers/slicer7.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microsoft.com/office/2007/relationships/slicer" Target="../slicers/slicer8.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272B6-A3A1-449F-8C90-7120145B06F6}">
  <dimension ref="T8"/>
  <sheetViews>
    <sheetView showRowColHeaders="0" zoomScale="85" zoomScaleNormal="85" workbookViewId="0"/>
  </sheetViews>
  <sheetFormatPr defaultRowHeight="14.4" x14ac:dyDescent="0.3"/>
  <cols>
    <col min="1" max="16384" width="8.88671875" style="1"/>
  </cols>
  <sheetData>
    <row r="8" spans="20:20" x14ac:dyDescent="0.3">
      <c r="T8" s="1" t="b">
        <v>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AE705-D6E8-4A9B-A2B6-4E96A308B32E}">
  <dimension ref="A41:F44"/>
  <sheetViews>
    <sheetView showRowColHeaders="0" zoomScale="85" zoomScaleNormal="85" workbookViewId="0">
      <selection activeCell="Y21" sqref="Y21"/>
    </sheetView>
  </sheetViews>
  <sheetFormatPr defaultRowHeight="14.4" x14ac:dyDescent="0.3"/>
  <cols>
    <col min="1" max="16384" width="8.88671875" style="17"/>
  </cols>
  <sheetData>
    <row r="41" spans="1:6" x14ac:dyDescent="0.3">
      <c r="A41" s="18"/>
      <c r="B41" s="18"/>
      <c r="C41" s="18"/>
      <c r="D41" s="18"/>
      <c r="E41" s="18"/>
      <c r="F41" s="18"/>
    </row>
    <row r="42" spans="1:6" x14ac:dyDescent="0.3">
      <c r="A42" s="18"/>
      <c r="B42" s="18"/>
      <c r="C42" s="18"/>
      <c r="D42" s="18"/>
      <c r="E42" s="18"/>
      <c r="F42" s="18"/>
    </row>
    <row r="43" spans="1:6" x14ac:dyDescent="0.3">
      <c r="A43" s="18"/>
      <c r="B43" s="18"/>
      <c r="C43" s="18"/>
      <c r="D43" s="18"/>
      <c r="E43" s="18"/>
      <c r="F43" s="18"/>
    </row>
    <row r="44" spans="1:6" x14ac:dyDescent="0.3">
      <c r="A44" s="18"/>
      <c r="B44" s="18"/>
      <c r="C44" s="18"/>
      <c r="D44" s="18"/>
      <c r="E44" s="18"/>
      <c r="F44" s="18"/>
    </row>
  </sheetData>
  <mergeCells count="1">
    <mergeCell ref="A41:F4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ECB40-2A4F-4532-92D7-DE8F074D1B98}">
  <dimension ref="T8"/>
  <sheetViews>
    <sheetView showRowColHeaders="0" zoomScale="85" zoomScaleNormal="85" workbookViewId="0"/>
  </sheetViews>
  <sheetFormatPr defaultRowHeight="14.4" x14ac:dyDescent="0.3"/>
  <cols>
    <col min="1" max="16384" width="8.88671875" style="1"/>
  </cols>
  <sheetData>
    <row r="8" spans="20:20" x14ac:dyDescent="0.3">
      <c r="T8" s="1" t="b">
        <v>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20</xdr:col>
                    <xdr:colOff>464820</xdr:colOff>
                    <xdr:row>12</xdr:row>
                    <xdr:rowOff>0</xdr:rowOff>
                  </from>
                  <to>
                    <xdr:col>22</xdr:col>
                    <xdr:colOff>358140</xdr:colOff>
                    <xdr:row>15</xdr:row>
                    <xdr:rowOff>99060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8F878-7A2E-4CC0-96DF-CE28EAAE7033}">
  <dimension ref="A41:F44"/>
  <sheetViews>
    <sheetView showRowColHeaders="0" zoomScale="85" zoomScaleNormal="85" workbookViewId="0"/>
  </sheetViews>
  <sheetFormatPr defaultRowHeight="14.4" x14ac:dyDescent="0.3"/>
  <cols>
    <col min="1" max="16384" width="8.88671875" style="17"/>
  </cols>
  <sheetData>
    <row r="41" spans="1:6" x14ac:dyDescent="0.3">
      <c r="A41" s="18"/>
      <c r="B41" s="18"/>
      <c r="C41" s="18"/>
      <c r="D41" s="18"/>
      <c r="E41" s="18"/>
      <c r="F41" s="18"/>
    </row>
    <row r="42" spans="1:6" x14ac:dyDescent="0.3">
      <c r="A42" s="18"/>
      <c r="B42" s="18"/>
      <c r="C42" s="18"/>
      <c r="D42" s="18"/>
      <c r="E42" s="18"/>
      <c r="F42" s="18"/>
    </row>
    <row r="43" spans="1:6" x14ac:dyDescent="0.3">
      <c r="A43" s="18"/>
      <c r="B43" s="18"/>
      <c r="C43" s="18"/>
      <c r="D43" s="18"/>
      <c r="E43" s="18"/>
      <c r="F43" s="18"/>
    </row>
    <row r="44" spans="1:6" x14ac:dyDescent="0.3">
      <c r="A44" s="18"/>
      <c r="B44" s="18"/>
      <c r="C44" s="18"/>
      <c r="D44" s="18"/>
      <c r="E44" s="18"/>
      <c r="F44" s="18"/>
    </row>
  </sheetData>
  <mergeCells count="1">
    <mergeCell ref="A41:F4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4337" r:id="rId3" name="Check Box 1">
              <controlPr defaultSize="0" autoFill="0" autoLine="0" autoPict="0">
                <anchor moveWithCells="1">
                  <from>
                    <xdr:col>20</xdr:col>
                    <xdr:colOff>464820</xdr:colOff>
                    <xdr:row>12</xdr:row>
                    <xdr:rowOff>7620</xdr:rowOff>
                  </from>
                  <to>
                    <xdr:col>22</xdr:col>
                    <xdr:colOff>358140</xdr:colOff>
                    <xdr:row>15</xdr:row>
                    <xdr:rowOff>106680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17B00-2B27-41DE-BC1E-05A8439932A2}">
  <dimension ref="T8"/>
  <sheetViews>
    <sheetView showRowColHeaders="0" zoomScale="85" zoomScaleNormal="85" workbookViewId="0"/>
  </sheetViews>
  <sheetFormatPr defaultRowHeight="14.4" x14ac:dyDescent="0.3"/>
  <cols>
    <col min="1" max="16384" width="8.88671875" style="1"/>
  </cols>
  <sheetData>
    <row r="8" spans="20:20" x14ac:dyDescent="0.3">
      <c r="T8" s="1" t="b">
        <v>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CE5C2-E7C6-457A-B441-EB17F61069B5}">
  <dimension ref="A41:F42"/>
  <sheetViews>
    <sheetView showRowColHeaders="0" zoomScale="85" zoomScaleNormal="85" workbookViewId="0"/>
  </sheetViews>
  <sheetFormatPr defaultRowHeight="14.4" x14ac:dyDescent="0.3"/>
  <cols>
    <col min="1" max="16384" width="8.88671875" style="17"/>
  </cols>
  <sheetData>
    <row r="41" spans="1:6" x14ac:dyDescent="0.3">
      <c r="A41" s="18"/>
      <c r="B41" s="18"/>
      <c r="C41" s="18"/>
      <c r="D41" s="18"/>
      <c r="E41" s="18"/>
      <c r="F41" s="18"/>
    </row>
    <row r="42" spans="1:6" x14ac:dyDescent="0.3">
      <c r="A42" s="18"/>
      <c r="B42" s="18"/>
      <c r="C42" s="18"/>
      <c r="D42" s="18"/>
      <c r="E42" s="18"/>
      <c r="F42" s="18"/>
    </row>
  </sheetData>
  <mergeCells count="1">
    <mergeCell ref="A41:F4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E5E1D-0473-44B6-8117-C420D72B3714}">
  <dimension ref="T8"/>
  <sheetViews>
    <sheetView showRowColHeaders="0" zoomScale="85" zoomScaleNormal="85" workbookViewId="0"/>
  </sheetViews>
  <sheetFormatPr defaultRowHeight="14.4" x14ac:dyDescent="0.3"/>
  <cols>
    <col min="1" max="16384" width="8.88671875" style="1"/>
  </cols>
  <sheetData>
    <row r="8" spans="20:20" x14ac:dyDescent="0.3">
      <c r="T8" s="1" t="b">
        <v>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269FA-FDA8-452C-AD36-E250BBF9A8F8}">
  <dimension ref="A40:F43"/>
  <sheetViews>
    <sheetView showRowColHeaders="0" zoomScale="85" zoomScaleNormal="85" workbookViewId="0"/>
  </sheetViews>
  <sheetFormatPr defaultRowHeight="14.4" x14ac:dyDescent="0.3"/>
  <cols>
    <col min="1" max="16384" width="8.88671875" style="17"/>
  </cols>
  <sheetData>
    <row r="40" spans="1:6" x14ac:dyDescent="0.3">
      <c r="A40" s="18"/>
      <c r="B40" s="18"/>
      <c r="C40" s="18"/>
      <c r="D40" s="18"/>
      <c r="E40" s="18"/>
      <c r="F40" s="18"/>
    </row>
    <row r="41" spans="1:6" ht="14.4" customHeight="1" x14ac:dyDescent="0.3">
      <c r="A41" s="18"/>
      <c r="B41" s="18"/>
      <c r="C41" s="18"/>
      <c r="D41" s="18"/>
      <c r="E41" s="18"/>
      <c r="F41" s="18"/>
    </row>
    <row r="42" spans="1:6" ht="14.4" customHeight="1" x14ac:dyDescent="0.3">
      <c r="A42" s="18"/>
      <c r="B42" s="18"/>
      <c r="C42" s="18"/>
      <c r="D42" s="18"/>
      <c r="E42" s="18"/>
      <c r="F42" s="18"/>
    </row>
    <row r="43" spans="1:6" x14ac:dyDescent="0.3">
      <c r="A43" s="18"/>
      <c r="B43" s="18"/>
      <c r="C43" s="18"/>
      <c r="D43" s="18"/>
      <c r="E43" s="18"/>
      <c r="F43" s="18"/>
    </row>
  </sheetData>
  <mergeCells count="1">
    <mergeCell ref="A40:F4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57162-52C4-4DD9-AC0F-CF20B6E9AC0A}">
  <dimension ref="A1:AE22"/>
  <sheetViews>
    <sheetView workbookViewId="0">
      <selection activeCell="F24" sqref="A22:F24"/>
    </sheetView>
  </sheetViews>
  <sheetFormatPr defaultRowHeight="14.4" x14ac:dyDescent="0.3"/>
  <cols>
    <col min="9" max="9" width="11.21875" bestFit="1" customWidth="1"/>
    <col min="17" max="17" width="23.33203125" bestFit="1" customWidth="1"/>
    <col min="18" max="18" width="18.109375" bestFit="1" customWidth="1"/>
    <col min="25" max="25" width="9.5546875" bestFit="1" customWidth="1"/>
    <col min="26" max="27" width="9" bestFit="1" customWidth="1"/>
    <col min="28" max="28" width="10.21875" bestFit="1" customWidth="1"/>
    <col min="29" max="29" width="9" bestFit="1" customWidth="1"/>
  </cols>
  <sheetData>
    <row r="1" spans="1:31" x14ac:dyDescent="0.3">
      <c r="A1" t="s">
        <v>0</v>
      </c>
      <c r="B1" t="s">
        <v>68</v>
      </c>
      <c r="F1" s="4" t="s">
        <v>15</v>
      </c>
      <c r="G1" t="s">
        <v>17</v>
      </c>
      <c r="H1" s="4" t="s">
        <v>16</v>
      </c>
      <c r="I1" t="s">
        <v>26</v>
      </c>
      <c r="J1" s="4" t="s">
        <v>84</v>
      </c>
      <c r="K1" s="4" t="s">
        <v>15</v>
      </c>
      <c r="L1" s="4" t="s">
        <v>18</v>
      </c>
      <c r="M1" s="4" t="s">
        <v>26</v>
      </c>
      <c r="O1" s="4" t="s">
        <v>66</v>
      </c>
      <c r="Q1" s="4" t="s">
        <v>43</v>
      </c>
      <c r="R1" s="4" t="s">
        <v>21</v>
      </c>
      <c r="X1" s="4" t="s">
        <v>15</v>
      </c>
      <c r="Y1" t="s">
        <v>38</v>
      </c>
      <c r="Z1" t="s">
        <v>39</v>
      </c>
      <c r="AA1" t="s">
        <v>40</v>
      </c>
      <c r="AB1" t="s">
        <v>41</v>
      </c>
      <c r="AC1" t="s">
        <v>42</v>
      </c>
    </row>
    <row r="2" spans="1:31" x14ac:dyDescent="0.3">
      <c r="A2">
        <v>1</v>
      </c>
      <c r="B2" s="2">
        <f>Y18/Y19</f>
        <v>0.76158940397350994</v>
      </c>
      <c r="C2" s="3">
        <f>100%-B2</f>
        <v>0.23841059602649006</v>
      </c>
      <c r="D2" s="2">
        <v>0.5</v>
      </c>
      <c r="F2" t="s">
        <v>3</v>
      </c>
      <c r="G2">
        <f>$G$14</f>
        <v>1120.04</v>
      </c>
      <c r="H2">
        <f>GETPIVOTDATA("Sales",Control!$A$20,"Month",""&amp;F2)</f>
        <v>20098</v>
      </c>
      <c r="I2">
        <f>IFERROR(GETPIVOTDATA("Sales",Control!$A$3,"Month",""&amp;F2),NA())</f>
        <v>20098</v>
      </c>
      <c r="J2">
        <f>G2+I2</f>
        <v>21218.04</v>
      </c>
      <c r="K2" t="s">
        <v>3</v>
      </c>
      <c r="L2" s="5">
        <f>GETPIVOTDATA("Average of Brand Awareness",Control!$A$20,"Month",""&amp;K2)</f>
        <v>0.51638230751644854</v>
      </c>
      <c r="M2" s="5">
        <f>IF(ISNA(I2),I2,L2)</f>
        <v>0.51638230751644854</v>
      </c>
      <c r="O2" s="4" t="s">
        <v>18</v>
      </c>
      <c r="Q2" t="s">
        <v>28</v>
      </c>
      <c r="R2" t="s">
        <v>38</v>
      </c>
      <c r="S2" s="6" t="s">
        <v>33</v>
      </c>
      <c r="T2" cm="1">
        <f t="array" ref="T2">COUNTIFS($Y$1:INDEX($Y$2:$Y$14,MATCH(TRUE,$Y$2:$Y$14&gt;0,0)-1),0)+0.2</f>
        <v>0.2</v>
      </c>
      <c r="U2">
        <f>COUNTIF($Y$3:$Y$14,"&gt;0")-0.2</f>
        <v>4.8</v>
      </c>
      <c r="V2">
        <f>12-SUM(T2:U2)</f>
        <v>7</v>
      </c>
    </row>
    <row r="3" spans="1:31" x14ac:dyDescent="0.3">
      <c r="A3">
        <v>1</v>
      </c>
      <c r="F3" t="s">
        <v>4</v>
      </c>
      <c r="G3">
        <f t="shared" ref="G3:G13" si="0">$G$14</f>
        <v>1120.04</v>
      </c>
      <c r="H3">
        <f>GETPIVOTDATA("Sales",Control!$A$20,"Month",""&amp;F3)</f>
        <v>20128</v>
      </c>
      <c r="I3">
        <f>IFERROR(GETPIVOTDATA("Sales",Control!$A$3,"Month",""&amp;F3),NA())</f>
        <v>20128</v>
      </c>
      <c r="J3">
        <f t="shared" ref="J3:J13" si="1">G3+I3</f>
        <v>21248.04</v>
      </c>
      <c r="K3" t="s">
        <v>4</v>
      </c>
      <c r="L3" s="5">
        <f>GETPIVOTDATA("Average of Brand Awareness",Control!$A$20,"Month",""&amp;K3)</f>
        <v>0.55098369399825098</v>
      </c>
      <c r="M3" s="5">
        <f t="shared" ref="M3:M13" si="2">IF(ISNA(I3),I3,L3)</f>
        <v>0.55098369399825098</v>
      </c>
      <c r="O3" s="4" t="s">
        <v>20</v>
      </c>
      <c r="Q3" t="s">
        <v>29</v>
      </c>
      <c r="R3" t="s">
        <v>39</v>
      </c>
      <c r="S3" s="6" t="s">
        <v>34</v>
      </c>
      <c r="T3" cm="1">
        <f t="array" ref="T3">COUNTIFS($Z$1:INDEX($Z$2:$Z$14,MATCH(TRUE,$Z$2:$Z$14&gt;0,0)-1),0)</f>
        <v>1</v>
      </c>
      <c r="U3">
        <f>COUNTIF($Z$3:$Z$14,"&gt;0")</f>
        <v>6</v>
      </c>
      <c r="V3">
        <f t="shared" ref="V3:V6" si="3">12-SUM(T3:U3)</f>
        <v>5</v>
      </c>
      <c r="X3" t="s">
        <v>3</v>
      </c>
      <c r="Y3">
        <f>GETPIVOTDATA(""&amp;Y$1,Control!$A$20,"Month",""&amp;$X3)</f>
        <v>11000</v>
      </c>
      <c r="Z3">
        <f>GETPIVOTDATA(""&amp;Z$1,Control!$A$20,"Month",""&amp;$X3)</f>
        <v>0</v>
      </c>
      <c r="AA3">
        <f>GETPIVOTDATA(""&amp;AA$1,Control!$A$20,"Month",""&amp;$X3)</f>
        <v>0</v>
      </c>
      <c r="AB3">
        <f>GETPIVOTDATA(""&amp;AB$1,Control!$A$20,"Month",""&amp;$X3)</f>
        <v>0</v>
      </c>
      <c r="AC3">
        <f>GETPIVOTDATA(""&amp;AC$1,Control!$A$20,"Month",""&amp;$X3)</f>
        <v>0</v>
      </c>
      <c r="AD3" s="3">
        <f>IF(ISNA(M2),M2,100%)</f>
        <v>1</v>
      </c>
      <c r="AE3">
        <f>IF(ISNA(M2),0,ROW(A1))</f>
        <v>1</v>
      </c>
    </row>
    <row r="4" spans="1:31" x14ac:dyDescent="0.3">
      <c r="A4">
        <v>1</v>
      </c>
      <c r="B4" t="s">
        <v>19</v>
      </c>
      <c r="F4" t="s">
        <v>5</v>
      </c>
      <c r="G4">
        <f t="shared" si="0"/>
        <v>1120.04</v>
      </c>
      <c r="H4">
        <f>GETPIVOTDATA("Sales",Control!$A$20,"Month",""&amp;F4)</f>
        <v>20204</v>
      </c>
      <c r="I4">
        <f>IFERROR(GETPIVOTDATA("Sales",Control!$A$3,"Month",""&amp;F4),NA())</f>
        <v>20204</v>
      </c>
      <c r="J4">
        <f t="shared" si="1"/>
        <v>21324.04</v>
      </c>
      <c r="K4" t="s">
        <v>5</v>
      </c>
      <c r="L4" s="5">
        <f>GETPIVOTDATA("Average of Brand Awareness",Control!$A$20,"Month",""&amp;K4)</f>
        <v>0.64456380063405894</v>
      </c>
      <c r="M4" s="5">
        <f t="shared" si="2"/>
        <v>0.64456380063405894</v>
      </c>
      <c r="Q4" t="s">
        <v>30</v>
      </c>
      <c r="R4" t="s">
        <v>40</v>
      </c>
      <c r="S4" s="6" t="s">
        <v>35</v>
      </c>
      <c r="T4" cm="1">
        <f t="array" ref="T4">COUNTIFS($AA$1:INDEX($AA$2:$AA$14,MATCH(TRUE,$AA$2:$AA$14&gt;0,0)-1),0)</f>
        <v>3</v>
      </c>
      <c r="U4">
        <f>COUNTIF($AA$3:$AA$14,"&gt;0")</f>
        <v>8</v>
      </c>
      <c r="V4">
        <f t="shared" si="3"/>
        <v>1</v>
      </c>
      <c r="X4" t="s">
        <v>4</v>
      </c>
      <c r="Y4">
        <f>GETPIVOTDATA(""&amp;Y$1,Control!$A$20,"Month",""&amp;$X4)</f>
        <v>11000</v>
      </c>
      <c r="Z4">
        <f>GETPIVOTDATA(""&amp;Z$1,Control!$A$20,"Month",""&amp;$X4)</f>
        <v>6000</v>
      </c>
      <c r="AA4">
        <f>GETPIVOTDATA(""&amp;AA$1,Control!$A$20,"Month",""&amp;$X4)</f>
        <v>0</v>
      </c>
      <c r="AB4">
        <f>GETPIVOTDATA(""&amp;AB$1,Control!$A$20,"Month",""&amp;$X4)</f>
        <v>0</v>
      </c>
      <c r="AC4">
        <f>GETPIVOTDATA(""&amp;AC$1,Control!$A$20,"Month",""&amp;$X4)</f>
        <v>0</v>
      </c>
      <c r="AD4" s="3">
        <f t="shared" ref="AD4:AD14" si="4">IF(ISNA(M3),M3,100%)</f>
        <v>1</v>
      </c>
      <c r="AE4">
        <f t="shared" ref="AE4:AE14" si="5">IF(ISNA(M3),0,ROW(A2))</f>
        <v>2</v>
      </c>
    </row>
    <row r="5" spans="1:31" x14ac:dyDescent="0.3">
      <c r="A5">
        <v>1</v>
      </c>
      <c r="B5" s="2">
        <f>C7/C6</f>
        <v>0.57926829268292679</v>
      </c>
      <c r="C5" s="3">
        <f>100%-B5</f>
        <v>0.42073170731707321</v>
      </c>
      <c r="F5" t="s">
        <v>6</v>
      </c>
      <c r="G5">
        <f t="shared" si="0"/>
        <v>1120.04</v>
      </c>
      <c r="H5">
        <f>GETPIVOTDATA("Sales",Control!$A$20,"Month",""&amp;F5)</f>
        <v>19994</v>
      </c>
      <c r="I5">
        <f>IFERROR(GETPIVOTDATA("Sales",Control!$A$3,"Month",""&amp;F5),NA())</f>
        <v>19994</v>
      </c>
      <c r="J5">
        <f t="shared" si="1"/>
        <v>21114.04</v>
      </c>
      <c r="K5" t="s">
        <v>6</v>
      </c>
      <c r="L5" s="5">
        <f>GETPIVOTDATA("Average of Brand Awareness",Control!$A$20,"Month",""&amp;K5)</f>
        <v>0.66971689133307688</v>
      </c>
      <c r="M5" s="5">
        <f t="shared" si="2"/>
        <v>0.66971689133307688</v>
      </c>
      <c r="O5" t="str" cm="1">
        <f t="array" ref="O5">INDEX(O7:O9,MATCH(INDEX(Control!A36:A39,COUNTA(Control!A36:A39)-1),N7:N9,0))</f>
        <v>Attack</v>
      </c>
      <c r="Q5" t="s">
        <v>31</v>
      </c>
      <c r="R5" t="s">
        <v>41</v>
      </c>
      <c r="S5" s="6" t="s">
        <v>36</v>
      </c>
      <c r="T5" cm="1">
        <f t="array" ref="T5">COUNTIFS($AB$1:INDEX($AB$2:$AB$14,MATCH(TRUE,$AB$2:$AB$14&gt;0,0)-1),0)</f>
        <v>4</v>
      </c>
      <c r="U5">
        <f>COUNTIF($AB$3:$AB$14,"&gt;0")</f>
        <v>7</v>
      </c>
      <c r="V5">
        <f t="shared" si="3"/>
        <v>1</v>
      </c>
      <c r="X5" t="s">
        <v>5</v>
      </c>
      <c r="Y5">
        <f>GETPIVOTDATA(""&amp;Y$1,Control!$A$20,"Month",""&amp;$X5)</f>
        <v>7000</v>
      </c>
      <c r="Z5">
        <f>GETPIVOTDATA(""&amp;Z$1,Control!$A$20,"Month",""&amp;$X5)</f>
        <v>13000</v>
      </c>
      <c r="AA5">
        <f>GETPIVOTDATA(""&amp;AA$1,Control!$A$20,"Month",""&amp;$X5)</f>
        <v>0</v>
      </c>
      <c r="AB5">
        <f>GETPIVOTDATA(""&amp;AB$1,Control!$A$20,"Month",""&amp;$X5)</f>
        <v>0</v>
      </c>
      <c r="AC5">
        <f>GETPIVOTDATA(""&amp;AC$1,Control!$A$20,"Month",""&amp;$X5)</f>
        <v>0</v>
      </c>
      <c r="AD5" s="3">
        <f t="shared" si="4"/>
        <v>1</v>
      </c>
      <c r="AE5">
        <f t="shared" si="5"/>
        <v>3</v>
      </c>
    </row>
    <row r="6" spans="1:31" x14ac:dyDescent="0.3">
      <c r="A6">
        <v>1</v>
      </c>
      <c r="B6" t="s">
        <v>1</v>
      </c>
      <c r="C6">
        <v>820</v>
      </c>
      <c r="F6" t="s">
        <v>7</v>
      </c>
      <c r="G6">
        <f t="shared" si="0"/>
        <v>1120.04</v>
      </c>
      <c r="H6">
        <f>GETPIVOTDATA("Sales",Control!$A$20,"Month",""&amp;F6)</f>
        <v>17694</v>
      </c>
      <c r="I6">
        <f>IFERROR(GETPIVOTDATA("Sales",Control!$A$3,"Month",""&amp;F6),NA())</f>
        <v>17694</v>
      </c>
      <c r="J6">
        <f t="shared" si="1"/>
        <v>18814.04</v>
      </c>
      <c r="K6" t="s">
        <v>7</v>
      </c>
      <c r="L6" s="5">
        <f>GETPIVOTDATA("Average of Brand Awareness",Control!$A$20,"Month",""&amp;K6)</f>
        <v>0.6596639144017522</v>
      </c>
      <c r="M6" s="5">
        <f t="shared" si="2"/>
        <v>0.6596639144017522</v>
      </c>
      <c r="N6" s="4" t="s">
        <v>22</v>
      </c>
      <c r="O6" s="4" t="s">
        <v>74</v>
      </c>
      <c r="Q6" t="s">
        <v>32</v>
      </c>
      <c r="R6" t="s">
        <v>42</v>
      </c>
      <c r="S6" s="6" t="s">
        <v>37</v>
      </c>
      <c r="T6" cm="1">
        <f t="array" ref="T6">COUNTIFS($AC$1:INDEX($AC$2:$AC$14,MATCH(TRUE,$AC$2:$AC$14&gt;0,0)-1),0)</f>
        <v>7</v>
      </c>
      <c r="U6">
        <f>COUNTIF($AC$3:$AC$14,"&gt;0")-0.2</f>
        <v>4.8</v>
      </c>
      <c r="V6">
        <f t="shared" si="3"/>
        <v>0.19999999999999929</v>
      </c>
      <c r="X6" t="s">
        <v>6</v>
      </c>
      <c r="Y6">
        <f>GETPIVOTDATA(""&amp;Y$1,Control!$A$20,"Month",""&amp;$X6)</f>
        <v>5000</v>
      </c>
      <c r="Z6">
        <f>GETPIVOTDATA(""&amp;Z$1,Control!$A$20,"Month",""&amp;$X6)</f>
        <v>13000</v>
      </c>
      <c r="AA6">
        <f>GETPIVOTDATA(""&amp;AA$1,Control!$A$20,"Month",""&amp;$X6)</f>
        <v>7000</v>
      </c>
      <c r="AB6">
        <f>GETPIVOTDATA(""&amp;AB$1,Control!$A$20,"Month",""&amp;$X6)</f>
        <v>0</v>
      </c>
      <c r="AC6">
        <f>GETPIVOTDATA(""&amp;AC$1,Control!$A$20,"Month",""&amp;$X6)</f>
        <v>0</v>
      </c>
      <c r="AD6" s="3">
        <f t="shared" si="4"/>
        <v>1</v>
      </c>
      <c r="AE6">
        <f t="shared" si="5"/>
        <v>4</v>
      </c>
    </row>
    <row r="7" spans="1:31" x14ac:dyDescent="0.3">
      <c r="A7">
        <v>1</v>
      </c>
      <c r="B7" t="s">
        <v>2</v>
      </c>
      <c r="C7">
        <v>475</v>
      </c>
      <c r="F7" t="s">
        <v>8</v>
      </c>
      <c r="G7">
        <f t="shared" si="0"/>
        <v>1120.04</v>
      </c>
      <c r="H7">
        <f>GETPIVOTDATA("Sales",Control!$A$20,"Month",""&amp;F7)</f>
        <v>16883</v>
      </c>
      <c r="I7">
        <f>IFERROR(GETPIVOTDATA("Sales",Control!$A$3,"Month",""&amp;F7),NA())</f>
        <v>16883</v>
      </c>
      <c r="J7">
        <f t="shared" si="1"/>
        <v>18003.04</v>
      </c>
      <c r="K7" t="s">
        <v>8</v>
      </c>
      <c r="L7" s="5">
        <f>GETPIVOTDATA("Average of Brand Awareness",Control!$A$20,"Month",""&amp;K7)</f>
        <v>0.59248983390878107</v>
      </c>
      <c r="M7" s="5">
        <f t="shared" si="2"/>
        <v>0.59248983390878107</v>
      </c>
      <c r="N7">
        <v>2028</v>
      </c>
      <c r="O7" t="s">
        <v>69</v>
      </c>
      <c r="X7" t="s">
        <v>7</v>
      </c>
      <c r="Y7">
        <f>GETPIVOTDATA(""&amp;Y$1,Control!$A$20,"Month",""&amp;$X7)</f>
        <v>5000</v>
      </c>
      <c r="Z7">
        <f>GETPIVOTDATA(""&amp;Z$1,Control!$A$20,"Month",""&amp;$X7)</f>
        <v>8000</v>
      </c>
      <c r="AA7">
        <f>GETPIVOTDATA(""&amp;AA$1,Control!$A$20,"Month",""&amp;$X7)</f>
        <v>7000</v>
      </c>
      <c r="AB7">
        <f>GETPIVOTDATA(""&amp;AB$1,Control!$A$20,"Month",""&amp;$X7)</f>
        <v>5000</v>
      </c>
      <c r="AC7">
        <f>GETPIVOTDATA(""&amp;AC$1,Control!$A$20,"Month",""&amp;$X7)</f>
        <v>0</v>
      </c>
      <c r="AD7" s="3">
        <f t="shared" si="4"/>
        <v>1</v>
      </c>
      <c r="AE7">
        <f t="shared" si="5"/>
        <v>5</v>
      </c>
    </row>
    <row r="8" spans="1:31" x14ac:dyDescent="0.3">
      <c r="A8">
        <v>1</v>
      </c>
      <c r="F8" t="s">
        <v>9</v>
      </c>
      <c r="G8">
        <f t="shared" si="0"/>
        <v>1120.04</v>
      </c>
      <c r="H8">
        <f>GETPIVOTDATA("Sales",Control!$A$20,"Month",""&amp;F8)</f>
        <v>18192</v>
      </c>
      <c r="I8">
        <f>IFERROR(GETPIVOTDATA("Sales",Control!$A$3,"Month",""&amp;F8),NA())</f>
        <v>18192</v>
      </c>
      <c r="J8">
        <f t="shared" si="1"/>
        <v>19312.04</v>
      </c>
      <c r="K8" t="s">
        <v>9</v>
      </c>
      <c r="L8" s="5">
        <f>GETPIVOTDATA("Average of Brand Awareness",Control!$A$20,"Month",""&amp;K8)</f>
        <v>0.58507849354990948</v>
      </c>
      <c r="M8" s="5">
        <f t="shared" si="2"/>
        <v>0.58507849354990948</v>
      </c>
      <c r="N8">
        <v>2029</v>
      </c>
      <c r="O8" t="s">
        <v>70</v>
      </c>
      <c r="T8" t="b">
        <v>1</v>
      </c>
      <c r="X8" t="s">
        <v>8</v>
      </c>
      <c r="Y8">
        <f>GETPIVOTDATA(""&amp;Y$1,Control!$A$20,"Month",""&amp;$X8)</f>
        <v>0</v>
      </c>
      <c r="Z8">
        <f>GETPIVOTDATA(""&amp;Z$1,Control!$A$20,"Month",""&amp;$X8)</f>
        <v>8000</v>
      </c>
      <c r="AA8">
        <f>GETPIVOTDATA(""&amp;AA$1,Control!$A$20,"Month",""&amp;$X8)</f>
        <v>9500</v>
      </c>
      <c r="AB8">
        <f>GETPIVOTDATA(""&amp;AB$1,Control!$A$20,"Month",""&amp;$X8)</f>
        <v>5000</v>
      </c>
      <c r="AC8">
        <f>GETPIVOTDATA(""&amp;AC$1,Control!$A$20,"Month",""&amp;$X8)</f>
        <v>0</v>
      </c>
      <c r="AD8" s="3">
        <f t="shared" si="4"/>
        <v>1</v>
      </c>
      <c r="AE8">
        <f t="shared" si="5"/>
        <v>6</v>
      </c>
    </row>
    <row r="9" spans="1:31" x14ac:dyDescent="0.3">
      <c r="A9">
        <v>1</v>
      </c>
      <c r="F9" t="s">
        <v>10</v>
      </c>
      <c r="G9">
        <f t="shared" si="0"/>
        <v>1120.04</v>
      </c>
      <c r="H9">
        <f>GETPIVOTDATA("Sales",Control!$A$20,"Month",""&amp;F9)</f>
        <v>21338</v>
      </c>
      <c r="I9">
        <f>IFERROR(GETPIVOTDATA("Sales",Control!$A$3,"Month",""&amp;F9),NA())</f>
        <v>21338</v>
      </c>
      <c r="J9">
        <f t="shared" si="1"/>
        <v>22458.04</v>
      </c>
      <c r="K9" t="s">
        <v>10</v>
      </c>
      <c r="L9" s="5">
        <f>GETPIVOTDATA("Average of Brand Awareness",Control!$A$20,"Month",""&amp;K9)</f>
        <v>0.56412047313781633</v>
      </c>
      <c r="M9" s="5">
        <f t="shared" si="2"/>
        <v>0.56412047313781633</v>
      </c>
      <c r="N9">
        <v>2030</v>
      </c>
      <c r="O9" t="s">
        <v>71</v>
      </c>
      <c r="S9" s="4" t="s">
        <v>54</v>
      </c>
      <c r="T9" s="4" t="s">
        <v>55</v>
      </c>
      <c r="U9" t="s">
        <v>67</v>
      </c>
      <c r="X9" t="s">
        <v>9</v>
      </c>
      <c r="Y9">
        <f>GETPIVOTDATA(""&amp;Y$1,Control!$A$20,"Month",""&amp;$X9)</f>
        <v>0</v>
      </c>
      <c r="Z9">
        <f>GETPIVOTDATA(""&amp;Z$1,Control!$A$20,"Month",""&amp;$X9)</f>
        <v>7000</v>
      </c>
      <c r="AA9">
        <f>GETPIVOTDATA(""&amp;AA$1,Control!$A$20,"Month",""&amp;$X9)</f>
        <v>9500</v>
      </c>
      <c r="AB9">
        <f>GETPIVOTDATA(""&amp;AB$1,Control!$A$20,"Month",""&amp;$X9)</f>
        <v>12000</v>
      </c>
      <c r="AC9">
        <f>GETPIVOTDATA(""&amp;AC$1,Control!$A$20,"Month",""&amp;$X9)</f>
        <v>0</v>
      </c>
      <c r="AD9" s="3">
        <f t="shared" si="4"/>
        <v>1</v>
      </c>
      <c r="AE9">
        <f t="shared" si="5"/>
        <v>7</v>
      </c>
    </row>
    <row r="10" spans="1:31" x14ac:dyDescent="0.3">
      <c r="A10">
        <v>1</v>
      </c>
      <c r="F10" t="s">
        <v>11</v>
      </c>
      <c r="G10">
        <f t="shared" si="0"/>
        <v>1120.04</v>
      </c>
      <c r="H10">
        <f>GETPIVOTDATA("Sales",Control!$A$20,"Month",""&amp;F10)</f>
        <v>26198</v>
      </c>
      <c r="I10">
        <f>IFERROR(GETPIVOTDATA("Sales",Control!$A$3,"Month",""&amp;F10),NA())</f>
        <v>26198</v>
      </c>
      <c r="J10">
        <f t="shared" si="1"/>
        <v>27318.04</v>
      </c>
      <c r="K10" t="s">
        <v>11</v>
      </c>
      <c r="L10" s="5">
        <f>GETPIVOTDATA("Average of Brand Awareness",Control!$A$20,"Month",""&amp;K10)</f>
        <v>0.5962387497810715</v>
      </c>
      <c r="M10" s="5">
        <f t="shared" si="2"/>
        <v>0.5962387497810715</v>
      </c>
      <c r="O10" s="4" t="s">
        <v>72</v>
      </c>
      <c r="Q10" t="s">
        <v>38</v>
      </c>
      <c r="R10" s="6" t="s">
        <v>33</v>
      </c>
      <c r="S10" s="5">
        <f>GETPIVOTDATA(LEFT(S$9,2)&amp;" "&amp;$R10,Control!$A$3)</f>
        <v>0.6282904170236393</v>
      </c>
      <c r="T10" s="5">
        <f>IF($T$8,GETPIVOTDATA(T$9&amp;" "&amp;$R10,Control!$A$3),"")</f>
        <v>0.55555555555555547</v>
      </c>
      <c r="U10" s="5">
        <f>GETPIVOTDATA(T$9&amp;" "&amp;$R10,Control!$A$3)</f>
        <v>0.55555555555555547</v>
      </c>
      <c r="X10" t="s">
        <v>10</v>
      </c>
      <c r="Y10">
        <f>GETPIVOTDATA(""&amp;Y$1,Control!$A$20,"Month",""&amp;$X10)</f>
        <v>0</v>
      </c>
      <c r="Z10">
        <f>GETPIVOTDATA(""&amp;Z$1,Control!$A$20,"Month",""&amp;$X10)</f>
        <v>0</v>
      </c>
      <c r="AA10">
        <f>GETPIVOTDATA(""&amp;AA$1,Control!$A$20,"Month",""&amp;$X10)</f>
        <v>9500</v>
      </c>
      <c r="AB10">
        <f>GETPIVOTDATA(""&amp;AB$1,Control!$A$20,"Month",""&amp;$X10)</f>
        <v>12000</v>
      </c>
      <c r="AC10">
        <f>GETPIVOTDATA(""&amp;AC$1,Control!$A$20,"Month",""&amp;$X10)</f>
        <v>5000</v>
      </c>
      <c r="AD10" s="3">
        <f t="shared" si="4"/>
        <v>1</v>
      </c>
      <c r="AE10">
        <f t="shared" si="5"/>
        <v>8</v>
      </c>
    </row>
    <row r="11" spans="1:31" x14ac:dyDescent="0.3">
      <c r="A11">
        <v>1</v>
      </c>
      <c r="F11" t="s">
        <v>12</v>
      </c>
      <c r="G11">
        <f t="shared" si="0"/>
        <v>1120.04</v>
      </c>
      <c r="H11">
        <f>GETPIVOTDATA("Sales",Control!$A$20,"Month",""&amp;F11)</f>
        <v>28001</v>
      </c>
      <c r="I11">
        <f>IFERROR(GETPIVOTDATA("Sales",Control!$A$3,"Month",""&amp;F11),NA())</f>
        <v>28001</v>
      </c>
      <c r="J11">
        <f t="shared" si="1"/>
        <v>29121.040000000001</v>
      </c>
      <c r="K11" t="s">
        <v>12</v>
      </c>
      <c r="L11" s="5">
        <f>GETPIVOTDATA("Average of Brand Awareness",Control!$A$20,"Month",""&amp;K11)</f>
        <v>0.61677023447200163</v>
      </c>
      <c r="M11" s="5">
        <f t="shared" si="2"/>
        <v>0.61677023447200163</v>
      </c>
      <c r="O11" t="str">
        <f>"                "&amp;O5</f>
        <v xml:space="preserve">                Attack</v>
      </c>
      <c r="Q11" t="s">
        <v>39</v>
      </c>
      <c r="R11" s="6" t="s">
        <v>34</v>
      </c>
      <c r="S11" s="5">
        <f>GETPIVOTDATA(LEFT(S$9,2)&amp;" "&amp;$R11,Control!$A$3)</f>
        <v>0.61347529010560276</v>
      </c>
      <c r="T11" s="5">
        <f>IF($T$8,GETPIVOTDATA(T$9&amp;" "&amp;$R11,Control!$A$3),"")</f>
        <v>0.55555555555555547</v>
      </c>
      <c r="U11" s="5">
        <f>GETPIVOTDATA(T$9&amp;" "&amp;$R11,Control!$A$3)</f>
        <v>0.55555555555555547</v>
      </c>
      <c r="X11" t="s">
        <v>11</v>
      </c>
      <c r="Y11">
        <f>GETPIVOTDATA(""&amp;Y$1,Control!$A$20,"Month",""&amp;$X11)</f>
        <v>0</v>
      </c>
      <c r="Z11">
        <f>GETPIVOTDATA(""&amp;Z$1,Control!$A$20,"Month",""&amp;$X11)</f>
        <v>0</v>
      </c>
      <c r="AA11">
        <f>GETPIVOTDATA(""&amp;AA$1,Control!$A$20,"Month",""&amp;$X11)</f>
        <v>1500</v>
      </c>
      <c r="AB11">
        <f>GETPIVOTDATA(""&amp;AB$1,Control!$A$20,"Month",""&amp;$X11)</f>
        <v>8000</v>
      </c>
      <c r="AC11">
        <f>GETPIVOTDATA(""&amp;AC$1,Control!$A$20,"Month",""&amp;$X11)</f>
        <v>10000</v>
      </c>
      <c r="AD11" s="3">
        <f t="shared" si="4"/>
        <v>1</v>
      </c>
      <c r="AE11">
        <f t="shared" si="5"/>
        <v>9</v>
      </c>
    </row>
    <row r="12" spans="1:31" x14ac:dyDescent="0.3">
      <c r="A12">
        <v>1</v>
      </c>
      <c r="F12" t="s">
        <v>13</v>
      </c>
      <c r="G12">
        <f t="shared" si="0"/>
        <v>1120.04</v>
      </c>
      <c r="H12">
        <f>GETPIVOTDATA("Sales",Control!$A$20,"Month",""&amp;F12)</f>
        <v>25959</v>
      </c>
      <c r="I12">
        <f>IFERROR(GETPIVOTDATA("Sales",Control!$A$3,"Month",""&amp;F12),NA())</f>
        <v>25959</v>
      </c>
      <c r="J12">
        <f t="shared" si="1"/>
        <v>27079.040000000001</v>
      </c>
      <c r="K12" t="s">
        <v>13</v>
      </c>
      <c r="L12" s="5">
        <f>GETPIVOTDATA("Average of Brand Awareness",Control!$A$20,"Month",""&amp;K12)</f>
        <v>0.66466300789524357</v>
      </c>
      <c r="M12" s="5">
        <f t="shared" si="2"/>
        <v>0.66466300789524357</v>
      </c>
      <c r="O12" s="7" t="s">
        <v>73</v>
      </c>
      <c r="Q12" t="s">
        <v>40</v>
      </c>
      <c r="R12" s="6" t="s">
        <v>35</v>
      </c>
      <c r="S12" s="5">
        <f>GETPIVOTDATA(LEFT(S$9,2)&amp;" "&amp;$R12,Control!$A$3)</f>
        <v>0.62162751368843916</v>
      </c>
      <c r="T12" s="5">
        <f>IF($T$8,GETPIVOTDATA(T$9&amp;" "&amp;$R12,Control!$A$3),"")</f>
        <v>0.55555555555555558</v>
      </c>
      <c r="U12" s="5">
        <f>GETPIVOTDATA(T$9&amp;" "&amp;$R12,Control!$A$3)</f>
        <v>0.55555555555555558</v>
      </c>
      <c r="X12" t="s">
        <v>12</v>
      </c>
      <c r="Y12">
        <f>GETPIVOTDATA(""&amp;Y$1,Control!$A$20,"Month",""&amp;$X12)</f>
        <v>0</v>
      </c>
      <c r="Z12">
        <f>GETPIVOTDATA(""&amp;Z$1,Control!$A$20,"Month",""&amp;$X12)</f>
        <v>0</v>
      </c>
      <c r="AA12">
        <f>GETPIVOTDATA(""&amp;AA$1,Control!$A$20,"Month",""&amp;$X12)</f>
        <v>1500</v>
      </c>
      <c r="AB12">
        <f>GETPIVOTDATA(""&amp;AB$1,Control!$A$20,"Month",""&amp;$X12)</f>
        <v>1000</v>
      </c>
      <c r="AC12">
        <f>GETPIVOTDATA(""&amp;AC$1,Control!$A$20,"Month",""&amp;$X12)</f>
        <v>10000</v>
      </c>
      <c r="AD12" s="3">
        <f t="shared" si="4"/>
        <v>1</v>
      </c>
      <c r="AE12">
        <f t="shared" si="5"/>
        <v>10</v>
      </c>
    </row>
    <row r="13" spans="1:31" x14ac:dyDescent="0.3">
      <c r="A13">
        <v>1</v>
      </c>
      <c r="F13" t="s">
        <v>14</v>
      </c>
      <c r="G13">
        <f t="shared" si="0"/>
        <v>1120.04</v>
      </c>
      <c r="H13">
        <f>GETPIVOTDATA("Sales",Control!$A$20,"Month",""&amp;F13)</f>
        <v>20856</v>
      </c>
      <c r="I13">
        <f>IFERROR(GETPIVOTDATA("Sales",Control!$A$3,"Month",""&amp;F13),NA())</f>
        <v>20856</v>
      </c>
      <c r="J13">
        <f t="shared" si="1"/>
        <v>21976.04</v>
      </c>
      <c r="K13" t="s">
        <v>14</v>
      </c>
      <c r="L13" s="5">
        <f>GETPIVOTDATA("Average of Brand Awareness",Control!$A$20,"Month",""&amp;K13)</f>
        <v>0.69886578085884843</v>
      </c>
      <c r="M13" s="5">
        <f t="shared" si="2"/>
        <v>0.69886578085884843</v>
      </c>
      <c r="O13" s="8">
        <f>IF($O$5=O7,10,0)</f>
        <v>0</v>
      </c>
      <c r="Q13" t="s">
        <v>41</v>
      </c>
      <c r="R13" s="6" t="s">
        <v>36</v>
      </c>
      <c r="S13" s="5">
        <f>GETPIVOTDATA(LEFT(S$9,2)&amp;" "&amp;$R13,Control!$A$3)</f>
        <v>0.60746295975909126</v>
      </c>
      <c r="T13" s="5">
        <f>IF($T$8,GETPIVOTDATA(T$9&amp;" "&amp;$R13,Control!$A$3),"")</f>
        <v>0.55555555555555547</v>
      </c>
      <c r="U13" s="5">
        <f>GETPIVOTDATA(T$9&amp;" "&amp;$R13,Control!$A$3)</f>
        <v>0.55555555555555547</v>
      </c>
      <c r="X13" t="s">
        <v>13</v>
      </c>
      <c r="Y13">
        <f>GETPIVOTDATA(""&amp;Y$1,Control!$A$20,"Month",""&amp;$X13)</f>
        <v>0</v>
      </c>
      <c r="Z13">
        <f>GETPIVOTDATA(""&amp;Z$1,Control!$A$20,"Month",""&amp;$X13)</f>
        <v>0</v>
      </c>
      <c r="AA13">
        <f>GETPIVOTDATA(""&amp;AA$1,Control!$A$20,"Month",""&amp;$X13)</f>
        <v>1500</v>
      </c>
      <c r="AB13">
        <f>GETPIVOTDATA(""&amp;AB$1,Control!$A$20,"Month",""&amp;$X13)</f>
        <v>1000</v>
      </c>
      <c r="AC13">
        <f>GETPIVOTDATA(""&amp;AC$1,Control!$A$20,"Month",""&amp;$X13)</f>
        <v>10000</v>
      </c>
      <c r="AD13" s="3">
        <f t="shared" si="4"/>
        <v>1</v>
      </c>
      <c r="AE13">
        <f t="shared" si="5"/>
        <v>11</v>
      </c>
    </row>
    <row r="14" spans="1:31" x14ac:dyDescent="0.3">
      <c r="A14">
        <v>1</v>
      </c>
      <c r="G14" s="4">
        <f>MAX(H2:H13)*4%</f>
        <v>1120.04</v>
      </c>
      <c r="I14" s="11">
        <f>GETPIVOTDATA("Sales",Control!$A$3)</f>
        <v>255545</v>
      </c>
      <c r="M14" s="5">
        <f>GETPIVOTDATA("Average of Brand Awareness",Control!$A$3)</f>
        <v>0.61329476512393821</v>
      </c>
      <c r="O14" s="8">
        <f t="shared" ref="O14:O15" si="6">IF($O$5=O8,10,0)</f>
        <v>0</v>
      </c>
      <c r="Q14" t="s">
        <v>42</v>
      </c>
      <c r="R14" s="6" t="s">
        <v>37</v>
      </c>
      <c r="S14" s="5">
        <f>GETPIVOTDATA(LEFT(S$9,2)&amp;" "&amp;$R14,Control!$A$3)</f>
        <v>0.59561764504291892</v>
      </c>
      <c r="T14" s="5">
        <f>IF($T$8,GETPIVOTDATA(T$9&amp;" "&amp;$R14,Control!$A$3),"")</f>
        <v>0.55555555555555547</v>
      </c>
      <c r="U14" s="5">
        <f>GETPIVOTDATA(T$9&amp;" "&amp;$R14,Control!$A$3)</f>
        <v>0.55555555555555547</v>
      </c>
      <c r="X14" t="s">
        <v>14</v>
      </c>
      <c r="Y14">
        <f>GETPIVOTDATA(""&amp;Y$1,Control!$A$20,"Month",""&amp;$X14)</f>
        <v>0</v>
      </c>
      <c r="Z14">
        <f>GETPIVOTDATA(""&amp;Z$1,Control!$A$20,"Month",""&amp;$X14)</f>
        <v>0</v>
      </c>
      <c r="AA14">
        <f>GETPIVOTDATA(""&amp;AA$1,Control!$A$20,"Month",""&amp;$X14)</f>
        <v>0</v>
      </c>
      <c r="AB14">
        <f>GETPIVOTDATA(""&amp;AB$1,Control!$A$20,"Month",""&amp;$X14)</f>
        <v>0</v>
      </c>
      <c r="AC14">
        <f>GETPIVOTDATA(""&amp;AC$1,Control!$A$20,"Month",""&amp;$X14)</f>
        <v>10000</v>
      </c>
      <c r="AD14" s="3">
        <f t="shared" si="4"/>
        <v>1</v>
      </c>
      <c r="AE14">
        <f t="shared" si="5"/>
        <v>12</v>
      </c>
    </row>
    <row r="15" spans="1:31" x14ac:dyDescent="0.3">
      <c r="A15">
        <v>1</v>
      </c>
      <c r="O15" s="8">
        <f t="shared" si="6"/>
        <v>10</v>
      </c>
      <c r="R15" s="6"/>
      <c r="T15" s="3">
        <f>IF(T8,U15,"")</f>
        <v>0.55555555555555547</v>
      </c>
      <c r="U15" s="2">
        <f>AVERAGE(U10:U14)</f>
        <v>0.55555555555555547</v>
      </c>
      <c r="Y15" t="str">
        <f>IF(Y16,Y1,"")</f>
        <v>Seasonal Push</v>
      </c>
      <c r="Z15" t="str">
        <f t="shared" ref="Z15:AC15" si="7">IF(Z16,Z1,"")</f>
        <v>Influencer Collab</v>
      </c>
      <c r="AA15" t="str">
        <f t="shared" si="7"/>
        <v>Game Giveaway</v>
      </c>
      <c r="AB15" t="str">
        <f t="shared" si="7"/>
        <v>User Posts</v>
      </c>
      <c r="AC15" t="str">
        <f t="shared" si="7"/>
        <v>Tips &amp; Guides</v>
      </c>
    </row>
    <row r="16" spans="1:31" x14ac:dyDescent="0.3">
      <c r="A16">
        <v>1</v>
      </c>
      <c r="N16" t="s">
        <v>76</v>
      </c>
      <c r="R16" t="s">
        <v>75</v>
      </c>
      <c r="S16">
        <f>T8*10</f>
        <v>10</v>
      </c>
      <c r="Y16" s="16">
        <f>SUMIF($AD$3:$AD$14,100%,Y3:Y14)</f>
        <v>39000</v>
      </c>
      <c r="Z16" s="16">
        <f t="shared" ref="Z16:AC16" si="8">SUMIF($AD$3:$AD$14,100%,Z3:Z14)</f>
        <v>55000</v>
      </c>
      <c r="AA16" s="16">
        <f t="shared" si="8"/>
        <v>47000</v>
      </c>
      <c r="AB16" s="16">
        <f t="shared" si="8"/>
        <v>44000</v>
      </c>
      <c r="AC16" s="16">
        <f t="shared" si="8"/>
        <v>45000</v>
      </c>
    </row>
    <row r="17" spans="14:25" x14ac:dyDescent="0.3">
      <c r="N17" s="3" cm="1">
        <f t="array" ref="N17">MATCH(INDEX(Control!A4:A16,COUNTA(Control!A4:A16)-1),K2:K13,0)/12</f>
        <v>1</v>
      </c>
      <c r="O17" s="3">
        <f>100%-N17</f>
        <v>0</v>
      </c>
      <c r="S17">
        <f>NOT(T8)*10</f>
        <v>0</v>
      </c>
    </row>
    <row r="18" spans="14:25" x14ac:dyDescent="0.3">
      <c r="X18" t="str">
        <f>B1</f>
        <v>Budgeted Cost</v>
      </c>
      <c r="Y18" s="16">
        <f>SUM(Y3:INDEX(AC3:AC14,MAX(AE3:AE14)))</f>
        <v>230000</v>
      </c>
    </row>
    <row r="19" spans="14:25" x14ac:dyDescent="0.3">
      <c r="X19" t="s">
        <v>83</v>
      </c>
      <c r="Y19">
        <f>SUMIF(W20:W22,TRUE,Y20:Y22)</f>
        <v>302000</v>
      </c>
    </row>
    <row r="20" spans="14:25" x14ac:dyDescent="0.3">
      <c r="P20" s="4"/>
      <c r="W20" t="b">
        <f>ISNUMBER(MATCH(X20,Control!$A$36:$A$38,0))</f>
        <v>1</v>
      </c>
      <c r="X20">
        <v>2028</v>
      </c>
      <c r="Y20">
        <v>100000</v>
      </c>
    </row>
    <row r="21" spans="14:25" x14ac:dyDescent="0.3">
      <c r="W21" t="b">
        <f>ISNUMBER(MATCH(X21,Control!$A$36:$A$38,0))</f>
        <v>1</v>
      </c>
      <c r="X21">
        <v>2029</v>
      </c>
      <c r="Y21">
        <v>52000</v>
      </c>
    </row>
    <row r="22" spans="14:25" x14ac:dyDescent="0.3">
      <c r="W22" t="b">
        <f>ISNUMBER(MATCH(X22,Control!$A$36:$A$38,0))</f>
        <v>1</v>
      </c>
      <c r="X22">
        <v>2030</v>
      </c>
      <c r="Y22">
        <v>150000</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27BB0-F4D7-47D9-99D0-1B33EF0F12C2}">
  <dimension ref="A3:R39"/>
  <sheetViews>
    <sheetView workbookViewId="0">
      <selection activeCell="Z30" sqref="Z30"/>
    </sheetView>
  </sheetViews>
  <sheetFormatPr defaultRowHeight="14.4" x14ac:dyDescent="0.3"/>
  <cols>
    <col min="1" max="1" width="12.44140625" bestFit="1" customWidth="1"/>
    <col min="2" max="2" width="11.5546875" bestFit="1" customWidth="1"/>
    <col min="3" max="3" width="24.21875" bestFit="1" customWidth="1"/>
    <col min="4" max="8" width="22" bestFit="1" customWidth="1"/>
    <col min="9" max="13" width="23" bestFit="1" customWidth="1"/>
    <col min="14" max="14" width="19.109375" bestFit="1" customWidth="1"/>
    <col min="15" max="15" width="21.44140625" bestFit="1" customWidth="1"/>
    <col min="16" max="16" width="20.5546875" bestFit="1" customWidth="1"/>
    <col min="17" max="17" width="15.77734375" bestFit="1" customWidth="1"/>
    <col min="18" max="18" width="18.44140625" bestFit="1" customWidth="1"/>
  </cols>
  <sheetData>
    <row r="3" spans="1:18" x14ac:dyDescent="0.3">
      <c r="A3" s="12" t="s">
        <v>23</v>
      </c>
      <c r="B3" t="s">
        <v>25</v>
      </c>
      <c r="C3" t="s">
        <v>27</v>
      </c>
      <c r="D3" t="s">
        <v>49</v>
      </c>
      <c r="E3" t="s">
        <v>50</v>
      </c>
      <c r="F3" t="s">
        <v>51</v>
      </c>
      <c r="G3" t="s">
        <v>52</v>
      </c>
      <c r="H3" t="s">
        <v>53</v>
      </c>
      <c r="I3" t="s">
        <v>61</v>
      </c>
      <c r="J3" t="s">
        <v>62</v>
      </c>
      <c r="K3" t="s">
        <v>63</v>
      </c>
      <c r="L3" t="s">
        <v>64</v>
      </c>
      <c r="M3" t="s">
        <v>65</v>
      </c>
      <c r="N3" t="s">
        <v>77</v>
      </c>
      <c r="O3" t="s">
        <v>78</v>
      </c>
      <c r="P3" t="s">
        <v>79</v>
      </c>
      <c r="Q3" t="s">
        <v>80</v>
      </c>
      <c r="R3" t="s">
        <v>81</v>
      </c>
    </row>
    <row r="4" spans="1:18" x14ac:dyDescent="0.3">
      <c r="A4" s="13" t="s">
        <v>3</v>
      </c>
      <c r="B4" s="14">
        <v>20098</v>
      </c>
      <c r="C4" s="2">
        <v>0.51638230751644854</v>
      </c>
      <c r="D4" s="2">
        <v>0.7341276766623307</v>
      </c>
      <c r="E4" s="2">
        <v>0.46958297255638864</v>
      </c>
      <c r="F4" s="2">
        <v>0.34459599939904767</v>
      </c>
      <c r="G4" s="2">
        <v>0.50990451904729672</v>
      </c>
      <c r="H4" s="2">
        <v>0.52370036991717916</v>
      </c>
      <c r="I4" s="2">
        <v>0.55890539233184855</v>
      </c>
      <c r="J4" s="2">
        <v>0.52595699745523561</v>
      </c>
      <c r="K4" s="2">
        <v>0.54095521657420964</v>
      </c>
      <c r="L4" s="2">
        <v>0.61216312095846248</v>
      </c>
      <c r="M4" s="2">
        <v>0.64893366976710332</v>
      </c>
      <c r="N4" s="19">
        <v>11000</v>
      </c>
      <c r="O4" s="19"/>
      <c r="P4" s="19"/>
      <c r="Q4" s="19"/>
      <c r="R4" s="19"/>
    </row>
    <row r="5" spans="1:18" x14ac:dyDescent="0.3">
      <c r="A5" s="13" t="s">
        <v>4</v>
      </c>
      <c r="B5" s="14">
        <v>20128</v>
      </c>
      <c r="C5" s="2">
        <v>0.55098369399825098</v>
      </c>
      <c r="D5" s="2">
        <v>0.75192213449755396</v>
      </c>
      <c r="E5" s="2">
        <v>0.6248524652579478</v>
      </c>
      <c r="F5" s="2">
        <v>0.3924991832065538</v>
      </c>
      <c r="G5" s="2">
        <v>0.50379278527065885</v>
      </c>
      <c r="H5" s="2">
        <v>0.48185190175854031</v>
      </c>
      <c r="I5" s="2">
        <v>0.52624125032981017</v>
      </c>
      <c r="J5" s="2">
        <v>0.55956476858230964</v>
      </c>
      <c r="K5" s="2">
        <v>0.56942160260053354</v>
      </c>
      <c r="L5" s="2">
        <v>0.56556209810210445</v>
      </c>
      <c r="M5" s="2">
        <v>0.58348107624175383</v>
      </c>
      <c r="N5" s="19">
        <v>11000</v>
      </c>
      <c r="O5" s="19">
        <v>6000</v>
      </c>
      <c r="P5" s="19"/>
      <c r="Q5" s="19"/>
      <c r="R5" s="19"/>
    </row>
    <row r="6" spans="1:18" x14ac:dyDescent="0.3">
      <c r="A6" s="13" t="s">
        <v>5</v>
      </c>
      <c r="B6" s="14">
        <v>20204</v>
      </c>
      <c r="C6" s="2">
        <v>0.64456380063405894</v>
      </c>
      <c r="D6" s="2">
        <v>0.73201517952895123</v>
      </c>
      <c r="E6" s="2">
        <v>0.5658382613928753</v>
      </c>
      <c r="F6" s="2">
        <v>0.59489425516656091</v>
      </c>
      <c r="G6" s="2">
        <v>0.64366636327393356</v>
      </c>
      <c r="H6" s="2">
        <v>0.68640494380797323</v>
      </c>
      <c r="I6" s="2">
        <v>0.54619799992757112</v>
      </c>
      <c r="J6" s="2">
        <v>0.54851209371485388</v>
      </c>
      <c r="K6" s="2">
        <v>0.57504111531903979</v>
      </c>
      <c r="L6" s="2">
        <v>0.58506608328495768</v>
      </c>
      <c r="M6" s="2">
        <v>0.54952345496831423</v>
      </c>
      <c r="N6" s="19">
        <v>7000</v>
      </c>
      <c r="O6" s="19">
        <v>13000</v>
      </c>
      <c r="P6" s="19"/>
      <c r="Q6" s="19"/>
      <c r="R6" s="19"/>
    </row>
    <row r="7" spans="1:18" x14ac:dyDescent="0.3">
      <c r="A7" s="13" t="s">
        <v>6</v>
      </c>
      <c r="B7" s="14">
        <v>19994</v>
      </c>
      <c r="C7" s="2">
        <v>0.66971689133307688</v>
      </c>
      <c r="D7" s="2">
        <v>0.69916186834829064</v>
      </c>
      <c r="E7" s="2">
        <v>0.58745159448057327</v>
      </c>
      <c r="F7" s="2">
        <v>0.61960217761602432</v>
      </c>
      <c r="G7" s="2">
        <v>0.70141867444956796</v>
      </c>
      <c r="H7" s="2">
        <v>0.74095014177092811</v>
      </c>
      <c r="I7" s="2">
        <v>0.54967070716477051</v>
      </c>
      <c r="J7" s="2">
        <v>0.53997307065671929</v>
      </c>
      <c r="K7" s="2">
        <v>0.56593455413558913</v>
      </c>
      <c r="L7" s="2">
        <v>0.54990811136521545</v>
      </c>
      <c r="M7" s="2">
        <v>0.5497350888686019</v>
      </c>
      <c r="N7" s="19">
        <v>5000</v>
      </c>
      <c r="O7" s="19">
        <v>13000</v>
      </c>
      <c r="P7" s="19">
        <v>7000</v>
      </c>
      <c r="Q7" s="19"/>
      <c r="R7" s="19"/>
    </row>
    <row r="8" spans="1:18" x14ac:dyDescent="0.3">
      <c r="A8" s="13" t="s">
        <v>7</v>
      </c>
      <c r="B8" s="14">
        <v>17694</v>
      </c>
      <c r="C8" s="2">
        <v>0.6596639144017522</v>
      </c>
      <c r="D8" s="2">
        <v>0.56729185162911278</v>
      </c>
      <c r="E8" s="2">
        <v>0.55951345774764649</v>
      </c>
      <c r="F8" s="2">
        <v>0.71682480595208131</v>
      </c>
      <c r="G8" s="2">
        <v>0.75629376941650805</v>
      </c>
      <c r="H8" s="2">
        <v>0.69839568726341295</v>
      </c>
      <c r="I8" s="2">
        <v>0.553699564909231</v>
      </c>
      <c r="J8" s="2">
        <v>0.54795761169809187</v>
      </c>
      <c r="K8" s="2">
        <v>0.56282303396686972</v>
      </c>
      <c r="L8" s="2">
        <v>0.54712087290693934</v>
      </c>
      <c r="M8" s="2">
        <v>0.53336232076452428</v>
      </c>
      <c r="N8" s="19">
        <v>5000</v>
      </c>
      <c r="O8" s="19">
        <v>8000</v>
      </c>
      <c r="P8" s="19">
        <v>7000</v>
      </c>
      <c r="Q8" s="19">
        <v>5000</v>
      </c>
      <c r="R8" s="19"/>
    </row>
    <row r="9" spans="1:18" x14ac:dyDescent="0.3">
      <c r="A9" s="13" t="s">
        <v>8</v>
      </c>
      <c r="B9" s="14">
        <v>16883</v>
      </c>
      <c r="C9" s="2">
        <v>0.59248983390878107</v>
      </c>
      <c r="D9" s="2">
        <v>0.49804181665872105</v>
      </c>
      <c r="E9" s="2">
        <v>0.58933328420626008</v>
      </c>
      <c r="F9" s="2">
        <v>0.70326753424116362</v>
      </c>
      <c r="G9" s="2">
        <v>0.53027558591154478</v>
      </c>
      <c r="H9" s="2">
        <v>0.64153094852621528</v>
      </c>
      <c r="I9" s="2">
        <v>0.5501104540774886</v>
      </c>
      <c r="J9" s="2">
        <v>0.55378583378539015</v>
      </c>
      <c r="K9" s="2">
        <v>0.55634517085699242</v>
      </c>
      <c r="L9" s="2">
        <v>0.54796974409207377</v>
      </c>
      <c r="M9" s="2">
        <v>0.51925980722716947</v>
      </c>
      <c r="N9" s="19"/>
      <c r="O9" s="19">
        <v>8000</v>
      </c>
      <c r="P9" s="19">
        <v>9500</v>
      </c>
      <c r="Q9" s="19">
        <v>5000</v>
      </c>
      <c r="R9" s="19"/>
    </row>
    <row r="10" spans="1:18" x14ac:dyDescent="0.3">
      <c r="A10" s="13" t="s">
        <v>9</v>
      </c>
      <c r="B10" s="14">
        <v>18192</v>
      </c>
      <c r="C10" s="2">
        <v>0.58507849354990948</v>
      </c>
      <c r="D10" s="2">
        <v>0.65748716880025693</v>
      </c>
      <c r="E10" s="2">
        <v>0.64015646972851148</v>
      </c>
      <c r="F10" s="2">
        <v>0.51685855905813105</v>
      </c>
      <c r="G10" s="2">
        <v>0.52082853797298545</v>
      </c>
      <c r="H10" s="2">
        <v>0.59006173218966274</v>
      </c>
      <c r="I10" s="2">
        <v>0.53866410061409364</v>
      </c>
      <c r="J10" s="2">
        <v>0.55657672660309221</v>
      </c>
      <c r="K10" s="2">
        <v>0.55834351786190284</v>
      </c>
      <c r="L10" s="2">
        <v>0.5541123631404089</v>
      </c>
      <c r="M10" s="2">
        <v>0.53885838902351157</v>
      </c>
      <c r="N10" s="19"/>
      <c r="O10" s="19">
        <v>7000</v>
      </c>
      <c r="P10" s="19">
        <v>9500</v>
      </c>
      <c r="Q10" s="19">
        <v>12000</v>
      </c>
      <c r="R10" s="19"/>
    </row>
    <row r="11" spans="1:18" x14ac:dyDescent="0.3">
      <c r="A11" s="13" t="s">
        <v>10</v>
      </c>
      <c r="B11" s="14">
        <v>21338</v>
      </c>
      <c r="C11" s="2">
        <v>0.56412047313781633</v>
      </c>
      <c r="D11" s="2">
        <v>0.41720938177105288</v>
      </c>
      <c r="E11" s="2">
        <v>0.68765006785677008</v>
      </c>
      <c r="F11" s="2">
        <v>0.72789139833596195</v>
      </c>
      <c r="G11" s="2">
        <v>0.60060202144811092</v>
      </c>
      <c r="H11" s="2">
        <v>0.38724949627718575</v>
      </c>
      <c r="I11" s="2">
        <v>0.53180922226878369</v>
      </c>
      <c r="J11" s="2">
        <v>0.5600021932844218</v>
      </c>
      <c r="K11" s="2">
        <v>0.57021960023001106</v>
      </c>
      <c r="L11" s="2">
        <v>0.57391712945185314</v>
      </c>
      <c r="M11" s="2">
        <v>0.54491240120143924</v>
      </c>
      <c r="N11" s="19"/>
      <c r="O11" s="19"/>
      <c r="P11" s="19">
        <v>9500</v>
      </c>
      <c r="Q11" s="19">
        <v>12000</v>
      </c>
      <c r="R11" s="19">
        <v>5000</v>
      </c>
    </row>
    <row r="12" spans="1:18" x14ac:dyDescent="0.3">
      <c r="A12" s="13" t="s">
        <v>11</v>
      </c>
      <c r="B12" s="14">
        <v>26198</v>
      </c>
      <c r="C12" s="2">
        <v>0.5962387497810715</v>
      </c>
      <c r="D12" s="2">
        <v>0.56108967423454503</v>
      </c>
      <c r="E12" s="2">
        <v>0.59221765749832656</v>
      </c>
      <c r="F12" s="2">
        <v>0.6420677893863852</v>
      </c>
      <c r="G12" s="2">
        <v>0.66006825082806142</v>
      </c>
      <c r="H12" s="2">
        <v>0.52575037695803928</v>
      </c>
      <c r="I12" s="2">
        <v>0.62274629707232021</v>
      </c>
      <c r="J12" s="2">
        <v>0.64982827999986448</v>
      </c>
      <c r="K12" s="2">
        <v>0.57897745656696731</v>
      </c>
      <c r="L12" s="2">
        <v>0.51273824789645372</v>
      </c>
      <c r="M12" s="2">
        <v>0.46520979172338289</v>
      </c>
      <c r="N12" s="19"/>
      <c r="O12" s="19"/>
      <c r="P12" s="19">
        <v>1500</v>
      </c>
      <c r="Q12" s="19">
        <v>8000</v>
      </c>
      <c r="R12" s="19">
        <v>10000</v>
      </c>
    </row>
    <row r="13" spans="1:18" x14ac:dyDescent="0.3">
      <c r="A13" s="13" t="s">
        <v>12</v>
      </c>
      <c r="B13" s="14">
        <v>28001</v>
      </c>
      <c r="C13" s="2">
        <v>0.61677023447200163</v>
      </c>
      <c r="D13" s="2">
        <v>0.52370898988063119</v>
      </c>
      <c r="E13" s="2">
        <v>0.61777908783306612</v>
      </c>
      <c r="F13" s="2">
        <v>0.80443744486824453</v>
      </c>
      <c r="G13" s="2">
        <v>0.62340888063125732</v>
      </c>
      <c r="H13" s="2">
        <v>0.51451676914680899</v>
      </c>
      <c r="I13" s="2">
        <v>0.57134764321522236</v>
      </c>
      <c r="J13" s="2">
        <v>0.57112879908744585</v>
      </c>
      <c r="K13" s="2">
        <v>0.53772969674413618</v>
      </c>
      <c r="L13" s="2">
        <v>0.52887348443908833</v>
      </c>
      <c r="M13" s="2">
        <v>0.55541713843390272</v>
      </c>
      <c r="N13" s="19"/>
      <c r="O13" s="19"/>
      <c r="P13" s="19">
        <v>1500</v>
      </c>
      <c r="Q13" s="19">
        <v>1000</v>
      </c>
      <c r="R13" s="19">
        <v>10000</v>
      </c>
    </row>
    <row r="14" spans="1:18" x14ac:dyDescent="0.3">
      <c r="A14" s="13" t="s">
        <v>13</v>
      </c>
      <c r="B14" s="14">
        <v>25959</v>
      </c>
      <c r="C14" s="2">
        <v>0.66466300789524357</v>
      </c>
      <c r="D14" s="2">
        <v>0.59622113594616877</v>
      </c>
      <c r="E14" s="2">
        <v>0.70623238333855287</v>
      </c>
      <c r="F14" s="2">
        <v>0.75009757689897594</v>
      </c>
      <c r="G14" s="2">
        <v>0.66600923216564745</v>
      </c>
      <c r="H14" s="2">
        <v>0.60475471112687307</v>
      </c>
      <c r="I14" s="2">
        <v>0.56319292473084903</v>
      </c>
      <c r="J14" s="2">
        <v>0.54198768865095448</v>
      </c>
      <c r="K14" s="2">
        <v>0.5262358485346853</v>
      </c>
      <c r="L14" s="2">
        <v>0.53500273543726384</v>
      </c>
      <c r="M14" s="2">
        <v>0.57738217202437114</v>
      </c>
      <c r="N14" s="19"/>
      <c r="O14" s="19"/>
      <c r="P14" s="19">
        <v>1500</v>
      </c>
      <c r="Q14" s="19">
        <v>1000</v>
      </c>
      <c r="R14" s="19">
        <v>10000</v>
      </c>
    </row>
    <row r="15" spans="1:18" x14ac:dyDescent="0.3">
      <c r="A15" s="13" t="s">
        <v>14</v>
      </c>
      <c r="B15" s="14">
        <v>20856</v>
      </c>
      <c r="C15" s="2">
        <v>0.69886578085884843</v>
      </c>
      <c r="D15" s="2">
        <v>0.80120812632605976</v>
      </c>
      <c r="E15" s="2">
        <v>0.72109577937031377</v>
      </c>
      <c r="F15" s="2">
        <v>0.64649344013214005</v>
      </c>
      <c r="G15" s="2">
        <v>0.57328689669352062</v>
      </c>
      <c r="H15" s="2">
        <v>0.75224466177220783</v>
      </c>
      <c r="I15" s="2">
        <v>0.55408111002467753</v>
      </c>
      <c r="J15" s="2">
        <v>0.51139260314828727</v>
      </c>
      <c r="K15" s="2">
        <v>0.52463985327573004</v>
      </c>
      <c r="L15" s="2">
        <v>0.5542326755918453</v>
      </c>
      <c r="M15" s="2">
        <v>0.60059135642259187</v>
      </c>
      <c r="N15" s="19"/>
      <c r="O15" s="19"/>
      <c r="P15" s="19"/>
      <c r="Q15" s="19"/>
      <c r="R15" s="19">
        <v>10000</v>
      </c>
    </row>
    <row r="16" spans="1:18" x14ac:dyDescent="0.3">
      <c r="A16" s="13" t="s">
        <v>24</v>
      </c>
      <c r="B16" s="14">
        <v>255545</v>
      </c>
      <c r="C16" s="2">
        <v>0.61329476512393821</v>
      </c>
      <c r="D16" s="2">
        <v>0.6282904170236393</v>
      </c>
      <c r="E16" s="2">
        <v>0.61347529010560276</v>
      </c>
      <c r="F16" s="2">
        <v>0.62162751368843916</v>
      </c>
      <c r="G16" s="2">
        <v>0.60746295975909126</v>
      </c>
      <c r="H16" s="2">
        <v>0.59561764504291892</v>
      </c>
      <c r="I16" s="2">
        <v>0.55555555555555547</v>
      </c>
      <c r="J16" s="2">
        <v>0.55555555555555547</v>
      </c>
      <c r="K16" s="2">
        <v>0.55555555555555558</v>
      </c>
      <c r="L16" s="2">
        <v>0.55555555555555547</v>
      </c>
      <c r="M16" s="2">
        <v>0.55555555555555547</v>
      </c>
      <c r="N16" s="19">
        <v>39000</v>
      </c>
      <c r="O16" s="19">
        <v>55000</v>
      </c>
      <c r="P16" s="19">
        <v>47000</v>
      </c>
      <c r="Q16" s="19">
        <v>44000</v>
      </c>
      <c r="R16" s="19">
        <v>45000</v>
      </c>
    </row>
    <row r="20" spans="1:8" x14ac:dyDescent="0.3">
      <c r="A20" s="12" t="s">
        <v>23</v>
      </c>
      <c r="B20" t="s">
        <v>25</v>
      </c>
      <c r="C20" t="s">
        <v>27</v>
      </c>
      <c r="D20" t="s">
        <v>77</v>
      </c>
      <c r="E20" t="s">
        <v>78</v>
      </c>
      <c r="F20" t="s">
        <v>79</v>
      </c>
      <c r="G20" t="s">
        <v>80</v>
      </c>
      <c r="H20" t="s">
        <v>81</v>
      </c>
    </row>
    <row r="21" spans="1:8" x14ac:dyDescent="0.3">
      <c r="A21" s="13" t="s">
        <v>3</v>
      </c>
      <c r="B21" s="14">
        <v>20098</v>
      </c>
      <c r="C21" s="2">
        <v>0.51638230751644854</v>
      </c>
      <c r="D21" s="19">
        <v>11000</v>
      </c>
      <c r="E21" s="19"/>
      <c r="F21" s="19"/>
      <c r="G21" s="19"/>
      <c r="H21" s="19"/>
    </row>
    <row r="22" spans="1:8" x14ac:dyDescent="0.3">
      <c r="A22" s="13" t="s">
        <v>4</v>
      </c>
      <c r="B22" s="14">
        <v>20128</v>
      </c>
      <c r="C22" s="2">
        <v>0.55098369399825098</v>
      </c>
      <c r="D22" s="19">
        <v>11000</v>
      </c>
      <c r="E22" s="19">
        <v>6000</v>
      </c>
      <c r="F22" s="19"/>
      <c r="G22" s="19"/>
      <c r="H22" s="19"/>
    </row>
    <row r="23" spans="1:8" x14ac:dyDescent="0.3">
      <c r="A23" s="13" t="s">
        <v>5</v>
      </c>
      <c r="B23" s="14">
        <v>20204</v>
      </c>
      <c r="C23" s="2">
        <v>0.64456380063405894</v>
      </c>
      <c r="D23" s="19">
        <v>7000</v>
      </c>
      <c r="E23" s="19">
        <v>13000</v>
      </c>
      <c r="F23" s="19"/>
      <c r="G23" s="19"/>
      <c r="H23" s="19"/>
    </row>
    <row r="24" spans="1:8" x14ac:dyDescent="0.3">
      <c r="A24" s="13" t="s">
        <v>6</v>
      </c>
      <c r="B24" s="14">
        <v>19994</v>
      </c>
      <c r="C24" s="2">
        <v>0.66971689133307688</v>
      </c>
      <c r="D24" s="19">
        <v>5000</v>
      </c>
      <c r="E24" s="19">
        <v>13000</v>
      </c>
      <c r="F24" s="19">
        <v>7000</v>
      </c>
      <c r="G24" s="19"/>
      <c r="H24" s="19"/>
    </row>
    <row r="25" spans="1:8" x14ac:dyDescent="0.3">
      <c r="A25" s="13" t="s">
        <v>7</v>
      </c>
      <c r="B25" s="14">
        <v>17694</v>
      </c>
      <c r="C25" s="2">
        <v>0.6596639144017522</v>
      </c>
      <c r="D25" s="19">
        <v>5000</v>
      </c>
      <c r="E25" s="19">
        <v>8000</v>
      </c>
      <c r="F25" s="19">
        <v>7000</v>
      </c>
      <c r="G25" s="19">
        <v>5000</v>
      </c>
      <c r="H25" s="19"/>
    </row>
    <row r="26" spans="1:8" x14ac:dyDescent="0.3">
      <c r="A26" s="13" t="s">
        <v>8</v>
      </c>
      <c r="B26" s="14">
        <v>16883</v>
      </c>
      <c r="C26" s="2">
        <v>0.59248983390878107</v>
      </c>
      <c r="D26" s="19"/>
      <c r="E26" s="19">
        <v>8000</v>
      </c>
      <c r="F26" s="19">
        <v>9500</v>
      </c>
      <c r="G26" s="19">
        <v>5000</v>
      </c>
      <c r="H26" s="19"/>
    </row>
    <row r="27" spans="1:8" x14ac:dyDescent="0.3">
      <c r="A27" s="13" t="s">
        <v>9</v>
      </c>
      <c r="B27" s="14">
        <v>18192</v>
      </c>
      <c r="C27" s="2">
        <v>0.58507849354990948</v>
      </c>
      <c r="D27" s="19"/>
      <c r="E27" s="19">
        <v>7000</v>
      </c>
      <c r="F27" s="19">
        <v>9500</v>
      </c>
      <c r="G27" s="19">
        <v>12000</v>
      </c>
      <c r="H27" s="19"/>
    </row>
    <row r="28" spans="1:8" x14ac:dyDescent="0.3">
      <c r="A28" s="13" t="s">
        <v>10</v>
      </c>
      <c r="B28" s="14">
        <v>21338</v>
      </c>
      <c r="C28" s="2">
        <v>0.56412047313781633</v>
      </c>
      <c r="D28" s="19"/>
      <c r="E28" s="19"/>
      <c r="F28" s="19">
        <v>9500</v>
      </c>
      <c r="G28" s="19">
        <v>12000</v>
      </c>
      <c r="H28" s="19">
        <v>5000</v>
      </c>
    </row>
    <row r="29" spans="1:8" x14ac:dyDescent="0.3">
      <c r="A29" s="13" t="s">
        <v>11</v>
      </c>
      <c r="B29" s="14">
        <v>26198</v>
      </c>
      <c r="C29" s="2">
        <v>0.5962387497810715</v>
      </c>
      <c r="D29" s="19"/>
      <c r="E29" s="19"/>
      <c r="F29" s="19">
        <v>1500</v>
      </c>
      <c r="G29" s="19">
        <v>8000</v>
      </c>
      <c r="H29" s="19">
        <v>10000</v>
      </c>
    </row>
    <row r="30" spans="1:8" x14ac:dyDescent="0.3">
      <c r="A30" s="13" t="s">
        <v>12</v>
      </c>
      <c r="B30" s="14">
        <v>28001</v>
      </c>
      <c r="C30" s="2">
        <v>0.61677023447200163</v>
      </c>
      <c r="D30" s="19"/>
      <c r="E30" s="19"/>
      <c r="F30" s="19">
        <v>1500</v>
      </c>
      <c r="G30" s="19">
        <v>1000</v>
      </c>
      <c r="H30" s="19">
        <v>10000</v>
      </c>
    </row>
    <row r="31" spans="1:8" x14ac:dyDescent="0.3">
      <c r="A31" s="13" t="s">
        <v>13</v>
      </c>
      <c r="B31" s="14">
        <v>25959</v>
      </c>
      <c r="C31" s="2">
        <v>0.66466300789524357</v>
      </c>
      <c r="D31" s="19"/>
      <c r="E31" s="19"/>
      <c r="F31" s="19">
        <v>1500</v>
      </c>
      <c r="G31" s="19">
        <v>1000</v>
      </c>
      <c r="H31" s="19">
        <v>10000</v>
      </c>
    </row>
    <row r="32" spans="1:8" x14ac:dyDescent="0.3">
      <c r="A32" s="13" t="s">
        <v>14</v>
      </c>
      <c r="B32" s="14">
        <v>20856</v>
      </c>
      <c r="C32" s="2">
        <v>0.69886578085884843</v>
      </c>
      <c r="D32" s="19"/>
      <c r="E32" s="19"/>
      <c r="F32" s="19"/>
      <c r="G32" s="19"/>
      <c r="H32" s="19">
        <v>10000</v>
      </c>
    </row>
    <row r="33" spans="1:8" x14ac:dyDescent="0.3">
      <c r="A33" s="13" t="s">
        <v>24</v>
      </c>
      <c r="B33" s="14">
        <v>255545</v>
      </c>
      <c r="C33" s="2">
        <v>0.61329476512393821</v>
      </c>
      <c r="D33" s="19">
        <v>39000</v>
      </c>
      <c r="E33" s="19">
        <v>55000</v>
      </c>
      <c r="F33" s="19">
        <v>47000</v>
      </c>
      <c r="G33" s="19">
        <v>44000</v>
      </c>
      <c r="H33" s="19">
        <v>45000</v>
      </c>
    </row>
    <row r="35" spans="1:8" x14ac:dyDescent="0.3">
      <c r="A35" s="12" t="s">
        <v>23</v>
      </c>
    </row>
    <row r="36" spans="1:8" x14ac:dyDescent="0.3">
      <c r="A36" s="13">
        <v>2028</v>
      </c>
    </row>
    <row r="37" spans="1:8" x14ac:dyDescent="0.3">
      <c r="A37" s="13">
        <v>2029</v>
      </c>
    </row>
    <row r="38" spans="1:8" x14ac:dyDescent="0.3">
      <c r="A38" s="13">
        <v>2030</v>
      </c>
    </row>
    <row r="39" spans="1:8" x14ac:dyDescent="0.3">
      <c r="A39" s="13" t="s">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59AB1-83F3-42DB-94C8-0E2EABA95917}">
  <dimension ref="A1:S37"/>
  <sheetViews>
    <sheetView tabSelected="1" topLeftCell="A12" workbookViewId="0">
      <selection activeCell="R40" sqref="R40"/>
    </sheetView>
  </sheetViews>
  <sheetFormatPr defaultRowHeight="14.4" x14ac:dyDescent="0.3"/>
  <cols>
    <col min="3" max="3" width="11.21875" bestFit="1" customWidth="1"/>
  </cols>
  <sheetData>
    <row r="1" spans="1:19" x14ac:dyDescent="0.3">
      <c r="A1" s="7" t="s">
        <v>22</v>
      </c>
      <c r="B1" s="7" t="s">
        <v>15</v>
      </c>
      <c r="C1" s="9" t="s">
        <v>16</v>
      </c>
      <c r="D1" t="s">
        <v>18</v>
      </c>
      <c r="E1" t="s">
        <v>44</v>
      </c>
      <c r="F1" t="s">
        <v>45</v>
      </c>
      <c r="G1" t="s">
        <v>46</v>
      </c>
      <c r="H1" t="s">
        <v>47</v>
      </c>
      <c r="I1" t="s">
        <v>48</v>
      </c>
      <c r="J1" t="s">
        <v>56</v>
      </c>
      <c r="K1" t="s">
        <v>57</v>
      </c>
      <c r="L1" t="s">
        <v>58</v>
      </c>
      <c r="M1" t="s">
        <v>59</v>
      </c>
      <c r="N1" t="s">
        <v>60</v>
      </c>
      <c r="O1" t="s">
        <v>38</v>
      </c>
      <c r="P1" t="s">
        <v>39</v>
      </c>
      <c r="Q1" t="s">
        <v>40</v>
      </c>
      <c r="R1" t="s">
        <v>41</v>
      </c>
      <c r="S1" t="s">
        <v>42</v>
      </c>
    </row>
    <row r="2" spans="1:19" x14ac:dyDescent="0.3">
      <c r="A2" s="8">
        <v>2028</v>
      </c>
      <c r="B2" s="8" t="s">
        <v>3</v>
      </c>
      <c r="C2" s="10">
        <v>4300</v>
      </c>
      <c r="D2" s="5">
        <v>0.66666666666666663</v>
      </c>
      <c r="E2" s="5">
        <v>0.9</v>
      </c>
      <c r="F2" s="5">
        <v>0.6</v>
      </c>
      <c r="G2" s="5">
        <v>0.23369664421169556</v>
      </c>
      <c r="H2" s="5">
        <v>0.65</v>
      </c>
      <c r="I2" s="5">
        <v>0.94963668912163746</v>
      </c>
      <c r="J2" s="5">
        <v>0.7240497586565473</v>
      </c>
      <c r="K2" s="5">
        <v>0.53099046198517497</v>
      </c>
      <c r="L2" s="5">
        <v>0.40868878595390057</v>
      </c>
      <c r="M2" s="5">
        <v>0.59606798856630672</v>
      </c>
      <c r="N2" s="5">
        <v>0.75422474173449372</v>
      </c>
      <c r="O2" s="15">
        <v>4000</v>
      </c>
      <c r="P2" s="15"/>
      <c r="Q2" s="15"/>
      <c r="R2" s="15"/>
      <c r="S2" s="15"/>
    </row>
    <row r="3" spans="1:19" x14ac:dyDescent="0.3">
      <c r="A3" s="8">
        <v>2028</v>
      </c>
      <c r="B3" s="8" t="s">
        <v>4</v>
      </c>
      <c r="C3" s="10">
        <v>6514</v>
      </c>
      <c r="D3" s="5">
        <v>0.80166666666666664</v>
      </c>
      <c r="E3" s="5">
        <v>0.9</v>
      </c>
      <c r="F3" s="5">
        <v>0.85</v>
      </c>
      <c r="G3" s="5">
        <v>0.65</v>
      </c>
      <c r="H3" s="5">
        <v>0.65</v>
      </c>
      <c r="I3" s="5">
        <v>0.95833333333333304</v>
      </c>
      <c r="J3" s="5">
        <v>0.56938818270708191</v>
      </c>
      <c r="K3" s="5">
        <v>0.53405859581125803</v>
      </c>
      <c r="L3" s="5">
        <v>0.46602390975250341</v>
      </c>
      <c r="M3" s="5">
        <v>0.52943494254579138</v>
      </c>
      <c r="N3" s="5">
        <v>0.66145213562654692</v>
      </c>
      <c r="O3" s="15">
        <v>4000</v>
      </c>
      <c r="P3" s="15">
        <v>5000</v>
      </c>
      <c r="Q3" s="15"/>
      <c r="R3" s="15"/>
      <c r="S3" s="15"/>
    </row>
    <row r="4" spans="1:19" x14ac:dyDescent="0.3">
      <c r="A4" s="8">
        <v>2028</v>
      </c>
      <c r="B4" s="8" t="s">
        <v>5</v>
      </c>
      <c r="C4" s="10">
        <v>6996</v>
      </c>
      <c r="D4" s="5">
        <v>0.89416666666666667</v>
      </c>
      <c r="E4" s="5">
        <v>0.9</v>
      </c>
      <c r="F4" s="5">
        <v>0.8</v>
      </c>
      <c r="G4" s="5">
        <v>0.85</v>
      </c>
      <c r="H4" s="5">
        <v>0.95</v>
      </c>
      <c r="I4" s="5">
        <v>0.97083333333333321</v>
      </c>
      <c r="J4" s="5">
        <v>0.53565054088870256</v>
      </c>
      <c r="K4" s="5">
        <v>0.39072499447828324</v>
      </c>
      <c r="L4" s="5">
        <v>0.5221922134878364</v>
      </c>
      <c r="M4" s="5">
        <v>0.71249033740624401</v>
      </c>
      <c r="N4" s="5">
        <v>0.65425658301676426</v>
      </c>
      <c r="O4" s="15"/>
      <c r="P4" s="15">
        <v>5000</v>
      </c>
      <c r="Q4" s="15"/>
      <c r="R4" s="15"/>
      <c r="S4" s="15"/>
    </row>
    <row r="5" spans="1:19" x14ac:dyDescent="0.3">
      <c r="A5" s="8">
        <v>2028</v>
      </c>
      <c r="B5" s="8" t="s">
        <v>6</v>
      </c>
      <c r="C5" s="10">
        <v>5880</v>
      </c>
      <c r="D5" s="5">
        <v>0.91416666666666668</v>
      </c>
      <c r="E5" s="5">
        <v>0.95</v>
      </c>
      <c r="F5" s="5">
        <v>0.98</v>
      </c>
      <c r="G5" s="5">
        <v>0.8</v>
      </c>
      <c r="H5" s="5">
        <v>0.9</v>
      </c>
      <c r="I5" s="5">
        <v>0.94083333333333385</v>
      </c>
      <c r="J5" s="5">
        <v>0.44142183110614452</v>
      </c>
      <c r="K5" s="5">
        <v>0.3986171218501956</v>
      </c>
      <c r="L5" s="5">
        <v>0.59429364636299165</v>
      </c>
      <c r="M5" s="5">
        <v>0.70966299479748907</v>
      </c>
      <c r="N5" s="5">
        <v>0.68567459748675119</v>
      </c>
      <c r="O5" s="15"/>
      <c r="P5" s="15">
        <v>5000</v>
      </c>
      <c r="Q5" s="15">
        <v>7000</v>
      </c>
      <c r="R5" s="15"/>
      <c r="S5" s="15"/>
    </row>
    <row r="6" spans="1:19" x14ac:dyDescent="0.3">
      <c r="A6" s="8">
        <v>2028</v>
      </c>
      <c r="B6" s="8" t="s">
        <v>7</v>
      </c>
      <c r="C6" s="10">
        <v>3472</v>
      </c>
      <c r="D6" s="5">
        <v>0.85583333333333333</v>
      </c>
      <c r="E6" s="5">
        <v>0.7</v>
      </c>
      <c r="F6" s="5">
        <v>0.85</v>
      </c>
      <c r="G6" s="5">
        <v>0.95</v>
      </c>
      <c r="H6" s="5">
        <v>0.85</v>
      </c>
      <c r="I6" s="5">
        <v>0.9291666666666667</v>
      </c>
      <c r="J6" s="5">
        <v>0.41701587745029567</v>
      </c>
      <c r="K6" s="5">
        <v>0.48215907904233563</v>
      </c>
      <c r="L6" s="5">
        <v>0.67385870412561422</v>
      </c>
      <c r="M6" s="5">
        <v>0.66639061643087094</v>
      </c>
      <c r="N6" s="5">
        <v>0.59307514638813075</v>
      </c>
      <c r="O6" s="15"/>
      <c r="P6" s="15"/>
      <c r="Q6" s="15">
        <v>7000</v>
      </c>
      <c r="R6" s="15">
        <v>5000</v>
      </c>
      <c r="S6" s="15"/>
    </row>
    <row r="7" spans="1:19" x14ac:dyDescent="0.3">
      <c r="A7" s="8">
        <v>2028</v>
      </c>
      <c r="B7" s="8" t="s">
        <v>8</v>
      </c>
      <c r="C7" s="10">
        <v>2638</v>
      </c>
      <c r="D7" s="5">
        <v>0.73750000000000004</v>
      </c>
      <c r="E7" s="5">
        <v>0.57459922027921129</v>
      </c>
      <c r="F7" s="5">
        <v>0.8</v>
      </c>
      <c r="G7" s="5">
        <v>0.85</v>
      </c>
      <c r="H7" s="5">
        <v>0.48136015224798967</v>
      </c>
      <c r="I7" s="5">
        <v>0.98154062747279891</v>
      </c>
      <c r="J7" s="5">
        <v>0.42467911409104309</v>
      </c>
      <c r="K7" s="5">
        <v>0.57719729671534092</v>
      </c>
      <c r="L7" s="5">
        <v>0.68586890374237419</v>
      </c>
      <c r="M7" s="5">
        <v>0.57848231858135579</v>
      </c>
      <c r="N7" s="5">
        <v>0.46120798706339683</v>
      </c>
      <c r="O7" s="15"/>
      <c r="P7" s="15"/>
      <c r="Q7" s="15"/>
      <c r="R7" s="15">
        <v>5000</v>
      </c>
      <c r="S7" s="15"/>
    </row>
    <row r="8" spans="1:19" x14ac:dyDescent="0.3">
      <c r="A8" s="8">
        <v>2028</v>
      </c>
      <c r="B8" s="8" t="s">
        <v>9</v>
      </c>
      <c r="C8" s="10">
        <v>2638</v>
      </c>
      <c r="D8" s="5">
        <v>0.59583333333333333</v>
      </c>
      <c r="E8" s="5">
        <v>0.67870155649169417</v>
      </c>
      <c r="F8" s="5">
        <v>0.81697094747701771</v>
      </c>
      <c r="G8" s="5">
        <v>0.62406191308740999</v>
      </c>
      <c r="H8" s="5">
        <v>0.32170286066751413</v>
      </c>
      <c r="I8" s="5">
        <v>0.53772938894303035</v>
      </c>
      <c r="J8" s="5">
        <v>0.47779795440083189</v>
      </c>
      <c r="K8" s="5">
        <v>0.68831549287444393</v>
      </c>
      <c r="L8" s="5">
        <v>0.6330200019111708</v>
      </c>
      <c r="M8" s="5">
        <v>0.47391074620790191</v>
      </c>
      <c r="N8" s="5">
        <v>0.44017927315298916</v>
      </c>
      <c r="O8" s="15"/>
      <c r="P8" s="15"/>
      <c r="Q8" s="15"/>
      <c r="R8" s="15">
        <v>5000</v>
      </c>
      <c r="S8" s="15"/>
    </row>
    <row r="9" spans="1:19" x14ac:dyDescent="0.3">
      <c r="A9" s="8">
        <v>2028</v>
      </c>
      <c r="B9" s="8" t="s">
        <v>10</v>
      </c>
      <c r="C9" s="10">
        <v>3472</v>
      </c>
      <c r="D9" s="5">
        <v>0.47749999999999998</v>
      </c>
      <c r="E9" s="5">
        <v>0.25</v>
      </c>
      <c r="F9" s="5">
        <v>0.86899651811867873</v>
      </c>
      <c r="G9" s="5">
        <v>0.75578121066523174</v>
      </c>
      <c r="H9" s="5">
        <v>0.32072498326325211</v>
      </c>
      <c r="I9" s="5">
        <v>0.19199728795283733</v>
      </c>
      <c r="J9" s="5">
        <v>0.59466716332200331</v>
      </c>
      <c r="K9" s="5">
        <v>0.72655626929712935</v>
      </c>
      <c r="L9" s="5">
        <v>0.57858181068344472</v>
      </c>
      <c r="M9" s="5">
        <v>0.43781701077698781</v>
      </c>
      <c r="N9" s="5">
        <v>0.43750499023117151</v>
      </c>
      <c r="O9" s="15"/>
      <c r="P9" s="15"/>
      <c r="Q9" s="15"/>
      <c r="R9" s="15">
        <v>5000</v>
      </c>
      <c r="S9" s="15">
        <v>3000</v>
      </c>
    </row>
    <row r="10" spans="1:19" x14ac:dyDescent="0.3">
      <c r="A10" s="8">
        <v>2028</v>
      </c>
      <c r="B10" s="8" t="s">
        <v>11</v>
      </c>
      <c r="C10" s="10">
        <v>5880</v>
      </c>
      <c r="D10" s="5">
        <v>0.41916666666666669</v>
      </c>
      <c r="E10" s="5">
        <v>0.4590970121487617</v>
      </c>
      <c r="F10" s="5">
        <v>0.5</v>
      </c>
      <c r="G10" s="5">
        <v>0.3</v>
      </c>
      <c r="H10" s="5">
        <v>0.47378160236495886</v>
      </c>
      <c r="I10" s="5">
        <v>0.36295471881961272</v>
      </c>
      <c r="J10" s="5">
        <v>0.69906178702798338</v>
      </c>
      <c r="K10" s="5">
        <v>0.72999405780105364</v>
      </c>
      <c r="L10" s="5">
        <v>0.4716970693704704</v>
      </c>
      <c r="M10" s="5">
        <v>0.40176337949655255</v>
      </c>
      <c r="N10" s="5">
        <v>0.48408368773995192</v>
      </c>
      <c r="O10" s="15"/>
      <c r="P10" s="15"/>
      <c r="Q10" s="15"/>
      <c r="R10" s="15"/>
      <c r="S10" s="15">
        <v>3000</v>
      </c>
    </row>
    <row r="11" spans="1:19" x14ac:dyDescent="0.3">
      <c r="A11" s="8">
        <v>2028</v>
      </c>
      <c r="B11" s="8" t="s">
        <v>12</v>
      </c>
      <c r="C11" s="10">
        <v>6896</v>
      </c>
      <c r="D11" s="5">
        <v>0.43916666666666665</v>
      </c>
      <c r="E11" s="5">
        <v>0.15</v>
      </c>
      <c r="F11" s="5">
        <v>0.49575357860024688</v>
      </c>
      <c r="G11" s="5">
        <v>0.81549003713850943</v>
      </c>
      <c r="H11" s="5">
        <v>0.71902197215306041</v>
      </c>
      <c r="I11" s="5">
        <v>1.5567745441516845E-2</v>
      </c>
      <c r="J11" s="5">
        <v>0.69062252642361588</v>
      </c>
      <c r="K11" s="5">
        <v>0.62970674370270152</v>
      </c>
      <c r="L11" s="5">
        <v>0.43643093883750522</v>
      </c>
      <c r="M11" s="5">
        <v>0.42089305927493698</v>
      </c>
      <c r="N11" s="5">
        <v>0.54792016784492237</v>
      </c>
      <c r="O11" s="15"/>
      <c r="P11" s="15"/>
      <c r="Q11" s="15"/>
      <c r="R11" s="15"/>
      <c r="S11" s="15">
        <v>3000</v>
      </c>
    </row>
    <row r="12" spans="1:19" x14ac:dyDescent="0.3">
      <c r="A12" s="8">
        <v>2028</v>
      </c>
      <c r="B12" s="8" t="s">
        <v>13</v>
      </c>
      <c r="C12" s="10">
        <v>6514</v>
      </c>
      <c r="D12" s="5">
        <v>0.53166666666666662</v>
      </c>
      <c r="E12" s="5">
        <v>0.38361806051828501</v>
      </c>
      <c r="F12" s="5">
        <v>0.39415265009856121</v>
      </c>
      <c r="G12" s="5">
        <v>0.64485878628963533</v>
      </c>
      <c r="H12" s="5">
        <v>0.82672012396476635</v>
      </c>
      <c r="I12" s="5">
        <v>0.40898371246208542</v>
      </c>
      <c r="J12" s="5">
        <v>0.6177732768387888</v>
      </c>
      <c r="K12" s="5">
        <v>0.497592161842211</v>
      </c>
      <c r="L12" s="5">
        <v>0.41078101503286713</v>
      </c>
      <c r="M12" s="5">
        <v>0.47739980729955694</v>
      </c>
      <c r="N12" s="5">
        <v>0.63078445953030737</v>
      </c>
      <c r="O12" s="15"/>
      <c r="P12" s="15"/>
      <c r="Q12" s="15"/>
      <c r="R12" s="15"/>
      <c r="S12" s="15">
        <v>3000</v>
      </c>
    </row>
    <row r="13" spans="1:19" x14ac:dyDescent="0.3">
      <c r="A13" s="8">
        <v>2028</v>
      </c>
      <c r="B13" s="8" t="s">
        <v>14</v>
      </c>
      <c r="C13" s="10">
        <v>4300</v>
      </c>
      <c r="D13" s="5">
        <v>0.66666666666666663</v>
      </c>
      <c r="E13" s="5">
        <v>0.8</v>
      </c>
      <c r="F13" s="5">
        <v>0.37388773235570455</v>
      </c>
      <c r="G13" s="5">
        <v>0.42552271176000894</v>
      </c>
      <c r="H13" s="5">
        <v>0.76005521246267138</v>
      </c>
      <c r="I13" s="5">
        <v>0.97386767675494834</v>
      </c>
      <c r="J13" s="5">
        <v>0.52527122037528517</v>
      </c>
      <c r="K13" s="5">
        <v>0.42994535579724807</v>
      </c>
      <c r="L13" s="5">
        <v>0.4403538683605675</v>
      </c>
      <c r="M13" s="5">
        <v>0.57876304763470732</v>
      </c>
      <c r="N13" s="5">
        <v>0.70381739457505355</v>
      </c>
      <c r="O13" s="15"/>
      <c r="P13" s="15"/>
      <c r="Q13" s="15"/>
      <c r="R13" s="15"/>
      <c r="S13" s="15">
        <v>3000</v>
      </c>
    </row>
    <row r="14" spans="1:19" x14ac:dyDescent="0.3">
      <c r="A14" s="8">
        <v>2029</v>
      </c>
      <c r="B14" s="8" t="s">
        <v>3</v>
      </c>
      <c r="C14" s="11">
        <v>8001</v>
      </c>
      <c r="D14" s="5">
        <v>0.47140381282495669</v>
      </c>
      <c r="E14" s="5">
        <v>0.69923655114859895</v>
      </c>
      <c r="F14" s="5">
        <v>0.44358062673863785</v>
      </c>
      <c r="G14" s="5">
        <v>0.26193333062270369</v>
      </c>
      <c r="H14" s="5">
        <v>0.55460693089415602</v>
      </c>
      <c r="I14" s="5">
        <v>0.397661624720687</v>
      </c>
      <c r="J14" s="5">
        <v>0.44629138147786002</v>
      </c>
      <c r="K14" s="5">
        <v>0.40185160028130718</v>
      </c>
      <c r="L14" s="5">
        <v>0.53715969843736644</v>
      </c>
      <c r="M14" s="5">
        <v>0.69462393836794156</v>
      </c>
      <c r="N14" s="5">
        <v>0.71162860944021866</v>
      </c>
      <c r="O14" s="15">
        <v>2000</v>
      </c>
      <c r="P14" s="15"/>
      <c r="Q14" s="15"/>
      <c r="R14" s="15"/>
      <c r="S14" s="15"/>
    </row>
    <row r="15" spans="1:19" x14ac:dyDescent="0.3">
      <c r="A15" s="8">
        <v>2029</v>
      </c>
      <c r="B15" s="8" t="s">
        <v>4</v>
      </c>
      <c r="C15" s="11">
        <v>6383</v>
      </c>
      <c r="D15" s="5">
        <v>0.44020797227036396</v>
      </c>
      <c r="E15" s="5">
        <v>0.84958544622695642</v>
      </c>
      <c r="F15" s="5">
        <v>0.53663344448333672</v>
      </c>
      <c r="G15" s="5">
        <v>0.21179244997374438</v>
      </c>
      <c r="H15" s="5">
        <v>0.38716423074897888</v>
      </c>
      <c r="I15" s="5">
        <v>0.21586428991880346</v>
      </c>
      <c r="J15" s="5">
        <v>0.42306886436653163</v>
      </c>
      <c r="K15" s="5">
        <v>0.46920268258399705</v>
      </c>
      <c r="L15" s="5">
        <v>0.65134712393942595</v>
      </c>
      <c r="M15" s="5">
        <v>0.70402836165521854</v>
      </c>
      <c r="N15" s="5">
        <v>0.64860018604543779</v>
      </c>
      <c r="O15" s="15">
        <v>2000</v>
      </c>
      <c r="P15" s="15">
        <v>1000</v>
      </c>
      <c r="Q15" s="15"/>
      <c r="R15" s="15"/>
      <c r="S15" s="15"/>
    </row>
    <row r="16" spans="1:19" x14ac:dyDescent="0.3">
      <c r="A16" s="8">
        <v>2029</v>
      </c>
      <c r="B16" s="8" t="s">
        <v>5</v>
      </c>
      <c r="C16" s="11">
        <v>5273</v>
      </c>
      <c r="D16" s="5">
        <v>0.48180242634315423</v>
      </c>
      <c r="E16" s="5">
        <v>0.89533718594447187</v>
      </c>
      <c r="F16" s="5">
        <v>0.52432711261767473</v>
      </c>
      <c r="G16" s="5">
        <v>0.20376437246473225</v>
      </c>
      <c r="H16" s="5">
        <v>0.34848165727653618</v>
      </c>
      <c r="I16" s="5">
        <v>0.43710180341235638</v>
      </c>
      <c r="J16" s="5">
        <v>0.45329499774953047</v>
      </c>
      <c r="K16" s="5">
        <v>0.59409051549268954</v>
      </c>
      <c r="L16" s="5">
        <v>0.70932601053155697</v>
      </c>
      <c r="M16" s="5">
        <v>0.62093256186315859</v>
      </c>
      <c r="N16" s="5">
        <v>0.53464495046323768</v>
      </c>
      <c r="O16" s="15">
        <v>2000</v>
      </c>
      <c r="P16" s="15">
        <v>1000</v>
      </c>
      <c r="Q16" s="15"/>
      <c r="R16" s="15"/>
      <c r="S16" s="15"/>
    </row>
    <row r="17" spans="1:19" x14ac:dyDescent="0.3">
      <c r="A17" s="8">
        <v>2029</v>
      </c>
      <c r="B17" s="8" t="s">
        <v>6</v>
      </c>
      <c r="C17" s="11">
        <v>5035</v>
      </c>
      <c r="D17" s="5">
        <v>0.53726169844020799</v>
      </c>
      <c r="E17" s="5">
        <v>0.80469012426621656</v>
      </c>
      <c r="F17" s="5">
        <v>0.39785560324975588</v>
      </c>
      <c r="G17" s="5">
        <v>0.27681295704026926</v>
      </c>
      <c r="H17" s="5">
        <v>0.45601056107596599</v>
      </c>
      <c r="I17" s="5">
        <v>0.75093924656883204</v>
      </c>
      <c r="J17" s="5">
        <v>0.52874392761248468</v>
      </c>
      <c r="K17" s="5">
        <v>0.65942697980114418</v>
      </c>
      <c r="L17" s="5">
        <v>0.67979339237845204</v>
      </c>
      <c r="M17" s="5">
        <v>0.4878268864240432</v>
      </c>
      <c r="N17" s="5">
        <v>0.43084814209484851</v>
      </c>
      <c r="O17" s="15"/>
      <c r="P17" s="15">
        <v>1000</v>
      </c>
      <c r="Q17" s="15"/>
      <c r="R17" s="15"/>
      <c r="S17" s="15"/>
    </row>
    <row r="18" spans="1:19" x14ac:dyDescent="0.3">
      <c r="A18" s="8">
        <v>2029</v>
      </c>
      <c r="B18" s="8" t="s">
        <v>7</v>
      </c>
      <c r="C18" s="11">
        <v>5732</v>
      </c>
      <c r="D18" s="5">
        <v>0.49913344887348354</v>
      </c>
      <c r="E18" s="5">
        <v>0.63262628117717479</v>
      </c>
      <c r="F18" s="5">
        <v>0.33800040529835484</v>
      </c>
      <c r="G18" s="5">
        <v>0.45834439933456927</v>
      </c>
      <c r="H18" s="5">
        <v>0.65053294318532284</v>
      </c>
      <c r="I18" s="5">
        <v>0.4161632153719963</v>
      </c>
      <c r="J18" s="5">
        <v>0.62025655352237274</v>
      </c>
      <c r="K18" s="5">
        <v>0.70541202172460538</v>
      </c>
      <c r="L18" s="5">
        <v>0.57834039963587169</v>
      </c>
      <c r="M18" s="5">
        <v>0.42732977542678335</v>
      </c>
      <c r="N18" s="5">
        <v>0.40953083650223032</v>
      </c>
      <c r="O18" s="15"/>
      <c r="P18" s="15">
        <v>1000</v>
      </c>
      <c r="Q18" s="15"/>
      <c r="R18" s="15"/>
      <c r="S18" s="15"/>
    </row>
    <row r="19" spans="1:19" x14ac:dyDescent="0.3">
      <c r="A19" s="8">
        <v>2029</v>
      </c>
      <c r="B19" s="8" t="s">
        <v>8</v>
      </c>
      <c r="C19" s="11">
        <v>7153</v>
      </c>
      <c r="D19" s="5">
        <v>0.41594454072790293</v>
      </c>
      <c r="E19" s="5">
        <v>0.45268339472579883</v>
      </c>
      <c r="F19" s="5">
        <v>0.38249111107017186</v>
      </c>
      <c r="G19" s="5">
        <v>0.63042900904283339</v>
      </c>
      <c r="H19" s="5">
        <v>0.43508849790508602</v>
      </c>
      <c r="I19" s="5">
        <v>0.17903069089562429</v>
      </c>
      <c r="J19" s="5">
        <v>0.68185345563471</v>
      </c>
      <c r="K19" s="5">
        <v>0.68672597775972632</v>
      </c>
      <c r="L19" s="5">
        <v>0.48286233032072462</v>
      </c>
      <c r="M19" s="5">
        <v>0.40617483604921983</v>
      </c>
      <c r="N19" s="5">
        <v>0.45422406835390189</v>
      </c>
      <c r="O19" s="15"/>
      <c r="P19" s="15">
        <v>1000</v>
      </c>
      <c r="Q19" s="15">
        <v>1500</v>
      </c>
      <c r="R19" s="15"/>
      <c r="S19" s="15"/>
    </row>
    <row r="20" spans="1:19" x14ac:dyDescent="0.3">
      <c r="A20" s="8">
        <v>2029</v>
      </c>
      <c r="B20" s="8" t="s">
        <v>9</v>
      </c>
      <c r="C20" s="11">
        <v>8855</v>
      </c>
      <c r="D20" s="5">
        <v>0.40901213171577122</v>
      </c>
      <c r="E20" s="5">
        <v>0.33581091818450859</v>
      </c>
      <c r="F20" s="5">
        <v>0.49345074703855862</v>
      </c>
      <c r="G20" s="5">
        <v>0.43712977196972502</v>
      </c>
      <c r="H20" s="5">
        <v>0.53380973514566599</v>
      </c>
      <c r="I20" s="5">
        <v>0.24485948624039811</v>
      </c>
      <c r="J20" s="5">
        <v>0.65991137806335454</v>
      </c>
      <c r="K20" s="5">
        <v>0.56322434989293868</v>
      </c>
      <c r="L20" s="5">
        <v>0.42816261045812776</v>
      </c>
      <c r="M20" s="5">
        <v>0.45730762790968144</v>
      </c>
      <c r="N20" s="5">
        <v>0.55596225605585592</v>
      </c>
      <c r="O20" s="15"/>
      <c r="P20" s="15"/>
      <c r="Q20" s="15">
        <v>1500</v>
      </c>
      <c r="R20" s="15"/>
      <c r="S20" s="15"/>
    </row>
    <row r="21" spans="1:19" x14ac:dyDescent="0.3">
      <c r="A21" s="8">
        <v>2029</v>
      </c>
      <c r="B21" s="8" t="s">
        <v>10</v>
      </c>
      <c r="C21" s="11">
        <v>10277</v>
      </c>
      <c r="D21" s="5">
        <v>0.46447140381282498</v>
      </c>
      <c r="E21" s="5">
        <v>0.32686611050263159</v>
      </c>
      <c r="F21" s="5">
        <v>0.63840017685746397</v>
      </c>
      <c r="G21" s="5">
        <v>0.54358337738106499</v>
      </c>
      <c r="H21" s="5">
        <v>0.69134051947856567</v>
      </c>
      <c r="I21" s="5">
        <v>0.1221668348443985</v>
      </c>
      <c r="J21" s="5">
        <v>0.55856264841458303</v>
      </c>
      <c r="K21" s="5">
        <v>0.4411643752697324</v>
      </c>
      <c r="L21" s="5">
        <v>0.43802022823402792</v>
      </c>
      <c r="M21" s="5">
        <v>0.56815549983306646</v>
      </c>
      <c r="N21" s="5">
        <v>0.6379030543581673</v>
      </c>
      <c r="O21" s="15"/>
      <c r="P21" s="15"/>
      <c r="Q21" s="15">
        <v>1500</v>
      </c>
      <c r="R21" s="15"/>
      <c r="S21" s="15">
        <v>2000</v>
      </c>
    </row>
    <row r="22" spans="1:19" x14ac:dyDescent="0.3">
      <c r="A22" s="8">
        <v>2029</v>
      </c>
      <c r="B22" s="8" t="s">
        <v>11</v>
      </c>
      <c r="C22" s="11">
        <v>10973</v>
      </c>
      <c r="D22" s="5">
        <v>0.56845753899480067</v>
      </c>
      <c r="E22" s="5">
        <v>0.4136688080282504</v>
      </c>
      <c r="F22" s="5">
        <v>0.77787807888579796</v>
      </c>
      <c r="G22" s="5">
        <v>0.79242661619128274</v>
      </c>
      <c r="H22" s="5">
        <v>0.56936911863157336</v>
      </c>
      <c r="I22" s="5">
        <v>0.28894507323709906</v>
      </c>
      <c r="J22" s="5">
        <v>0.69545327559715042</v>
      </c>
      <c r="K22" s="5">
        <v>0.59828609608618866</v>
      </c>
      <c r="L22" s="5">
        <v>0.54661496446731139</v>
      </c>
      <c r="M22" s="5">
        <v>0.51038547106836452</v>
      </c>
      <c r="N22" s="5">
        <v>0.42511478734159924</v>
      </c>
      <c r="O22" s="15"/>
      <c r="P22" s="15"/>
      <c r="Q22" s="15">
        <v>1500</v>
      </c>
      <c r="R22" s="15">
        <v>1000</v>
      </c>
      <c r="S22" s="15">
        <v>2000</v>
      </c>
    </row>
    <row r="23" spans="1:19" x14ac:dyDescent="0.3">
      <c r="A23" s="8">
        <v>2029</v>
      </c>
      <c r="B23" s="8" t="s">
        <v>12</v>
      </c>
      <c r="C23" s="11">
        <v>10732</v>
      </c>
      <c r="D23" s="5">
        <v>0.61005199306759095</v>
      </c>
      <c r="E23" s="5">
        <v>0.46768022122222236</v>
      </c>
      <c r="F23" s="5">
        <v>0.86853595180634102</v>
      </c>
      <c r="G23" s="5">
        <v>0.74732058587663919</v>
      </c>
      <c r="H23" s="5">
        <v>0.40314876524172377</v>
      </c>
      <c r="I23" s="5">
        <v>0.56357444119102906</v>
      </c>
      <c r="J23" s="5">
        <v>0.47036752494917039</v>
      </c>
      <c r="K23" s="5">
        <v>0.40209187582190403</v>
      </c>
      <c r="L23" s="5">
        <v>0.52525008675709517</v>
      </c>
      <c r="M23" s="5">
        <v>0.6720653537236202</v>
      </c>
      <c r="N23" s="5">
        <v>0.69671803919267439</v>
      </c>
      <c r="O23" s="15"/>
      <c r="P23" s="15"/>
      <c r="Q23" s="15">
        <v>1500</v>
      </c>
      <c r="R23" s="15">
        <v>1000</v>
      </c>
      <c r="S23" s="15">
        <v>2000</v>
      </c>
    </row>
    <row r="24" spans="1:19" x14ac:dyDescent="0.3">
      <c r="A24" s="8">
        <v>2029</v>
      </c>
      <c r="B24" s="8" t="s">
        <v>13</v>
      </c>
      <c r="C24" s="11">
        <v>9627</v>
      </c>
      <c r="D24" s="5">
        <v>0.5823223570190641</v>
      </c>
      <c r="E24" s="5">
        <v>0.56011624443685304</v>
      </c>
      <c r="F24" s="5">
        <v>0.87113354580792546</v>
      </c>
      <c r="G24" s="5">
        <v>0.65378656214017472</v>
      </c>
      <c r="H24" s="5">
        <v>0.28997826103308988</v>
      </c>
      <c r="I24" s="5">
        <v>0.53659717167727727</v>
      </c>
      <c r="J24" s="5">
        <v>0.43589266036535207</v>
      </c>
      <c r="K24" s="5">
        <v>0.4726589538218135</v>
      </c>
      <c r="L24" s="5">
        <v>0.62945918895946806</v>
      </c>
      <c r="M24" s="5">
        <v>0.6980528432338784</v>
      </c>
      <c r="N24" s="5">
        <v>0.67122577393074379</v>
      </c>
      <c r="O24" s="15"/>
      <c r="P24" s="15"/>
      <c r="Q24" s="15">
        <v>1500</v>
      </c>
      <c r="R24" s="15">
        <v>1000</v>
      </c>
      <c r="S24" s="15">
        <v>2000</v>
      </c>
    </row>
    <row r="25" spans="1:19" x14ac:dyDescent="0.3">
      <c r="A25" s="8">
        <v>2029</v>
      </c>
      <c r="B25" s="8" t="s">
        <v>14</v>
      </c>
      <c r="C25" s="11">
        <v>8009</v>
      </c>
      <c r="D25" s="5">
        <v>0.51993067590987874</v>
      </c>
      <c r="E25" s="5">
        <v>0.62362437897817946</v>
      </c>
      <c r="F25" s="5">
        <v>0.81096516276413477</v>
      </c>
      <c r="G25" s="5">
        <v>0.56265750127817715</v>
      </c>
      <c r="H25" s="5">
        <v>0.25840410407624437</v>
      </c>
      <c r="I25" s="5">
        <v>0.34400223245265771</v>
      </c>
      <c r="J25" s="5">
        <v>0.44989989290869298</v>
      </c>
      <c r="K25" s="5">
        <v>0.55566491173108357</v>
      </c>
      <c r="L25" s="5">
        <v>0.68715642932943055</v>
      </c>
      <c r="M25" s="5">
        <v>0.6407841163501613</v>
      </c>
      <c r="N25" s="5">
        <v>0.5903239056843903</v>
      </c>
      <c r="O25" s="15"/>
      <c r="P25" s="15"/>
      <c r="Q25" s="15"/>
      <c r="R25" s="15"/>
      <c r="S25" s="15">
        <v>2000</v>
      </c>
    </row>
    <row r="26" spans="1:19" x14ac:dyDescent="0.3">
      <c r="A26" s="8">
        <v>2030</v>
      </c>
      <c r="B26" s="8" t="s">
        <v>3</v>
      </c>
      <c r="C26" s="11">
        <v>7797</v>
      </c>
      <c r="D26" s="5">
        <v>0.41107644305772228</v>
      </c>
      <c r="E26" s="5">
        <v>0.60314647883839301</v>
      </c>
      <c r="F26" s="5">
        <v>0.36516829093052799</v>
      </c>
      <c r="G26" s="5">
        <v>0.53815802336274365</v>
      </c>
      <c r="H26" s="5">
        <v>0.32510662624773395</v>
      </c>
      <c r="I26" s="5">
        <v>0.22380279590921304</v>
      </c>
      <c r="J26" s="5">
        <v>0.50637503686113827</v>
      </c>
      <c r="K26" s="5">
        <v>0.64502893009922457</v>
      </c>
      <c r="L26" s="5">
        <v>0.6770171653313618</v>
      </c>
      <c r="M26" s="5">
        <v>0.54579743594113916</v>
      </c>
      <c r="N26" s="5">
        <v>0.48094765812659745</v>
      </c>
      <c r="O26" s="15">
        <v>5000</v>
      </c>
      <c r="P26" s="15"/>
      <c r="Q26" s="15"/>
      <c r="R26" s="15"/>
      <c r="S26" s="15"/>
    </row>
    <row r="27" spans="1:19" x14ac:dyDescent="0.3">
      <c r="A27" s="8">
        <v>2030</v>
      </c>
      <c r="B27" s="8" t="s">
        <v>4</v>
      </c>
      <c r="C27" s="11">
        <v>7231</v>
      </c>
      <c r="D27" s="5">
        <v>0.41107644305772228</v>
      </c>
      <c r="E27" s="5">
        <v>0.50618095726570556</v>
      </c>
      <c r="F27" s="5">
        <v>0.48792395129050681</v>
      </c>
      <c r="G27" s="5">
        <v>0.31570509964591698</v>
      </c>
      <c r="H27" s="5">
        <v>0.47421412506299787</v>
      </c>
      <c r="I27" s="5">
        <v>0.27135808202348444</v>
      </c>
      <c r="J27" s="5">
        <v>0.58626670391581692</v>
      </c>
      <c r="K27" s="5">
        <v>0.67543302735167376</v>
      </c>
      <c r="L27" s="5">
        <v>0.59089377410967103</v>
      </c>
      <c r="M27" s="5">
        <v>0.46322299010530343</v>
      </c>
      <c r="N27" s="5">
        <v>0.44039090705327688</v>
      </c>
      <c r="O27" s="15">
        <v>5000</v>
      </c>
      <c r="P27" s="15"/>
      <c r="Q27" s="15"/>
      <c r="R27" s="15"/>
      <c r="S27" s="15"/>
    </row>
    <row r="28" spans="1:19" x14ac:dyDescent="0.3">
      <c r="A28" s="8">
        <v>2030</v>
      </c>
      <c r="B28" s="8" t="s">
        <v>5</v>
      </c>
      <c r="C28" s="11">
        <v>7935</v>
      </c>
      <c r="D28" s="5">
        <v>0.55772230889235574</v>
      </c>
      <c r="E28" s="5">
        <v>0.40070835264238186</v>
      </c>
      <c r="F28" s="5">
        <v>0.37318767156095134</v>
      </c>
      <c r="G28" s="5">
        <v>0.73091839303495065</v>
      </c>
      <c r="H28" s="5">
        <v>0.63251743254526438</v>
      </c>
      <c r="I28" s="5">
        <v>0.65127969467823021</v>
      </c>
      <c r="J28" s="5">
        <v>0.64964846114448005</v>
      </c>
      <c r="K28" s="5">
        <v>0.66072077117358885</v>
      </c>
      <c r="L28" s="5">
        <v>0.49360512193772599</v>
      </c>
      <c r="M28" s="5">
        <v>0.42177535058547044</v>
      </c>
      <c r="N28" s="5">
        <v>0.45966883142494064</v>
      </c>
      <c r="O28" s="15">
        <v>5000</v>
      </c>
      <c r="P28" s="15">
        <v>7000</v>
      </c>
      <c r="Q28" s="15"/>
      <c r="R28" s="15"/>
      <c r="S28" s="15"/>
    </row>
    <row r="29" spans="1:19" x14ac:dyDescent="0.3">
      <c r="A29" s="8">
        <v>2030</v>
      </c>
      <c r="B29" s="8" t="s">
        <v>6</v>
      </c>
      <c r="C29" s="11">
        <v>9079</v>
      </c>
      <c r="D29" s="5">
        <v>0.55772230889235574</v>
      </c>
      <c r="E29" s="5">
        <v>0.34279548077865507</v>
      </c>
      <c r="F29" s="5">
        <v>0.38449918019196405</v>
      </c>
      <c r="G29" s="5">
        <v>0.7819935758078036</v>
      </c>
      <c r="H29" s="5">
        <v>0.74824546227273747</v>
      </c>
      <c r="I29" s="5">
        <v>0.5310778454106182</v>
      </c>
      <c r="J29" s="5">
        <v>0.67884636277568244</v>
      </c>
      <c r="K29" s="5">
        <v>0.56187511031881787</v>
      </c>
      <c r="L29" s="5">
        <v>0.42371662366532381</v>
      </c>
      <c r="M29" s="5">
        <v>0.45223445287411407</v>
      </c>
      <c r="N29" s="5">
        <v>0.53268252702420604</v>
      </c>
      <c r="O29" s="15">
        <v>5000</v>
      </c>
      <c r="P29" s="15">
        <v>7000</v>
      </c>
      <c r="Q29" s="15"/>
      <c r="R29" s="15"/>
      <c r="S29" s="15"/>
    </row>
    <row r="30" spans="1:19" x14ac:dyDescent="0.3">
      <c r="A30" s="8">
        <v>2030</v>
      </c>
      <c r="B30" s="8" t="s">
        <v>7</v>
      </c>
      <c r="C30" s="11">
        <v>8490</v>
      </c>
      <c r="D30" s="5">
        <v>0.62402496099843996</v>
      </c>
      <c r="E30" s="5">
        <v>0.36924927371016353</v>
      </c>
      <c r="F30" s="5">
        <v>0.49053996794458465</v>
      </c>
      <c r="G30" s="5">
        <v>0.74213001852167448</v>
      </c>
      <c r="H30" s="5">
        <v>0.76834836506420134</v>
      </c>
      <c r="I30" s="5">
        <v>0.74985717975157584</v>
      </c>
      <c r="J30" s="5">
        <v>0.6238262637550247</v>
      </c>
      <c r="K30" s="5">
        <v>0.45630173432733473</v>
      </c>
      <c r="L30" s="5">
        <v>0.43626999813912315</v>
      </c>
      <c r="M30" s="5">
        <v>0.54764222686316366</v>
      </c>
      <c r="N30" s="5">
        <v>0.59748097940321165</v>
      </c>
      <c r="O30" s="15">
        <v>5000</v>
      </c>
      <c r="P30" s="15">
        <v>7000</v>
      </c>
      <c r="Q30" s="15"/>
      <c r="R30" s="15"/>
      <c r="S30" s="15"/>
    </row>
    <row r="31" spans="1:19" x14ac:dyDescent="0.3">
      <c r="A31" s="8">
        <v>2030</v>
      </c>
      <c r="B31" s="8" t="s">
        <v>8</v>
      </c>
      <c r="C31" s="11">
        <v>7092</v>
      </c>
      <c r="D31" s="5">
        <v>0.62402496099843996</v>
      </c>
      <c r="E31" s="5">
        <v>0.46684283497115303</v>
      </c>
      <c r="F31" s="5">
        <v>0.58550874154860821</v>
      </c>
      <c r="G31" s="5">
        <v>0.62937359368065726</v>
      </c>
      <c r="H31" s="5">
        <v>0.67437810758155869</v>
      </c>
      <c r="I31" s="5">
        <v>0.76402152721022265</v>
      </c>
      <c r="J31" s="5">
        <v>0.54379879250671259</v>
      </c>
      <c r="K31" s="5">
        <v>0.3974342268811033</v>
      </c>
      <c r="L31" s="5">
        <v>0.50030427850787851</v>
      </c>
      <c r="M31" s="5">
        <v>0.65925207764564575</v>
      </c>
      <c r="N31" s="5">
        <v>0.64234736626420952</v>
      </c>
      <c r="O31" s="15"/>
      <c r="P31" s="15">
        <v>7000</v>
      </c>
      <c r="Q31" s="15">
        <v>8000</v>
      </c>
      <c r="R31" s="15"/>
      <c r="S31" s="15"/>
    </row>
    <row r="32" spans="1:19" x14ac:dyDescent="0.3">
      <c r="A32" s="8">
        <v>2030</v>
      </c>
      <c r="B32" s="8" t="s">
        <v>9</v>
      </c>
      <c r="C32" s="11">
        <v>6699</v>
      </c>
      <c r="D32" s="5">
        <v>0.75039001560062402</v>
      </c>
      <c r="E32" s="5">
        <v>0.95794903172456802</v>
      </c>
      <c r="F32" s="5">
        <v>0.61004771466995822</v>
      </c>
      <c r="G32" s="5">
        <v>0.48938399211725836</v>
      </c>
      <c r="H32" s="5">
        <v>0.70697301810577595</v>
      </c>
      <c r="I32" s="5">
        <v>0.98759632138555986</v>
      </c>
      <c r="J32" s="5">
        <v>0.47828296937809439</v>
      </c>
      <c r="K32" s="5">
        <v>0.41819033704189384</v>
      </c>
      <c r="L32" s="5">
        <v>0.61384794121640995</v>
      </c>
      <c r="M32" s="5">
        <v>0.73111871530364358</v>
      </c>
      <c r="N32" s="5">
        <v>0.62043363786168948</v>
      </c>
      <c r="O32" s="15"/>
      <c r="P32" s="15">
        <v>7000</v>
      </c>
      <c r="Q32" s="15">
        <v>8000</v>
      </c>
      <c r="R32" s="15">
        <v>7000</v>
      </c>
      <c r="S32" s="15"/>
    </row>
    <row r="33" spans="1:19" x14ac:dyDescent="0.3">
      <c r="A33" s="8">
        <v>2030</v>
      </c>
      <c r="B33" s="8" t="s">
        <v>10</v>
      </c>
      <c r="C33" s="11">
        <v>7589</v>
      </c>
      <c r="D33" s="5">
        <v>0.75039001560062402</v>
      </c>
      <c r="E33" s="5">
        <v>0.6747620348105271</v>
      </c>
      <c r="F33" s="5">
        <v>0.55555350859416741</v>
      </c>
      <c r="G33" s="5">
        <v>0.884309606961589</v>
      </c>
      <c r="H33" s="5">
        <v>0.78974056160251505</v>
      </c>
      <c r="I33" s="5">
        <v>0.84758436603432141</v>
      </c>
      <c r="J33" s="5">
        <v>0.44219785506976456</v>
      </c>
      <c r="K33" s="5">
        <v>0.51228593528640376</v>
      </c>
      <c r="L33" s="5">
        <v>0.69405676177256059</v>
      </c>
      <c r="M33" s="5">
        <v>0.71577887774550508</v>
      </c>
      <c r="N33" s="5">
        <v>0.55932915901497882</v>
      </c>
      <c r="O33" s="15"/>
      <c r="P33" s="15"/>
      <c r="Q33" s="15">
        <v>8000</v>
      </c>
      <c r="R33" s="15">
        <v>7000</v>
      </c>
      <c r="S33" s="15"/>
    </row>
    <row r="34" spans="1:19" x14ac:dyDescent="0.3">
      <c r="A34" s="8">
        <v>2030</v>
      </c>
      <c r="B34" s="8" t="s">
        <v>11</v>
      </c>
      <c r="C34" s="11">
        <v>9345</v>
      </c>
      <c r="D34" s="5">
        <v>0.80109204368174725</v>
      </c>
      <c r="E34" s="5">
        <v>0.810503202526623</v>
      </c>
      <c r="F34" s="5">
        <v>0.49877489360918187</v>
      </c>
      <c r="G34" s="5">
        <v>0.83377675196787304</v>
      </c>
      <c r="H34" s="5">
        <v>0.93705403148765198</v>
      </c>
      <c r="I34" s="5">
        <v>0.92535133881740617</v>
      </c>
      <c r="J34" s="5">
        <v>0.47372382859182688</v>
      </c>
      <c r="K34" s="5">
        <v>0.62120468611235091</v>
      </c>
      <c r="L34" s="5">
        <v>0.71862033586311991</v>
      </c>
      <c r="M34" s="5">
        <v>0.62606589312444416</v>
      </c>
      <c r="N34" s="5">
        <v>0.48643090008859763</v>
      </c>
      <c r="O34" s="15"/>
      <c r="P34" s="15"/>
      <c r="Q34" s="15"/>
      <c r="R34" s="15">
        <v>7000</v>
      </c>
      <c r="S34" s="15">
        <v>5000</v>
      </c>
    </row>
    <row r="35" spans="1:19" x14ac:dyDescent="0.3">
      <c r="A35" s="8">
        <v>2030</v>
      </c>
      <c r="B35" s="8" t="s">
        <v>12</v>
      </c>
      <c r="C35" s="11">
        <v>10373</v>
      </c>
      <c r="D35" s="5">
        <v>0.80109204368174725</v>
      </c>
      <c r="E35" s="5">
        <v>0.95344674841967103</v>
      </c>
      <c r="F35" s="5">
        <v>0.48904773309261068</v>
      </c>
      <c r="G35" s="5">
        <v>0.85050171158958499</v>
      </c>
      <c r="H35" s="5">
        <v>0.74805590449898796</v>
      </c>
      <c r="I35" s="5">
        <v>0.96440812080788119</v>
      </c>
      <c r="J35" s="5">
        <v>0.55305287827288108</v>
      </c>
      <c r="K35" s="5">
        <v>0.68158777773773183</v>
      </c>
      <c r="L35" s="5">
        <v>0.65150806463780797</v>
      </c>
      <c r="M35" s="5">
        <v>0.4936620403187077</v>
      </c>
      <c r="N35" s="5">
        <v>0.42161320826411136</v>
      </c>
      <c r="O35" s="15"/>
      <c r="P35" s="15"/>
      <c r="Q35" s="15"/>
      <c r="R35" s="15"/>
      <c r="S35" s="15">
        <v>5000</v>
      </c>
    </row>
    <row r="36" spans="1:19" x14ac:dyDescent="0.3">
      <c r="A36" s="8">
        <v>2030</v>
      </c>
      <c r="B36" s="8" t="s">
        <v>13</v>
      </c>
      <c r="C36" s="11">
        <v>9818</v>
      </c>
      <c r="D36" s="5">
        <v>0.88</v>
      </c>
      <c r="E36" s="5">
        <v>0.84492910288336798</v>
      </c>
      <c r="F36" s="5">
        <v>0.853410954109172</v>
      </c>
      <c r="G36" s="5">
        <v>0.95164738226711798</v>
      </c>
      <c r="H36" s="5">
        <v>0.881329311499086</v>
      </c>
      <c r="I36" s="5">
        <v>0.86868324924125639</v>
      </c>
      <c r="J36" s="5">
        <v>0.63591283698840617</v>
      </c>
      <c r="K36" s="5">
        <v>0.65571195028883889</v>
      </c>
      <c r="L36" s="5">
        <v>0.5384673416117205</v>
      </c>
      <c r="M36" s="5">
        <v>0.42955555577835636</v>
      </c>
      <c r="N36" s="5">
        <v>0.43013628261206255</v>
      </c>
      <c r="O36" s="15"/>
      <c r="P36" s="15"/>
      <c r="Q36" s="15"/>
      <c r="R36" s="15"/>
      <c r="S36" s="15">
        <v>5000</v>
      </c>
    </row>
    <row r="37" spans="1:19" x14ac:dyDescent="0.3">
      <c r="A37" s="8">
        <v>2030</v>
      </c>
      <c r="B37" s="8" t="s">
        <v>14</v>
      </c>
      <c r="C37" s="11">
        <v>8547</v>
      </c>
      <c r="D37" s="5">
        <v>0.91</v>
      </c>
      <c r="E37" s="5">
        <v>0.98</v>
      </c>
      <c r="F37" s="5">
        <v>0.97843444299110205</v>
      </c>
      <c r="G37" s="5">
        <v>0.951300107358234</v>
      </c>
      <c r="H37" s="5">
        <v>0.70140137354164622</v>
      </c>
      <c r="I37" s="5">
        <v>0.93886407610901745</v>
      </c>
      <c r="J37" s="5">
        <v>0.68707221679005448</v>
      </c>
      <c r="K37" s="5">
        <v>0.54856754191653012</v>
      </c>
      <c r="L37" s="5">
        <v>0.4464092621371919</v>
      </c>
      <c r="M37" s="5">
        <v>0.44315086279066734</v>
      </c>
      <c r="N37" s="5">
        <v>0.50763276900833165</v>
      </c>
      <c r="O37" s="15"/>
      <c r="P37" s="15"/>
      <c r="Q37" s="15"/>
      <c r="R37" s="15"/>
      <c r="S37" s="15">
        <v>5000</v>
      </c>
    </row>
  </sheetData>
  <phoneticPr fontId="3"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8246-F3BF-4FAA-B24E-73B34DAC1805}">
  <dimension ref="D1:AH38"/>
  <sheetViews>
    <sheetView zoomScale="55" zoomScaleNormal="55" workbookViewId="0">
      <selection activeCell="Z1" sqref="Z1:AG2"/>
    </sheetView>
  </sheetViews>
  <sheetFormatPr defaultRowHeight="14.4" x14ac:dyDescent="0.3"/>
  <sheetData>
    <row r="1" spans="4:34" x14ac:dyDescent="0.3">
      <c r="D1" t="s">
        <v>82</v>
      </c>
      <c r="X1" s="3"/>
      <c r="Y1" s="3"/>
      <c r="AH1" s="3"/>
    </row>
    <row r="2" spans="4:34" x14ac:dyDescent="0.3">
      <c r="X2" s="3"/>
      <c r="Y2" s="3"/>
      <c r="AH2" s="3"/>
    </row>
    <row r="3" spans="4:34" x14ac:dyDescent="0.3">
      <c r="X3" s="3"/>
      <c r="Y3" s="3"/>
      <c r="Z3" s="3"/>
      <c r="AA3" s="3"/>
      <c r="AB3" s="3"/>
      <c r="AC3" s="3"/>
      <c r="AD3" s="3"/>
      <c r="AE3" s="3"/>
      <c r="AF3" s="3"/>
      <c r="AG3" s="3"/>
      <c r="AH3" s="3"/>
    </row>
    <row r="4" spans="4:34" x14ac:dyDescent="0.3">
      <c r="X4" s="3"/>
      <c r="Y4" s="3"/>
      <c r="Z4" s="3"/>
      <c r="AA4" s="3"/>
      <c r="AB4" s="3"/>
      <c r="AC4" s="3"/>
      <c r="AD4" s="3"/>
      <c r="AE4" s="3"/>
      <c r="AF4" s="3"/>
      <c r="AG4" s="3"/>
      <c r="AH4" s="3"/>
    </row>
    <row r="5" spans="4:34" x14ac:dyDescent="0.3">
      <c r="X5" s="3"/>
      <c r="Y5" s="3"/>
      <c r="Z5" s="3"/>
      <c r="AA5" s="3"/>
      <c r="AB5" s="3"/>
      <c r="AC5" s="3"/>
      <c r="AD5" s="3"/>
      <c r="AE5" s="3"/>
      <c r="AF5" s="3"/>
      <c r="AG5" s="3"/>
      <c r="AH5" s="3"/>
    </row>
    <row r="6" spans="4:34" x14ac:dyDescent="0.3">
      <c r="X6" s="3"/>
      <c r="Y6" s="3"/>
      <c r="Z6" s="3"/>
      <c r="AA6" s="3"/>
      <c r="AB6" s="3"/>
      <c r="AC6" s="3"/>
      <c r="AD6" s="3"/>
      <c r="AE6" s="3"/>
      <c r="AF6" s="3"/>
      <c r="AG6" s="3"/>
      <c r="AH6" s="3"/>
    </row>
    <row r="7" spans="4:34" x14ac:dyDescent="0.3">
      <c r="X7" s="3"/>
      <c r="Y7" s="3"/>
      <c r="Z7" s="3"/>
      <c r="AA7" s="3"/>
      <c r="AB7" s="3"/>
      <c r="AC7" s="3"/>
      <c r="AD7" s="3"/>
      <c r="AE7" s="3"/>
      <c r="AF7" s="3"/>
      <c r="AG7" s="3"/>
      <c r="AH7" s="3"/>
    </row>
    <row r="8" spans="4:34" x14ac:dyDescent="0.3">
      <c r="X8" s="3"/>
      <c r="Y8" s="3"/>
      <c r="Z8" s="3"/>
      <c r="AA8" s="3"/>
      <c r="AB8" s="3"/>
      <c r="AC8" s="3"/>
      <c r="AD8" s="3"/>
      <c r="AE8" s="3"/>
      <c r="AF8" s="3"/>
      <c r="AG8" s="3"/>
      <c r="AH8" s="3"/>
    </row>
    <row r="9" spans="4:34" x14ac:dyDescent="0.3">
      <c r="X9" s="3"/>
      <c r="Y9" s="3"/>
      <c r="Z9" s="3"/>
      <c r="AA9" s="3"/>
      <c r="AB9" s="3"/>
      <c r="AC9" s="3"/>
      <c r="AD9" s="3"/>
      <c r="AE9" s="3"/>
      <c r="AF9" s="3"/>
      <c r="AG9" s="3"/>
      <c r="AH9" s="3"/>
    </row>
    <row r="10" spans="4:34" x14ac:dyDescent="0.3">
      <c r="X10" s="3"/>
      <c r="Y10" s="3"/>
      <c r="Z10" s="3"/>
      <c r="AA10" s="3"/>
      <c r="AB10" s="3"/>
      <c r="AC10" s="3"/>
      <c r="AD10" s="3"/>
      <c r="AE10" s="3"/>
      <c r="AF10" s="3"/>
      <c r="AG10" s="3"/>
      <c r="AH10" s="3"/>
    </row>
    <row r="11" spans="4:34" x14ac:dyDescent="0.3">
      <c r="X11" s="3"/>
      <c r="Y11" s="3"/>
      <c r="Z11" s="3"/>
      <c r="AA11" s="3"/>
      <c r="AB11" s="3"/>
      <c r="AC11" s="3"/>
      <c r="AD11" s="3"/>
      <c r="AE11" s="3"/>
      <c r="AF11" s="3"/>
      <c r="AG11" s="3"/>
      <c r="AH11" s="3"/>
    </row>
    <row r="12" spans="4:34" x14ac:dyDescent="0.3">
      <c r="X12" s="3"/>
      <c r="Y12" s="3"/>
      <c r="Z12" s="3"/>
      <c r="AA12" s="3"/>
      <c r="AB12" s="3"/>
      <c r="AC12" s="3"/>
      <c r="AD12" s="3"/>
      <c r="AE12" s="3"/>
      <c r="AF12" s="3"/>
      <c r="AG12" s="3"/>
      <c r="AH12" s="3"/>
    </row>
    <row r="13" spans="4:34" x14ac:dyDescent="0.3">
      <c r="X13" s="3"/>
      <c r="Y13" s="3"/>
      <c r="Z13" s="3"/>
      <c r="AA13" s="3"/>
      <c r="AB13" s="3"/>
      <c r="AC13" s="3"/>
      <c r="AD13" s="3"/>
      <c r="AE13" s="3"/>
      <c r="AF13" s="3"/>
      <c r="AG13" s="3"/>
      <c r="AH13" s="3"/>
    </row>
    <row r="14" spans="4:34" x14ac:dyDescent="0.3">
      <c r="X14" s="3"/>
      <c r="Y14" s="3"/>
      <c r="Z14" s="3"/>
      <c r="AA14" s="3"/>
      <c r="AB14" s="3"/>
      <c r="AC14" s="3"/>
      <c r="AD14" s="3"/>
      <c r="AE14" s="3"/>
      <c r="AF14" s="3"/>
      <c r="AG14" s="3"/>
      <c r="AH14" s="3"/>
    </row>
    <row r="15" spans="4:34" x14ac:dyDescent="0.3">
      <c r="X15" s="3"/>
      <c r="Y15" s="3"/>
      <c r="Z15" s="3"/>
      <c r="AA15" s="3"/>
      <c r="AB15" s="3"/>
      <c r="AC15" s="3"/>
      <c r="AD15" s="3"/>
      <c r="AE15" s="3"/>
      <c r="AF15" s="3"/>
      <c r="AG15" s="3"/>
      <c r="AH15" s="3"/>
    </row>
    <row r="16" spans="4:34" x14ac:dyDescent="0.3">
      <c r="X16" s="3"/>
      <c r="Y16" s="3"/>
      <c r="Z16" s="3"/>
      <c r="AA16" s="3"/>
      <c r="AB16" s="3"/>
      <c r="AC16" s="3"/>
      <c r="AD16" s="3"/>
      <c r="AE16" s="3"/>
      <c r="AF16" s="3"/>
      <c r="AG16" s="3"/>
      <c r="AH16" s="3"/>
    </row>
    <row r="17" spans="24:34" x14ac:dyDescent="0.3">
      <c r="X17" s="3"/>
      <c r="Y17" s="3"/>
      <c r="Z17" s="3"/>
      <c r="AA17" s="3"/>
      <c r="AB17" s="3"/>
      <c r="AC17" s="3"/>
      <c r="AD17" s="3"/>
      <c r="AE17" s="3"/>
      <c r="AF17" s="3"/>
      <c r="AG17" s="3"/>
      <c r="AH17" s="3"/>
    </row>
    <row r="18" spans="24:34" x14ac:dyDescent="0.3">
      <c r="X18" s="3"/>
      <c r="Y18" s="3"/>
      <c r="Z18" s="3"/>
      <c r="AA18" s="3"/>
      <c r="AB18" s="3"/>
      <c r="AC18" s="3"/>
      <c r="AD18" s="3"/>
      <c r="AE18" s="3"/>
      <c r="AF18" s="3"/>
      <c r="AG18" s="3"/>
      <c r="AH18" s="3"/>
    </row>
    <row r="19" spans="24:34" x14ac:dyDescent="0.3">
      <c r="X19" s="3"/>
      <c r="Y19" s="3"/>
      <c r="Z19" s="3"/>
      <c r="AA19" s="3"/>
      <c r="AB19" s="3"/>
      <c r="AC19" s="3"/>
      <c r="AD19" s="3"/>
      <c r="AE19" s="3"/>
      <c r="AF19" s="3"/>
      <c r="AG19" s="3"/>
      <c r="AH19" s="3"/>
    </row>
    <row r="20" spans="24:34" x14ac:dyDescent="0.3">
      <c r="X20" s="3"/>
      <c r="Y20" s="3"/>
      <c r="Z20" s="3"/>
      <c r="AA20" s="3"/>
      <c r="AB20" s="3"/>
      <c r="AC20" s="3"/>
      <c r="AD20" s="3"/>
      <c r="AE20" s="3"/>
      <c r="AF20" s="3"/>
      <c r="AG20" s="3"/>
      <c r="AH20" s="3"/>
    </row>
    <row r="21" spans="24:34" x14ac:dyDescent="0.3">
      <c r="X21" s="3"/>
      <c r="Y21" s="3"/>
      <c r="Z21" s="3"/>
      <c r="AA21" s="3"/>
      <c r="AB21" s="3"/>
      <c r="AC21" s="3"/>
      <c r="AD21" s="3"/>
      <c r="AE21" s="3"/>
      <c r="AF21" s="3"/>
      <c r="AG21" s="3"/>
      <c r="AH21" s="3"/>
    </row>
    <row r="22" spans="24:34" x14ac:dyDescent="0.3">
      <c r="X22" s="3"/>
      <c r="Y22" s="3"/>
      <c r="Z22" s="3"/>
      <c r="AA22" s="3"/>
      <c r="AB22" s="3"/>
      <c r="AC22" s="3"/>
      <c r="AD22" s="3"/>
      <c r="AE22" s="3"/>
      <c r="AF22" s="3"/>
      <c r="AG22" s="3"/>
      <c r="AH22" s="3"/>
    </row>
    <row r="23" spans="24:34" x14ac:dyDescent="0.3">
      <c r="X23" s="3"/>
      <c r="Y23" s="3"/>
      <c r="Z23" s="3"/>
      <c r="AA23" s="3"/>
      <c r="AB23" s="3"/>
      <c r="AC23" s="3"/>
      <c r="AD23" s="3"/>
      <c r="AE23" s="3"/>
      <c r="AF23" s="3"/>
      <c r="AG23" s="3"/>
      <c r="AH23" s="3"/>
    </row>
    <row r="24" spans="24:34" x14ac:dyDescent="0.3">
      <c r="X24" s="3"/>
      <c r="Y24" s="3"/>
      <c r="Z24" s="3"/>
      <c r="AA24" s="3"/>
      <c r="AB24" s="3"/>
      <c r="AC24" s="3"/>
      <c r="AD24" s="3"/>
      <c r="AE24" s="3"/>
      <c r="AF24" s="3"/>
      <c r="AG24" s="3"/>
      <c r="AH24" s="3"/>
    </row>
    <row r="25" spans="24:34" x14ac:dyDescent="0.3">
      <c r="X25" s="3"/>
      <c r="Y25" s="3"/>
      <c r="Z25" s="3"/>
      <c r="AA25" s="3"/>
      <c r="AB25" s="3"/>
      <c r="AC25" s="3"/>
      <c r="AD25" s="3"/>
      <c r="AE25" s="3"/>
      <c r="AF25" s="3"/>
      <c r="AG25" s="3"/>
      <c r="AH25" s="3"/>
    </row>
    <row r="26" spans="24:34" x14ac:dyDescent="0.3">
      <c r="X26" s="3"/>
      <c r="Y26" s="3"/>
      <c r="Z26" s="3"/>
      <c r="AA26" s="3"/>
      <c r="AB26" s="3"/>
      <c r="AC26" s="3"/>
      <c r="AD26" s="3"/>
      <c r="AE26" s="3"/>
      <c r="AF26" s="3"/>
      <c r="AG26" s="3"/>
      <c r="AH26" s="3"/>
    </row>
    <row r="27" spans="24:34" x14ac:dyDescent="0.3">
      <c r="X27" s="3"/>
      <c r="Y27" s="3"/>
      <c r="Z27" s="3"/>
      <c r="AA27" s="3"/>
      <c r="AB27" s="3"/>
      <c r="AC27" s="3"/>
      <c r="AD27" s="3"/>
      <c r="AE27" s="3"/>
      <c r="AF27" s="3"/>
      <c r="AG27" s="3"/>
      <c r="AH27" s="3"/>
    </row>
    <row r="28" spans="24:34" x14ac:dyDescent="0.3">
      <c r="X28" s="3"/>
      <c r="Y28" s="3"/>
      <c r="Z28" s="3"/>
      <c r="AA28" s="3"/>
      <c r="AB28" s="3"/>
      <c r="AC28" s="3"/>
      <c r="AD28" s="3"/>
      <c r="AE28" s="3"/>
      <c r="AF28" s="3"/>
      <c r="AG28" s="3"/>
      <c r="AH28" s="3"/>
    </row>
    <row r="29" spans="24:34" x14ac:dyDescent="0.3">
      <c r="X29" s="3"/>
      <c r="Y29" s="3"/>
      <c r="Z29" s="3"/>
      <c r="AA29" s="3"/>
      <c r="AB29" s="3"/>
      <c r="AC29" s="3"/>
      <c r="AD29" s="3"/>
      <c r="AE29" s="3"/>
      <c r="AF29" s="3"/>
      <c r="AG29" s="3"/>
      <c r="AH29" s="3"/>
    </row>
    <row r="30" spans="24:34" x14ac:dyDescent="0.3">
      <c r="X30" s="3"/>
      <c r="Y30" s="3"/>
      <c r="Z30" s="3"/>
      <c r="AA30" s="3"/>
      <c r="AB30" s="3"/>
      <c r="AC30" s="3"/>
      <c r="AD30" s="3"/>
      <c r="AE30" s="3"/>
      <c r="AF30" s="3"/>
      <c r="AG30" s="3"/>
      <c r="AH30" s="3"/>
    </row>
    <row r="31" spans="24:34" x14ac:dyDescent="0.3">
      <c r="X31" s="3"/>
      <c r="Y31" s="3"/>
      <c r="Z31" s="3"/>
      <c r="AA31" s="3"/>
      <c r="AB31" s="3"/>
      <c r="AC31" s="3"/>
      <c r="AD31" s="3"/>
      <c r="AE31" s="3"/>
      <c r="AF31" s="3"/>
      <c r="AG31" s="3"/>
      <c r="AH31" s="3"/>
    </row>
    <row r="32" spans="24:34" x14ac:dyDescent="0.3">
      <c r="X32" s="3"/>
      <c r="Y32" s="3"/>
      <c r="Z32" s="3"/>
      <c r="AA32" s="3"/>
      <c r="AB32" s="3"/>
      <c r="AC32" s="3"/>
      <c r="AD32" s="3"/>
      <c r="AE32" s="3"/>
      <c r="AF32" s="3"/>
      <c r="AG32" s="3"/>
      <c r="AH32" s="3"/>
    </row>
    <row r="33" spans="24:34" x14ac:dyDescent="0.3">
      <c r="X33" s="3"/>
      <c r="Y33" s="3"/>
      <c r="Z33" s="3"/>
      <c r="AA33" s="3"/>
      <c r="AB33" s="3"/>
      <c r="AC33" s="3"/>
      <c r="AD33" s="3"/>
      <c r="AE33" s="3"/>
      <c r="AF33" s="3"/>
      <c r="AG33" s="3"/>
      <c r="AH33" s="3"/>
    </row>
    <row r="34" spans="24:34" x14ac:dyDescent="0.3">
      <c r="X34" s="3"/>
      <c r="Y34" s="3"/>
      <c r="Z34" s="3"/>
      <c r="AA34" s="3"/>
      <c r="AB34" s="3"/>
      <c r="AC34" s="3"/>
      <c r="AD34" s="3"/>
      <c r="AE34" s="3"/>
      <c r="AF34" s="3"/>
      <c r="AG34" s="3"/>
      <c r="AH34" s="3"/>
    </row>
    <row r="35" spans="24:34" x14ac:dyDescent="0.3">
      <c r="X35" s="3"/>
      <c r="Y35" s="3"/>
      <c r="Z35" s="3"/>
      <c r="AA35" s="3"/>
      <c r="AB35" s="3"/>
      <c r="AC35" s="3"/>
      <c r="AD35" s="3"/>
      <c r="AE35" s="3"/>
      <c r="AF35" s="3"/>
      <c r="AG35" s="3"/>
      <c r="AH35" s="3"/>
    </row>
    <row r="36" spans="24:34" x14ac:dyDescent="0.3">
      <c r="X36" s="3"/>
      <c r="Y36" s="3"/>
      <c r="Z36" s="3"/>
      <c r="AA36" s="3"/>
      <c r="AB36" s="3"/>
      <c r="AC36" s="3"/>
      <c r="AD36" s="3"/>
      <c r="AE36" s="3"/>
      <c r="AF36" s="3"/>
      <c r="AG36" s="3"/>
      <c r="AH36" s="3"/>
    </row>
    <row r="37" spans="24:34" x14ac:dyDescent="0.3">
      <c r="X37" s="2"/>
      <c r="Y37" s="2"/>
      <c r="Z37" s="2"/>
      <c r="AA37" s="2"/>
      <c r="AB37" s="2"/>
      <c r="AC37" s="2"/>
      <c r="AD37" s="2"/>
      <c r="AE37" s="2"/>
      <c r="AF37" s="2"/>
      <c r="AG37" s="2"/>
      <c r="AH37" s="2"/>
    </row>
    <row r="38" spans="24:34" x14ac:dyDescent="0.3">
      <c r="X38"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DASHBOARD Light</vt:lpstr>
      <vt:lpstr>Marketing Cost</vt:lpstr>
      <vt:lpstr>Marketing Cost Light</vt:lpstr>
      <vt:lpstr>Brand Awareness</vt:lpstr>
      <vt:lpstr>Brand Awareness Light</vt:lpstr>
      <vt:lpstr>Sales Volume</vt:lpstr>
      <vt:lpstr>Sales Volume Light</vt:lpstr>
      <vt:lpstr>Processing</vt:lpstr>
      <vt:lpstr>Control</vt:lpstr>
      <vt:lpstr>Data</vt:lpstr>
      <vt:lpstr>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Dashboard Presentation</dc:creator>
  <cp:lastModifiedBy>jugnu gupta</cp:lastModifiedBy>
  <dcterms:created xsi:type="dcterms:W3CDTF">2025-06-25T10:04:47Z</dcterms:created>
  <dcterms:modified xsi:type="dcterms:W3CDTF">2025-08-11T16:26:50Z</dcterms:modified>
</cp:coreProperties>
</file>