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slicers/slicer3.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xml" ContentType="application/vnd.openxmlformats-officedocument.drawing+xml"/>
  <Override PartName="/xl/slicers/slicer4.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5.xml" ContentType="application/vnd.openxmlformats-officedocument.drawing+xml"/>
  <Override PartName="/xl/slicers/slicer5.xml" ContentType="application/vnd.ms-excel.slicer+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charts/chart35.xml" ContentType="application/vnd.openxmlformats-officedocument.drawingml.chart+xml"/>
  <Override PartName="/xl/charts/style34.xml" ContentType="application/vnd.ms-office.chartstyle+xml"/>
  <Override PartName="/xl/charts/colors34.xml" ContentType="application/vnd.ms-office.chartcolorstyle+xml"/>
  <Override PartName="/xl/charts/chart36.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6.xml" ContentType="application/vnd.openxmlformats-officedocument.drawing+xml"/>
  <Override PartName="/xl/slicers/slicer6.xml" ContentType="application/vnd.ms-excel.slicer+xml"/>
  <Override PartName="/xl/charts/chart37.xml" ContentType="application/vnd.openxmlformats-officedocument.drawingml.chart+xml"/>
  <Override PartName="/xl/charts/style36.xml" ContentType="application/vnd.ms-office.chartstyle+xml"/>
  <Override PartName="/xl/charts/colors36.xml" ContentType="application/vnd.ms-office.chartcolorstyle+xml"/>
  <Override PartName="/xl/charts/chart38.xml" ContentType="application/vnd.openxmlformats-officedocument.drawingml.chart+xml"/>
  <Override PartName="/xl/charts/style37.xml" ContentType="application/vnd.ms-office.chartstyle+xml"/>
  <Override PartName="/xl/charts/colors37.xml" ContentType="application/vnd.ms-office.chartcolorstyle+xml"/>
  <Override PartName="/xl/charts/chart39.xml" ContentType="application/vnd.openxmlformats-officedocument.drawingml.chart+xml"/>
  <Override PartName="/xl/charts/style38.xml" ContentType="application/vnd.ms-office.chartstyle+xml"/>
  <Override PartName="/xl/charts/colors38.xml" ContentType="application/vnd.ms-office.chartcolorstyle+xml"/>
  <Override PartName="/xl/charts/chart40.xml" ContentType="application/vnd.openxmlformats-officedocument.drawingml.chart+xml"/>
  <Override PartName="/xl/charts/style39.xml" ContentType="application/vnd.ms-office.chartstyle+xml"/>
  <Override PartName="/xl/charts/colors39.xml" ContentType="application/vnd.ms-office.chartcolorstyle+xml"/>
  <Override PartName="/xl/charts/chart41.xml" ContentType="application/vnd.openxmlformats-officedocument.drawingml.chart+xml"/>
  <Override PartName="/xl/charts/style40.xml" ContentType="application/vnd.ms-office.chartstyle+xml"/>
  <Override PartName="/xl/charts/colors40.xml" ContentType="application/vnd.ms-office.chartcolorstyle+xml"/>
  <Override PartName="/xl/charts/chart42.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7.xml" ContentType="application/vnd.openxmlformats-officedocument.drawing+xml"/>
  <Override PartName="/xl/slicers/slicer7.xml" ContentType="application/vnd.ms-excel.slicer+xml"/>
  <Override PartName="/xl/charts/chart43.xml" ContentType="application/vnd.openxmlformats-officedocument.drawingml.chart+xml"/>
  <Override PartName="/xl/charts/style42.xml" ContentType="application/vnd.ms-office.chartstyle+xml"/>
  <Override PartName="/xl/charts/colors42.xml" ContentType="application/vnd.ms-office.chartcolorstyle+xml"/>
  <Override PartName="/xl/charts/chart44.xml" ContentType="application/vnd.openxmlformats-officedocument.drawingml.chart+xml"/>
  <Override PartName="/xl/charts/style43.xml" ContentType="application/vnd.ms-office.chartstyle+xml"/>
  <Override PartName="/xl/charts/colors43.xml" ContentType="application/vnd.ms-office.chartcolorstyle+xml"/>
  <Override PartName="/xl/charts/chart45.xml" ContentType="application/vnd.openxmlformats-officedocument.drawingml.chart+xml"/>
  <Override PartName="/xl/charts/style44.xml" ContentType="application/vnd.ms-office.chartstyle+xml"/>
  <Override PartName="/xl/charts/colors44.xml" ContentType="application/vnd.ms-office.chartcolorstyle+xml"/>
  <Override PartName="/xl/charts/chart46.xml" ContentType="application/vnd.openxmlformats-officedocument.drawingml.chart+xml"/>
  <Override PartName="/xl/charts/style45.xml" ContentType="application/vnd.ms-office.chartstyle+xml"/>
  <Override PartName="/xl/charts/colors45.xml" ContentType="application/vnd.ms-office.chartcolorstyle+xml"/>
  <Override PartName="/xl/charts/chart47.xml" ContentType="application/vnd.openxmlformats-officedocument.drawingml.chart+xml"/>
  <Override PartName="/xl/charts/style46.xml" ContentType="application/vnd.ms-office.chartstyle+xml"/>
  <Override PartName="/xl/charts/colors46.xml" ContentType="application/vnd.ms-office.chartcolorstyle+xml"/>
  <Override PartName="/xl/charts/chart48.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8.xml" ContentType="application/vnd.openxmlformats-officedocument.drawing+xml"/>
  <Override PartName="/xl/slicers/slicer8.xml" ContentType="application/vnd.ms-excel.slicer+xml"/>
  <Override PartName="/xl/charts/chart49.xml" ContentType="application/vnd.openxmlformats-officedocument.drawingml.chart+xml"/>
  <Override PartName="/xl/charts/style48.xml" ContentType="application/vnd.ms-office.chartstyle+xml"/>
  <Override PartName="/xl/charts/colors48.xml" ContentType="application/vnd.ms-office.chartcolorstyle+xml"/>
  <Override PartName="/xl/charts/chart50.xml" ContentType="application/vnd.openxmlformats-officedocument.drawingml.chart+xml"/>
  <Override PartName="/xl/charts/style49.xml" ContentType="application/vnd.ms-office.chartstyle+xml"/>
  <Override PartName="/xl/charts/colors49.xml" ContentType="application/vnd.ms-office.chartcolorstyle+xml"/>
  <Override PartName="/xl/charts/chart51.xml" ContentType="application/vnd.openxmlformats-officedocument.drawingml.chart+xml"/>
  <Override PartName="/xl/charts/style50.xml" ContentType="application/vnd.ms-office.chartstyle+xml"/>
  <Override PartName="/xl/charts/colors50.xml" ContentType="application/vnd.ms-office.chartcolorstyle+xml"/>
  <Override PartName="/xl/charts/chart52.xml" ContentType="application/vnd.openxmlformats-officedocument.drawingml.chart+xml"/>
  <Override PartName="/xl/charts/style51.xml" ContentType="application/vnd.ms-office.chartstyle+xml"/>
  <Override PartName="/xl/charts/colors51.xml" ContentType="application/vnd.ms-office.chartcolorstyle+xml"/>
  <Override PartName="/xl/charts/chart53.xml" ContentType="application/vnd.openxmlformats-officedocument.drawingml.chart+xml"/>
  <Override PartName="/xl/charts/style52.xml" ContentType="application/vnd.ms-office.chartstyle+xml"/>
  <Override PartName="/xl/charts/colors52.xml" ContentType="application/vnd.ms-office.chartcolorstyle+xml"/>
  <Override PartName="/xl/charts/chart54.xml" ContentType="application/vnd.openxmlformats-officedocument.drawingml.chart+xml"/>
  <Override PartName="/xl/charts/style53.xml" ContentType="application/vnd.ms-office.chartstyle+xml"/>
  <Override PartName="/xl/charts/colors5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mc:AlternateContent xmlns:mc="http://schemas.openxmlformats.org/markup-compatibility/2006">
    <mc:Choice Requires="x15">
      <x15ac:absPath xmlns:x15ac="http://schemas.microsoft.com/office/spreadsheetml/2010/11/ac" url="D:\Abhijeet Data Analyst Projects\2- dashboard\"/>
    </mc:Choice>
  </mc:AlternateContent>
  <xr:revisionPtr revIDLastSave="0" documentId="13_ncr:1_{E25A7A15-A178-455A-A4A0-FD707F958BCD}" xr6:coauthVersionLast="47" xr6:coauthVersionMax="47" xr10:uidLastSave="{00000000-0000-0000-0000-000000000000}"/>
  <bookViews>
    <workbookView xWindow="-108" yWindow="-108" windowWidth="23256" windowHeight="13896" tabRatio="867" firstSheet="1" activeTab="7" xr2:uid="{B45A5457-39E2-4B22-8331-C9787B6AF283}"/>
  </bookViews>
  <sheets>
    <sheet name="DASHBOARD" sheetId="1" r:id="rId1"/>
    <sheet name="DASHBOARD Light" sheetId="9" r:id="rId2"/>
    <sheet name="Weekly Sales Trends" sheetId="6" r:id="rId3"/>
    <sheet name="Weekly Sales Trends Light" sheetId="10" r:id="rId4"/>
    <sheet name="Revenue vs Expenses" sheetId="7" r:id="rId5"/>
    <sheet name="Revenue vs Expenses Light" sheetId="11" r:id="rId6"/>
    <sheet name="Product Trends" sheetId="8" r:id="rId7"/>
    <sheet name="Product Trends Light" sheetId="12" r:id="rId8"/>
    <sheet name="Processing" sheetId="3" r:id="rId9"/>
    <sheet name="Control" sheetId="4" r:id="rId10"/>
    <sheet name="Data" sheetId="5" r:id="rId11"/>
  </sheets>
  <definedNames>
    <definedName name="Slicer_Month">#N/A</definedName>
    <definedName name="Slicer_Post">#N/A</definedName>
    <definedName name="Slicer_Week_Days">#N/A</definedName>
    <definedName name="Slicer_Year">#N/A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3" l="1"/>
  <c r="D3" i="3"/>
  <c r="D4" i="3"/>
  <c r="D6" i="3"/>
  <c r="D2" i="3"/>
  <c r="B16" i="3"/>
  <c r="E19" i="3"/>
  <c r="B20" i="3"/>
  <c r="A2" i="3"/>
  <c r="C17" i="3"/>
  <c r="C18" i="3"/>
  <c r="E17" i="3"/>
  <c r="D11" i="3"/>
  <c r="B18" i="3"/>
  <c r="C16" i="3"/>
  <c r="B17" i="3"/>
  <c r="O13" i="3"/>
  <c r="E11" i="3"/>
  <c r="C14" i="3"/>
  <c r="C10" i="3"/>
  <c r="E9" i="3"/>
  <c r="E20" i="3"/>
  <c r="E3" i="3"/>
  <c r="E14" i="3"/>
  <c r="O14" i="3"/>
  <c r="D9" i="3"/>
  <c r="I12" i="3"/>
  <c r="O12" i="3"/>
  <c r="C9" i="3"/>
  <c r="E4" i="3"/>
  <c r="O10" i="3"/>
  <c r="I13" i="3"/>
  <c r="D18" i="3"/>
  <c r="D10" i="3"/>
  <c r="C12" i="3"/>
  <c r="E12" i="3"/>
  <c r="O11" i="3"/>
  <c r="B11" i="3"/>
  <c r="E13" i="3"/>
  <c r="C11" i="3"/>
  <c r="D13" i="3"/>
  <c r="C19" i="3"/>
  <c r="D19" i="3"/>
  <c r="C15" i="3"/>
  <c r="D16" i="3"/>
  <c r="D15" i="3"/>
  <c r="D14" i="3"/>
  <c r="I11" i="3"/>
  <c r="B14" i="3"/>
  <c r="D20" i="3"/>
  <c r="B19" i="3"/>
  <c r="I9" i="3"/>
  <c r="E10" i="3"/>
  <c r="E5" i="3"/>
  <c r="D17" i="3"/>
  <c r="O15" i="3"/>
  <c r="C13" i="3"/>
  <c r="O9" i="3"/>
  <c r="I10" i="3"/>
  <c r="D12" i="3"/>
  <c r="B13" i="3"/>
  <c r="B12" i="3"/>
  <c r="C20" i="3"/>
  <c r="E16" i="3"/>
  <c r="E6" i="3"/>
  <c r="E18" i="3"/>
  <c r="B9" i="3"/>
  <c r="B10" i="3"/>
  <c r="B15" i="3"/>
  <c r="E2" i="3"/>
  <c r="E15" i="3"/>
  <c r="P15" i="3" l="1"/>
  <c r="S15" i="3" s="1"/>
  <c r="P9" i="3"/>
  <c r="S9" i="3" s="1"/>
  <c r="P14" i="3"/>
  <c r="S14" i="3" s="1"/>
  <c r="P10" i="3"/>
  <c r="S10" i="3" s="1"/>
  <c r="E21" i="3" a="1"/>
  <c r="E21" i="3" s="1"/>
  <c r="D21" i="3" a="1"/>
  <c r="D21" i="3" s="1"/>
  <c r="P13" i="3"/>
  <c r="S13" i="3" s="1"/>
  <c r="O16" i="3" a="1"/>
  <c r="O16" i="3" s="1"/>
  <c r="P12" i="3"/>
  <c r="S12" i="3" s="1"/>
  <c r="P11" i="3"/>
  <c r="Q8" i="3"/>
  <c r="F3" i="3"/>
  <c r="F4" i="3"/>
  <c r="F5" i="3"/>
  <c r="F6" i="3"/>
  <c r="F2" i="3"/>
  <c r="G5" i="3" l="1"/>
  <c r="S11" i="3"/>
  <c r="P16" i="3" a="1"/>
  <c r="P16" i="3" s="1"/>
  <c r="K8" i="3"/>
  <c r="J8" i="3" s="1"/>
  <c r="I2" i="3" l="1" a="1"/>
  <c r="I2" i="3" s="1"/>
  <c r="F10" i="3"/>
  <c r="F11" i="3"/>
  <c r="F12" i="3"/>
  <c r="F13" i="3"/>
  <c r="F14" i="3"/>
  <c r="F15" i="3"/>
  <c r="F16" i="3"/>
  <c r="F17" i="3"/>
  <c r="F18" i="3"/>
  <c r="F19" i="3"/>
  <c r="F20" i="3"/>
  <c r="F9" i="3"/>
  <c r="J4" i="3" l="1"/>
  <c r="L4" i="3" s="1"/>
  <c r="K6" i="3"/>
  <c r="I4" i="3"/>
  <c r="J6" i="3"/>
  <c r="L6" i="3" s="1"/>
  <c r="K3" i="3"/>
  <c r="I6" i="3"/>
  <c r="J3" i="3"/>
  <c r="L3" i="3" s="1"/>
  <c r="K5" i="3"/>
  <c r="I3" i="3"/>
  <c r="J5" i="3"/>
  <c r="L5" i="3" s="1"/>
  <c r="K2" i="3"/>
  <c r="I5" i="3"/>
  <c r="J2" i="3"/>
  <c r="L2" i="3" s="1"/>
  <c r="K4" i="3"/>
  <c r="Q12" i="3"/>
  <c r="R12" i="3" s="1"/>
  <c r="M1" i="3" l="1"/>
  <c r="M2" i="3" s="1"/>
  <c r="Q9" i="3"/>
  <c r="R9" i="3" s="1"/>
  <c r="Q14" i="3"/>
  <c r="R14" i="3" s="1"/>
  <c r="Q10" i="3"/>
  <c r="R10" i="3" s="1"/>
  <c r="Q13" i="3"/>
  <c r="R13" i="3" s="1"/>
  <c r="Q11" i="3"/>
  <c r="R11" i="3" s="1"/>
  <c r="Q15" i="3"/>
  <c r="R15" i="3" s="1"/>
  <c r="M3" i="3" l="1"/>
  <c r="M6" i="3"/>
  <c r="M4" i="3"/>
  <c r="M5" i="3"/>
  <c r="Q6" i="3"/>
  <c r="R6" i="3"/>
  <c r="S6" i="3"/>
  <c r="P6" i="3"/>
  <c r="O6" i="3"/>
  <c r="P2" i="3"/>
  <c r="Q2" i="3"/>
  <c r="R2" i="3"/>
  <c r="O2" i="3"/>
  <c r="S2" i="3"/>
  <c r="O3" i="3"/>
  <c r="P3" i="3"/>
  <c r="Q3" i="3"/>
  <c r="R3" i="3"/>
  <c r="S3" i="3"/>
  <c r="P5" i="3"/>
  <c r="S5" i="3"/>
  <c r="Q5" i="3"/>
  <c r="R5" i="3"/>
  <c r="O5" i="3"/>
  <c r="Q4" i="3"/>
  <c r="R4" i="3"/>
  <c r="S4" i="3"/>
  <c r="O4" i="3"/>
  <c r="P4" i="3"/>
  <c r="A3"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<sst xmlns="http://schemas.openxmlformats.org/spreadsheetml/2006/main" count="688" uniqueCount="84">
  <si>
    <t>Conversion</t>
  </si>
  <si>
    <t>Code</t>
  </si>
  <si>
    <t>Sales Manager</t>
  </si>
  <si>
    <t>Volume</t>
  </si>
  <si>
    <t>Ethan Parker</t>
  </si>
  <si>
    <t>Alex Mitchell</t>
  </si>
  <si>
    <t>Lucas Bennett</t>
  </si>
  <si>
    <t>Emma Sullivan</t>
  </si>
  <si>
    <t>Sophia Reynolds</t>
  </si>
  <si>
    <t>Top-5 Sellers</t>
  </si>
  <si>
    <t>SU</t>
  </si>
  <si>
    <t>MO</t>
  </si>
  <si>
    <t>TU</t>
  </si>
  <si>
    <t>WE</t>
  </si>
  <si>
    <t>TH</t>
  </si>
  <si>
    <t>FR</t>
  </si>
  <si>
    <t>SA</t>
  </si>
  <si>
    <t>Label</t>
  </si>
  <si>
    <t>Cursor V</t>
  </si>
  <si>
    <t>Cursor B</t>
  </si>
  <si>
    <t>JAN</t>
  </si>
  <si>
    <t>FEB</t>
  </si>
  <si>
    <t>MAR</t>
  </si>
  <si>
    <t>APR</t>
  </si>
  <si>
    <t>MAY</t>
  </si>
  <si>
    <t>JUN</t>
  </si>
  <si>
    <t>JUL</t>
  </si>
  <si>
    <t>AUG</t>
  </si>
  <si>
    <t>SEP</t>
  </si>
  <si>
    <t>OCT</t>
  </si>
  <si>
    <t>NOV</t>
  </si>
  <si>
    <t>DEC</t>
  </si>
  <si>
    <t>KPI</t>
  </si>
  <si>
    <t>A</t>
  </si>
  <si>
    <t>B</t>
  </si>
  <si>
    <t>C</t>
  </si>
  <si>
    <t>D</t>
  </si>
  <si>
    <t>E</t>
  </si>
  <si>
    <t>Weekly Sales Trends</t>
  </si>
  <si>
    <t>Product Trends</t>
  </si>
  <si>
    <t>Revenue vs Expenses</t>
  </si>
  <si>
    <t>Revenue</t>
  </si>
  <si>
    <t>Expenses</t>
  </si>
  <si>
    <t>POS</t>
  </si>
  <si>
    <t>SYSTEMS</t>
  </si>
  <si>
    <t>DASHBOARD</t>
  </si>
  <si>
    <t>Year</t>
  </si>
  <si>
    <t>Month</t>
  </si>
  <si>
    <t>Sunday</t>
  </si>
  <si>
    <t>Monday</t>
  </si>
  <si>
    <t>Tuesday</t>
  </si>
  <si>
    <t>Wednesday</t>
  </si>
  <si>
    <t>Thursday</t>
  </si>
  <si>
    <t>Friday</t>
  </si>
  <si>
    <t>Saturday</t>
  </si>
  <si>
    <t>Sellers</t>
  </si>
  <si>
    <t>Seller 1</t>
  </si>
  <si>
    <t>Seller 5</t>
  </si>
  <si>
    <t>Seller 2</t>
  </si>
  <si>
    <t>Seller 3</t>
  </si>
  <si>
    <t>Post</t>
  </si>
  <si>
    <t>Seller 4</t>
  </si>
  <si>
    <t>Row Labels</t>
  </si>
  <si>
    <t>Grand Total</t>
  </si>
  <si>
    <t>Sum of Revenue</t>
  </si>
  <si>
    <t>Sum of Expenses</t>
  </si>
  <si>
    <t>Sum of Sunday</t>
  </si>
  <si>
    <t>Sum of Monday</t>
  </si>
  <si>
    <t>Sum of Tuesday</t>
  </si>
  <si>
    <t>Sum of Wednesday</t>
  </si>
  <si>
    <t>Sum of Thursday</t>
  </si>
  <si>
    <t>Sum of Friday</t>
  </si>
  <si>
    <t>Sum of Saturday</t>
  </si>
  <si>
    <t>Sum of A</t>
  </si>
  <si>
    <t>Sum of B</t>
  </si>
  <si>
    <t>Sum of C</t>
  </si>
  <si>
    <t>Sum of D</t>
  </si>
  <si>
    <t>Sum of E</t>
  </si>
  <si>
    <t>OFF</t>
  </si>
  <si>
    <t>Average of Conversion</t>
  </si>
  <si>
    <t>•</t>
  </si>
  <si>
    <t>Week Days</t>
  </si>
  <si>
    <t>Select Days Total</t>
  </si>
  <si>
    <t>Top Product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</si>
</sst>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quot;$&quot;* #,##0.00_);_(&quot;$&quot;* \(#,##0.00\);_(&quot;$&quot;* &quot;-&quot;??_);_(@_)"/>
    <numFmt numFmtId="165" formatCode="_(&quot;$&quot;* #,##0_);_(&quot;$&quot;* \(#,##0\);_(&quot;$&quot;* &quot;-&quot;??_);_(@_)"/>
    <numFmt numFmtId="166" formatCode="#\ ###\ ###"/>
  </numFmts>
  <fonts count="6" x14ac:knownFonts="1">
    <font>
      <sz val="11"/>
      <color theme="1"/>
      <name val="Aptos Narrow"/>
      <family val="2"/>
      <scheme val="minor"/>
    </font>
    <font>
      <sz val="11"/>
      <color theme="1"/>
      <name val="Aptos Narrow"/>
      <family val="2"/>
      <scheme val="minor"/>
    </font>
    <font>
      <sz val="8"/>
      <name val="Aptos Narrow"/>
      <family val="2"/>
      <scheme val="minor"/>
    </font>
    <font>
      <b/>
      <sz val="11"/>
      <color theme="1"/>
      <name val="Aptos Narrow"/>
      <family val="2"/>
      <scheme val="minor"/>
    </font>
    <font>
      <u/>
      <sz val="11"/>
      <color theme="10"/>
      <name val="Aptos Narrow"/>
      <family val="2"/>
      <scheme val="minor"/>
    </font>
    <font>
      <u/>
      <sz val="20"/>
      <color theme="0"/>
      <name val="Aptos Narrow"/>
      <family val="2"/>
      <scheme val="minor"/>
    </font>
  </fonts>
  <fills count="4">
    <fill>
      <patternFill patternType="none"/>
    </fill>
    <fill>
      <patternFill patternType="gray125"/>
    </fill>
    <fill>
      <patternFill patternType="solid">
        <fgColor rgb="FF00072C"/>
        <bgColor indexed="64"/>
      </patternFill>
    </fill>
    <fill>
      <patternFill patternType="solid">
        <fgColor rgb="FFF4F3EC"/>
        <bgColor indexed="64"/>
      </patternFill>
    </fill>
  </fills>
  <borders count="1">
    <border>
      <left/>
      <right/>
      <top/>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cellStyleXfs>
  <cellXfs count="16">
    <xf numFmtId="0" fontId="0" fillId="0" borderId="0" xfId="0"/>
    <xf numFmtId="9" fontId="0" fillId="0" borderId="0" xfId="0" applyNumberFormat="1"/>
    <xf numFmtId="9" fontId="0" fillId="0" borderId="0" xfId="2" applyFont="1"/>
    <xf numFmtId="0" fontId="0" fillId="0" borderId="0" xfId="0" applyAlignment="1">
      <alignment horizontal="center"/>
    </xf>
    <xf numFmtId="165" fontId="0" fillId="0" borderId="0" xfId="1" applyNumberFormat="1" applyFont="1"/>
    <xf numFmtId="0" fontId="0" fillId="2" borderId="0" xfId="0" applyFill="1"/>
    <xf numFmtId="166" fontId="0" fillId="0" borderId="0" xfId="0" applyNumberFormat="1"/>
    <xf numFmtId="0" fontId="3" fillId="0" borderId="0" xfId="0" applyFont="1" applyAlignment="1">
      <alignment horizontal="center"/>
    </xf>
    <xf numFmtId="0" fontId="3" fillId="0" borderId="0" xfId="0" applyFont="1"/>
    <xf numFmtId="9" fontId="0" fillId="0" borderId="0" xfId="2" applyFont="1" applyAlignment="1">
      <alignment horizontal="center"/>
    </xf>
    <xf numFmtId="0" fontId="0" fillId="0" borderId="0" xfId="0" pivotButton="1"/>
    <xf numFmtId="0" fontId="0" fillId="0" borderId="0" xfId="0" applyAlignment="1">
      <alignment horizontal="left"/>
    </xf>
    <xf numFmtId="164" fontId="0" fillId="0" borderId="0" xfId="0" applyNumberFormat="1"/>
    <xf numFmtId="0" fontId="0" fillId="3" borderId="0" xfId="0" applyFill="1"/>
    <xf numFmtId="0" fontId="5" fillId="2" borderId="0" xfId="3" applyFont="1" applyFill="1"/>
    <xf numFmtId="0" fontId="0" fillId="0" borderId="0" xfId="0" applyNumberFormat="1"/>
  </cellXfs>
  <cellStyles count="4">
    <cellStyle name="Currency" xfId="1" builtinId="4"/>
    <cellStyle name="Hyperlink" xfId="3" builtinId="8"/>
    <cellStyle name="Normal" xfId="0" builtinId="0"/>
    <cellStyle name="Percent" xfId="2" builtinId="5"/>
  </cellStyles>
  <dxfs count="16">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dxf>
    <dxf>
      <font>
        <b/>
        <color theme="1"/>
      </font>
      <border>
        <bottom style="thin">
          <color theme="4"/>
        </bottom>
        <vertical/>
        <horizontal/>
      </border>
    </dxf>
    <dxf>
      <font>
        <color theme="1"/>
      </font>
      <fill>
        <patternFill>
          <bgColor rgb="FF0D082F"/>
        </patternFill>
      </fill>
      <border diagonalUp="0" diagonalDown="0">
        <left/>
        <right/>
        <top/>
        <bottom/>
        <vertical/>
        <horizontal/>
      </border>
    </dxf>
    <dxf>
      <font>
        <b/>
        <color theme="1"/>
      </font>
      <border>
        <bottom style="thin">
          <color theme="4"/>
        </bottom>
        <vertical/>
        <horizontal/>
      </border>
    </dxf>
    <dxf>
      <font>
        <color theme="1"/>
      </font>
      <fill>
        <patternFill>
          <bgColor rgb="FF192837"/>
        </patternFill>
      </fill>
      <border diagonalUp="0" diagonalDown="0">
        <left/>
        <right/>
        <top/>
        <bottom/>
        <vertical/>
        <horizontal/>
      </border>
    </dxf>
    <dxf>
      <font>
        <b/>
        <color theme="1"/>
      </font>
      <border>
        <bottom style="thin">
          <color theme="4"/>
        </bottom>
        <vertical/>
        <horizontal/>
      </border>
    </dxf>
    <dxf>
      <font>
        <color theme="1"/>
      </font>
      <fill>
        <patternFill>
          <bgColor rgb="FFF4F3EC"/>
        </patternFill>
      </fill>
      <border diagonalUp="0" diagonalDown="0">
        <left/>
        <right/>
        <top/>
        <bottom/>
        <vertical/>
        <horizontal/>
      </border>
    </dxf>
    <dxf>
      <font>
        <b/>
        <color theme="1"/>
      </font>
      <border>
        <bottom style="thin">
          <color theme="4"/>
        </bottom>
        <vertical/>
        <horizontal/>
      </border>
    </dxf>
    <dxf>
      <font>
        <color theme="1"/>
      </font>
      <fill>
        <patternFill>
          <bgColor rgb="FFFEFDF8"/>
        </patternFill>
      </fill>
      <border diagonalUp="0" diagonalDown="0">
        <left/>
        <right/>
        <top/>
        <bottom/>
        <vertical/>
        <horizontal/>
      </border>
    </dxf>
    <dxf>
      <font>
        <b/>
        <color theme="1"/>
      </font>
      <border>
        <bottom style="thin">
          <color theme="4"/>
        </bottom>
        <vertical/>
        <horizontal/>
      </border>
    </dxf>
    <dxf>
      <font>
        <color theme="1"/>
      </font>
      <fill>
        <patternFill>
          <bgColor rgb="FF080934"/>
        </patternFill>
      </fill>
      <border diagonalUp="0" diagonalDown="0">
        <left/>
        <right/>
        <top/>
        <bottom/>
        <vertical/>
        <horizontal/>
      </border>
    </dxf>
    <dxf>
      <font>
        <b/>
        <color theme="1"/>
      </font>
      <border>
        <bottom style="thin">
          <color theme="4"/>
        </bottom>
        <vertical/>
        <horizontal/>
      </border>
    </dxf>
    <dxf>
      <font>
        <color theme="1"/>
      </font>
      <fill>
        <patternFill>
          <bgColor rgb="FF120C48"/>
        </patternFill>
      </fill>
      <border diagonalUp="0" diagonalDown="0">
        <left/>
        <right/>
        <top/>
        <bottom/>
        <vertical/>
        <horizontal/>
      </border>
    </dxf>
  </dxfs>
  <tableStyles count="6" defaultTableStyle="TableStyleMedium2" defaultPivotStyle="PivotStyleLight16">
    <tableStyle name="SlicerStyleLight1 2" pivot="0" table="0" count="10" xr9:uid="{DB2334FD-6F5A-437A-B49E-99674240A6C5}">
      <tableStyleElement type="wholeTable" dxfId="15"/>
      <tableStyleElement type="headerRow" dxfId="14"/>
    </tableStyle>
    <tableStyle name="SlicerStyleLight1 2 2" pivot="0" table="0" count="10" xr9:uid="{040DDC26-5533-4591-A9A9-3E0C46F8C4AA}">
      <tableStyleElement type="wholeTable" dxfId="13"/>
      <tableStyleElement type="headerRow" dxfId="12"/>
    </tableStyle>
    <tableStyle name="SlicerStyleLight1 2 2 2" pivot="0" table="0" count="10" xr9:uid="{368BFFFA-4383-44EA-8EF7-E7DEAE5FC727}">
      <tableStyleElement type="wholeTable" dxfId="11"/>
      <tableStyleElement type="headerRow" dxfId="10"/>
    </tableStyle>
    <tableStyle name="SlicerStyleLight1 2 2 2 2" pivot="0" table="0" count="10" xr9:uid="{116331E5-C49F-4B17-8AC8-8576EE2A206B}">
      <tableStyleElement type="wholeTable" dxfId="9"/>
      <tableStyleElement type="headerRow" dxfId="8"/>
    </tableStyle>
    <tableStyle name="SlicerStyleLight1 2 3" pivot="0" table="0" count="10" xr9:uid="{B1E9AE0E-792D-41BF-8892-4278E8876B78}">
      <tableStyleElement type="wholeTable" dxfId="7"/>
      <tableStyleElement type="headerRow" dxfId="6"/>
    </tableStyle>
    <tableStyle name="SlicerStyleLight1 3" pivot="0" table="0" count="10" xr9:uid="{D9D09864-D91F-4E7D-9CE9-AA9299F01CE5}">
      <tableStyleElement type="wholeTable" dxfId="5"/>
      <tableStyleElement type="headerRow" dxfId="4"/>
    </tableStyle>
  </tableStyles>
  <colors>
    <mruColors>
      <color rgb="FF00072C"/>
      <color rgb="FF2B4967"/>
      <color rgb="FFF4F3EC"/>
      <color rgb="FFFF6600"/>
      <color rgb="FF7DBBC9"/>
      <color rgb="FF4C8AC6"/>
      <color rgb="FF4B89C5"/>
      <color rgb="FF4FA992"/>
      <color rgb="FF9BCAD5"/>
      <color rgb="FF82CBB9"/>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537CFF"/>
          </font>
          <fill>
            <patternFill patternType="solid">
              <fgColor theme="4" tint="0.59999389629810485"/>
              <bgColor rgb="FF1D126C"/>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201476"/>
          </font>
          <fill>
            <patternFill patternType="solid">
              <fgColor rgb="FFFFFFFF"/>
              <bgColor rgb="FF100A3E"/>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gradientFill degree="90">
              <stop position="0">
                <color rgb="FF2773C3"/>
              </stop>
              <stop position="1">
                <color rgb="FF4C8AC6"/>
              </stop>
            </gradient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1B4E87"/>
          </font>
          <fill>
            <patternFill patternType="solid">
              <fgColor rgb="FFFFFFFF"/>
              <bgColor rgb="FF192837"/>
            </patternFill>
          </fill>
          <border>
            <left style="thin">
              <color rgb="FF1B4E87"/>
            </left>
            <right style="thin">
              <color rgb="FF1B4E87"/>
            </right>
            <top style="thin">
              <color rgb="FF1B4E87"/>
            </top>
            <bottom style="thin">
              <color rgb="FF1B4E87"/>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0"/>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0"/>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rgb="FF2B4967"/>
          </font>
          <fill>
            <patternFill patternType="solid">
              <fgColor auto="1"/>
              <bgColor rgb="FFFFFFF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0"/>
            <color rgb="FF2B4967"/>
          </font>
          <fill>
            <patternFill patternType="solid">
              <fgColor rgb="FFFFFFFF"/>
              <bgColor rgb="FFFEFDF8"/>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8"/>
            <color rgb="FF2B4967"/>
          </font>
          <fill>
            <patternFill patternType="solid">
              <fgColor auto="1"/>
              <bgColor rgb="FFFFFFF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8"/>
            <color rgb="FF2B4967"/>
          </font>
          <fill>
            <patternFill patternType="solid">
              <fgColor rgb="FFFFFFFF"/>
              <bgColor rgb="FFFEFDF8"/>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8"/>
            <color rgb="FFAABFFF"/>
          </font>
          <fill>
            <patternFill patternType="solid">
              <fgColor auto="1"/>
              <bgColor rgb="FF120C4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8"/>
            <color rgb="FF537CFF"/>
          </font>
          <fill>
            <patternFill patternType="solid">
              <fgColor rgb="FFFFFFFF"/>
              <bgColor rgb="FF080934"/>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gradientFill degree="90">
              <stop position="0">
                <color rgb="FF2D21D2"/>
              </stop>
              <stop position="1">
                <color rgb="FF28CAF7"/>
              </stop>
            </gradient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537CFF"/>
          </font>
          <fill>
            <patternFill patternType="solid">
              <fgColor rgb="FFFFFFFF"/>
              <bgColor rgb="FF120C48"/>
            </patternFill>
          </fill>
          <border>
            <left style="thin">
              <color rgb="FF201476"/>
            </left>
            <right style="thin">
              <color rgb="FF201476"/>
            </right>
            <top style="thin">
              <color rgb="FF201476"/>
            </top>
            <bottom style="thin">
              <color rgb="FF201476"/>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1 2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2 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microsoft.com/office/2011/relationships/chartColorStyle" Target="colors2.xml"/><Relationship Id="rId1" Type="http://schemas.microsoft.com/office/2011/relationships/chartStyle" Target="style2.xml"/><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image" Target="../media/image9.png"/></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microsoft.com/office/2011/relationships/chartColorStyle" Target="colors11.xml"/><Relationship Id="rId1" Type="http://schemas.microsoft.com/office/2011/relationships/chartStyle" Target="style11.xml"/><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image" Target="../media/image9.png"/></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image" Target="../media/image9.png"/></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3" Type="http://schemas.openxmlformats.org/officeDocument/2006/relationships/image" Target="../media/image32.png"/><Relationship Id="rId2" Type="http://schemas.microsoft.com/office/2011/relationships/chartColorStyle" Target="colors26.xml"/><Relationship Id="rId1" Type="http://schemas.microsoft.com/office/2011/relationships/chartStyle" Target="style26.xml"/><Relationship Id="rId4" Type="http://schemas.openxmlformats.org/officeDocument/2006/relationships/image" Target="../media/image33.png"/></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11/relationships/chartColorStyle" Target="colors31.xml"/><Relationship Id="rId1" Type="http://schemas.microsoft.com/office/2011/relationships/chartStyle" Target="style31.xml"/><Relationship Id="rId4" Type="http://schemas.openxmlformats.org/officeDocument/2006/relationships/image" Target="../media/image9.png"/></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7.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11/relationships/chartColorStyle" Target="colors36.xml"/><Relationship Id="rId1" Type="http://schemas.microsoft.com/office/2011/relationships/chartStyle" Target="style36.xml"/><Relationship Id="rId4" Type="http://schemas.openxmlformats.org/officeDocument/2006/relationships/image" Target="../media/image9.png"/></Relationships>
</file>

<file path=xl/charts/_rels/chart3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4.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11/relationships/chartColorStyle" Target="colors43.xml"/><Relationship Id="rId1" Type="http://schemas.microsoft.com/office/2011/relationships/chartStyle" Target="style43.xml"/><Relationship Id="rId4" Type="http://schemas.openxmlformats.org/officeDocument/2006/relationships/image" Target="../media/image9.png"/></Relationships>
</file>

<file path=xl/charts/_rels/chart4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0.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11/relationships/chartColorStyle" Target="colors49.xml"/><Relationship Id="rId1" Type="http://schemas.microsoft.com/office/2011/relationships/chartStyle" Target="style49.xml"/><Relationship Id="rId4" Type="http://schemas.openxmlformats.org/officeDocument/2006/relationships/image" Target="../media/image9.png"/></Relationships>
</file>

<file path=xl/charts/_rels/chart5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flip="none" rotWithShape="1">
                <a:gsLst>
                  <a:gs pos="0">
                    <a:srgbClr val="28CAF7"/>
                  </a:gs>
                  <a:gs pos="100000">
                    <a:srgbClr val="2D21D2"/>
                  </a:gs>
                </a:gsLst>
                <a:path path="circle">
                  <a:fillToRect r="100000" b="100000"/>
                </a:path>
                <a:tileRect l="-100000" t="-100000"/>
              </a:gradFill>
              <a:ln w="19050">
                <a:noFill/>
              </a:ln>
              <a:effectLst>
                <a:outerShdw blurRad="50800" dist="76200" dir="2700000" algn="tl" rotWithShape="0">
                  <a:prstClr val="black">
                    <a:alpha val="40000"/>
                  </a:prstClr>
                </a:outerShdw>
              </a:effectLst>
            </c:spPr>
            <c:extLst>
              <c:ext xmlns:c16="http://schemas.microsoft.com/office/drawing/2014/chart" uri="{C3380CC4-5D6E-409C-BE32-E72D297353CC}">
                <c16:uniqueId val="{00000001-EF9D-4A78-A2D6-31955F2F6056}"/>
              </c:ext>
            </c:extLst>
          </c:dPt>
          <c:dPt>
            <c:idx val="1"/>
            <c:bubble3D val="0"/>
            <c:spPr>
              <a:solidFill>
                <a:schemeClr val="bg1">
                  <a:alpha val="12000"/>
                </a:schemeClr>
              </a:solidFill>
              <a:ln w="19050">
                <a:noFill/>
              </a:ln>
              <a:effectLst>
                <a:outerShdw blurRad="50800" dist="76200" dir="2700000" algn="tl" rotWithShape="0">
                  <a:prstClr val="black">
                    <a:alpha val="40000"/>
                  </a:prstClr>
                </a:outerShdw>
              </a:effectLst>
            </c:spPr>
            <c:extLst>
              <c:ext xmlns:c16="http://schemas.microsoft.com/office/drawing/2014/chart" uri="{C3380CC4-5D6E-409C-BE32-E72D297353CC}">
                <c16:uniqueId val="{00000003-EF9D-4A78-A2D6-31955F2F6056}"/>
              </c:ext>
            </c:extLst>
          </c:dPt>
          <c:val>
            <c:numRef>
              <c:f>Processing!$A$2:$A$3</c:f>
              <c:numCache>
                <c:formatCode>0%</c:formatCode>
                <c:ptCount val="2"/>
                <c:pt idx="0">
                  <c:v>0.37694444444444442</c:v>
                </c:pt>
                <c:pt idx="1">
                  <c:v>0.62305555555555558</c:v>
                </c:pt>
              </c:numCache>
            </c:numRef>
          </c:val>
          <c:extLst>
            <c:ext xmlns:c16="http://schemas.microsoft.com/office/drawing/2014/chart" uri="{C3380CC4-5D6E-409C-BE32-E72D297353CC}">
              <c16:uniqueId val="{00000004-EF9D-4A78-A2D6-31955F2F6056}"/>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blipFill>
              <a:blip xmlns:r="http://schemas.openxmlformats.org/officeDocument/2006/relationships" r:embed="rId3"/>
              <a:stretch>
                <a:fillRect/>
              </a:stretch>
            </a:blipFill>
            <a:ln>
              <a:noFill/>
            </a:ln>
            <a:effectLst/>
          </c:spPr>
          <c:invertIfNegative val="0"/>
          <c:val>
            <c:numRef>
              <c:f>Processing!$O$2:$S$2</c:f>
              <c:numCache>
                <c:formatCode>General</c:formatCode>
                <c:ptCount val="5"/>
                <c:pt idx="0">
                  <c:v>10</c:v>
                </c:pt>
                <c:pt idx="1">
                  <c:v>0</c:v>
                </c:pt>
                <c:pt idx="2">
                  <c:v>0</c:v>
                </c:pt>
                <c:pt idx="3">
                  <c:v>0</c:v>
                </c:pt>
                <c:pt idx="4">
                  <c:v>0</c:v>
                </c:pt>
              </c:numCache>
            </c:numRef>
          </c:val>
          <c:extLst>
            <c:ext xmlns:c16="http://schemas.microsoft.com/office/drawing/2014/chart" uri="{C3380CC4-5D6E-409C-BE32-E72D297353CC}">
              <c16:uniqueId val="{00000000-5CC2-4F58-A806-9E0A84D19908}"/>
            </c:ext>
          </c:extLst>
        </c:ser>
        <c:ser>
          <c:idx val="1"/>
          <c:order val="1"/>
          <c:spPr>
            <a:blipFill>
              <a:blip xmlns:r="http://schemas.openxmlformats.org/officeDocument/2006/relationships" r:embed="rId4"/>
              <a:stretch>
                <a:fillRect/>
              </a:stretch>
            </a:blipFill>
            <a:ln>
              <a:noFill/>
            </a:ln>
            <a:effectLst/>
          </c:spPr>
          <c:invertIfNegative val="0"/>
          <c:val>
            <c:numRef>
              <c:f>Processing!$O$3:$S$3</c:f>
              <c:numCache>
                <c:formatCode>General</c:formatCode>
                <c:ptCount val="5"/>
                <c:pt idx="0">
                  <c:v>0</c:v>
                </c:pt>
                <c:pt idx="1">
                  <c:v>0</c:v>
                </c:pt>
                <c:pt idx="2">
                  <c:v>0</c:v>
                </c:pt>
                <c:pt idx="3">
                  <c:v>10</c:v>
                </c:pt>
                <c:pt idx="4">
                  <c:v>0</c:v>
                </c:pt>
              </c:numCache>
            </c:numRef>
          </c:val>
          <c:extLst>
            <c:ext xmlns:c16="http://schemas.microsoft.com/office/drawing/2014/chart" uri="{C3380CC4-5D6E-409C-BE32-E72D297353CC}">
              <c16:uniqueId val="{00000001-5CC2-4F58-A806-9E0A84D19908}"/>
            </c:ext>
          </c:extLst>
        </c:ser>
        <c:ser>
          <c:idx val="2"/>
          <c:order val="2"/>
          <c:spPr>
            <a:blipFill>
              <a:blip xmlns:r="http://schemas.openxmlformats.org/officeDocument/2006/relationships" r:embed="rId5"/>
              <a:stretch>
                <a:fillRect/>
              </a:stretch>
            </a:blipFill>
            <a:ln>
              <a:noFill/>
            </a:ln>
            <a:effectLst/>
          </c:spPr>
          <c:invertIfNegative val="0"/>
          <c:val>
            <c:numRef>
              <c:f>Processing!$O$4:$S$4</c:f>
              <c:numCache>
                <c:formatCode>General</c:formatCode>
                <c:ptCount val="5"/>
                <c:pt idx="0">
                  <c:v>0</c:v>
                </c:pt>
                <c:pt idx="1">
                  <c:v>0</c:v>
                </c:pt>
                <c:pt idx="2">
                  <c:v>0</c:v>
                </c:pt>
                <c:pt idx="3">
                  <c:v>0</c:v>
                </c:pt>
                <c:pt idx="4">
                  <c:v>10</c:v>
                </c:pt>
              </c:numCache>
            </c:numRef>
          </c:val>
          <c:extLst>
            <c:ext xmlns:c16="http://schemas.microsoft.com/office/drawing/2014/chart" uri="{C3380CC4-5D6E-409C-BE32-E72D297353CC}">
              <c16:uniqueId val="{00000002-5CC2-4F58-A806-9E0A84D19908}"/>
            </c:ext>
          </c:extLst>
        </c:ser>
        <c:ser>
          <c:idx val="3"/>
          <c:order val="3"/>
          <c:spPr>
            <a:blipFill>
              <a:blip xmlns:r="http://schemas.openxmlformats.org/officeDocument/2006/relationships" r:embed="rId6"/>
              <a:stretch>
                <a:fillRect/>
              </a:stretch>
            </a:blipFill>
            <a:ln>
              <a:noFill/>
            </a:ln>
            <a:effectLst/>
          </c:spPr>
          <c:invertIfNegative val="0"/>
          <c:val>
            <c:numRef>
              <c:f>Processing!$O$5:$S$5</c:f>
              <c:numCache>
                <c:formatCode>General</c:formatCode>
                <c:ptCount val="5"/>
                <c:pt idx="0">
                  <c:v>0</c:v>
                </c:pt>
                <c:pt idx="1">
                  <c:v>10</c:v>
                </c:pt>
                <c:pt idx="2">
                  <c:v>0</c:v>
                </c:pt>
                <c:pt idx="3">
                  <c:v>0</c:v>
                </c:pt>
                <c:pt idx="4">
                  <c:v>0</c:v>
                </c:pt>
              </c:numCache>
            </c:numRef>
          </c:val>
          <c:extLst>
            <c:ext xmlns:c16="http://schemas.microsoft.com/office/drawing/2014/chart" uri="{C3380CC4-5D6E-409C-BE32-E72D297353CC}">
              <c16:uniqueId val="{00000003-5CC2-4F58-A806-9E0A84D19908}"/>
            </c:ext>
          </c:extLst>
        </c:ser>
        <c:ser>
          <c:idx val="4"/>
          <c:order val="4"/>
          <c:spPr>
            <a:blipFill>
              <a:blip xmlns:r="http://schemas.openxmlformats.org/officeDocument/2006/relationships" r:embed="rId7"/>
              <a:stretch>
                <a:fillRect/>
              </a:stretch>
            </a:blipFill>
            <a:ln>
              <a:noFill/>
            </a:ln>
            <a:effectLst/>
          </c:spPr>
          <c:invertIfNegative val="0"/>
          <c:val>
            <c:numRef>
              <c:f>Processing!$O$6:$S$6</c:f>
              <c:numCache>
                <c:formatCode>General</c:formatCode>
                <c:ptCount val="5"/>
                <c:pt idx="0">
                  <c:v>0</c:v>
                </c:pt>
                <c:pt idx="1">
                  <c:v>0</c:v>
                </c:pt>
                <c:pt idx="2">
                  <c:v>10</c:v>
                </c:pt>
                <c:pt idx="3">
                  <c:v>0</c:v>
                </c:pt>
                <c:pt idx="4">
                  <c:v>0</c:v>
                </c:pt>
              </c:numCache>
            </c:numRef>
          </c:val>
          <c:extLst>
            <c:ext xmlns:c16="http://schemas.microsoft.com/office/drawing/2014/chart" uri="{C3380CC4-5D6E-409C-BE32-E72D297353CC}">
              <c16:uniqueId val="{00000004-5CC2-4F58-A806-9E0A84D19908}"/>
            </c:ext>
          </c:extLst>
        </c:ser>
        <c:dLbls>
          <c:showLegendKey val="0"/>
          <c:showVal val="0"/>
          <c:showCatName val="0"/>
          <c:showSerName val="0"/>
          <c:showPercent val="0"/>
          <c:showBubbleSize val="0"/>
        </c:dLbls>
        <c:gapWidth val="20"/>
        <c:overlap val="100"/>
        <c:axId val="254741647"/>
        <c:axId val="254719087"/>
      </c:barChart>
      <c:catAx>
        <c:axId val="254741647"/>
        <c:scaling>
          <c:orientation val="maxMin"/>
        </c:scaling>
        <c:delete val="1"/>
        <c:axPos val="l"/>
        <c:majorTickMark val="out"/>
        <c:minorTickMark val="none"/>
        <c:tickLblPos val="nextTo"/>
        <c:crossAx val="254719087"/>
        <c:crosses val="autoZero"/>
        <c:auto val="1"/>
        <c:lblAlgn val="ctr"/>
        <c:lblOffset val="100"/>
        <c:noMultiLvlLbl val="0"/>
      </c:catAx>
      <c:valAx>
        <c:axId val="254719087"/>
        <c:scaling>
          <c:orientation val="minMax"/>
          <c:max val="10"/>
          <c:min val="0"/>
        </c:scaling>
        <c:delete val="1"/>
        <c:axPos val="t"/>
        <c:numFmt formatCode="General" sourceLinked="1"/>
        <c:majorTickMark val="out"/>
        <c:minorTickMark val="none"/>
        <c:tickLblPos val="nextTo"/>
        <c:crossAx val="25474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2"/>
          <c:order val="2"/>
          <c:spPr>
            <a:noFill/>
            <a:ln>
              <a:noFill/>
            </a:ln>
            <a:effectLst/>
          </c:spPr>
          <c:invertIfNegative val="0"/>
          <c:val>
            <c:numRef>
              <c:f>Processing!$M$2:$M$6</c:f>
              <c:numCache>
                <c:formatCode>General</c:formatCode>
                <c:ptCount val="5"/>
                <c:pt idx="0">
                  <c:v>20573.95</c:v>
                </c:pt>
                <c:pt idx="1">
                  <c:v>20573.95</c:v>
                </c:pt>
                <c:pt idx="2">
                  <c:v>20573.95</c:v>
                </c:pt>
                <c:pt idx="3">
                  <c:v>20573.95</c:v>
                </c:pt>
                <c:pt idx="4">
                  <c:v>20573.95</c:v>
                </c:pt>
              </c:numCache>
            </c:numRef>
          </c:val>
          <c:extLst>
            <c:ext xmlns:c16="http://schemas.microsoft.com/office/drawing/2014/chart" uri="{C3380CC4-5D6E-409C-BE32-E72D297353CC}">
              <c16:uniqueId val="{00000000-7F9E-4FA2-A28E-1A0083ADCAFC}"/>
            </c:ext>
          </c:extLst>
        </c:ser>
        <c:ser>
          <c:idx val="3"/>
          <c:order val="3"/>
          <c:spPr>
            <a:solidFill>
              <a:srgbClr val="5D136D"/>
            </a:solidFill>
            <a:ln w="127000">
              <a:solidFill>
                <a:srgbClr val="5D136D"/>
              </a:solidFill>
            </a:ln>
            <a:effectLst/>
          </c:spPr>
          <c:invertIfNegative val="0"/>
          <c:val>
            <c:numRef>
              <c:f>Processing!$K$2:$K$6</c:f>
              <c:numCache>
                <c:formatCode>_("$"* #,##0_);_("$"* \(#,##0\);_("$"* "-"??_);_(@_)</c:formatCode>
                <c:ptCount val="5"/>
                <c:pt idx="0">
                  <c:v>411479</c:v>
                </c:pt>
                <c:pt idx="1">
                  <c:v>400718</c:v>
                </c:pt>
                <c:pt idx="2">
                  <c:v>385967</c:v>
                </c:pt>
                <c:pt idx="3">
                  <c:v>376981</c:v>
                </c:pt>
                <c:pt idx="4">
                  <c:v>354704</c:v>
                </c:pt>
              </c:numCache>
            </c:numRef>
          </c:val>
          <c:extLst>
            <c:ext xmlns:c16="http://schemas.microsoft.com/office/drawing/2014/chart" uri="{C3380CC4-5D6E-409C-BE32-E72D297353CC}">
              <c16:uniqueId val="{00000002-7F9E-4FA2-A28E-1A0083ADCAFC}"/>
            </c:ext>
          </c:extLst>
        </c:ser>
        <c:dLbls>
          <c:showLegendKey val="0"/>
          <c:showVal val="0"/>
          <c:showCatName val="0"/>
          <c:showSerName val="0"/>
          <c:showPercent val="0"/>
          <c:showBubbleSize val="0"/>
        </c:dLbls>
        <c:gapWidth val="220"/>
        <c:overlap val="100"/>
        <c:axId val="268077311"/>
        <c:axId val="268099871"/>
      </c:barChart>
      <c:barChart>
        <c:barDir val="bar"/>
        <c:grouping val="stacked"/>
        <c:varyColors val="0"/>
        <c:ser>
          <c:idx val="1"/>
          <c:order val="0"/>
          <c:spPr>
            <a:noFill/>
            <a:ln>
              <a:noFill/>
            </a:ln>
            <a:effectLst/>
          </c:spPr>
          <c:invertIfNegative val="0"/>
          <c:val>
            <c:numRef>
              <c:f>Processing!$M$2:$M$6</c:f>
              <c:numCache>
                <c:formatCode>General</c:formatCode>
                <c:ptCount val="5"/>
                <c:pt idx="0">
                  <c:v>20573.95</c:v>
                </c:pt>
                <c:pt idx="1">
                  <c:v>20573.95</c:v>
                </c:pt>
                <c:pt idx="2">
                  <c:v>20573.95</c:v>
                </c:pt>
                <c:pt idx="3">
                  <c:v>20573.95</c:v>
                </c:pt>
                <c:pt idx="4">
                  <c:v>20573.95</c:v>
                </c:pt>
              </c:numCache>
            </c:numRef>
          </c:val>
          <c:extLst>
            <c:ext xmlns:c16="http://schemas.microsoft.com/office/drawing/2014/chart" uri="{C3380CC4-5D6E-409C-BE32-E72D297353CC}">
              <c16:uniqueId val="{00000000-7861-44C5-A815-7C616BBB309E}"/>
            </c:ext>
          </c:extLst>
        </c:ser>
        <c:ser>
          <c:idx val="0"/>
          <c:order val="1"/>
          <c:spPr>
            <a:solidFill>
              <a:srgbClr val="DA21B6"/>
            </a:solidFill>
            <a:ln w="127000">
              <a:gradFill>
                <a:gsLst>
                  <a:gs pos="15000">
                    <a:srgbClr val="53188D"/>
                  </a:gs>
                  <a:gs pos="100000">
                    <a:srgbClr val="DA21B6"/>
                  </a:gs>
                </a:gsLst>
                <a:lin ang="16200000" scaled="0"/>
              </a:gradFill>
            </a:ln>
            <a:effectLst>
              <a:outerShdw dist="63500" dir="2700000" algn="tl" rotWithShape="0">
                <a:prstClr val="black">
                  <a:alpha val="40000"/>
                </a:prstClr>
              </a:outerShdw>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6762177650429797"/>
                      <c:h val="0.20924453258159162"/>
                    </c:manualLayout>
                  </c15:layout>
                </c:ext>
                <c:ext xmlns:c16="http://schemas.microsoft.com/office/drawing/2014/chart" uri="{C3380CC4-5D6E-409C-BE32-E72D297353CC}">
                  <c16:uniqueId val="{00000000-2FA7-45C2-B53C-17368F5C6879}"/>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23419293218720152"/>
                      <c:h val="0.20358239458503438"/>
                    </c:manualLayout>
                  </c15:layout>
                </c:ext>
                <c:ext xmlns:c16="http://schemas.microsoft.com/office/drawing/2014/chart" uri="{C3380CC4-5D6E-409C-BE32-E72D297353CC}">
                  <c16:uniqueId val="{00000001-2FA7-45C2-B53C-17368F5C6879}"/>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2941738299904488"/>
                      <c:h val="0.20358239458503438"/>
                    </c:manualLayout>
                  </c15:layout>
                </c:ext>
                <c:ext xmlns:c16="http://schemas.microsoft.com/office/drawing/2014/chart" uri="{C3380CC4-5D6E-409C-BE32-E72D297353CC}">
                  <c16:uniqueId val="{00000002-2FA7-45C2-B53C-17368F5C6879}"/>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2464183381088826"/>
                      <c:h val="0.20358239458503438"/>
                    </c:manualLayout>
                  </c15:layout>
                </c:ext>
                <c:ext xmlns:c16="http://schemas.microsoft.com/office/drawing/2014/chart" uri="{C3380CC4-5D6E-409C-BE32-E72D297353CC}">
                  <c16:uniqueId val="{00000003-2FA7-45C2-B53C-17368F5C6879}"/>
                </c:ext>
              </c:extLst>
            </c:dLbl>
            <c:dLbl>
              <c:idx val="4"/>
              <c:dLblPos val="inEnd"/>
              <c:showLegendKey val="0"/>
              <c:showVal val="1"/>
              <c:showCatName val="0"/>
              <c:showSerName val="0"/>
              <c:showPercent val="0"/>
              <c:showBubbleSize val="0"/>
              <c:extLst>
                <c:ext xmlns:c15="http://schemas.microsoft.com/office/drawing/2012/chart" uri="{CE6537A1-D6FC-4f65-9D91-7224C49458BB}">
                  <c15:layout>
                    <c:manualLayout>
                      <c:w val="0.24851957975167144"/>
                      <c:h val="0.20358239458503438"/>
                    </c:manualLayout>
                  </c15:layout>
                </c:ext>
                <c:ext xmlns:c16="http://schemas.microsoft.com/office/drawing/2014/chart" uri="{C3380CC4-5D6E-409C-BE32-E72D297353CC}">
                  <c16:uniqueId val="{00000004-2FA7-45C2-B53C-17368F5C68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Processing!$L$2:$L$6</c:f>
              <c:numCache>
                <c:formatCode>_("$"* #,##0_);_("$"* \(#,##0\);_("$"* "-"??_);_(@_)</c:formatCode>
                <c:ptCount val="5"/>
                <c:pt idx="0">
                  <c:v>411479</c:v>
                </c:pt>
                <c:pt idx="1">
                  <c:v>400718</c:v>
                </c:pt>
                <c:pt idx="2">
                  <c:v>385967</c:v>
                </c:pt>
                <c:pt idx="3">
                  <c:v>376981</c:v>
                </c:pt>
                <c:pt idx="4">
                  <c:v>354704</c:v>
                </c:pt>
              </c:numCache>
            </c:numRef>
          </c:val>
          <c:extLst>
            <c:ext xmlns:c16="http://schemas.microsoft.com/office/drawing/2014/chart" uri="{C3380CC4-5D6E-409C-BE32-E72D297353CC}">
              <c16:uniqueId val="{00000001-7861-44C5-A815-7C616BBB309E}"/>
            </c:ext>
          </c:extLst>
        </c:ser>
        <c:dLbls>
          <c:showLegendKey val="0"/>
          <c:showVal val="0"/>
          <c:showCatName val="0"/>
          <c:showSerName val="0"/>
          <c:showPercent val="0"/>
          <c:showBubbleSize val="0"/>
        </c:dLbls>
        <c:gapWidth val="220"/>
        <c:overlap val="100"/>
        <c:axId val="687487232"/>
        <c:axId val="482508960"/>
      </c:barChart>
      <c:catAx>
        <c:axId val="268077311"/>
        <c:scaling>
          <c:orientation val="maxMin"/>
        </c:scaling>
        <c:delete val="1"/>
        <c:axPos val="l"/>
        <c:majorTickMark val="out"/>
        <c:minorTickMark val="none"/>
        <c:tickLblPos val="nextTo"/>
        <c:crossAx val="268099871"/>
        <c:crosses val="autoZero"/>
        <c:auto val="1"/>
        <c:lblAlgn val="ctr"/>
        <c:lblOffset val="100"/>
        <c:noMultiLvlLbl val="0"/>
      </c:catAx>
      <c:valAx>
        <c:axId val="268099871"/>
        <c:scaling>
          <c:orientation val="minMax"/>
        </c:scaling>
        <c:delete val="1"/>
        <c:axPos val="t"/>
        <c:numFmt formatCode="General" sourceLinked="1"/>
        <c:majorTickMark val="out"/>
        <c:minorTickMark val="none"/>
        <c:tickLblPos val="nextTo"/>
        <c:crossAx val="268077311"/>
        <c:crosses val="autoZero"/>
        <c:crossBetween val="between"/>
      </c:valAx>
      <c:valAx>
        <c:axId val="482508960"/>
        <c:scaling>
          <c:orientation val="minMax"/>
        </c:scaling>
        <c:delete val="1"/>
        <c:axPos val="t"/>
        <c:numFmt formatCode="General" sourceLinked="1"/>
        <c:majorTickMark val="out"/>
        <c:minorTickMark val="none"/>
        <c:tickLblPos val="nextTo"/>
        <c:crossAx val="687487232"/>
        <c:crosses val="autoZero"/>
        <c:crossBetween val="between"/>
      </c:valAx>
      <c:catAx>
        <c:axId val="687487232"/>
        <c:scaling>
          <c:orientation val="maxMin"/>
        </c:scaling>
        <c:delete val="1"/>
        <c:axPos val="r"/>
        <c:majorTickMark val="out"/>
        <c:minorTickMark val="none"/>
        <c:tickLblPos val="nextTo"/>
        <c:crossAx val="482508960"/>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1-9DBE-44B1-B16B-B6EDEE358F03}"/>
            </c:ext>
          </c:extLst>
        </c:ser>
        <c:ser>
          <c:idx val="1"/>
          <c:order val="1"/>
          <c:spPr>
            <a:solidFill>
              <a:srgbClr val="5D136D"/>
            </a:solidFill>
            <a:ln w="127000">
              <a:solidFill>
                <a:srgbClr val="5D136D"/>
              </a:solid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0-9DBE-44B1-B16B-B6EDEE358F03}"/>
            </c:ext>
          </c:extLst>
        </c:ser>
        <c:dLbls>
          <c:showLegendKey val="0"/>
          <c:showVal val="0"/>
          <c:showCatName val="0"/>
          <c:showSerName val="0"/>
          <c:showPercent val="0"/>
          <c:showBubbleSize val="0"/>
        </c:dLbls>
        <c:gapWidth val="200"/>
        <c:overlap val="100"/>
        <c:axId val="268054271"/>
        <c:axId val="268067711"/>
      </c:barChart>
      <c:barChart>
        <c:barDir val="col"/>
        <c:grouping val="stacked"/>
        <c:varyColors val="0"/>
        <c:ser>
          <c:idx val="3"/>
          <c:order val="3"/>
          <c:spPr>
            <a:no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10FE-43E5-ACE7-74689EEE8138}"/>
            </c:ext>
          </c:extLst>
        </c:ser>
        <c:ser>
          <c:idx val="4"/>
          <c:order val="4"/>
          <c:spPr>
            <a:solidFill>
              <a:srgbClr val="DA21B6"/>
            </a:solidFill>
            <a:ln w="127000">
              <a:gradFill>
                <a:gsLst>
                  <a:gs pos="0">
                    <a:srgbClr val="DA21B6"/>
                  </a:gs>
                  <a:gs pos="100000">
                    <a:srgbClr val="53188D"/>
                  </a:gs>
                </a:gsLst>
                <a:lin ang="7200000" scaled="0"/>
              </a:gradFill>
            </a:ln>
            <a:effectLst>
              <a:outerShdw blurRad="50800" dist="38100" dir="2700000" algn="tl" rotWithShape="0">
                <a:prstClr val="black">
                  <a:alpha val="40000"/>
                </a:prstClr>
              </a:outerShdw>
            </a:effectLst>
          </c:spPr>
          <c:invertIfNegative val="0"/>
          <c:val>
            <c:numRef>
              <c:f>Processing!$P$9:$P$15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10FE-43E5-ACE7-74689EEE8138}"/>
            </c:ext>
          </c:extLst>
        </c:ser>
        <c:dLbls>
          <c:showLegendKey val="0"/>
          <c:showVal val="0"/>
          <c:showCatName val="0"/>
          <c:showSerName val="0"/>
          <c:showPercent val="0"/>
          <c:showBubbleSize val="0"/>
        </c:dLbls>
        <c:gapWidth val="200"/>
        <c:overlap val="100"/>
        <c:axId val="845752080"/>
        <c:axId val="845742000"/>
      </c:barChart>
      <c:scatterChart>
        <c:scatterStyle val="lineMarker"/>
        <c:varyColors val="0"/>
        <c:ser>
          <c:idx val="2"/>
          <c:order val="2"/>
          <c:tx>
            <c:v>Label</c:v>
          </c:tx>
          <c:spPr>
            <a:ln w="25400" cap="rnd">
              <a:noFill/>
              <a:round/>
            </a:ln>
            <a:effectLst/>
          </c:spPr>
          <c:marker>
            <c:symbol val="none"/>
          </c:marker>
          <c:dLbls>
            <c:dLbl>
              <c:idx val="0"/>
              <c:tx>
                <c:rich>
                  <a:bodyPr/>
                  <a:lstStyle/>
                  <a:p>
                    <a:fld id="{4BDD97C1-A9F6-4882-AF4F-9E84B1A84B43}"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DBE-44B1-B16B-B6EDEE358F03}"/>
                </c:ext>
              </c:extLst>
            </c:dLbl>
            <c:dLbl>
              <c:idx val="1"/>
              <c:tx>
                <c:rich>
                  <a:bodyPr/>
                  <a:lstStyle/>
                  <a:p>
                    <a:fld id="{8C1B169D-35F1-431D-9F0D-E31EF5ED110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DBE-44B1-B16B-B6EDEE358F03}"/>
                </c:ext>
              </c:extLst>
            </c:dLbl>
            <c:dLbl>
              <c:idx val="2"/>
              <c:tx>
                <c:rich>
                  <a:bodyPr/>
                  <a:lstStyle/>
                  <a:p>
                    <a:fld id="{A7D5FC74-DD1F-4EE8-91F2-A643BBC1BC6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DBE-44B1-B16B-B6EDEE358F03}"/>
                </c:ext>
              </c:extLst>
            </c:dLbl>
            <c:dLbl>
              <c:idx val="3"/>
              <c:tx>
                <c:rich>
                  <a:bodyPr/>
                  <a:lstStyle/>
                  <a:p>
                    <a:fld id="{43B91305-C546-4A4C-A421-B58B809FCC0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DBE-44B1-B16B-B6EDEE358F03}"/>
                </c:ext>
              </c:extLst>
            </c:dLbl>
            <c:dLbl>
              <c:idx val="4"/>
              <c:tx>
                <c:rich>
                  <a:bodyPr/>
                  <a:lstStyle/>
                  <a:p>
                    <a:fld id="{B253CD17-94F5-49C0-BDA8-4682D969D5B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DBE-44B1-B16B-B6EDEE358F03}"/>
                </c:ext>
              </c:extLst>
            </c:dLbl>
            <c:dLbl>
              <c:idx val="5"/>
              <c:tx>
                <c:rich>
                  <a:bodyPr/>
                  <a:lstStyle/>
                  <a:p>
                    <a:fld id="{2FD2193A-E96A-4A9B-B447-373233F9550F}"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DBE-44B1-B16B-B6EDEE358F03}"/>
                </c:ext>
              </c:extLst>
            </c:dLbl>
            <c:dLbl>
              <c:idx val="6"/>
              <c:tx>
                <c:rich>
                  <a:bodyPr/>
                  <a:lstStyle/>
                  <a:p>
                    <a:fld id="{8E47218D-70AC-4CF4-AAD1-6044D4755BF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DBE-44B1-B16B-B6EDEE358F03}"/>
                </c:ext>
              </c:extLst>
            </c:dLbl>
            <c:numFmt formatCode="[&gt;=1000000]#,##0.0,,\ &quot;M&quot;;[&gt;=1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Processing!$R$9:$R$15</c:f>
              <c:numCache>
                <c:formatCode>General</c:formatCode>
                <c:ptCount val="7"/>
                <c:pt idx="0">
                  <c:v>131307.6</c:v>
                </c:pt>
                <c:pt idx="1">
                  <c:v>295529.59999999998</c:v>
                </c:pt>
                <c:pt idx="2">
                  <c:v>492383.6</c:v>
                </c:pt>
                <c:pt idx="3">
                  <c:v>510186.6</c:v>
                </c:pt>
                <c:pt idx="4">
                  <c:v>386545.6</c:v>
                </c:pt>
                <c:pt idx="5">
                  <c:v>196509.6</c:v>
                </c:pt>
                <c:pt idx="6">
                  <c:v>87448.6</c:v>
                </c:pt>
              </c:numCache>
            </c:numRef>
          </c:yVal>
          <c:smooth val="0"/>
          <c:extLst>
            <c:ext xmlns:c15="http://schemas.microsoft.com/office/drawing/2012/chart" uri="{02D57815-91ED-43cb-92C2-25804820EDAC}">
              <c15:datalabelsRange>
                <c15:f>Processing!$S$9:$S$15</c15:f>
                <c15:dlblRangeCache>
                  <c:ptCount val="7"/>
                  <c:pt idx="0">
                    <c:v>107K</c:v>
                  </c:pt>
                  <c:pt idx="1">
                    <c:v>271K</c:v>
                  </c:pt>
                  <c:pt idx="2">
                    <c:v>468K</c:v>
                  </c:pt>
                  <c:pt idx="3">
                    <c:v>486K</c:v>
                  </c:pt>
                  <c:pt idx="4">
                    <c:v>362K</c:v>
                  </c:pt>
                  <c:pt idx="5">
                    <c:v>172K</c:v>
                  </c:pt>
                  <c:pt idx="6">
                    <c:v>63K</c:v>
                  </c:pt>
                </c15:dlblRangeCache>
              </c15:datalabelsRange>
            </c:ext>
            <c:ext xmlns:c16="http://schemas.microsoft.com/office/drawing/2014/chart" uri="{C3380CC4-5D6E-409C-BE32-E72D297353CC}">
              <c16:uniqueId val="{00000002-9DBE-44B1-B16B-B6EDEE358F03}"/>
            </c:ext>
          </c:extLst>
        </c:ser>
        <c:dLbls>
          <c:showLegendKey val="0"/>
          <c:showVal val="0"/>
          <c:showCatName val="0"/>
          <c:showSerName val="0"/>
          <c:showPercent val="0"/>
          <c:showBubbleSize val="0"/>
        </c:dLbls>
        <c:axId val="845752080"/>
        <c:axId val="845742000"/>
      </c:scatterChart>
      <c:catAx>
        <c:axId val="2680542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067711"/>
        <c:crosses val="autoZero"/>
        <c:auto val="1"/>
        <c:lblAlgn val="ctr"/>
        <c:lblOffset val="100"/>
        <c:noMultiLvlLbl val="0"/>
      </c:catAx>
      <c:valAx>
        <c:axId val="268067711"/>
        <c:scaling>
          <c:orientation val="minMax"/>
        </c:scaling>
        <c:delete val="1"/>
        <c:axPos val="l"/>
        <c:numFmt formatCode="General" sourceLinked="1"/>
        <c:majorTickMark val="none"/>
        <c:minorTickMark val="none"/>
        <c:tickLblPos val="nextTo"/>
        <c:crossAx val="268054271"/>
        <c:crosses val="autoZero"/>
        <c:crossBetween val="between"/>
      </c:valAx>
      <c:valAx>
        <c:axId val="845742000"/>
        <c:scaling>
          <c:orientation val="minMax"/>
        </c:scaling>
        <c:delete val="1"/>
        <c:axPos val="r"/>
        <c:numFmt formatCode="General" sourceLinked="1"/>
        <c:majorTickMark val="out"/>
        <c:minorTickMark val="none"/>
        <c:tickLblPos val="nextTo"/>
        <c:crossAx val="845752080"/>
        <c:crosses val="max"/>
        <c:crossBetween val="midCat"/>
      </c:valAx>
      <c:valAx>
        <c:axId val="845752080"/>
        <c:scaling>
          <c:orientation val="minMax"/>
        </c:scaling>
        <c:delete val="1"/>
        <c:axPos val="b"/>
        <c:majorTickMark val="out"/>
        <c:minorTickMark val="none"/>
        <c:tickLblPos val="nextTo"/>
        <c:crossAx val="84574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Processing!$C$8</c:f>
              <c:strCache>
                <c:ptCount val="1"/>
                <c:pt idx="0">
                  <c:v>Expenses</c:v>
                </c:pt>
              </c:strCache>
            </c:strRef>
          </c:tx>
          <c:spPr>
            <a:solidFill>
              <a:srgbClr val="0F1779"/>
            </a:solidFill>
            <a:ln w="101600">
              <a:solidFill>
                <a:srgbClr val="0F1779">
                  <a:alpha val="94000"/>
                </a:srgbClr>
              </a:soli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Processing!$C$9:$C$20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0-C930-4484-AA50-379D5DD634AC}"/>
            </c:ext>
          </c:extLst>
        </c:ser>
        <c:ser>
          <c:idx val="3"/>
          <c:order val="3"/>
          <c:tx>
            <c:strRef>
              <c:f>Processing!$E$8</c:f>
              <c:strCache>
                <c:ptCount val="1"/>
                <c:pt idx="0">
                  <c:v>Cursor B</c:v>
                </c:pt>
              </c:strCache>
            </c:strRef>
          </c:tx>
          <c:spPr>
            <a:solidFill>
              <a:srgbClr val="3832F8"/>
            </a:solidFill>
            <a:ln w="101600">
              <a:solidFill>
                <a:srgbClr val="3832F8"/>
              </a:soli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Processing!$E$9:$E$20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1-C930-4484-AA50-379D5DD634AC}"/>
            </c:ext>
          </c:extLst>
        </c:ser>
        <c:dLbls>
          <c:showLegendKey val="0"/>
          <c:showVal val="0"/>
          <c:showCatName val="0"/>
          <c:showSerName val="0"/>
          <c:showPercent val="0"/>
          <c:showBubbleSize val="0"/>
        </c:dLbls>
        <c:gapWidth val="250"/>
        <c:overlap val="100"/>
        <c:axId val="805776863"/>
        <c:axId val="805778783"/>
      </c:barChart>
      <c:lineChart>
        <c:grouping val="standard"/>
        <c:varyColors val="0"/>
        <c:ser>
          <c:idx val="0"/>
          <c:order val="0"/>
          <c:tx>
            <c:strRef>
              <c:f>Processing!$B$8</c:f>
              <c:strCache>
                <c:ptCount val="1"/>
                <c:pt idx="0">
                  <c:v>Revenue</c:v>
                </c:pt>
              </c:strCache>
            </c:strRef>
          </c:tx>
          <c:spPr>
            <a:ln w="28575" cap="rnd">
              <a:gradFill>
                <a:gsLst>
                  <a:gs pos="0">
                    <a:srgbClr val="341EEF"/>
                  </a:gs>
                  <a:gs pos="100000">
                    <a:srgbClr val="F121A9"/>
                  </a:gs>
                </a:gsLst>
                <a:lin ang="0" scaled="0"/>
              </a:gradFill>
              <a:round/>
            </a:ln>
            <a:effectLst>
              <a:outerShdw blurRad="50800" dist="38100" dir="5400000" algn="t" rotWithShape="0">
                <a:prstClr val="black">
                  <a:alpha val="40000"/>
                </a:prstClr>
              </a:outerShdw>
            </a:effectLst>
          </c:spPr>
          <c:marker>
            <c:symbol val="none"/>
          </c:marker>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2-C930-4484-AA50-379D5DD634AC}"/>
            </c:ext>
          </c:extLst>
        </c:ser>
        <c:dLbls>
          <c:showLegendKey val="0"/>
          <c:showVal val="0"/>
          <c:showCatName val="0"/>
          <c:showSerName val="0"/>
          <c:showPercent val="0"/>
          <c:showBubbleSize val="0"/>
        </c:dLbls>
        <c:marker val="1"/>
        <c:smooth val="0"/>
        <c:axId val="805776863"/>
        <c:axId val="805778783"/>
      </c:lineChart>
      <c:scatterChart>
        <c:scatterStyle val="lineMarker"/>
        <c:varyColors val="0"/>
        <c:ser>
          <c:idx val="2"/>
          <c:order val="2"/>
          <c:tx>
            <c:strRef>
              <c:f>Processing!$D$8</c:f>
              <c:strCache>
                <c:ptCount val="1"/>
                <c:pt idx="0">
                  <c:v>Cursor V</c:v>
                </c:pt>
              </c:strCache>
            </c:strRef>
          </c:tx>
          <c:spPr>
            <a:ln w="25400" cap="rnd">
              <a:noFill/>
              <a:round/>
            </a:ln>
            <a:effectLst/>
          </c:spPr>
          <c:marker>
            <c:symbol val="circle"/>
            <c:size val="5"/>
            <c:spPr>
              <a:solidFill>
                <a:schemeClr val="bg1"/>
              </a:solidFill>
              <a:ln w="9525">
                <a:solidFill>
                  <a:srgbClr val="F121A9"/>
                </a:solidFill>
              </a:ln>
              <a:effectLst/>
            </c:spPr>
          </c:marker>
          <c:errBars>
            <c:errDir val="y"/>
            <c:errBarType val="both"/>
            <c:errValType val="cust"/>
            <c:noEndCap val="0"/>
            <c:plus>
              <c:numLit>
                <c:formatCode>General</c:formatCode>
                <c:ptCount val="1"/>
                <c:pt idx="0">
                  <c:v>1</c:v>
                </c:pt>
              </c:numLit>
            </c:plus>
            <c:minus>
              <c:numRef>
                <c:f>Processing!$F$9:$F$20</c:f>
                <c:numCache>
                  <c:formatCode>General</c:formatCode>
                  <c:ptCount val="12"/>
                  <c:pt idx="0">
                    <c:v>150545</c:v>
                  </c:pt>
                  <c:pt idx="1">
                    <c:v>164634</c:v>
                  </c:pt>
                  <c:pt idx="2">
                    <c:v>162837</c:v>
                  </c:pt>
                  <c:pt idx="3">
                    <c:v>144129</c:v>
                  </c:pt>
                  <c:pt idx="4">
                    <c:v>120667</c:v>
                  </c:pt>
                  <c:pt idx="5">
                    <c:v>110721</c:v>
                  </c:pt>
                  <c:pt idx="6">
                    <c:v>127534</c:v>
                  </c:pt>
                  <c:pt idx="7">
                    <c:v>169449</c:v>
                  </c:pt>
                  <c:pt idx="8">
                    <c:v>205152</c:v>
                  </c:pt>
                  <c:pt idx="9">
                    <c:v>216392</c:v>
                  </c:pt>
                  <c:pt idx="10">
                    <c:v>194825</c:v>
                  </c:pt>
                  <c:pt idx="11">
                    <c:v>156964</c:v>
                  </c:pt>
                </c:numCache>
              </c:numRef>
            </c:minus>
            <c:spPr>
              <a:noFill/>
              <a:ln w="9525" cap="flat" cmpd="sng" algn="ctr">
                <a:solidFill>
                  <a:srgbClr val="3832F8"/>
                </a:solidFill>
                <a:round/>
              </a:ln>
              <a:effectLst/>
            </c:spPr>
          </c:errBars>
          <c:xVal>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Processing!$D$9:$D$20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yVal>
          <c:smooth val="0"/>
          <c:extLst>
            <c:ext xmlns:c16="http://schemas.microsoft.com/office/drawing/2014/chart" uri="{C3380CC4-5D6E-409C-BE32-E72D297353CC}">
              <c16:uniqueId val="{00000003-C930-4484-AA50-379D5DD634AC}"/>
            </c:ext>
          </c:extLst>
        </c:ser>
        <c:dLbls>
          <c:showLegendKey val="0"/>
          <c:showVal val="0"/>
          <c:showCatName val="0"/>
          <c:showSerName val="0"/>
          <c:showPercent val="0"/>
          <c:showBubbleSize val="0"/>
        </c:dLbls>
        <c:axId val="805776863"/>
        <c:axId val="805778783"/>
      </c:scatterChart>
      <c:catAx>
        <c:axId val="805776863"/>
        <c:scaling>
          <c:orientation val="minMax"/>
        </c:scaling>
        <c:delete val="1"/>
        <c:axPos val="b"/>
        <c:numFmt formatCode="General" sourceLinked="1"/>
        <c:majorTickMark val="none"/>
        <c:minorTickMark val="none"/>
        <c:tickLblPos val="nextTo"/>
        <c:crossAx val="805778783"/>
        <c:crosses val="autoZero"/>
        <c:auto val="1"/>
        <c:lblAlgn val="ctr"/>
        <c:lblOffset val="100"/>
        <c:noMultiLvlLbl val="0"/>
      </c:catAx>
      <c:valAx>
        <c:axId val="805778783"/>
        <c:scaling>
          <c:orientation val="minMax"/>
        </c:scaling>
        <c:delete val="1"/>
        <c:axPos val="l"/>
        <c:numFmt formatCode="General" sourceLinked="1"/>
        <c:majorTickMark val="none"/>
        <c:minorTickMark val="none"/>
        <c:tickLblPos val="nextTo"/>
        <c:crossAx val="80577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tx>
            <c:strRef>
              <c:f>Processing!$I$8</c:f>
              <c:strCache>
                <c:ptCount val="1"/>
                <c:pt idx="0">
                  <c:v>KPI</c:v>
                </c:pt>
              </c:strCache>
            </c:strRef>
          </c:tx>
          <c:spPr>
            <a:gradFill>
              <a:gsLst>
                <a:gs pos="0">
                  <a:srgbClr val="6F14CA">
                    <a:alpha val="60000"/>
                  </a:srgbClr>
                </a:gs>
                <a:gs pos="100000">
                  <a:srgbClr val="DA21B6">
                    <a:alpha val="80000"/>
                  </a:srgbClr>
                </a:gs>
              </a:gsLst>
              <a:lin ang="18600000" scaled="0"/>
            </a:gradFill>
            <a:ln w="9525">
              <a:solidFill>
                <a:srgbClr val="E971D2"/>
              </a:solidFill>
            </a:ln>
            <a:effectLst/>
          </c:spPr>
          <c:cat>
            <c:strRef>
              <c:f>Processing!$H$9:$H$13</c:f>
              <c:strCache>
                <c:ptCount val="5"/>
                <c:pt idx="0">
                  <c:v>A</c:v>
                </c:pt>
                <c:pt idx="1">
                  <c:v>B</c:v>
                </c:pt>
                <c:pt idx="2">
                  <c:v>C</c:v>
                </c:pt>
                <c:pt idx="3">
                  <c:v>D</c:v>
                </c:pt>
                <c:pt idx="4">
                  <c:v>E</c:v>
                </c:pt>
              </c:strCache>
            </c:strRef>
          </c:cat>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CACB-4B48-8AD2-37CBBD32D0FA}"/>
            </c:ext>
          </c:extLst>
        </c:ser>
        <c:dLbls>
          <c:showLegendKey val="0"/>
          <c:showVal val="0"/>
          <c:showCatName val="0"/>
          <c:showSerName val="0"/>
          <c:showPercent val="0"/>
          <c:showBubbleSize val="0"/>
        </c:dLbls>
        <c:axId val="470822944"/>
        <c:axId val="470816704"/>
      </c:radarChart>
      <c:catAx>
        <c:axId val="4708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470816704"/>
        <c:crosses val="autoZero"/>
        <c:auto val="1"/>
        <c:lblAlgn val="ctr"/>
        <c:lblOffset val="100"/>
        <c:noMultiLvlLbl val="0"/>
      </c:catAx>
      <c:valAx>
        <c:axId val="470816704"/>
        <c:scaling>
          <c:orientation val="minMax"/>
        </c:scaling>
        <c:delete val="1"/>
        <c:axPos val="l"/>
        <c:majorGridlines>
          <c:spPr>
            <a:ln w="9525" cap="flat" cmpd="sng" algn="ctr">
              <a:solidFill>
                <a:srgbClr val="5D136D"/>
              </a:solidFill>
              <a:round/>
            </a:ln>
            <a:effectLst/>
          </c:spPr>
        </c:majorGridlines>
        <c:numFmt formatCode="#\ ###\ ###" sourceLinked="1"/>
        <c:majorTickMark val="none"/>
        <c:minorTickMark val="none"/>
        <c:tickLblPos val="nextTo"/>
        <c:crossAx val="47082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spPr>
            <a:blipFill>
              <a:blip xmlns:r="http://schemas.openxmlformats.org/officeDocument/2006/relationships" r:embed="rId3"/>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E4E1-4A6E-BFF6-F5FBBCAB3A63}"/>
            </c:ext>
          </c:extLst>
        </c:ser>
        <c:ser>
          <c:idx val="0"/>
          <c:order val="1"/>
          <c:spPr>
            <a:solidFill>
              <a:schemeClr val="bg1">
                <a:alpha val="50000"/>
              </a:schemeClr>
            </a:solidFill>
            <a:ln>
              <a:noFill/>
            </a:ln>
            <a:effectLst/>
          </c:spPr>
          <c:invertIfNegative val="0"/>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E4E1-4A6E-BFF6-F5FBBCAB3A63}"/>
            </c:ext>
          </c:extLst>
        </c:ser>
        <c:ser>
          <c:idx val="2"/>
          <c:order val="2"/>
          <c:spPr>
            <a:blipFill>
              <a:blip xmlns:r="http://schemas.openxmlformats.org/officeDocument/2006/relationships" r:embed="rId4"/>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E4E1-4A6E-BFF6-F5FBBCAB3A63}"/>
            </c:ext>
          </c:extLst>
        </c:ser>
        <c:dLbls>
          <c:showLegendKey val="0"/>
          <c:showVal val="0"/>
          <c:showCatName val="0"/>
          <c:showSerName val="0"/>
          <c:showPercent val="0"/>
          <c:showBubbleSize val="0"/>
        </c:dLbls>
        <c:gapWidth val="50"/>
        <c:overlap val="100"/>
        <c:axId val="898269360"/>
        <c:axId val="898270800"/>
      </c:barChart>
      <c:catAx>
        <c:axId val="898269360"/>
        <c:scaling>
          <c:orientation val="minMax"/>
        </c:scaling>
        <c:delete val="1"/>
        <c:axPos val="b"/>
        <c:majorTickMark val="none"/>
        <c:minorTickMark val="none"/>
        <c:tickLblPos val="nextTo"/>
        <c:crossAx val="898270800"/>
        <c:crosses val="autoZero"/>
        <c:auto val="1"/>
        <c:lblAlgn val="ctr"/>
        <c:lblOffset val="100"/>
        <c:noMultiLvlLbl val="0"/>
      </c:catAx>
      <c:valAx>
        <c:axId val="898270800"/>
        <c:scaling>
          <c:orientation val="minMax"/>
        </c:scaling>
        <c:delete val="1"/>
        <c:axPos val="l"/>
        <c:numFmt formatCode="General" sourceLinked="1"/>
        <c:majorTickMark val="none"/>
        <c:minorTickMark val="none"/>
        <c:tickLblPos val="nextTo"/>
        <c:crossAx val="89826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spPr>
            <a:gradFill>
              <a:gsLst>
                <a:gs pos="0">
                  <a:schemeClr val="bg1">
                    <a:alpha val="38000"/>
                  </a:schemeClr>
                </a:gs>
                <a:gs pos="65000">
                  <a:schemeClr val="bg1">
                    <a:alpha val="16000"/>
                  </a:schemeClr>
                </a:gs>
              </a:gsLst>
              <a:lin ang="5400000" scaled="0"/>
            </a:gradFill>
            <a:ln>
              <a:noFill/>
            </a:ln>
            <a:effectLst/>
          </c:spP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extLst>
            <c:ext xmlns:c16="http://schemas.microsoft.com/office/drawing/2014/chart" uri="{C3380CC4-5D6E-409C-BE32-E72D297353CC}">
              <c16:uniqueId val="{00000001-2197-40DF-9054-1D6AEECC509D}"/>
            </c:ext>
          </c:extLst>
        </c:ser>
        <c:dLbls>
          <c:showLegendKey val="0"/>
          <c:showVal val="0"/>
          <c:showCatName val="0"/>
          <c:showSerName val="0"/>
          <c:showPercent val="0"/>
          <c:showBubbleSize val="0"/>
        </c:dLbls>
        <c:axId val="898182000"/>
        <c:axId val="898178640"/>
      </c:areaChart>
      <c:lineChart>
        <c:grouping val="standard"/>
        <c:varyColors val="0"/>
        <c:ser>
          <c:idx val="0"/>
          <c:order val="0"/>
          <c:spPr>
            <a:ln w="22225" cap="rnd">
              <a:solidFill>
                <a:schemeClr val="bg1"/>
              </a:solidFill>
              <a:round/>
            </a:ln>
            <a:effectLst/>
          </c:spPr>
          <c:marker>
            <c:symbol val="none"/>
          </c:marke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0-2197-40DF-9054-1D6AEECC509D}"/>
            </c:ext>
          </c:extLst>
        </c:ser>
        <c:dLbls>
          <c:showLegendKey val="0"/>
          <c:showVal val="0"/>
          <c:showCatName val="0"/>
          <c:showSerName val="0"/>
          <c:showPercent val="0"/>
          <c:showBubbleSize val="0"/>
        </c:dLbls>
        <c:marker val="1"/>
        <c:smooth val="0"/>
        <c:axId val="898182000"/>
        <c:axId val="898178640"/>
      </c:lineChart>
      <c:catAx>
        <c:axId val="898182000"/>
        <c:scaling>
          <c:orientation val="minMax"/>
        </c:scaling>
        <c:delete val="1"/>
        <c:axPos val="b"/>
        <c:majorTickMark val="none"/>
        <c:minorTickMark val="none"/>
        <c:tickLblPos val="nextTo"/>
        <c:crossAx val="898178640"/>
        <c:crosses val="autoZero"/>
        <c:auto val="1"/>
        <c:lblAlgn val="ctr"/>
        <c:lblOffset val="100"/>
        <c:noMultiLvlLbl val="0"/>
      </c:catAx>
      <c:valAx>
        <c:axId val="898178640"/>
        <c:scaling>
          <c:orientation val="minMax"/>
        </c:scaling>
        <c:delete val="1"/>
        <c:axPos val="l"/>
        <c:numFmt formatCode="General" sourceLinked="1"/>
        <c:majorTickMark val="none"/>
        <c:minorTickMark val="none"/>
        <c:tickLblPos val="nextTo"/>
        <c:crossAx val="89818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spPr>
            <a:solidFill>
              <a:schemeClr val="bg1">
                <a:alpha val="50000"/>
              </a:schemeClr>
            </a:solidFill>
            <a:ln>
              <a:solidFill>
                <a:schemeClr val="bg1"/>
              </a:solidFill>
            </a:ln>
            <a:effectLst/>
          </c:spPr>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E9C8-4BD8-A0C4-A2E1030D1ECA}"/>
            </c:ext>
          </c:extLst>
        </c:ser>
        <c:dLbls>
          <c:showLegendKey val="0"/>
          <c:showVal val="0"/>
          <c:showCatName val="0"/>
          <c:showSerName val="0"/>
          <c:showPercent val="0"/>
          <c:showBubbleSize val="0"/>
        </c:dLbls>
        <c:axId val="898163760"/>
        <c:axId val="898161360"/>
      </c:radarChart>
      <c:catAx>
        <c:axId val="898163760"/>
        <c:scaling>
          <c:orientation val="minMax"/>
        </c:scaling>
        <c:delete val="1"/>
        <c:axPos val="b"/>
        <c:majorTickMark val="none"/>
        <c:minorTickMark val="none"/>
        <c:tickLblPos val="nextTo"/>
        <c:crossAx val="898161360"/>
        <c:crosses val="autoZero"/>
        <c:auto val="1"/>
        <c:lblAlgn val="ctr"/>
        <c:lblOffset val="100"/>
        <c:noMultiLvlLbl val="0"/>
      </c:catAx>
      <c:valAx>
        <c:axId val="898161360"/>
        <c:scaling>
          <c:orientation val="minMax"/>
        </c:scaling>
        <c:delete val="1"/>
        <c:axPos val="l"/>
        <c:majorGridlines>
          <c:spPr>
            <a:ln w="6350" cap="flat" cmpd="sng" algn="ctr">
              <a:solidFill>
                <a:srgbClr val="E971D2"/>
              </a:solidFill>
              <a:round/>
            </a:ln>
            <a:effectLst/>
          </c:spPr>
        </c:majorGridlines>
        <c:numFmt formatCode="#\ ###\ ###" sourceLinked="1"/>
        <c:majorTickMark val="none"/>
        <c:minorTickMark val="none"/>
        <c:tickLblPos val="nextTo"/>
        <c:crossAx val="89816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effectLst/>
          </c:spPr>
          <c:dPt>
            <c:idx val="0"/>
            <c:bubble3D val="0"/>
            <c:spPr>
              <a:gradFill>
                <a:gsLst>
                  <a:gs pos="0">
                    <a:srgbClr val="459AA7"/>
                  </a:gs>
                  <a:gs pos="100000">
                    <a:srgbClr val="408FAB"/>
                  </a:gs>
                </a:gsLst>
                <a:lin ang="2700000" scaled="1"/>
              </a:gradFill>
              <a:ln w="19050">
                <a:noFill/>
              </a:ln>
              <a:effectLst/>
            </c:spPr>
            <c:extLst>
              <c:ext xmlns:c16="http://schemas.microsoft.com/office/drawing/2014/chart" uri="{C3380CC4-5D6E-409C-BE32-E72D297353CC}">
                <c16:uniqueId val="{00000001-931D-4C37-977F-6FC6B59C8D35}"/>
              </c:ext>
            </c:extLst>
          </c:dPt>
          <c:dPt>
            <c:idx val="1"/>
            <c:bubble3D val="0"/>
            <c:spPr>
              <a:solidFill>
                <a:srgbClr val="EBE9DD"/>
              </a:solidFill>
              <a:ln w="19050">
                <a:noFill/>
              </a:ln>
              <a:effectLst/>
            </c:spPr>
            <c:extLst>
              <c:ext xmlns:c16="http://schemas.microsoft.com/office/drawing/2014/chart" uri="{C3380CC4-5D6E-409C-BE32-E72D297353CC}">
                <c16:uniqueId val="{00000003-931D-4C37-977F-6FC6B59C8D35}"/>
              </c:ext>
            </c:extLst>
          </c:dPt>
          <c:val>
            <c:numRef>
              <c:f>Processing!$A$2:$A$3</c:f>
              <c:numCache>
                <c:formatCode>0%</c:formatCode>
                <c:ptCount val="2"/>
                <c:pt idx="0">
                  <c:v>0.37694444444444442</c:v>
                </c:pt>
                <c:pt idx="1">
                  <c:v>0.62305555555555558</c:v>
                </c:pt>
              </c:numCache>
            </c:numRef>
          </c:val>
          <c:extLst>
            <c:ext xmlns:c16="http://schemas.microsoft.com/office/drawing/2014/chart" uri="{C3380CC4-5D6E-409C-BE32-E72D297353CC}">
              <c16:uniqueId val="{00000004-931D-4C37-977F-6FC6B59C8D35}"/>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blipFill>
              <a:blip xmlns:r="http://schemas.openxmlformats.org/officeDocument/2006/relationships" r:embed="rId3"/>
              <a:stretch>
                <a:fillRect/>
              </a:stretch>
            </a:blipFill>
            <a:ln>
              <a:noFill/>
            </a:ln>
            <a:effectLst/>
          </c:spPr>
          <c:invertIfNegative val="0"/>
          <c:val>
            <c:numRef>
              <c:f>Processing!$O$2:$S$2</c:f>
              <c:numCache>
                <c:formatCode>General</c:formatCode>
                <c:ptCount val="5"/>
                <c:pt idx="0">
                  <c:v>10</c:v>
                </c:pt>
                <c:pt idx="1">
                  <c:v>0</c:v>
                </c:pt>
                <c:pt idx="2">
                  <c:v>0</c:v>
                </c:pt>
                <c:pt idx="3">
                  <c:v>0</c:v>
                </c:pt>
                <c:pt idx="4">
                  <c:v>0</c:v>
                </c:pt>
              </c:numCache>
            </c:numRef>
          </c:val>
          <c:extLst>
            <c:ext xmlns:c16="http://schemas.microsoft.com/office/drawing/2014/chart" uri="{C3380CC4-5D6E-409C-BE32-E72D297353CC}">
              <c16:uniqueId val="{00000000-A44A-4739-A4CA-891524B2889E}"/>
            </c:ext>
          </c:extLst>
        </c:ser>
        <c:ser>
          <c:idx val="1"/>
          <c:order val="1"/>
          <c:spPr>
            <a:blipFill>
              <a:blip xmlns:r="http://schemas.openxmlformats.org/officeDocument/2006/relationships" r:embed="rId4"/>
              <a:stretch>
                <a:fillRect/>
              </a:stretch>
            </a:blipFill>
            <a:ln>
              <a:noFill/>
            </a:ln>
            <a:effectLst/>
          </c:spPr>
          <c:invertIfNegative val="0"/>
          <c:val>
            <c:numRef>
              <c:f>Processing!$O$3:$S$3</c:f>
              <c:numCache>
                <c:formatCode>General</c:formatCode>
                <c:ptCount val="5"/>
                <c:pt idx="0">
                  <c:v>0</c:v>
                </c:pt>
                <c:pt idx="1">
                  <c:v>0</c:v>
                </c:pt>
                <c:pt idx="2">
                  <c:v>0</c:v>
                </c:pt>
                <c:pt idx="3">
                  <c:v>10</c:v>
                </c:pt>
                <c:pt idx="4">
                  <c:v>0</c:v>
                </c:pt>
              </c:numCache>
            </c:numRef>
          </c:val>
          <c:extLst>
            <c:ext xmlns:c16="http://schemas.microsoft.com/office/drawing/2014/chart" uri="{C3380CC4-5D6E-409C-BE32-E72D297353CC}">
              <c16:uniqueId val="{00000001-A44A-4739-A4CA-891524B2889E}"/>
            </c:ext>
          </c:extLst>
        </c:ser>
        <c:ser>
          <c:idx val="2"/>
          <c:order val="2"/>
          <c:spPr>
            <a:blipFill>
              <a:blip xmlns:r="http://schemas.openxmlformats.org/officeDocument/2006/relationships" r:embed="rId5"/>
              <a:stretch>
                <a:fillRect/>
              </a:stretch>
            </a:blipFill>
            <a:ln>
              <a:noFill/>
            </a:ln>
            <a:effectLst/>
          </c:spPr>
          <c:invertIfNegative val="0"/>
          <c:val>
            <c:numRef>
              <c:f>Processing!$O$4:$S$4</c:f>
              <c:numCache>
                <c:formatCode>General</c:formatCode>
                <c:ptCount val="5"/>
                <c:pt idx="0">
                  <c:v>0</c:v>
                </c:pt>
                <c:pt idx="1">
                  <c:v>0</c:v>
                </c:pt>
                <c:pt idx="2">
                  <c:v>0</c:v>
                </c:pt>
                <c:pt idx="3">
                  <c:v>0</c:v>
                </c:pt>
                <c:pt idx="4">
                  <c:v>10</c:v>
                </c:pt>
              </c:numCache>
            </c:numRef>
          </c:val>
          <c:extLst>
            <c:ext xmlns:c16="http://schemas.microsoft.com/office/drawing/2014/chart" uri="{C3380CC4-5D6E-409C-BE32-E72D297353CC}">
              <c16:uniqueId val="{00000002-A44A-4739-A4CA-891524B2889E}"/>
            </c:ext>
          </c:extLst>
        </c:ser>
        <c:ser>
          <c:idx val="3"/>
          <c:order val="3"/>
          <c:spPr>
            <a:blipFill>
              <a:blip xmlns:r="http://schemas.openxmlformats.org/officeDocument/2006/relationships" r:embed="rId6"/>
              <a:stretch>
                <a:fillRect/>
              </a:stretch>
            </a:blipFill>
            <a:ln>
              <a:noFill/>
            </a:ln>
            <a:effectLst/>
          </c:spPr>
          <c:invertIfNegative val="0"/>
          <c:val>
            <c:numRef>
              <c:f>Processing!$O$5:$S$5</c:f>
              <c:numCache>
                <c:formatCode>General</c:formatCode>
                <c:ptCount val="5"/>
                <c:pt idx="0">
                  <c:v>0</c:v>
                </c:pt>
                <c:pt idx="1">
                  <c:v>10</c:v>
                </c:pt>
                <c:pt idx="2">
                  <c:v>0</c:v>
                </c:pt>
                <c:pt idx="3">
                  <c:v>0</c:v>
                </c:pt>
                <c:pt idx="4">
                  <c:v>0</c:v>
                </c:pt>
              </c:numCache>
            </c:numRef>
          </c:val>
          <c:extLst>
            <c:ext xmlns:c16="http://schemas.microsoft.com/office/drawing/2014/chart" uri="{C3380CC4-5D6E-409C-BE32-E72D297353CC}">
              <c16:uniqueId val="{00000003-A44A-4739-A4CA-891524B2889E}"/>
            </c:ext>
          </c:extLst>
        </c:ser>
        <c:ser>
          <c:idx val="4"/>
          <c:order val="4"/>
          <c:spPr>
            <a:blipFill>
              <a:blip xmlns:r="http://schemas.openxmlformats.org/officeDocument/2006/relationships" r:embed="rId7"/>
              <a:stretch>
                <a:fillRect/>
              </a:stretch>
            </a:blipFill>
            <a:ln>
              <a:noFill/>
            </a:ln>
            <a:effectLst/>
          </c:spPr>
          <c:invertIfNegative val="0"/>
          <c:val>
            <c:numRef>
              <c:f>Processing!$O$6:$S$6</c:f>
              <c:numCache>
                <c:formatCode>General</c:formatCode>
                <c:ptCount val="5"/>
                <c:pt idx="0">
                  <c:v>0</c:v>
                </c:pt>
                <c:pt idx="1">
                  <c:v>0</c:v>
                </c:pt>
                <c:pt idx="2">
                  <c:v>10</c:v>
                </c:pt>
                <c:pt idx="3">
                  <c:v>0</c:v>
                </c:pt>
                <c:pt idx="4">
                  <c:v>0</c:v>
                </c:pt>
              </c:numCache>
            </c:numRef>
          </c:val>
          <c:extLst>
            <c:ext xmlns:c16="http://schemas.microsoft.com/office/drawing/2014/chart" uri="{C3380CC4-5D6E-409C-BE32-E72D297353CC}">
              <c16:uniqueId val="{00000004-A44A-4739-A4CA-891524B2889E}"/>
            </c:ext>
          </c:extLst>
        </c:ser>
        <c:dLbls>
          <c:showLegendKey val="0"/>
          <c:showVal val="0"/>
          <c:showCatName val="0"/>
          <c:showSerName val="0"/>
          <c:showPercent val="0"/>
          <c:showBubbleSize val="0"/>
        </c:dLbls>
        <c:gapWidth val="20"/>
        <c:overlap val="100"/>
        <c:axId val="254741647"/>
        <c:axId val="254719087"/>
      </c:barChart>
      <c:catAx>
        <c:axId val="254741647"/>
        <c:scaling>
          <c:orientation val="maxMin"/>
        </c:scaling>
        <c:delete val="1"/>
        <c:axPos val="l"/>
        <c:majorTickMark val="out"/>
        <c:minorTickMark val="none"/>
        <c:tickLblPos val="nextTo"/>
        <c:crossAx val="254719087"/>
        <c:crosses val="autoZero"/>
        <c:auto val="1"/>
        <c:lblAlgn val="ctr"/>
        <c:lblOffset val="100"/>
        <c:noMultiLvlLbl val="0"/>
      </c:catAx>
      <c:valAx>
        <c:axId val="254719087"/>
        <c:scaling>
          <c:orientation val="minMax"/>
          <c:max val="10"/>
          <c:min val="0"/>
        </c:scaling>
        <c:delete val="1"/>
        <c:axPos val="t"/>
        <c:numFmt formatCode="General" sourceLinked="1"/>
        <c:majorTickMark val="out"/>
        <c:minorTickMark val="none"/>
        <c:tickLblPos val="nextTo"/>
        <c:crossAx val="25474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2"/>
          <c:order val="2"/>
          <c:spPr>
            <a:noFill/>
            <a:ln>
              <a:noFill/>
            </a:ln>
            <a:effectLst/>
          </c:spPr>
          <c:invertIfNegative val="0"/>
          <c:val>
            <c:numRef>
              <c:f>Processing!$M$2:$M$6</c:f>
              <c:numCache>
                <c:formatCode>General</c:formatCode>
                <c:ptCount val="5"/>
                <c:pt idx="0">
                  <c:v>20573.95</c:v>
                </c:pt>
                <c:pt idx="1">
                  <c:v>20573.95</c:v>
                </c:pt>
                <c:pt idx="2">
                  <c:v>20573.95</c:v>
                </c:pt>
                <c:pt idx="3">
                  <c:v>20573.95</c:v>
                </c:pt>
                <c:pt idx="4">
                  <c:v>20573.95</c:v>
                </c:pt>
              </c:numCache>
            </c:numRef>
          </c:val>
          <c:extLst>
            <c:ext xmlns:c16="http://schemas.microsoft.com/office/drawing/2014/chart" uri="{C3380CC4-5D6E-409C-BE32-E72D297353CC}">
              <c16:uniqueId val="{00000000-B26A-4870-AF5C-F4F2EA12D8FA}"/>
            </c:ext>
          </c:extLst>
        </c:ser>
        <c:ser>
          <c:idx val="3"/>
          <c:order val="3"/>
          <c:spPr>
            <a:solidFill>
              <a:srgbClr val="5D136D"/>
            </a:solidFill>
            <a:ln w="127000">
              <a:solidFill>
                <a:srgbClr val="5D136D"/>
              </a:solidFill>
            </a:ln>
            <a:effectLst/>
          </c:spPr>
          <c:invertIfNegative val="0"/>
          <c:val>
            <c:numRef>
              <c:f>Processing!$K$2:$K$6</c:f>
              <c:numCache>
                <c:formatCode>_("$"* #,##0_);_("$"* \(#,##0\);_("$"* "-"??_);_(@_)</c:formatCode>
                <c:ptCount val="5"/>
                <c:pt idx="0">
                  <c:v>411479</c:v>
                </c:pt>
                <c:pt idx="1">
                  <c:v>400718</c:v>
                </c:pt>
                <c:pt idx="2">
                  <c:v>385967</c:v>
                </c:pt>
                <c:pt idx="3">
                  <c:v>376981</c:v>
                </c:pt>
                <c:pt idx="4">
                  <c:v>354704</c:v>
                </c:pt>
              </c:numCache>
            </c:numRef>
          </c:val>
          <c:extLst>
            <c:ext xmlns:c16="http://schemas.microsoft.com/office/drawing/2014/chart" uri="{C3380CC4-5D6E-409C-BE32-E72D297353CC}">
              <c16:uniqueId val="{00000001-B26A-4870-AF5C-F4F2EA12D8FA}"/>
            </c:ext>
          </c:extLst>
        </c:ser>
        <c:dLbls>
          <c:showLegendKey val="0"/>
          <c:showVal val="0"/>
          <c:showCatName val="0"/>
          <c:showSerName val="0"/>
          <c:showPercent val="0"/>
          <c:showBubbleSize val="0"/>
        </c:dLbls>
        <c:gapWidth val="220"/>
        <c:overlap val="100"/>
        <c:axId val="268077311"/>
        <c:axId val="268099871"/>
      </c:barChart>
      <c:barChart>
        <c:barDir val="bar"/>
        <c:grouping val="stacked"/>
        <c:varyColors val="0"/>
        <c:ser>
          <c:idx val="1"/>
          <c:order val="0"/>
          <c:spPr>
            <a:noFill/>
            <a:ln>
              <a:noFill/>
            </a:ln>
            <a:effectLst/>
          </c:spPr>
          <c:invertIfNegative val="0"/>
          <c:val>
            <c:numRef>
              <c:f>Processing!$M$2:$M$6</c:f>
              <c:numCache>
                <c:formatCode>General</c:formatCode>
                <c:ptCount val="5"/>
                <c:pt idx="0">
                  <c:v>20573.95</c:v>
                </c:pt>
                <c:pt idx="1">
                  <c:v>20573.95</c:v>
                </c:pt>
                <c:pt idx="2">
                  <c:v>20573.95</c:v>
                </c:pt>
                <c:pt idx="3">
                  <c:v>20573.95</c:v>
                </c:pt>
                <c:pt idx="4">
                  <c:v>20573.95</c:v>
                </c:pt>
              </c:numCache>
            </c:numRef>
          </c:val>
          <c:extLst>
            <c:ext xmlns:c16="http://schemas.microsoft.com/office/drawing/2014/chart" uri="{C3380CC4-5D6E-409C-BE32-E72D297353CC}">
              <c16:uniqueId val="{00000002-B26A-4870-AF5C-F4F2EA12D8FA}"/>
            </c:ext>
          </c:extLst>
        </c:ser>
        <c:ser>
          <c:idx val="0"/>
          <c:order val="1"/>
          <c:spPr>
            <a:solidFill>
              <a:srgbClr val="2B4967"/>
            </a:solidFill>
            <a:ln w="127000">
              <a:solidFill>
                <a:srgbClr val="2B4967"/>
              </a:solidFill>
            </a:ln>
            <a:effectLst/>
          </c:spPr>
          <c:invertIfNegative val="0"/>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4851957975167144"/>
                      <c:h val="0.20390839798283725"/>
                    </c:manualLayout>
                  </c15:layout>
                </c:ext>
                <c:ext xmlns:c16="http://schemas.microsoft.com/office/drawing/2014/chart" uri="{C3380CC4-5D6E-409C-BE32-E72D297353CC}">
                  <c16:uniqueId val="{00000000-C076-4903-B51A-70048850B994}"/>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23419293218720152"/>
                      <c:h val="0.20390839798283725"/>
                    </c:manualLayout>
                  </c15:layout>
                </c:ext>
                <c:ext xmlns:c16="http://schemas.microsoft.com/office/drawing/2014/chart" uri="{C3380CC4-5D6E-409C-BE32-E72D297353CC}">
                  <c16:uniqueId val="{00000001-C076-4903-B51A-70048850B994}"/>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3896848137535817"/>
                      <c:h val="0.20390839798283725"/>
                    </c:manualLayout>
                  </c15:layout>
                </c:ext>
                <c:ext xmlns:c16="http://schemas.microsoft.com/office/drawing/2014/chart" uri="{C3380CC4-5D6E-409C-BE32-E72D297353CC}">
                  <c16:uniqueId val="{00000002-C076-4903-B51A-70048850B994}"/>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3419293218720152"/>
                      <c:h val="0.20390839798283725"/>
                    </c:manualLayout>
                  </c15:layout>
                </c:ext>
                <c:ext xmlns:c16="http://schemas.microsoft.com/office/drawing/2014/chart" uri="{C3380CC4-5D6E-409C-BE32-E72D297353CC}">
                  <c16:uniqueId val="{00000003-C076-4903-B51A-70048850B994}"/>
                </c:ext>
              </c:extLst>
            </c:dLbl>
            <c:dLbl>
              <c:idx val="4"/>
              <c:dLblPos val="inEnd"/>
              <c:showLegendKey val="0"/>
              <c:showVal val="1"/>
              <c:showCatName val="0"/>
              <c:showSerName val="0"/>
              <c:showPercent val="0"/>
              <c:showBubbleSize val="0"/>
              <c:extLst>
                <c:ext xmlns:c15="http://schemas.microsoft.com/office/drawing/2012/chart" uri="{CE6537A1-D6FC-4f65-9D91-7224C49458BB}">
                  <c15:layout>
                    <c:manualLayout>
                      <c:w val="0.23896848137535817"/>
                      <c:h val="0.20390839798283725"/>
                    </c:manualLayout>
                  </c15:layout>
                </c:ext>
                <c:ext xmlns:c16="http://schemas.microsoft.com/office/drawing/2014/chart" uri="{C3380CC4-5D6E-409C-BE32-E72D297353CC}">
                  <c16:uniqueId val="{00000004-C076-4903-B51A-70048850B9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Processing!$L$2:$L$6</c:f>
              <c:numCache>
                <c:formatCode>_("$"* #,##0_);_("$"* \(#,##0\);_("$"* "-"??_);_(@_)</c:formatCode>
                <c:ptCount val="5"/>
                <c:pt idx="0">
                  <c:v>411479</c:v>
                </c:pt>
                <c:pt idx="1">
                  <c:v>400718</c:v>
                </c:pt>
                <c:pt idx="2">
                  <c:v>385967</c:v>
                </c:pt>
                <c:pt idx="3">
                  <c:v>376981</c:v>
                </c:pt>
                <c:pt idx="4">
                  <c:v>354704</c:v>
                </c:pt>
              </c:numCache>
            </c:numRef>
          </c:val>
          <c:extLst>
            <c:ext xmlns:c16="http://schemas.microsoft.com/office/drawing/2014/chart" uri="{C3380CC4-5D6E-409C-BE32-E72D297353CC}">
              <c16:uniqueId val="{00000003-B26A-4870-AF5C-F4F2EA12D8FA}"/>
            </c:ext>
          </c:extLst>
        </c:ser>
        <c:dLbls>
          <c:showLegendKey val="0"/>
          <c:showVal val="0"/>
          <c:showCatName val="0"/>
          <c:showSerName val="0"/>
          <c:showPercent val="0"/>
          <c:showBubbleSize val="0"/>
        </c:dLbls>
        <c:gapWidth val="220"/>
        <c:overlap val="100"/>
        <c:axId val="687487232"/>
        <c:axId val="482508960"/>
      </c:barChart>
      <c:catAx>
        <c:axId val="268077311"/>
        <c:scaling>
          <c:orientation val="maxMin"/>
        </c:scaling>
        <c:delete val="1"/>
        <c:axPos val="l"/>
        <c:majorTickMark val="out"/>
        <c:minorTickMark val="none"/>
        <c:tickLblPos val="nextTo"/>
        <c:crossAx val="268099871"/>
        <c:crosses val="autoZero"/>
        <c:auto val="1"/>
        <c:lblAlgn val="ctr"/>
        <c:lblOffset val="100"/>
        <c:noMultiLvlLbl val="0"/>
      </c:catAx>
      <c:valAx>
        <c:axId val="268099871"/>
        <c:scaling>
          <c:orientation val="minMax"/>
        </c:scaling>
        <c:delete val="1"/>
        <c:axPos val="t"/>
        <c:numFmt formatCode="General" sourceLinked="1"/>
        <c:majorTickMark val="out"/>
        <c:minorTickMark val="none"/>
        <c:tickLblPos val="nextTo"/>
        <c:crossAx val="268077311"/>
        <c:crosses val="autoZero"/>
        <c:crossBetween val="between"/>
      </c:valAx>
      <c:valAx>
        <c:axId val="482508960"/>
        <c:scaling>
          <c:orientation val="minMax"/>
        </c:scaling>
        <c:delete val="1"/>
        <c:axPos val="t"/>
        <c:numFmt formatCode="General" sourceLinked="1"/>
        <c:majorTickMark val="out"/>
        <c:minorTickMark val="none"/>
        <c:tickLblPos val="nextTo"/>
        <c:crossAx val="687487232"/>
        <c:crosses val="autoZero"/>
        <c:crossBetween val="between"/>
      </c:valAx>
      <c:catAx>
        <c:axId val="687487232"/>
        <c:scaling>
          <c:orientation val="maxMin"/>
        </c:scaling>
        <c:delete val="1"/>
        <c:axPos val="r"/>
        <c:majorTickMark val="out"/>
        <c:minorTickMark val="none"/>
        <c:tickLblPos val="nextTo"/>
        <c:crossAx val="482508960"/>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0439-4C2E-A7C6-9C66CE6DA73E}"/>
            </c:ext>
          </c:extLst>
        </c:ser>
        <c:ser>
          <c:idx val="1"/>
          <c:order val="1"/>
          <c:spPr>
            <a:solidFill>
              <a:srgbClr val="5D136D"/>
            </a:solidFill>
            <a:ln w="127000">
              <a:solidFill>
                <a:srgbClr val="5D136D"/>
              </a:solid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0439-4C2E-A7C6-9C66CE6DA73E}"/>
            </c:ext>
          </c:extLst>
        </c:ser>
        <c:dLbls>
          <c:showLegendKey val="0"/>
          <c:showVal val="0"/>
          <c:showCatName val="0"/>
          <c:showSerName val="0"/>
          <c:showPercent val="0"/>
          <c:showBubbleSize val="0"/>
        </c:dLbls>
        <c:gapWidth val="200"/>
        <c:overlap val="100"/>
        <c:axId val="268054271"/>
        <c:axId val="268067711"/>
      </c:barChart>
      <c:barChart>
        <c:barDir val="col"/>
        <c:grouping val="stacked"/>
        <c:varyColors val="0"/>
        <c:ser>
          <c:idx val="3"/>
          <c:order val="3"/>
          <c:spPr>
            <a:no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0439-4C2E-A7C6-9C66CE6DA73E}"/>
            </c:ext>
          </c:extLst>
        </c:ser>
        <c:ser>
          <c:idx val="4"/>
          <c:order val="4"/>
          <c:spPr>
            <a:solidFill>
              <a:srgbClr val="2B4967"/>
            </a:solidFill>
            <a:ln w="127000">
              <a:gradFill>
                <a:gsLst>
                  <a:gs pos="0">
                    <a:srgbClr val="82CBB9"/>
                  </a:gs>
                  <a:gs pos="100000">
                    <a:srgbClr val="4FA992"/>
                  </a:gs>
                </a:gsLst>
                <a:lin ang="5400000" scaled="1"/>
              </a:gradFill>
            </a:ln>
            <a:effectLst/>
          </c:spPr>
          <c:invertIfNegative val="0"/>
          <c:val>
            <c:numRef>
              <c:f>Processing!$P$9:$P$15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3-0439-4C2E-A7C6-9C66CE6DA73E}"/>
            </c:ext>
          </c:extLst>
        </c:ser>
        <c:dLbls>
          <c:showLegendKey val="0"/>
          <c:showVal val="0"/>
          <c:showCatName val="0"/>
          <c:showSerName val="0"/>
          <c:showPercent val="0"/>
          <c:showBubbleSize val="0"/>
        </c:dLbls>
        <c:gapWidth val="200"/>
        <c:overlap val="100"/>
        <c:axId val="845752080"/>
        <c:axId val="845742000"/>
      </c:barChart>
      <c:scatterChart>
        <c:scatterStyle val="lineMarker"/>
        <c:varyColors val="0"/>
        <c:ser>
          <c:idx val="2"/>
          <c:order val="2"/>
          <c:tx>
            <c:v>Label</c:v>
          </c:tx>
          <c:spPr>
            <a:ln w="25400" cap="rnd">
              <a:noFill/>
              <a:round/>
            </a:ln>
            <a:effectLst/>
          </c:spPr>
          <c:marker>
            <c:symbol val="none"/>
          </c:marker>
          <c:dLbls>
            <c:dLbl>
              <c:idx val="0"/>
              <c:tx>
                <c:rich>
                  <a:bodyPr/>
                  <a:lstStyle/>
                  <a:p>
                    <a:fld id="{B0CDF8C6-B4A1-4EFA-9F58-FDE1F4E19288}"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439-4C2E-A7C6-9C66CE6DA73E}"/>
                </c:ext>
              </c:extLst>
            </c:dLbl>
            <c:dLbl>
              <c:idx val="1"/>
              <c:tx>
                <c:rich>
                  <a:bodyPr/>
                  <a:lstStyle/>
                  <a:p>
                    <a:fld id="{0194CBC9-9A02-481C-9503-BA6EDAF9C1C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439-4C2E-A7C6-9C66CE6DA73E}"/>
                </c:ext>
              </c:extLst>
            </c:dLbl>
            <c:dLbl>
              <c:idx val="2"/>
              <c:tx>
                <c:rich>
                  <a:bodyPr/>
                  <a:lstStyle/>
                  <a:p>
                    <a:fld id="{5A9D2BE2-BB06-4A6C-BB26-976DB3756B6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439-4C2E-A7C6-9C66CE6DA73E}"/>
                </c:ext>
              </c:extLst>
            </c:dLbl>
            <c:dLbl>
              <c:idx val="3"/>
              <c:tx>
                <c:rich>
                  <a:bodyPr/>
                  <a:lstStyle/>
                  <a:p>
                    <a:fld id="{1F3646CD-0287-4E96-A28C-53EE2D5EFE8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439-4C2E-A7C6-9C66CE6DA73E}"/>
                </c:ext>
              </c:extLst>
            </c:dLbl>
            <c:dLbl>
              <c:idx val="4"/>
              <c:tx>
                <c:rich>
                  <a:bodyPr/>
                  <a:lstStyle/>
                  <a:p>
                    <a:fld id="{F27F01DF-C291-4C36-9615-0791D37CAB9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439-4C2E-A7C6-9C66CE6DA73E}"/>
                </c:ext>
              </c:extLst>
            </c:dLbl>
            <c:dLbl>
              <c:idx val="5"/>
              <c:tx>
                <c:rich>
                  <a:bodyPr/>
                  <a:lstStyle/>
                  <a:p>
                    <a:fld id="{7341204B-FCC3-4438-8949-2B74585C695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439-4C2E-A7C6-9C66CE6DA73E}"/>
                </c:ext>
              </c:extLst>
            </c:dLbl>
            <c:dLbl>
              <c:idx val="6"/>
              <c:tx>
                <c:rich>
                  <a:bodyPr/>
                  <a:lstStyle/>
                  <a:p>
                    <a:fld id="{642CB1C3-DEEF-485C-8A20-E908E4A0CDD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439-4C2E-A7C6-9C66CE6DA73E}"/>
                </c:ext>
              </c:extLst>
            </c:dLbl>
            <c:numFmt formatCode="[&gt;=1000000]#,##0.0,,\ &quot;M&quot;;[&gt;=1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B4967"/>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Processing!$R$9:$R$15</c:f>
              <c:numCache>
                <c:formatCode>General</c:formatCode>
                <c:ptCount val="7"/>
                <c:pt idx="0">
                  <c:v>131307.6</c:v>
                </c:pt>
                <c:pt idx="1">
                  <c:v>295529.59999999998</c:v>
                </c:pt>
                <c:pt idx="2">
                  <c:v>492383.6</c:v>
                </c:pt>
                <c:pt idx="3">
                  <c:v>510186.6</c:v>
                </c:pt>
                <c:pt idx="4">
                  <c:v>386545.6</c:v>
                </c:pt>
                <c:pt idx="5">
                  <c:v>196509.6</c:v>
                </c:pt>
                <c:pt idx="6">
                  <c:v>87448.6</c:v>
                </c:pt>
              </c:numCache>
            </c:numRef>
          </c:yVal>
          <c:smooth val="0"/>
          <c:extLst>
            <c:ext xmlns:c15="http://schemas.microsoft.com/office/drawing/2012/chart" uri="{02D57815-91ED-43cb-92C2-25804820EDAC}">
              <c15:datalabelsRange>
                <c15:f>Processing!$S$9:$S$15</c15:f>
                <c15:dlblRangeCache>
                  <c:ptCount val="7"/>
                  <c:pt idx="0">
                    <c:v>107K</c:v>
                  </c:pt>
                  <c:pt idx="1">
                    <c:v>271K</c:v>
                  </c:pt>
                  <c:pt idx="2">
                    <c:v>468K</c:v>
                  </c:pt>
                  <c:pt idx="3">
                    <c:v>486K</c:v>
                  </c:pt>
                  <c:pt idx="4">
                    <c:v>362K</c:v>
                  </c:pt>
                  <c:pt idx="5">
                    <c:v>172K</c:v>
                  </c:pt>
                  <c:pt idx="6">
                    <c:v>63K</c:v>
                  </c:pt>
                </c15:dlblRangeCache>
              </c15:datalabelsRange>
            </c:ext>
            <c:ext xmlns:c16="http://schemas.microsoft.com/office/drawing/2014/chart" uri="{C3380CC4-5D6E-409C-BE32-E72D297353CC}">
              <c16:uniqueId val="{0000000B-0439-4C2E-A7C6-9C66CE6DA73E}"/>
            </c:ext>
          </c:extLst>
        </c:ser>
        <c:dLbls>
          <c:showLegendKey val="0"/>
          <c:showVal val="0"/>
          <c:showCatName val="0"/>
          <c:showSerName val="0"/>
          <c:showPercent val="0"/>
          <c:showBubbleSize val="0"/>
        </c:dLbls>
        <c:axId val="845752080"/>
        <c:axId val="845742000"/>
      </c:scatterChart>
      <c:catAx>
        <c:axId val="2680542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2B4967"/>
                </a:solidFill>
                <a:latin typeface="+mn-lt"/>
                <a:ea typeface="+mn-ea"/>
                <a:cs typeface="+mn-cs"/>
              </a:defRPr>
            </a:pPr>
            <a:endParaRPr lang="en-US"/>
          </a:p>
        </c:txPr>
        <c:crossAx val="268067711"/>
        <c:crosses val="autoZero"/>
        <c:auto val="1"/>
        <c:lblAlgn val="ctr"/>
        <c:lblOffset val="100"/>
        <c:noMultiLvlLbl val="0"/>
      </c:catAx>
      <c:valAx>
        <c:axId val="268067711"/>
        <c:scaling>
          <c:orientation val="minMax"/>
        </c:scaling>
        <c:delete val="1"/>
        <c:axPos val="l"/>
        <c:numFmt formatCode="General" sourceLinked="1"/>
        <c:majorTickMark val="none"/>
        <c:minorTickMark val="none"/>
        <c:tickLblPos val="nextTo"/>
        <c:crossAx val="268054271"/>
        <c:crosses val="autoZero"/>
        <c:crossBetween val="between"/>
      </c:valAx>
      <c:valAx>
        <c:axId val="845742000"/>
        <c:scaling>
          <c:orientation val="minMax"/>
        </c:scaling>
        <c:delete val="1"/>
        <c:axPos val="r"/>
        <c:numFmt formatCode="General" sourceLinked="1"/>
        <c:majorTickMark val="out"/>
        <c:minorTickMark val="none"/>
        <c:tickLblPos val="nextTo"/>
        <c:crossAx val="845752080"/>
        <c:crosses val="max"/>
        <c:crossBetween val="midCat"/>
      </c:valAx>
      <c:valAx>
        <c:axId val="845752080"/>
        <c:scaling>
          <c:orientation val="minMax"/>
        </c:scaling>
        <c:delete val="1"/>
        <c:axPos val="b"/>
        <c:majorTickMark val="out"/>
        <c:minorTickMark val="none"/>
        <c:tickLblPos val="nextTo"/>
        <c:crossAx val="84574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4"/>
          <c:order val="4"/>
          <c:spPr>
            <a:gradFill>
              <a:gsLst>
                <a:gs pos="0">
                  <a:srgbClr val="82CBB9">
                    <a:alpha val="20000"/>
                  </a:srgbClr>
                </a:gs>
                <a:gs pos="100000">
                  <a:srgbClr val="82CBB9">
                    <a:alpha val="32000"/>
                  </a:srgbClr>
                </a:gs>
              </a:gsLst>
              <a:lin ang="5400000" scaled="0"/>
            </a:gradFill>
            <a:ln w="25400">
              <a:noFill/>
            </a:ln>
            <a:effectLst/>
          </c:spP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extLst>
            <c:ext xmlns:c16="http://schemas.microsoft.com/office/drawing/2014/chart" uri="{C3380CC4-5D6E-409C-BE32-E72D297353CC}">
              <c16:uniqueId val="{00000004-7A56-4324-A82F-70BAFFEDDC1B}"/>
            </c:ext>
          </c:extLst>
        </c:ser>
        <c:dLbls>
          <c:showLegendKey val="0"/>
          <c:showVal val="0"/>
          <c:showCatName val="0"/>
          <c:showSerName val="0"/>
          <c:showPercent val="0"/>
          <c:showBubbleSize val="0"/>
        </c:dLbls>
        <c:axId val="805776863"/>
        <c:axId val="805778783"/>
      </c:areaChart>
      <c:barChart>
        <c:barDir val="col"/>
        <c:grouping val="clustered"/>
        <c:varyColors val="0"/>
        <c:ser>
          <c:idx val="1"/>
          <c:order val="1"/>
          <c:tx>
            <c:strRef>
              <c:f>Processing!$C$8</c:f>
              <c:strCache>
                <c:ptCount val="1"/>
                <c:pt idx="0">
                  <c:v>Expenses</c:v>
                </c:pt>
              </c:strCache>
            </c:strRef>
          </c:tx>
          <c:spPr>
            <a:solidFill>
              <a:srgbClr val="609DD4"/>
            </a:solidFill>
            <a:ln w="127000">
              <a:gradFill>
                <a:gsLst>
                  <a:gs pos="0">
                    <a:srgbClr val="609DD4"/>
                  </a:gs>
                  <a:gs pos="100000">
                    <a:srgbClr val="4B89C5"/>
                  </a:gs>
                </a:gsLst>
                <a:lin ang="5400000" scaled="1"/>
              </a:gra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Processing!$C$9:$C$20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0-7A56-4324-A82F-70BAFFEDDC1B}"/>
            </c:ext>
          </c:extLst>
        </c:ser>
        <c:ser>
          <c:idx val="3"/>
          <c:order val="3"/>
          <c:tx>
            <c:strRef>
              <c:f>Processing!$E$8</c:f>
              <c:strCache>
                <c:ptCount val="1"/>
                <c:pt idx="0">
                  <c:v>Cursor B</c:v>
                </c:pt>
              </c:strCache>
            </c:strRef>
          </c:tx>
          <c:spPr>
            <a:solidFill>
              <a:srgbClr val="408FAB"/>
            </a:solidFill>
            <a:ln w="127000">
              <a:gradFill>
                <a:gsLst>
                  <a:gs pos="0">
                    <a:srgbClr val="82CBB9"/>
                  </a:gs>
                  <a:gs pos="100000">
                    <a:srgbClr val="4FA992"/>
                  </a:gs>
                </a:gsLst>
                <a:lin ang="5400000" scaled="1"/>
              </a:gra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Processing!$E$9:$E$20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1-7A56-4324-A82F-70BAFFEDDC1B}"/>
            </c:ext>
          </c:extLst>
        </c:ser>
        <c:dLbls>
          <c:showLegendKey val="0"/>
          <c:showVal val="0"/>
          <c:showCatName val="0"/>
          <c:showSerName val="0"/>
          <c:showPercent val="0"/>
          <c:showBubbleSize val="0"/>
        </c:dLbls>
        <c:gapWidth val="250"/>
        <c:overlap val="100"/>
        <c:axId val="805776863"/>
        <c:axId val="805778783"/>
      </c:barChart>
      <c:lineChart>
        <c:grouping val="standard"/>
        <c:varyColors val="0"/>
        <c:ser>
          <c:idx val="0"/>
          <c:order val="0"/>
          <c:tx>
            <c:strRef>
              <c:f>Processing!$B$8</c:f>
              <c:strCache>
                <c:ptCount val="1"/>
                <c:pt idx="0">
                  <c:v>Revenue</c:v>
                </c:pt>
              </c:strCache>
            </c:strRef>
          </c:tx>
          <c:spPr>
            <a:ln w="28575" cap="rnd">
              <a:solidFill>
                <a:srgbClr val="4C8AC6"/>
              </a:solidFill>
              <a:round/>
            </a:ln>
            <a:effectLst>
              <a:outerShdw blurRad="50800" dist="38100" dir="5400000" algn="t" rotWithShape="0">
                <a:prstClr val="black">
                  <a:alpha val="40000"/>
                </a:prstClr>
              </a:outerShdw>
            </a:effectLst>
          </c:spPr>
          <c:marker>
            <c:symbol val="none"/>
          </c:marker>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2-7A56-4324-A82F-70BAFFEDDC1B}"/>
            </c:ext>
          </c:extLst>
        </c:ser>
        <c:dLbls>
          <c:showLegendKey val="0"/>
          <c:showVal val="0"/>
          <c:showCatName val="0"/>
          <c:showSerName val="0"/>
          <c:showPercent val="0"/>
          <c:showBubbleSize val="0"/>
        </c:dLbls>
        <c:marker val="1"/>
        <c:smooth val="0"/>
        <c:axId val="805776863"/>
        <c:axId val="805778783"/>
      </c:lineChart>
      <c:scatterChart>
        <c:scatterStyle val="lineMarker"/>
        <c:varyColors val="0"/>
        <c:ser>
          <c:idx val="2"/>
          <c:order val="2"/>
          <c:tx>
            <c:strRef>
              <c:f>Processing!$D$8</c:f>
              <c:strCache>
                <c:ptCount val="1"/>
                <c:pt idx="0">
                  <c:v>Cursor V</c:v>
                </c:pt>
              </c:strCache>
            </c:strRef>
          </c:tx>
          <c:spPr>
            <a:ln w="25400" cap="rnd">
              <a:noFill/>
              <a:round/>
            </a:ln>
            <a:effectLst/>
          </c:spPr>
          <c:marker>
            <c:symbol val="circle"/>
            <c:size val="7"/>
            <c:spPr>
              <a:solidFill>
                <a:schemeClr val="bg1"/>
              </a:solidFill>
              <a:ln w="9525">
                <a:solidFill>
                  <a:srgbClr val="2773C3"/>
                </a:solidFill>
              </a:ln>
              <a:effectLst/>
            </c:spPr>
          </c:marker>
          <c:xVal>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Processing!$D$9:$D$20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yVal>
          <c:smooth val="0"/>
          <c:extLst>
            <c:ext xmlns:c16="http://schemas.microsoft.com/office/drawing/2014/chart" uri="{C3380CC4-5D6E-409C-BE32-E72D297353CC}">
              <c16:uniqueId val="{00000003-7A56-4324-A82F-70BAFFEDDC1B}"/>
            </c:ext>
          </c:extLst>
        </c:ser>
        <c:dLbls>
          <c:showLegendKey val="0"/>
          <c:showVal val="0"/>
          <c:showCatName val="0"/>
          <c:showSerName val="0"/>
          <c:showPercent val="0"/>
          <c:showBubbleSize val="0"/>
        </c:dLbls>
        <c:axId val="805776863"/>
        <c:axId val="805778783"/>
      </c:scatterChart>
      <c:catAx>
        <c:axId val="805776863"/>
        <c:scaling>
          <c:orientation val="minMax"/>
        </c:scaling>
        <c:delete val="1"/>
        <c:axPos val="b"/>
        <c:numFmt formatCode="General" sourceLinked="1"/>
        <c:majorTickMark val="none"/>
        <c:minorTickMark val="none"/>
        <c:tickLblPos val="nextTo"/>
        <c:crossAx val="805778783"/>
        <c:crosses val="autoZero"/>
        <c:auto val="1"/>
        <c:lblAlgn val="ctr"/>
        <c:lblOffset val="100"/>
        <c:noMultiLvlLbl val="0"/>
      </c:catAx>
      <c:valAx>
        <c:axId val="805778783"/>
        <c:scaling>
          <c:orientation val="minMax"/>
        </c:scaling>
        <c:delete val="1"/>
        <c:axPos val="l"/>
        <c:numFmt formatCode="General" sourceLinked="1"/>
        <c:majorTickMark val="none"/>
        <c:minorTickMark val="none"/>
        <c:tickLblPos val="nextTo"/>
        <c:crossAx val="80577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tx>
            <c:strRef>
              <c:f>Processing!$I$8</c:f>
              <c:strCache>
                <c:ptCount val="1"/>
                <c:pt idx="0">
                  <c:v>KPI</c:v>
                </c:pt>
              </c:strCache>
            </c:strRef>
          </c:tx>
          <c:spPr>
            <a:gradFill>
              <a:gsLst>
                <a:gs pos="0">
                  <a:srgbClr val="459AA7">
                    <a:alpha val="84000"/>
                  </a:srgbClr>
                </a:gs>
                <a:gs pos="100000">
                  <a:srgbClr val="408FAB">
                    <a:alpha val="82000"/>
                  </a:srgbClr>
                </a:gs>
              </a:gsLst>
              <a:lin ang="2700000" scaled="1"/>
            </a:gradFill>
            <a:ln w="9525">
              <a:solidFill>
                <a:schemeClr val="bg1"/>
              </a:solidFill>
            </a:ln>
            <a:effectLst/>
          </c:spPr>
          <c:cat>
            <c:strRef>
              <c:f>Processing!$H$9:$H$13</c:f>
              <c:strCache>
                <c:ptCount val="5"/>
                <c:pt idx="0">
                  <c:v>A</c:v>
                </c:pt>
                <c:pt idx="1">
                  <c:v>B</c:v>
                </c:pt>
                <c:pt idx="2">
                  <c:v>C</c:v>
                </c:pt>
                <c:pt idx="3">
                  <c:v>D</c:v>
                </c:pt>
                <c:pt idx="4">
                  <c:v>E</c:v>
                </c:pt>
              </c:strCache>
            </c:strRef>
          </c:cat>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E996-4289-BCC3-78757D93E571}"/>
            </c:ext>
          </c:extLst>
        </c:ser>
        <c:dLbls>
          <c:showLegendKey val="0"/>
          <c:showVal val="0"/>
          <c:showCatName val="0"/>
          <c:showSerName val="0"/>
          <c:showPercent val="0"/>
          <c:showBubbleSize val="0"/>
        </c:dLbls>
        <c:axId val="470822944"/>
        <c:axId val="470816704"/>
      </c:radarChart>
      <c:catAx>
        <c:axId val="4708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2B4967"/>
                </a:solidFill>
                <a:latin typeface="+mn-lt"/>
                <a:ea typeface="+mn-ea"/>
                <a:cs typeface="+mn-cs"/>
              </a:defRPr>
            </a:pPr>
            <a:endParaRPr lang="en-US"/>
          </a:p>
        </c:txPr>
        <c:crossAx val="470816704"/>
        <c:crosses val="autoZero"/>
        <c:auto val="1"/>
        <c:lblAlgn val="ctr"/>
        <c:lblOffset val="100"/>
        <c:noMultiLvlLbl val="0"/>
      </c:catAx>
      <c:valAx>
        <c:axId val="470816704"/>
        <c:scaling>
          <c:orientation val="minMax"/>
        </c:scaling>
        <c:delete val="1"/>
        <c:axPos val="l"/>
        <c:majorGridlines>
          <c:spPr>
            <a:ln w="9525" cap="flat" cmpd="sng" algn="ctr">
              <a:solidFill>
                <a:srgbClr val="9BCAD5"/>
              </a:solidFill>
              <a:round/>
            </a:ln>
            <a:effectLst/>
          </c:spPr>
        </c:majorGridlines>
        <c:numFmt formatCode="#\ ###\ ###" sourceLinked="1"/>
        <c:majorTickMark val="none"/>
        <c:minorTickMark val="none"/>
        <c:tickLblPos val="nextTo"/>
        <c:crossAx val="47082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spPr>
            <a:blipFill>
              <a:blip xmlns:r="http://schemas.openxmlformats.org/officeDocument/2006/relationships" r:embed="rId3"/>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8234-4340-B094-0367137BA658}"/>
            </c:ext>
          </c:extLst>
        </c:ser>
        <c:ser>
          <c:idx val="0"/>
          <c:order val="1"/>
          <c:spPr>
            <a:solidFill>
              <a:schemeClr val="bg1">
                <a:alpha val="50000"/>
              </a:schemeClr>
            </a:solidFill>
            <a:ln>
              <a:noFill/>
            </a:ln>
            <a:effectLst/>
          </c:spPr>
          <c:invertIfNegative val="0"/>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8234-4340-B094-0367137BA658}"/>
            </c:ext>
          </c:extLst>
        </c:ser>
        <c:ser>
          <c:idx val="2"/>
          <c:order val="2"/>
          <c:spPr>
            <a:blipFill>
              <a:blip xmlns:r="http://schemas.openxmlformats.org/officeDocument/2006/relationships" r:embed="rId4"/>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8234-4340-B094-0367137BA658}"/>
            </c:ext>
          </c:extLst>
        </c:ser>
        <c:dLbls>
          <c:showLegendKey val="0"/>
          <c:showVal val="0"/>
          <c:showCatName val="0"/>
          <c:showSerName val="0"/>
          <c:showPercent val="0"/>
          <c:showBubbleSize val="0"/>
        </c:dLbls>
        <c:gapWidth val="50"/>
        <c:overlap val="100"/>
        <c:axId val="898269360"/>
        <c:axId val="898270800"/>
      </c:barChart>
      <c:catAx>
        <c:axId val="898269360"/>
        <c:scaling>
          <c:orientation val="minMax"/>
        </c:scaling>
        <c:delete val="1"/>
        <c:axPos val="b"/>
        <c:majorTickMark val="none"/>
        <c:minorTickMark val="none"/>
        <c:tickLblPos val="nextTo"/>
        <c:crossAx val="898270800"/>
        <c:crosses val="autoZero"/>
        <c:auto val="1"/>
        <c:lblAlgn val="ctr"/>
        <c:lblOffset val="100"/>
        <c:noMultiLvlLbl val="0"/>
      </c:catAx>
      <c:valAx>
        <c:axId val="898270800"/>
        <c:scaling>
          <c:orientation val="minMax"/>
        </c:scaling>
        <c:delete val="1"/>
        <c:axPos val="l"/>
        <c:numFmt formatCode="General" sourceLinked="1"/>
        <c:majorTickMark val="none"/>
        <c:minorTickMark val="none"/>
        <c:tickLblPos val="nextTo"/>
        <c:crossAx val="89826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spPr>
            <a:gradFill>
              <a:gsLst>
                <a:gs pos="0">
                  <a:schemeClr val="bg1">
                    <a:alpha val="38000"/>
                  </a:schemeClr>
                </a:gs>
                <a:gs pos="65000">
                  <a:schemeClr val="bg1">
                    <a:alpha val="16000"/>
                  </a:schemeClr>
                </a:gs>
              </a:gsLst>
              <a:lin ang="5400000" scaled="0"/>
            </a:gradFill>
            <a:ln>
              <a:noFill/>
            </a:ln>
            <a:effectLst/>
          </c:spP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extLst>
            <c:ext xmlns:c16="http://schemas.microsoft.com/office/drawing/2014/chart" uri="{C3380CC4-5D6E-409C-BE32-E72D297353CC}">
              <c16:uniqueId val="{00000000-DA1A-4D98-9DEF-E5644B6121BE}"/>
            </c:ext>
          </c:extLst>
        </c:ser>
        <c:dLbls>
          <c:showLegendKey val="0"/>
          <c:showVal val="0"/>
          <c:showCatName val="0"/>
          <c:showSerName val="0"/>
          <c:showPercent val="0"/>
          <c:showBubbleSize val="0"/>
        </c:dLbls>
        <c:axId val="898182000"/>
        <c:axId val="898178640"/>
      </c:areaChart>
      <c:lineChart>
        <c:grouping val="standard"/>
        <c:varyColors val="0"/>
        <c:ser>
          <c:idx val="0"/>
          <c:order val="0"/>
          <c:spPr>
            <a:ln w="22225" cap="rnd">
              <a:solidFill>
                <a:schemeClr val="bg1"/>
              </a:solidFill>
              <a:round/>
            </a:ln>
            <a:effectLst/>
          </c:spPr>
          <c:marker>
            <c:symbol val="none"/>
          </c:marke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1-DA1A-4D98-9DEF-E5644B6121BE}"/>
            </c:ext>
          </c:extLst>
        </c:ser>
        <c:dLbls>
          <c:showLegendKey val="0"/>
          <c:showVal val="0"/>
          <c:showCatName val="0"/>
          <c:showSerName val="0"/>
          <c:showPercent val="0"/>
          <c:showBubbleSize val="0"/>
        </c:dLbls>
        <c:marker val="1"/>
        <c:smooth val="0"/>
        <c:axId val="898182000"/>
        <c:axId val="898178640"/>
      </c:lineChart>
      <c:catAx>
        <c:axId val="898182000"/>
        <c:scaling>
          <c:orientation val="minMax"/>
        </c:scaling>
        <c:delete val="1"/>
        <c:axPos val="b"/>
        <c:majorTickMark val="none"/>
        <c:minorTickMark val="none"/>
        <c:tickLblPos val="nextTo"/>
        <c:crossAx val="898178640"/>
        <c:crosses val="autoZero"/>
        <c:auto val="1"/>
        <c:lblAlgn val="ctr"/>
        <c:lblOffset val="100"/>
        <c:noMultiLvlLbl val="0"/>
      </c:catAx>
      <c:valAx>
        <c:axId val="898178640"/>
        <c:scaling>
          <c:orientation val="minMax"/>
        </c:scaling>
        <c:delete val="1"/>
        <c:axPos val="l"/>
        <c:numFmt formatCode="General" sourceLinked="1"/>
        <c:majorTickMark val="none"/>
        <c:minorTickMark val="none"/>
        <c:tickLblPos val="nextTo"/>
        <c:crossAx val="89818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spPr>
            <a:solidFill>
              <a:schemeClr val="bg1">
                <a:alpha val="50000"/>
              </a:schemeClr>
            </a:solidFill>
            <a:ln>
              <a:solidFill>
                <a:schemeClr val="bg1"/>
              </a:solidFill>
            </a:ln>
            <a:effectLst/>
          </c:spPr>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F2BB-4BFB-BC78-ECBA19179F80}"/>
            </c:ext>
          </c:extLst>
        </c:ser>
        <c:dLbls>
          <c:showLegendKey val="0"/>
          <c:showVal val="0"/>
          <c:showCatName val="0"/>
          <c:showSerName val="0"/>
          <c:showPercent val="0"/>
          <c:showBubbleSize val="0"/>
        </c:dLbls>
        <c:axId val="898163760"/>
        <c:axId val="898161360"/>
      </c:radarChart>
      <c:catAx>
        <c:axId val="898163760"/>
        <c:scaling>
          <c:orientation val="minMax"/>
        </c:scaling>
        <c:delete val="1"/>
        <c:axPos val="b"/>
        <c:majorTickMark val="none"/>
        <c:minorTickMark val="none"/>
        <c:tickLblPos val="nextTo"/>
        <c:crossAx val="898161360"/>
        <c:crosses val="autoZero"/>
        <c:auto val="1"/>
        <c:lblAlgn val="ctr"/>
        <c:lblOffset val="100"/>
        <c:noMultiLvlLbl val="0"/>
      </c:catAx>
      <c:valAx>
        <c:axId val="898161360"/>
        <c:scaling>
          <c:orientation val="minMax"/>
        </c:scaling>
        <c:delete val="1"/>
        <c:axPos val="l"/>
        <c:majorGridlines>
          <c:spPr>
            <a:ln w="6350" cap="flat" cmpd="sng" algn="ctr">
              <a:solidFill>
                <a:srgbClr val="7DBBC9"/>
              </a:solidFill>
              <a:round/>
            </a:ln>
            <a:effectLst/>
          </c:spPr>
        </c:majorGridlines>
        <c:numFmt formatCode="#\ ###\ ###" sourceLinked="1"/>
        <c:majorTickMark val="none"/>
        <c:minorTickMark val="none"/>
        <c:tickLblPos val="nextTo"/>
        <c:crossAx val="89816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4390-4B74-A354-FE760A1A9844}"/>
            </c:ext>
          </c:extLst>
        </c:ser>
        <c:ser>
          <c:idx val="1"/>
          <c:order val="1"/>
          <c:spPr>
            <a:solidFill>
              <a:srgbClr val="5D136D"/>
            </a:solidFill>
            <a:ln w="127000">
              <a:solidFill>
                <a:srgbClr val="5D136D"/>
              </a:solid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4390-4B74-A354-FE760A1A9844}"/>
            </c:ext>
          </c:extLst>
        </c:ser>
        <c:dLbls>
          <c:showLegendKey val="0"/>
          <c:showVal val="0"/>
          <c:showCatName val="0"/>
          <c:showSerName val="0"/>
          <c:showPercent val="0"/>
          <c:showBubbleSize val="0"/>
        </c:dLbls>
        <c:gapWidth val="200"/>
        <c:overlap val="100"/>
        <c:axId val="268054271"/>
        <c:axId val="268067711"/>
      </c:barChart>
      <c:barChart>
        <c:barDir val="col"/>
        <c:grouping val="stacked"/>
        <c:varyColors val="0"/>
        <c:ser>
          <c:idx val="3"/>
          <c:order val="3"/>
          <c:spPr>
            <a:no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4390-4B74-A354-FE760A1A9844}"/>
            </c:ext>
          </c:extLst>
        </c:ser>
        <c:ser>
          <c:idx val="4"/>
          <c:order val="4"/>
          <c:spPr>
            <a:solidFill>
              <a:srgbClr val="DA21B6"/>
            </a:solidFill>
            <a:ln w="184150">
              <a:gradFill>
                <a:gsLst>
                  <a:gs pos="0">
                    <a:srgbClr val="DA21B6"/>
                  </a:gs>
                  <a:gs pos="100000">
                    <a:srgbClr val="53188D"/>
                  </a:gs>
                </a:gsLst>
                <a:lin ang="7200000" scaled="0"/>
              </a:gradFill>
            </a:ln>
            <a:effectLst>
              <a:outerShdw blurRad="50800" dist="38100" dir="2700000" algn="tl" rotWithShape="0">
                <a:prstClr val="black">
                  <a:alpha val="40000"/>
                </a:prstClr>
              </a:outerShdw>
            </a:effectLst>
          </c:spPr>
          <c:invertIfNegative val="0"/>
          <c:val>
            <c:numRef>
              <c:f>Processing!$P$9:$P$15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3-4390-4B74-A354-FE760A1A9844}"/>
            </c:ext>
          </c:extLst>
        </c:ser>
        <c:dLbls>
          <c:showLegendKey val="0"/>
          <c:showVal val="0"/>
          <c:showCatName val="0"/>
          <c:showSerName val="0"/>
          <c:showPercent val="0"/>
          <c:showBubbleSize val="0"/>
        </c:dLbls>
        <c:gapWidth val="300"/>
        <c:overlap val="100"/>
        <c:axId val="845752080"/>
        <c:axId val="845742000"/>
      </c:barChart>
      <c:scatterChart>
        <c:scatterStyle val="lineMarker"/>
        <c:varyColors val="0"/>
        <c:ser>
          <c:idx val="2"/>
          <c:order val="2"/>
          <c:tx>
            <c:v>Label</c:v>
          </c:tx>
          <c:spPr>
            <a:ln w="25400" cap="rnd">
              <a:noFill/>
              <a:round/>
            </a:ln>
            <a:effectLst/>
          </c:spPr>
          <c:marker>
            <c:symbol val="none"/>
          </c:marker>
          <c:dLbls>
            <c:dLbl>
              <c:idx val="0"/>
              <c:tx>
                <c:rich>
                  <a:bodyPr/>
                  <a:lstStyle/>
                  <a:p>
                    <a:fld id="{171A7199-AD2C-4470-95C0-10C8D549B245}"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390-4B74-A354-FE760A1A9844}"/>
                </c:ext>
              </c:extLst>
            </c:dLbl>
            <c:dLbl>
              <c:idx val="1"/>
              <c:tx>
                <c:rich>
                  <a:bodyPr/>
                  <a:lstStyle/>
                  <a:p>
                    <a:fld id="{C416DEB5-D1BB-4313-9588-5F821FEB5A2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390-4B74-A354-FE760A1A9844}"/>
                </c:ext>
              </c:extLst>
            </c:dLbl>
            <c:dLbl>
              <c:idx val="2"/>
              <c:tx>
                <c:rich>
                  <a:bodyPr/>
                  <a:lstStyle/>
                  <a:p>
                    <a:fld id="{BF917B9B-9B9C-41A8-B0CE-89794ADE5AB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390-4B74-A354-FE760A1A9844}"/>
                </c:ext>
              </c:extLst>
            </c:dLbl>
            <c:dLbl>
              <c:idx val="3"/>
              <c:tx>
                <c:rich>
                  <a:bodyPr/>
                  <a:lstStyle/>
                  <a:p>
                    <a:fld id="{169B1028-F136-4606-97A3-DB2504BD6FCF}"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390-4B74-A354-FE760A1A9844}"/>
                </c:ext>
              </c:extLst>
            </c:dLbl>
            <c:dLbl>
              <c:idx val="4"/>
              <c:tx>
                <c:rich>
                  <a:bodyPr/>
                  <a:lstStyle/>
                  <a:p>
                    <a:fld id="{18892553-4B5A-43DF-8AED-A04F33DD3E0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4390-4B74-A354-FE760A1A9844}"/>
                </c:ext>
              </c:extLst>
            </c:dLbl>
            <c:dLbl>
              <c:idx val="5"/>
              <c:tx>
                <c:rich>
                  <a:bodyPr/>
                  <a:lstStyle/>
                  <a:p>
                    <a:fld id="{657EB6E1-4B6E-4A1E-B2A6-75A4E496137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390-4B74-A354-FE760A1A9844}"/>
                </c:ext>
              </c:extLst>
            </c:dLbl>
            <c:dLbl>
              <c:idx val="6"/>
              <c:tx>
                <c:rich>
                  <a:bodyPr/>
                  <a:lstStyle/>
                  <a:p>
                    <a:fld id="{B85833FC-81EC-4668-8467-4354D5C9C3C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390-4B74-A354-FE760A1A9844}"/>
                </c:ext>
              </c:extLst>
            </c:dLbl>
            <c:numFmt formatCode="[&gt;=1000000]#,##0.0,,\ &quot;M&quot;;[&gt;=1000]#,##0,\ &quot;K&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Processing!$R$9:$R$15</c:f>
              <c:numCache>
                <c:formatCode>General</c:formatCode>
                <c:ptCount val="7"/>
                <c:pt idx="0">
                  <c:v>131307.6</c:v>
                </c:pt>
                <c:pt idx="1">
                  <c:v>295529.59999999998</c:v>
                </c:pt>
                <c:pt idx="2">
                  <c:v>492383.6</c:v>
                </c:pt>
                <c:pt idx="3">
                  <c:v>510186.6</c:v>
                </c:pt>
                <c:pt idx="4">
                  <c:v>386545.6</c:v>
                </c:pt>
                <c:pt idx="5">
                  <c:v>196509.6</c:v>
                </c:pt>
                <c:pt idx="6">
                  <c:v>87448.6</c:v>
                </c:pt>
              </c:numCache>
            </c:numRef>
          </c:yVal>
          <c:smooth val="0"/>
          <c:extLst>
            <c:ext xmlns:c15="http://schemas.microsoft.com/office/drawing/2012/chart" uri="{02D57815-91ED-43cb-92C2-25804820EDAC}">
              <c15:datalabelsRange>
                <c15:f>Processing!$S$9:$S$15</c15:f>
                <c15:dlblRangeCache>
                  <c:ptCount val="7"/>
                  <c:pt idx="0">
                    <c:v>107K</c:v>
                  </c:pt>
                  <c:pt idx="1">
                    <c:v>271K</c:v>
                  </c:pt>
                  <c:pt idx="2">
                    <c:v>468K</c:v>
                  </c:pt>
                  <c:pt idx="3">
                    <c:v>486K</c:v>
                  </c:pt>
                  <c:pt idx="4">
                    <c:v>362K</c:v>
                  </c:pt>
                  <c:pt idx="5">
                    <c:v>172K</c:v>
                  </c:pt>
                  <c:pt idx="6">
                    <c:v>63K</c:v>
                  </c:pt>
                </c15:dlblRangeCache>
              </c15:datalabelsRange>
            </c:ext>
            <c:ext xmlns:c16="http://schemas.microsoft.com/office/drawing/2014/chart" uri="{C3380CC4-5D6E-409C-BE32-E72D297353CC}">
              <c16:uniqueId val="{0000000B-4390-4B74-A354-FE760A1A9844}"/>
            </c:ext>
          </c:extLst>
        </c:ser>
        <c:dLbls>
          <c:showLegendKey val="0"/>
          <c:showVal val="0"/>
          <c:showCatName val="0"/>
          <c:showSerName val="0"/>
          <c:showPercent val="0"/>
          <c:showBubbleSize val="0"/>
        </c:dLbls>
        <c:axId val="845752080"/>
        <c:axId val="845742000"/>
      </c:scatterChart>
      <c:catAx>
        <c:axId val="2680542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067711"/>
        <c:crosses val="autoZero"/>
        <c:auto val="1"/>
        <c:lblAlgn val="ctr"/>
        <c:lblOffset val="100"/>
        <c:noMultiLvlLbl val="0"/>
      </c:catAx>
      <c:valAx>
        <c:axId val="268067711"/>
        <c:scaling>
          <c:orientation val="minMax"/>
        </c:scaling>
        <c:delete val="1"/>
        <c:axPos val="l"/>
        <c:numFmt formatCode="General" sourceLinked="1"/>
        <c:majorTickMark val="none"/>
        <c:minorTickMark val="none"/>
        <c:tickLblPos val="nextTo"/>
        <c:crossAx val="268054271"/>
        <c:crosses val="autoZero"/>
        <c:crossBetween val="between"/>
      </c:valAx>
      <c:valAx>
        <c:axId val="845742000"/>
        <c:scaling>
          <c:orientation val="minMax"/>
        </c:scaling>
        <c:delete val="1"/>
        <c:axPos val="r"/>
        <c:numFmt formatCode="General" sourceLinked="1"/>
        <c:majorTickMark val="out"/>
        <c:minorTickMark val="none"/>
        <c:tickLblPos val="nextTo"/>
        <c:crossAx val="845752080"/>
        <c:crosses val="max"/>
        <c:crossBetween val="midCat"/>
      </c:valAx>
      <c:valAx>
        <c:axId val="845752080"/>
        <c:scaling>
          <c:orientation val="minMax"/>
        </c:scaling>
        <c:delete val="1"/>
        <c:axPos val="b"/>
        <c:majorTickMark val="out"/>
        <c:minorTickMark val="none"/>
        <c:tickLblPos val="nextTo"/>
        <c:crossAx val="84574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tx>
            <c:strRef>
              <c:f>Processing!$I$8</c:f>
              <c:strCache>
                <c:ptCount val="1"/>
                <c:pt idx="0">
                  <c:v>KPI</c:v>
                </c:pt>
              </c:strCache>
            </c:strRef>
          </c:tx>
          <c:spPr>
            <a:gradFill>
              <a:gsLst>
                <a:gs pos="0">
                  <a:srgbClr val="6F14CA">
                    <a:alpha val="60000"/>
                  </a:srgbClr>
                </a:gs>
                <a:gs pos="100000">
                  <a:srgbClr val="DA21B6">
                    <a:alpha val="80000"/>
                  </a:srgbClr>
                </a:gs>
              </a:gsLst>
              <a:lin ang="18600000" scaled="0"/>
            </a:gradFill>
            <a:ln w="9525">
              <a:solidFill>
                <a:srgbClr val="E971D2"/>
              </a:solidFill>
            </a:ln>
            <a:effectLst/>
          </c:spPr>
          <c:cat>
            <c:strRef>
              <c:f>Processing!$H$9:$H$13</c:f>
              <c:strCache>
                <c:ptCount val="5"/>
                <c:pt idx="0">
                  <c:v>A</c:v>
                </c:pt>
                <c:pt idx="1">
                  <c:v>B</c:v>
                </c:pt>
                <c:pt idx="2">
                  <c:v>C</c:v>
                </c:pt>
                <c:pt idx="3">
                  <c:v>D</c:v>
                </c:pt>
                <c:pt idx="4">
                  <c:v>E</c:v>
                </c:pt>
              </c:strCache>
            </c:strRef>
          </c:cat>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98A1-44D6-A191-0A0DEE0EB0AC}"/>
            </c:ext>
          </c:extLst>
        </c:ser>
        <c:dLbls>
          <c:showLegendKey val="0"/>
          <c:showVal val="0"/>
          <c:showCatName val="0"/>
          <c:showSerName val="0"/>
          <c:showPercent val="0"/>
          <c:showBubbleSize val="0"/>
        </c:dLbls>
        <c:axId val="470822944"/>
        <c:axId val="470816704"/>
      </c:radarChart>
      <c:catAx>
        <c:axId val="4708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470816704"/>
        <c:crosses val="autoZero"/>
        <c:auto val="1"/>
        <c:lblAlgn val="ctr"/>
        <c:lblOffset val="100"/>
        <c:noMultiLvlLbl val="0"/>
      </c:catAx>
      <c:valAx>
        <c:axId val="470816704"/>
        <c:scaling>
          <c:orientation val="minMax"/>
        </c:scaling>
        <c:delete val="1"/>
        <c:axPos val="l"/>
        <c:majorGridlines>
          <c:spPr>
            <a:ln w="9525" cap="flat" cmpd="sng" algn="ctr">
              <a:solidFill>
                <a:srgbClr val="5D136D"/>
              </a:solidFill>
              <a:round/>
            </a:ln>
            <a:effectLst/>
          </c:spPr>
        </c:majorGridlines>
        <c:numFmt formatCode="#\ ###\ ###" sourceLinked="1"/>
        <c:majorTickMark val="none"/>
        <c:minorTickMark val="none"/>
        <c:tickLblPos val="nextTo"/>
        <c:crossAx val="47082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spPr>
            <a:blipFill>
              <a:blip xmlns:r="http://schemas.openxmlformats.org/officeDocument/2006/relationships" r:embed="rId3"/>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1350-4900-BAE2-E98A3273D733}"/>
            </c:ext>
          </c:extLst>
        </c:ser>
        <c:ser>
          <c:idx val="0"/>
          <c:order val="1"/>
          <c:spPr>
            <a:solidFill>
              <a:schemeClr val="bg1">
                <a:alpha val="50000"/>
              </a:schemeClr>
            </a:solidFill>
            <a:ln>
              <a:noFill/>
            </a:ln>
            <a:effectLst/>
          </c:spPr>
          <c:invertIfNegative val="0"/>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1350-4900-BAE2-E98A3273D733}"/>
            </c:ext>
          </c:extLst>
        </c:ser>
        <c:ser>
          <c:idx val="2"/>
          <c:order val="2"/>
          <c:spPr>
            <a:blipFill>
              <a:blip xmlns:r="http://schemas.openxmlformats.org/officeDocument/2006/relationships" r:embed="rId4"/>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1350-4900-BAE2-E98A3273D733}"/>
            </c:ext>
          </c:extLst>
        </c:ser>
        <c:dLbls>
          <c:showLegendKey val="0"/>
          <c:showVal val="0"/>
          <c:showCatName val="0"/>
          <c:showSerName val="0"/>
          <c:showPercent val="0"/>
          <c:showBubbleSize val="0"/>
        </c:dLbls>
        <c:gapWidth val="50"/>
        <c:overlap val="100"/>
        <c:axId val="898269360"/>
        <c:axId val="898270800"/>
      </c:barChart>
      <c:catAx>
        <c:axId val="898269360"/>
        <c:scaling>
          <c:orientation val="minMax"/>
        </c:scaling>
        <c:delete val="1"/>
        <c:axPos val="b"/>
        <c:majorTickMark val="none"/>
        <c:minorTickMark val="none"/>
        <c:tickLblPos val="nextTo"/>
        <c:crossAx val="898270800"/>
        <c:crosses val="autoZero"/>
        <c:auto val="1"/>
        <c:lblAlgn val="ctr"/>
        <c:lblOffset val="100"/>
        <c:noMultiLvlLbl val="0"/>
      </c:catAx>
      <c:valAx>
        <c:axId val="898270800"/>
        <c:scaling>
          <c:orientation val="minMax"/>
        </c:scaling>
        <c:delete val="1"/>
        <c:axPos val="l"/>
        <c:numFmt formatCode="General" sourceLinked="1"/>
        <c:majorTickMark val="none"/>
        <c:minorTickMark val="none"/>
        <c:tickLblPos val="nextTo"/>
        <c:crossAx val="89826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spPr>
            <a:gradFill>
              <a:gsLst>
                <a:gs pos="0">
                  <a:schemeClr val="bg1">
                    <a:alpha val="38000"/>
                  </a:schemeClr>
                </a:gs>
                <a:gs pos="65000">
                  <a:schemeClr val="bg1">
                    <a:alpha val="16000"/>
                  </a:schemeClr>
                </a:gs>
              </a:gsLst>
              <a:lin ang="5400000" scaled="0"/>
            </a:gradFill>
            <a:ln>
              <a:noFill/>
            </a:ln>
            <a:effectLst/>
          </c:spP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extLst>
            <c:ext xmlns:c16="http://schemas.microsoft.com/office/drawing/2014/chart" uri="{C3380CC4-5D6E-409C-BE32-E72D297353CC}">
              <c16:uniqueId val="{00000000-9B5F-44AE-A6F2-043CE1478C93}"/>
            </c:ext>
          </c:extLst>
        </c:ser>
        <c:dLbls>
          <c:showLegendKey val="0"/>
          <c:showVal val="0"/>
          <c:showCatName val="0"/>
          <c:showSerName val="0"/>
          <c:showPercent val="0"/>
          <c:showBubbleSize val="0"/>
        </c:dLbls>
        <c:axId val="898182000"/>
        <c:axId val="898178640"/>
      </c:areaChart>
      <c:lineChart>
        <c:grouping val="standard"/>
        <c:varyColors val="0"/>
        <c:ser>
          <c:idx val="0"/>
          <c:order val="0"/>
          <c:spPr>
            <a:ln w="22225" cap="rnd">
              <a:solidFill>
                <a:schemeClr val="bg1"/>
              </a:solidFill>
              <a:round/>
            </a:ln>
            <a:effectLst/>
          </c:spPr>
          <c:marker>
            <c:symbol val="none"/>
          </c:marke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1-9B5F-44AE-A6F2-043CE1478C93}"/>
            </c:ext>
          </c:extLst>
        </c:ser>
        <c:dLbls>
          <c:showLegendKey val="0"/>
          <c:showVal val="0"/>
          <c:showCatName val="0"/>
          <c:showSerName val="0"/>
          <c:showPercent val="0"/>
          <c:showBubbleSize val="0"/>
        </c:dLbls>
        <c:marker val="1"/>
        <c:smooth val="0"/>
        <c:axId val="898182000"/>
        <c:axId val="898178640"/>
      </c:lineChart>
      <c:catAx>
        <c:axId val="898182000"/>
        <c:scaling>
          <c:orientation val="minMax"/>
        </c:scaling>
        <c:delete val="1"/>
        <c:axPos val="b"/>
        <c:majorTickMark val="none"/>
        <c:minorTickMark val="none"/>
        <c:tickLblPos val="nextTo"/>
        <c:crossAx val="898178640"/>
        <c:crosses val="autoZero"/>
        <c:auto val="1"/>
        <c:lblAlgn val="ctr"/>
        <c:lblOffset val="100"/>
        <c:noMultiLvlLbl val="0"/>
      </c:catAx>
      <c:valAx>
        <c:axId val="898178640"/>
        <c:scaling>
          <c:orientation val="minMax"/>
        </c:scaling>
        <c:delete val="1"/>
        <c:axPos val="l"/>
        <c:numFmt formatCode="General" sourceLinked="1"/>
        <c:majorTickMark val="none"/>
        <c:minorTickMark val="none"/>
        <c:tickLblPos val="nextTo"/>
        <c:crossAx val="89818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spPr>
            <a:solidFill>
              <a:schemeClr val="bg1">
                <a:alpha val="50000"/>
              </a:schemeClr>
            </a:solidFill>
            <a:ln>
              <a:solidFill>
                <a:schemeClr val="bg1"/>
              </a:solidFill>
            </a:ln>
            <a:effectLst/>
          </c:spPr>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F7AE-4916-A60C-8470D4F6114E}"/>
            </c:ext>
          </c:extLst>
        </c:ser>
        <c:dLbls>
          <c:showLegendKey val="0"/>
          <c:showVal val="0"/>
          <c:showCatName val="0"/>
          <c:showSerName val="0"/>
          <c:showPercent val="0"/>
          <c:showBubbleSize val="0"/>
        </c:dLbls>
        <c:axId val="898163760"/>
        <c:axId val="898161360"/>
      </c:radarChart>
      <c:catAx>
        <c:axId val="898163760"/>
        <c:scaling>
          <c:orientation val="minMax"/>
        </c:scaling>
        <c:delete val="1"/>
        <c:axPos val="b"/>
        <c:majorTickMark val="none"/>
        <c:minorTickMark val="none"/>
        <c:tickLblPos val="nextTo"/>
        <c:crossAx val="898161360"/>
        <c:crosses val="autoZero"/>
        <c:auto val="1"/>
        <c:lblAlgn val="ctr"/>
        <c:lblOffset val="100"/>
        <c:noMultiLvlLbl val="0"/>
      </c:catAx>
      <c:valAx>
        <c:axId val="898161360"/>
        <c:scaling>
          <c:orientation val="minMax"/>
        </c:scaling>
        <c:delete val="1"/>
        <c:axPos val="l"/>
        <c:majorGridlines>
          <c:spPr>
            <a:ln w="6350" cap="flat" cmpd="sng" algn="ctr">
              <a:solidFill>
                <a:srgbClr val="E971D2"/>
              </a:solidFill>
              <a:round/>
            </a:ln>
            <a:effectLst/>
          </c:spPr>
        </c:majorGridlines>
        <c:numFmt formatCode="#\ ###\ ###" sourceLinked="1"/>
        <c:majorTickMark val="none"/>
        <c:minorTickMark val="none"/>
        <c:tickLblPos val="nextTo"/>
        <c:crossAx val="89816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Processing!$C$8</c:f>
              <c:strCache>
                <c:ptCount val="1"/>
                <c:pt idx="0">
                  <c:v>Expenses</c:v>
                </c:pt>
              </c:strCache>
            </c:strRef>
          </c:tx>
          <c:spPr>
            <a:solidFill>
              <a:srgbClr val="0F1779"/>
            </a:solidFill>
            <a:ln w="101600">
              <a:solidFill>
                <a:srgbClr val="0F1779">
                  <a:alpha val="94000"/>
                </a:srgbClr>
              </a:soli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Processing!$C$9:$C$20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0-83E3-40BC-A05B-3695B86A45EE}"/>
            </c:ext>
          </c:extLst>
        </c:ser>
        <c:ser>
          <c:idx val="3"/>
          <c:order val="3"/>
          <c:tx>
            <c:strRef>
              <c:f>Processing!$E$8</c:f>
              <c:strCache>
                <c:ptCount val="1"/>
                <c:pt idx="0">
                  <c:v>Cursor B</c:v>
                </c:pt>
              </c:strCache>
            </c:strRef>
          </c:tx>
          <c:spPr>
            <a:solidFill>
              <a:srgbClr val="3832F8"/>
            </a:solidFill>
            <a:ln w="101600">
              <a:solidFill>
                <a:srgbClr val="3832F8"/>
              </a:soli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Processing!$E$9:$E$20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1-83E3-40BC-A05B-3695B86A45EE}"/>
            </c:ext>
          </c:extLst>
        </c:ser>
        <c:dLbls>
          <c:showLegendKey val="0"/>
          <c:showVal val="0"/>
          <c:showCatName val="0"/>
          <c:showSerName val="0"/>
          <c:showPercent val="0"/>
          <c:showBubbleSize val="0"/>
        </c:dLbls>
        <c:gapWidth val="250"/>
        <c:overlap val="100"/>
        <c:axId val="805776863"/>
        <c:axId val="805778783"/>
      </c:barChart>
      <c:lineChart>
        <c:grouping val="standard"/>
        <c:varyColors val="0"/>
        <c:ser>
          <c:idx val="0"/>
          <c:order val="0"/>
          <c:tx>
            <c:strRef>
              <c:f>Processing!$B$8</c:f>
              <c:strCache>
                <c:ptCount val="1"/>
                <c:pt idx="0">
                  <c:v>Revenue</c:v>
                </c:pt>
              </c:strCache>
            </c:strRef>
          </c:tx>
          <c:spPr>
            <a:ln w="28575" cap="rnd">
              <a:gradFill>
                <a:gsLst>
                  <a:gs pos="0">
                    <a:srgbClr val="341EEF"/>
                  </a:gs>
                  <a:gs pos="100000">
                    <a:srgbClr val="F121A9"/>
                  </a:gs>
                </a:gsLst>
                <a:lin ang="0" scaled="0"/>
              </a:gradFill>
              <a:round/>
            </a:ln>
            <a:effectLst>
              <a:outerShdw blurRad="50800" dist="38100" dir="5400000" algn="t" rotWithShape="0">
                <a:prstClr val="black">
                  <a:alpha val="40000"/>
                </a:prstClr>
              </a:outerShdw>
            </a:effectLst>
          </c:spPr>
          <c:marker>
            <c:symbol val="none"/>
          </c:marker>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2-83E3-40BC-A05B-3695B86A45EE}"/>
            </c:ext>
          </c:extLst>
        </c:ser>
        <c:dLbls>
          <c:showLegendKey val="0"/>
          <c:showVal val="0"/>
          <c:showCatName val="0"/>
          <c:showSerName val="0"/>
          <c:showPercent val="0"/>
          <c:showBubbleSize val="0"/>
        </c:dLbls>
        <c:marker val="1"/>
        <c:smooth val="0"/>
        <c:axId val="805776863"/>
        <c:axId val="805778783"/>
      </c:lineChart>
      <c:scatterChart>
        <c:scatterStyle val="lineMarker"/>
        <c:varyColors val="0"/>
        <c:ser>
          <c:idx val="2"/>
          <c:order val="2"/>
          <c:tx>
            <c:strRef>
              <c:f>Processing!$D$8</c:f>
              <c:strCache>
                <c:ptCount val="1"/>
                <c:pt idx="0">
                  <c:v>Cursor V</c:v>
                </c:pt>
              </c:strCache>
            </c:strRef>
          </c:tx>
          <c:spPr>
            <a:ln w="25400" cap="rnd">
              <a:noFill/>
              <a:round/>
            </a:ln>
            <a:effectLst/>
          </c:spPr>
          <c:marker>
            <c:symbol val="circle"/>
            <c:size val="5"/>
            <c:spPr>
              <a:solidFill>
                <a:schemeClr val="bg1"/>
              </a:solidFill>
              <a:ln w="9525">
                <a:solidFill>
                  <a:srgbClr val="F121A9"/>
                </a:solidFill>
              </a:ln>
              <a:effectLst/>
            </c:spPr>
          </c:marker>
          <c:errBars>
            <c:errDir val="y"/>
            <c:errBarType val="both"/>
            <c:errValType val="cust"/>
            <c:noEndCap val="0"/>
            <c:plus>
              <c:numLit>
                <c:formatCode>General</c:formatCode>
                <c:ptCount val="1"/>
                <c:pt idx="0">
                  <c:v>1</c:v>
                </c:pt>
              </c:numLit>
            </c:plus>
            <c:minus>
              <c:numRef>
                <c:f>Processing!$F$9:$F$20</c:f>
                <c:numCache>
                  <c:formatCode>General</c:formatCode>
                  <c:ptCount val="12"/>
                  <c:pt idx="0">
                    <c:v>150545</c:v>
                  </c:pt>
                  <c:pt idx="1">
                    <c:v>164634</c:v>
                  </c:pt>
                  <c:pt idx="2">
                    <c:v>162837</c:v>
                  </c:pt>
                  <c:pt idx="3">
                    <c:v>144129</c:v>
                  </c:pt>
                  <c:pt idx="4">
                    <c:v>120667</c:v>
                  </c:pt>
                  <c:pt idx="5">
                    <c:v>110721</c:v>
                  </c:pt>
                  <c:pt idx="6">
                    <c:v>127534</c:v>
                  </c:pt>
                  <c:pt idx="7">
                    <c:v>169449</c:v>
                  </c:pt>
                  <c:pt idx="8">
                    <c:v>205152</c:v>
                  </c:pt>
                  <c:pt idx="9">
                    <c:v>216392</c:v>
                  </c:pt>
                  <c:pt idx="10">
                    <c:v>194825</c:v>
                  </c:pt>
                  <c:pt idx="11">
                    <c:v>156964</c:v>
                  </c:pt>
                </c:numCache>
              </c:numRef>
            </c:minus>
            <c:spPr>
              <a:noFill/>
              <a:ln w="9525" cap="flat" cmpd="sng" algn="ctr">
                <a:solidFill>
                  <a:srgbClr val="3832F8"/>
                </a:solidFill>
                <a:round/>
              </a:ln>
              <a:effectLst/>
            </c:spPr>
          </c:errBars>
          <c:xVal>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Processing!$D$9:$D$20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yVal>
          <c:smooth val="0"/>
          <c:extLst>
            <c:ext xmlns:c16="http://schemas.microsoft.com/office/drawing/2014/chart" uri="{C3380CC4-5D6E-409C-BE32-E72D297353CC}">
              <c16:uniqueId val="{00000003-83E3-40BC-A05B-3695B86A45EE}"/>
            </c:ext>
          </c:extLst>
        </c:ser>
        <c:dLbls>
          <c:showLegendKey val="0"/>
          <c:showVal val="0"/>
          <c:showCatName val="0"/>
          <c:showSerName val="0"/>
          <c:showPercent val="0"/>
          <c:showBubbleSize val="0"/>
        </c:dLbls>
        <c:axId val="805776863"/>
        <c:axId val="805778783"/>
      </c:scatterChart>
      <c:catAx>
        <c:axId val="805776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37CFF"/>
                </a:solidFill>
                <a:latin typeface="+mn-lt"/>
                <a:ea typeface="+mn-ea"/>
                <a:cs typeface="+mn-cs"/>
              </a:defRPr>
            </a:pPr>
            <a:endParaRPr lang="en-US"/>
          </a:p>
        </c:txPr>
        <c:crossAx val="805778783"/>
        <c:crosses val="autoZero"/>
        <c:auto val="1"/>
        <c:lblAlgn val="ctr"/>
        <c:lblOffset val="100"/>
        <c:noMultiLvlLbl val="0"/>
      </c:catAx>
      <c:valAx>
        <c:axId val="805778783"/>
        <c:scaling>
          <c:orientation val="minMax"/>
        </c:scaling>
        <c:delete val="1"/>
        <c:axPos val="l"/>
        <c:numFmt formatCode="General" sourceLinked="1"/>
        <c:majorTickMark val="none"/>
        <c:minorTickMark val="none"/>
        <c:tickLblPos val="nextTo"/>
        <c:crossAx val="80577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c:spPr>
          <c:invertIfNegative val="0"/>
          <c:cat>
            <c:strRef>
              <c:f>Processing!$N$9:$N$15</c:f>
              <c:strCache>
                <c:ptCount val="7"/>
                <c:pt idx="0">
                  <c:v>SU</c:v>
                </c:pt>
                <c:pt idx="1">
                  <c:v>MO</c:v>
                </c:pt>
                <c:pt idx="2">
                  <c:v>TU</c:v>
                </c:pt>
                <c:pt idx="3">
                  <c:v>WE</c:v>
                </c:pt>
                <c:pt idx="4">
                  <c:v>TH</c:v>
                </c:pt>
                <c:pt idx="5">
                  <c:v>FR</c:v>
                </c:pt>
                <c:pt idx="6">
                  <c:v>SA</c:v>
                </c:pt>
              </c:strCache>
            </c:strRef>
          </c:cat>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2DBC-4156-BCEC-1599C8A4EDA9}"/>
            </c:ext>
          </c:extLst>
        </c:ser>
        <c:ser>
          <c:idx val="1"/>
          <c:order val="1"/>
          <c:spPr>
            <a:solidFill>
              <a:srgbClr val="5D136D"/>
            </a:solidFill>
            <a:ln w="127000">
              <a:solidFill>
                <a:srgbClr val="5D136D"/>
              </a:solidFill>
            </a:ln>
          </c:spPr>
          <c:invertIfNegative val="0"/>
          <c:cat>
            <c:strRef>
              <c:f>Processing!$N$9:$N$15</c:f>
              <c:strCache>
                <c:ptCount val="7"/>
                <c:pt idx="0">
                  <c:v>SU</c:v>
                </c:pt>
                <c:pt idx="1">
                  <c:v>MO</c:v>
                </c:pt>
                <c:pt idx="2">
                  <c:v>TU</c:v>
                </c:pt>
                <c:pt idx="3">
                  <c:v>WE</c:v>
                </c:pt>
                <c:pt idx="4">
                  <c:v>TH</c:v>
                </c:pt>
                <c:pt idx="5">
                  <c:v>FR</c:v>
                </c:pt>
                <c:pt idx="6">
                  <c:v>SA</c:v>
                </c:pt>
              </c:strCache>
            </c:strRef>
          </c:cat>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2DBC-4156-BCEC-1599C8A4EDA9}"/>
            </c:ext>
          </c:extLst>
        </c:ser>
        <c:dLbls>
          <c:showLegendKey val="0"/>
          <c:showVal val="0"/>
          <c:showCatName val="0"/>
          <c:showSerName val="0"/>
          <c:showPercent val="0"/>
          <c:showBubbleSize val="0"/>
        </c:dLbls>
        <c:gapWidth val="200"/>
        <c:overlap val="100"/>
        <c:axId val="268054271"/>
        <c:axId val="268067711"/>
      </c:barChart>
      <c:barChart>
        <c:barDir val="col"/>
        <c:grouping val="stacked"/>
        <c:varyColors val="0"/>
        <c:ser>
          <c:idx val="3"/>
          <c:order val="3"/>
          <c:spPr>
            <a:noFill/>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2DBC-4156-BCEC-1599C8A4EDA9}"/>
            </c:ext>
          </c:extLst>
        </c:ser>
        <c:ser>
          <c:idx val="4"/>
          <c:order val="4"/>
          <c:spPr>
            <a:solidFill>
              <a:srgbClr val="82CBB9"/>
            </a:solidFill>
            <a:ln w="187325">
              <a:gradFill>
                <a:gsLst>
                  <a:gs pos="0">
                    <a:srgbClr val="82CBB9"/>
                  </a:gs>
                  <a:gs pos="100000">
                    <a:srgbClr val="4FA992"/>
                  </a:gs>
                </a:gsLst>
                <a:lin ang="7200000" scaled="0"/>
              </a:gradFill>
            </a:ln>
            <a:effectLst/>
          </c:spPr>
          <c:invertIfNegative val="0"/>
          <c:val>
            <c:numRef>
              <c:f>Processing!$P$9:$P$15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3-2DBC-4156-BCEC-1599C8A4EDA9}"/>
            </c:ext>
          </c:extLst>
        </c:ser>
        <c:dLbls>
          <c:showLegendKey val="0"/>
          <c:showVal val="0"/>
          <c:showCatName val="0"/>
          <c:showSerName val="0"/>
          <c:showPercent val="0"/>
          <c:showBubbleSize val="0"/>
        </c:dLbls>
        <c:gapWidth val="300"/>
        <c:overlap val="100"/>
        <c:axId val="845752080"/>
        <c:axId val="845742000"/>
      </c:barChart>
      <c:scatterChart>
        <c:scatterStyle val="lineMarker"/>
        <c:varyColors val="0"/>
        <c:ser>
          <c:idx val="2"/>
          <c:order val="2"/>
          <c:tx>
            <c:v>Label</c:v>
          </c:tx>
          <c:spPr>
            <a:ln w="25400">
              <a:noFill/>
            </a:ln>
          </c:spPr>
          <c:marker>
            <c:symbol val="none"/>
          </c:marker>
          <c:dLbls>
            <c:dLbl>
              <c:idx val="0"/>
              <c:tx>
                <c:rich>
                  <a:bodyPr/>
                  <a:lstStyle/>
                  <a:p>
                    <a:fld id="{B10532DA-495E-430D-A3AB-D9B9286242A1}"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DBC-4156-BCEC-1599C8A4EDA9}"/>
                </c:ext>
              </c:extLst>
            </c:dLbl>
            <c:dLbl>
              <c:idx val="1"/>
              <c:tx>
                <c:rich>
                  <a:bodyPr/>
                  <a:lstStyle/>
                  <a:p>
                    <a:fld id="{39F98D43-D69C-43E7-8F7F-15B1948C31E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DBC-4156-BCEC-1599C8A4EDA9}"/>
                </c:ext>
              </c:extLst>
            </c:dLbl>
            <c:dLbl>
              <c:idx val="2"/>
              <c:tx>
                <c:rich>
                  <a:bodyPr/>
                  <a:lstStyle/>
                  <a:p>
                    <a:fld id="{D5F02CBF-71E1-4B0A-80E4-2EEBEEF4409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DBC-4156-BCEC-1599C8A4EDA9}"/>
                </c:ext>
              </c:extLst>
            </c:dLbl>
            <c:dLbl>
              <c:idx val="3"/>
              <c:tx>
                <c:rich>
                  <a:bodyPr/>
                  <a:lstStyle/>
                  <a:p>
                    <a:fld id="{C8312E02-6DC7-4AED-B404-BC59A45A923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DBC-4156-BCEC-1599C8A4EDA9}"/>
                </c:ext>
              </c:extLst>
            </c:dLbl>
            <c:dLbl>
              <c:idx val="4"/>
              <c:tx>
                <c:rich>
                  <a:bodyPr/>
                  <a:lstStyle/>
                  <a:p>
                    <a:fld id="{68124E33-ED22-4868-9C6A-53FBB99DFD6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DBC-4156-BCEC-1599C8A4EDA9}"/>
                </c:ext>
              </c:extLst>
            </c:dLbl>
            <c:dLbl>
              <c:idx val="5"/>
              <c:tx>
                <c:rich>
                  <a:bodyPr/>
                  <a:lstStyle/>
                  <a:p>
                    <a:fld id="{538AA15E-F5EC-4B29-B1D2-86392B5E8C8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DBC-4156-BCEC-1599C8A4EDA9}"/>
                </c:ext>
              </c:extLst>
            </c:dLbl>
            <c:dLbl>
              <c:idx val="6"/>
              <c:tx>
                <c:rich>
                  <a:bodyPr/>
                  <a:lstStyle/>
                  <a:p>
                    <a:fld id="{153C0789-D7CD-4EC2-96B1-FC09D6702AC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DBC-4156-BCEC-1599C8A4EDA9}"/>
                </c:ext>
              </c:extLst>
            </c:dLbl>
            <c:numFmt formatCode="[&gt;=1000000]#,##0.0,,\ &quot;M&quot;;[&gt;=1000]#,##0,\ &quot;K&quot;;0" sourceLinked="0"/>
            <c:spPr>
              <a:noFill/>
              <a:ln>
                <a:noFill/>
              </a:ln>
              <a:effectLst/>
            </c:spPr>
            <c:txPr>
              <a:bodyPr lIns="38100" tIns="19050" rIns="38100" bIns="19050">
                <a:spAutoFit/>
              </a:bodyPr>
              <a:lstStyle/>
              <a:p>
                <a:pPr>
                  <a:defRPr sz="1200">
                    <a:solidFill>
                      <a:srgbClr val="2B4967"/>
                    </a:solidFill>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yVal>
            <c:numRef>
              <c:f>Processing!$R$9:$R$15</c:f>
              <c:numCache>
                <c:formatCode>General</c:formatCode>
                <c:ptCount val="7"/>
                <c:pt idx="0">
                  <c:v>131307.6</c:v>
                </c:pt>
                <c:pt idx="1">
                  <c:v>295529.59999999998</c:v>
                </c:pt>
                <c:pt idx="2">
                  <c:v>492383.6</c:v>
                </c:pt>
                <c:pt idx="3">
                  <c:v>510186.6</c:v>
                </c:pt>
                <c:pt idx="4">
                  <c:v>386545.6</c:v>
                </c:pt>
                <c:pt idx="5">
                  <c:v>196509.6</c:v>
                </c:pt>
                <c:pt idx="6">
                  <c:v>87448.6</c:v>
                </c:pt>
              </c:numCache>
            </c:numRef>
          </c:yVal>
          <c:smooth val="0"/>
          <c:extLst>
            <c:ext xmlns:c15="http://schemas.microsoft.com/office/drawing/2012/chart" uri="{02D57815-91ED-43cb-92C2-25804820EDAC}">
              <c15:datalabelsRange>
                <c15:f>Processing!$S$9:$S$15</c15:f>
                <c15:dlblRangeCache>
                  <c:ptCount val="7"/>
                  <c:pt idx="0">
                    <c:v>107K</c:v>
                  </c:pt>
                  <c:pt idx="1">
                    <c:v>271K</c:v>
                  </c:pt>
                  <c:pt idx="2">
                    <c:v>468K</c:v>
                  </c:pt>
                  <c:pt idx="3">
                    <c:v>486K</c:v>
                  </c:pt>
                  <c:pt idx="4">
                    <c:v>362K</c:v>
                  </c:pt>
                  <c:pt idx="5">
                    <c:v>172K</c:v>
                  </c:pt>
                  <c:pt idx="6">
                    <c:v>63K</c:v>
                  </c:pt>
                </c15:dlblRangeCache>
              </c15:datalabelsRange>
            </c:ext>
            <c:ext xmlns:c16="http://schemas.microsoft.com/office/drawing/2014/chart" uri="{C3380CC4-5D6E-409C-BE32-E72D297353CC}">
              <c16:uniqueId val="{0000000B-2DBC-4156-BCEC-1599C8A4EDA9}"/>
            </c:ext>
          </c:extLst>
        </c:ser>
        <c:dLbls>
          <c:showLegendKey val="0"/>
          <c:showVal val="0"/>
          <c:showCatName val="0"/>
          <c:showSerName val="0"/>
          <c:showPercent val="0"/>
          <c:showBubbleSize val="0"/>
        </c:dLbls>
        <c:axId val="845752080"/>
        <c:axId val="845742000"/>
      </c:scatterChart>
      <c:catAx>
        <c:axId val="268054271"/>
        <c:scaling>
          <c:orientation val="minMax"/>
        </c:scaling>
        <c:delete val="0"/>
        <c:axPos val="b"/>
        <c:numFmt formatCode="General" sourceLinked="1"/>
        <c:majorTickMark val="out"/>
        <c:minorTickMark val="none"/>
        <c:tickLblPos val="nextTo"/>
        <c:spPr>
          <a:ln>
            <a:noFill/>
          </a:ln>
        </c:spPr>
        <c:txPr>
          <a:bodyPr/>
          <a:lstStyle/>
          <a:p>
            <a:pPr>
              <a:defRPr>
                <a:solidFill>
                  <a:schemeClr val="bg1"/>
                </a:solidFill>
              </a:defRPr>
            </a:pPr>
            <a:endParaRPr lang="en-US"/>
          </a:p>
        </c:txPr>
        <c:crossAx val="268067711"/>
        <c:crosses val="autoZero"/>
        <c:auto val="1"/>
        <c:lblAlgn val="ctr"/>
        <c:lblOffset val="100"/>
        <c:noMultiLvlLbl val="0"/>
      </c:catAx>
      <c:valAx>
        <c:axId val="268067711"/>
        <c:scaling>
          <c:orientation val="minMax"/>
        </c:scaling>
        <c:delete val="1"/>
        <c:axPos val="l"/>
        <c:numFmt formatCode="General" sourceLinked="1"/>
        <c:majorTickMark val="none"/>
        <c:minorTickMark val="none"/>
        <c:tickLblPos val="nextTo"/>
        <c:crossAx val="268054271"/>
        <c:crosses val="autoZero"/>
        <c:crossBetween val="between"/>
      </c:valAx>
      <c:valAx>
        <c:axId val="845742000"/>
        <c:scaling>
          <c:orientation val="minMax"/>
        </c:scaling>
        <c:delete val="1"/>
        <c:axPos val="r"/>
        <c:numFmt formatCode="General" sourceLinked="1"/>
        <c:majorTickMark val="out"/>
        <c:minorTickMark val="none"/>
        <c:tickLblPos val="nextTo"/>
        <c:crossAx val="845752080"/>
        <c:crosses val="max"/>
        <c:crossBetween val="midCat"/>
      </c:valAx>
      <c:valAx>
        <c:axId val="845752080"/>
        <c:scaling>
          <c:orientation val="minMax"/>
        </c:scaling>
        <c:delete val="1"/>
        <c:axPos val="b"/>
        <c:majorTickMark val="out"/>
        <c:minorTickMark val="none"/>
        <c:tickLblPos val="nextTo"/>
        <c:crossAx val="845742000"/>
        <c:crosses val="autoZero"/>
        <c:crossBetween val="midCat"/>
      </c:valAx>
      <c:spPr>
        <a:noFill/>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tx>
            <c:strRef>
              <c:f>Processing!$I$8</c:f>
              <c:strCache>
                <c:ptCount val="1"/>
                <c:pt idx="0">
                  <c:v>KPI</c:v>
                </c:pt>
              </c:strCache>
            </c:strRef>
          </c:tx>
          <c:spPr>
            <a:gradFill>
              <a:gsLst>
                <a:gs pos="0">
                  <a:srgbClr val="459AA7">
                    <a:alpha val="84000"/>
                  </a:srgbClr>
                </a:gs>
                <a:gs pos="100000">
                  <a:srgbClr val="408FAB">
                    <a:alpha val="82000"/>
                  </a:srgbClr>
                </a:gs>
              </a:gsLst>
              <a:lin ang="2700000" scaled="1"/>
            </a:gradFill>
            <a:ln w="9525">
              <a:solidFill>
                <a:srgbClr val="4C8AC6"/>
              </a:solidFill>
            </a:ln>
            <a:effectLst/>
          </c:spPr>
          <c:cat>
            <c:strRef>
              <c:f>Processing!$H$9:$H$13</c:f>
              <c:strCache>
                <c:ptCount val="5"/>
                <c:pt idx="0">
                  <c:v>A</c:v>
                </c:pt>
                <c:pt idx="1">
                  <c:v>B</c:v>
                </c:pt>
                <c:pt idx="2">
                  <c:v>C</c:v>
                </c:pt>
                <c:pt idx="3">
                  <c:v>D</c:v>
                </c:pt>
                <c:pt idx="4">
                  <c:v>E</c:v>
                </c:pt>
              </c:strCache>
            </c:strRef>
          </c:cat>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F1C7-41AC-91F5-91267B93A0AB}"/>
            </c:ext>
          </c:extLst>
        </c:ser>
        <c:dLbls>
          <c:showLegendKey val="0"/>
          <c:showVal val="0"/>
          <c:showCatName val="0"/>
          <c:showSerName val="0"/>
          <c:showPercent val="0"/>
          <c:showBubbleSize val="0"/>
        </c:dLbls>
        <c:axId val="470822944"/>
        <c:axId val="470816704"/>
      </c:radarChart>
      <c:catAx>
        <c:axId val="4708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2B4967"/>
                </a:solidFill>
                <a:latin typeface="+mn-lt"/>
                <a:ea typeface="+mn-ea"/>
                <a:cs typeface="+mn-cs"/>
              </a:defRPr>
            </a:pPr>
            <a:endParaRPr lang="en-US"/>
          </a:p>
        </c:txPr>
        <c:crossAx val="470816704"/>
        <c:crosses val="autoZero"/>
        <c:auto val="1"/>
        <c:lblAlgn val="ctr"/>
        <c:lblOffset val="100"/>
        <c:noMultiLvlLbl val="0"/>
      </c:catAx>
      <c:valAx>
        <c:axId val="470816704"/>
        <c:scaling>
          <c:orientation val="minMax"/>
        </c:scaling>
        <c:delete val="1"/>
        <c:axPos val="l"/>
        <c:majorGridlines>
          <c:spPr>
            <a:ln w="9525" cap="flat" cmpd="sng" algn="ctr">
              <a:solidFill>
                <a:srgbClr val="9BCAD5"/>
              </a:solidFill>
              <a:round/>
            </a:ln>
            <a:effectLst/>
          </c:spPr>
        </c:majorGridlines>
        <c:numFmt formatCode="#\ ###\ ###" sourceLinked="1"/>
        <c:majorTickMark val="none"/>
        <c:minorTickMark val="none"/>
        <c:tickLblPos val="nextTo"/>
        <c:crossAx val="47082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spPr>
            <a:blipFill>
              <a:blip xmlns:r="http://schemas.openxmlformats.org/officeDocument/2006/relationships" r:embed="rId3"/>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91C4-46AE-9F06-6784A983E1A7}"/>
            </c:ext>
          </c:extLst>
        </c:ser>
        <c:ser>
          <c:idx val="0"/>
          <c:order val="1"/>
          <c:spPr>
            <a:solidFill>
              <a:srgbClr val="2B4967">
                <a:alpha val="20000"/>
              </a:srgbClr>
            </a:solidFill>
            <a:ln>
              <a:noFill/>
            </a:ln>
            <a:effectLst/>
          </c:spPr>
          <c:invertIfNegative val="0"/>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91C4-46AE-9F06-6784A983E1A7}"/>
            </c:ext>
          </c:extLst>
        </c:ser>
        <c:ser>
          <c:idx val="2"/>
          <c:order val="2"/>
          <c:spPr>
            <a:blipFill>
              <a:blip xmlns:r="http://schemas.openxmlformats.org/officeDocument/2006/relationships" r:embed="rId4"/>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91C4-46AE-9F06-6784A983E1A7}"/>
            </c:ext>
          </c:extLst>
        </c:ser>
        <c:dLbls>
          <c:showLegendKey val="0"/>
          <c:showVal val="0"/>
          <c:showCatName val="0"/>
          <c:showSerName val="0"/>
          <c:showPercent val="0"/>
          <c:showBubbleSize val="0"/>
        </c:dLbls>
        <c:gapWidth val="50"/>
        <c:overlap val="100"/>
        <c:axId val="898269360"/>
        <c:axId val="898270800"/>
      </c:barChart>
      <c:catAx>
        <c:axId val="898269360"/>
        <c:scaling>
          <c:orientation val="minMax"/>
        </c:scaling>
        <c:delete val="1"/>
        <c:axPos val="b"/>
        <c:majorTickMark val="none"/>
        <c:minorTickMark val="none"/>
        <c:tickLblPos val="nextTo"/>
        <c:crossAx val="898270800"/>
        <c:crosses val="autoZero"/>
        <c:auto val="1"/>
        <c:lblAlgn val="ctr"/>
        <c:lblOffset val="100"/>
        <c:noMultiLvlLbl val="0"/>
      </c:catAx>
      <c:valAx>
        <c:axId val="898270800"/>
        <c:scaling>
          <c:orientation val="minMax"/>
        </c:scaling>
        <c:delete val="1"/>
        <c:axPos val="l"/>
        <c:numFmt formatCode="General" sourceLinked="1"/>
        <c:majorTickMark val="none"/>
        <c:minorTickMark val="none"/>
        <c:tickLblPos val="nextTo"/>
        <c:crossAx val="89826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spPr>
            <a:gradFill>
              <a:gsLst>
                <a:gs pos="0">
                  <a:schemeClr val="bg1">
                    <a:alpha val="38000"/>
                  </a:schemeClr>
                </a:gs>
                <a:gs pos="65000">
                  <a:schemeClr val="bg1">
                    <a:alpha val="16000"/>
                  </a:schemeClr>
                </a:gs>
              </a:gsLst>
              <a:lin ang="5400000" scaled="0"/>
            </a:gradFill>
            <a:ln>
              <a:noFill/>
            </a:ln>
            <a:effectLst/>
          </c:spP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extLst>
            <c:ext xmlns:c16="http://schemas.microsoft.com/office/drawing/2014/chart" uri="{C3380CC4-5D6E-409C-BE32-E72D297353CC}">
              <c16:uniqueId val="{00000000-3061-4C81-8CBA-80EF72DEBD35}"/>
            </c:ext>
          </c:extLst>
        </c:ser>
        <c:dLbls>
          <c:showLegendKey val="0"/>
          <c:showVal val="0"/>
          <c:showCatName val="0"/>
          <c:showSerName val="0"/>
          <c:showPercent val="0"/>
          <c:showBubbleSize val="0"/>
        </c:dLbls>
        <c:axId val="898182000"/>
        <c:axId val="898178640"/>
      </c:areaChart>
      <c:lineChart>
        <c:grouping val="standard"/>
        <c:varyColors val="0"/>
        <c:ser>
          <c:idx val="0"/>
          <c:order val="0"/>
          <c:spPr>
            <a:ln w="22225" cap="rnd">
              <a:solidFill>
                <a:schemeClr val="bg1"/>
              </a:solidFill>
              <a:round/>
            </a:ln>
            <a:effectLst/>
          </c:spPr>
          <c:marker>
            <c:symbol val="none"/>
          </c:marke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1-3061-4C81-8CBA-80EF72DEBD35}"/>
            </c:ext>
          </c:extLst>
        </c:ser>
        <c:dLbls>
          <c:showLegendKey val="0"/>
          <c:showVal val="0"/>
          <c:showCatName val="0"/>
          <c:showSerName val="0"/>
          <c:showPercent val="0"/>
          <c:showBubbleSize val="0"/>
        </c:dLbls>
        <c:marker val="1"/>
        <c:smooth val="0"/>
        <c:axId val="898182000"/>
        <c:axId val="898178640"/>
      </c:lineChart>
      <c:catAx>
        <c:axId val="898182000"/>
        <c:scaling>
          <c:orientation val="minMax"/>
        </c:scaling>
        <c:delete val="1"/>
        <c:axPos val="b"/>
        <c:majorTickMark val="none"/>
        <c:minorTickMark val="none"/>
        <c:tickLblPos val="nextTo"/>
        <c:crossAx val="898178640"/>
        <c:crosses val="autoZero"/>
        <c:auto val="1"/>
        <c:lblAlgn val="ctr"/>
        <c:lblOffset val="100"/>
        <c:noMultiLvlLbl val="0"/>
      </c:catAx>
      <c:valAx>
        <c:axId val="898178640"/>
        <c:scaling>
          <c:orientation val="minMax"/>
        </c:scaling>
        <c:delete val="1"/>
        <c:axPos val="l"/>
        <c:numFmt formatCode="General" sourceLinked="1"/>
        <c:majorTickMark val="none"/>
        <c:minorTickMark val="none"/>
        <c:tickLblPos val="nextTo"/>
        <c:crossAx val="89818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spPr>
            <a:solidFill>
              <a:schemeClr val="bg1">
                <a:alpha val="50000"/>
              </a:schemeClr>
            </a:solidFill>
            <a:ln>
              <a:solidFill>
                <a:schemeClr val="bg1"/>
              </a:solidFill>
            </a:ln>
            <a:effectLst/>
          </c:spPr>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160A-4924-B3E5-7B3305DDF132}"/>
            </c:ext>
          </c:extLst>
        </c:ser>
        <c:dLbls>
          <c:showLegendKey val="0"/>
          <c:showVal val="0"/>
          <c:showCatName val="0"/>
          <c:showSerName val="0"/>
          <c:showPercent val="0"/>
          <c:showBubbleSize val="0"/>
        </c:dLbls>
        <c:axId val="898163760"/>
        <c:axId val="898161360"/>
      </c:radarChart>
      <c:catAx>
        <c:axId val="898163760"/>
        <c:scaling>
          <c:orientation val="minMax"/>
        </c:scaling>
        <c:delete val="1"/>
        <c:axPos val="b"/>
        <c:majorTickMark val="none"/>
        <c:minorTickMark val="none"/>
        <c:tickLblPos val="nextTo"/>
        <c:crossAx val="898161360"/>
        <c:crosses val="autoZero"/>
        <c:auto val="1"/>
        <c:lblAlgn val="ctr"/>
        <c:lblOffset val="100"/>
        <c:noMultiLvlLbl val="0"/>
      </c:catAx>
      <c:valAx>
        <c:axId val="898161360"/>
        <c:scaling>
          <c:orientation val="minMax"/>
        </c:scaling>
        <c:delete val="1"/>
        <c:axPos val="l"/>
        <c:majorGridlines>
          <c:spPr>
            <a:ln w="6350" cap="flat" cmpd="sng" algn="ctr">
              <a:solidFill>
                <a:srgbClr val="7DBBC9"/>
              </a:solidFill>
              <a:round/>
            </a:ln>
            <a:effectLst/>
          </c:spPr>
        </c:majorGridlines>
        <c:numFmt formatCode="#\ ###\ ###" sourceLinked="1"/>
        <c:majorTickMark val="none"/>
        <c:minorTickMark val="none"/>
        <c:tickLblPos val="nextTo"/>
        <c:crossAx val="89816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4"/>
          <c:order val="4"/>
          <c:spPr>
            <a:gradFill>
              <a:gsLst>
                <a:gs pos="0">
                  <a:srgbClr val="82CBB9">
                    <a:alpha val="20000"/>
                  </a:srgbClr>
                </a:gs>
                <a:gs pos="100000">
                  <a:srgbClr val="82CBB9">
                    <a:alpha val="32000"/>
                  </a:srgbClr>
                </a:gs>
              </a:gsLst>
              <a:lin ang="5400000" scaled="0"/>
            </a:gradFill>
            <a:ln w="25400">
              <a:noFill/>
            </a:ln>
            <a:effectLst/>
          </c:spP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extLst>
            <c:ext xmlns:c16="http://schemas.microsoft.com/office/drawing/2014/chart" uri="{C3380CC4-5D6E-409C-BE32-E72D297353CC}">
              <c16:uniqueId val="{00000000-2E11-4FE4-A687-4FEB0AFE5A10}"/>
            </c:ext>
          </c:extLst>
        </c:ser>
        <c:dLbls>
          <c:showLegendKey val="0"/>
          <c:showVal val="0"/>
          <c:showCatName val="0"/>
          <c:showSerName val="0"/>
          <c:showPercent val="0"/>
          <c:showBubbleSize val="0"/>
        </c:dLbls>
        <c:axId val="805776863"/>
        <c:axId val="805778783"/>
      </c:areaChart>
      <c:barChart>
        <c:barDir val="col"/>
        <c:grouping val="clustered"/>
        <c:varyColors val="0"/>
        <c:ser>
          <c:idx val="1"/>
          <c:order val="1"/>
          <c:tx>
            <c:strRef>
              <c:f>Processing!$C$8</c:f>
              <c:strCache>
                <c:ptCount val="1"/>
                <c:pt idx="0">
                  <c:v>Expenses</c:v>
                </c:pt>
              </c:strCache>
            </c:strRef>
          </c:tx>
          <c:spPr>
            <a:solidFill>
              <a:srgbClr val="609DD4"/>
            </a:solidFill>
            <a:ln w="127000">
              <a:gradFill>
                <a:gsLst>
                  <a:gs pos="0">
                    <a:srgbClr val="609DD4"/>
                  </a:gs>
                  <a:gs pos="100000">
                    <a:srgbClr val="4B89C5"/>
                  </a:gs>
                </a:gsLst>
                <a:lin ang="5400000" scaled="1"/>
              </a:gra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Processing!$C$9:$C$20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1-2E11-4FE4-A687-4FEB0AFE5A10}"/>
            </c:ext>
          </c:extLst>
        </c:ser>
        <c:ser>
          <c:idx val="3"/>
          <c:order val="3"/>
          <c:tx>
            <c:strRef>
              <c:f>Processing!$E$8</c:f>
              <c:strCache>
                <c:ptCount val="1"/>
                <c:pt idx="0">
                  <c:v>Cursor B</c:v>
                </c:pt>
              </c:strCache>
            </c:strRef>
          </c:tx>
          <c:spPr>
            <a:solidFill>
              <a:srgbClr val="408FAB"/>
            </a:solidFill>
            <a:ln w="127000">
              <a:gradFill>
                <a:gsLst>
                  <a:gs pos="0">
                    <a:srgbClr val="82CBB9"/>
                  </a:gs>
                  <a:gs pos="100000">
                    <a:srgbClr val="4FA992"/>
                  </a:gs>
                </a:gsLst>
                <a:lin ang="5400000" scaled="1"/>
              </a:gra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Processing!$E$9:$E$20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2-2E11-4FE4-A687-4FEB0AFE5A10}"/>
            </c:ext>
          </c:extLst>
        </c:ser>
        <c:dLbls>
          <c:showLegendKey val="0"/>
          <c:showVal val="0"/>
          <c:showCatName val="0"/>
          <c:showSerName val="0"/>
          <c:showPercent val="0"/>
          <c:showBubbleSize val="0"/>
        </c:dLbls>
        <c:gapWidth val="300"/>
        <c:overlap val="100"/>
        <c:axId val="805776863"/>
        <c:axId val="805778783"/>
      </c:barChart>
      <c:lineChart>
        <c:grouping val="standard"/>
        <c:varyColors val="0"/>
        <c:ser>
          <c:idx val="0"/>
          <c:order val="0"/>
          <c:tx>
            <c:strRef>
              <c:f>Processing!$B$8</c:f>
              <c:strCache>
                <c:ptCount val="1"/>
                <c:pt idx="0">
                  <c:v>Revenue</c:v>
                </c:pt>
              </c:strCache>
            </c:strRef>
          </c:tx>
          <c:spPr>
            <a:ln w="28575" cap="rnd">
              <a:solidFill>
                <a:srgbClr val="4C8AC6"/>
              </a:solidFill>
              <a:round/>
            </a:ln>
            <a:effectLst>
              <a:outerShdw blurRad="50800" dist="38100" dir="5400000" algn="t" rotWithShape="0">
                <a:prstClr val="black">
                  <a:alpha val="40000"/>
                </a:prstClr>
              </a:outerShdw>
            </a:effectLst>
          </c:spPr>
          <c:marker>
            <c:symbol val="none"/>
          </c:marker>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3-2E11-4FE4-A687-4FEB0AFE5A10}"/>
            </c:ext>
          </c:extLst>
        </c:ser>
        <c:dLbls>
          <c:showLegendKey val="0"/>
          <c:showVal val="0"/>
          <c:showCatName val="0"/>
          <c:showSerName val="0"/>
          <c:showPercent val="0"/>
          <c:showBubbleSize val="0"/>
        </c:dLbls>
        <c:marker val="1"/>
        <c:smooth val="0"/>
        <c:axId val="805776863"/>
        <c:axId val="805778783"/>
      </c:lineChart>
      <c:scatterChart>
        <c:scatterStyle val="lineMarker"/>
        <c:varyColors val="0"/>
        <c:ser>
          <c:idx val="2"/>
          <c:order val="2"/>
          <c:tx>
            <c:strRef>
              <c:f>Processing!$D$8</c:f>
              <c:strCache>
                <c:ptCount val="1"/>
                <c:pt idx="0">
                  <c:v>Cursor V</c:v>
                </c:pt>
              </c:strCache>
            </c:strRef>
          </c:tx>
          <c:spPr>
            <a:ln w="25400" cap="rnd">
              <a:noFill/>
              <a:round/>
            </a:ln>
            <a:effectLst/>
          </c:spPr>
          <c:marker>
            <c:symbol val="circle"/>
            <c:size val="7"/>
            <c:spPr>
              <a:solidFill>
                <a:schemeClr val="bg1"/>
              </a:solidFill>
              <a:ln w="9525">
                <a:solidFill>
                  <a:srgbClr val="2773C3"/>
                </a:solidFill>
              </a:ln>
              <a:effectLst/>
            </c:spPr>
          </c:marker>
          <c:xVal>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Processing!$D$9:$D$20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yVal>
          <c:smooth val="0"/>
          <c:extLst>
            <c:ext xmlns:c16="http://schemas.microsoft.com/office/drawing/2014/chart" uri="{C3380CC4-5D6E-409C-BE32-E72D297353CC}">
              <c16:uniqueId val="{00000004-2E11-4FE4-A687-4FEB0AFE5A10}"/>
            </c:ext>
          </c:extLst>
        </c:ser>
        <c:dLbls>
          <c:showLegendKey val="0"/>
          <c:showVal val="0"/>
          <c:showCatName val="0"/>
          <c:showSerName val="0"/>
          <c:showPercent val="0"/>
          <c:showBubbleSize val="0"/>
        </c:dLbls>
        <c:axId val="805776863"/>
        <c:axId val="805778783"/>
      </c:scatterChart>
      <c:catAx>
        <c:axId val="80577686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2B4967"/>
                </a:solidFill>
                <a:latin typeface="+mn-lt"/>
                <a:ea typeface="+mn-ea"/>
                <a:cs typeface="+mn-cs"/>
              </a:defRPr>
            </a:pPr>
            <a:endParaRPr lang="en-US"/>
          </a:p>
        </c:txPr>
        <c:crossAx val="805778783"/>
        <c:crosses val="autoZero"/>
        <c:auto val="1"/>
        <c:lblAlgn val="ctr"/>
        <c:lblOffset val="100"/>
        <c:noMultiLvlLbl val="0"/>
      </c:catAx>
      <c:valAx>
        <c:axId val="805778783"/>
        <c:scaling>
          <c:orientation val="minMax"/>
        </c:scaling>
        <c:delete val="1"/>
        <c:axPos val="l"/>
        <c:numFmt formatCode="General" sourceLinked="1"/>
        <c:majorTickMark val="none"/>
        <c:minorTickMark val="none"/>
        <c:tickLblPos val="nextTo"/>
        <c:crossAx val="80577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tx>
            <c:strRef>
              <c:f>Processing!$I$8</c:f>
              <c:strCache>
                <c:ptCount val="1"/>
                <c:pt idx="0">
                  <c:v>KPI</c:v>
                </c:pt>
              </c:strCache>
            </c:strRef>
          </c:tx>
          <c:spPr>
            <a:gradFill>
              <a:gsLst>
                <a:gs pos="0">
                  <a:srgbClr val="6F14CA">
                    <a:alpha val="60000"/>
                  </a:srgbClr>
                </a:gs>
                <a:gs pos="100000">
                  <a:srgbClr val="DA21B6">
                    <a:alpha val="80000"/>
                  </a:srgbClr>
                </a:gs>
              </a:gsLst>
              <a:lin ang="18600000" scaled="0"/>
            </a:gradFill>
            <a:ln w="9525">
              <a:solidFill>
                <a:srgbClr val="E971D2"/>
              </a:solidFill>
            </a:ln>
            <a:effectLst/>
          </c:spPr>
          <c:cat>
            <c:strRef>
              <c:f>Processing!$H$9:$H$13</c:f>
              <c:strCache>
                <c:ptCount val="5"/>
                <c:pt idx="0">
                  <c:v>A</c:v>
                </c:pt>
                <c:pt idx="1">
                  <c:v>B</c:v>
                </c:pt>
                <c:pt idx="2">
                  <c:v>C</c:v>
                </c:pt>
                <c:pt idx="3">
                  <c:v>D</c:v>
                </c:pt>
                <c:pt idx="4">
                  <c:v>E</c:v>
                </c:pt>
              </c:strCache>
            </c:strRef>
          </c:cat>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EBBE-4902-B9FB-CA0C40B7F89C}"/>
            </c:ext>
          </c:extLst>
        </c:ser>
        <c:dLbls>
          <c:showLegendKey val="0"/>
          <c:showVal val="0"/>
          <c:showCatName val="0"/>
          <c:showSerName val="0"/>
          <c:showPercent val="0"/>
          <c:showBubbleSize val="0"/>
        </c:dLbls>
        <c:axId val="470822944"/>
        <c:axId val="470816704"/>
      </c:radarChart>
      <c:catAx>
        <c:axId val="4708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470816704"/>
        <c:crosses val="autoZero"/>
        <c:auto val="1"/>
        <c:lblAlgn val="ctr"/>
        <c:lblOffset val="100"/>
        <c:noMultiLvlLbl val="0"/>
      </c:catAx>
      <c:valAx>
        <c:axId val="470816704"/>
        <c:scaling>
          <c:orientation val="minMax"/>
        </c:scaling>
        <c:delete val="1"/>
        <c:axPos val="l"/>
        <c:majorGridlines>
          <c:spPr>
            <a:ln w="9525" cap="flat" cmpd="sng" algn="ctr">
              <a:solidFill>
                <a:srgbClr val="5D136D"/>
              </a:solidFill>
              <a:round/>
            </a:ln>
            <a:effectLst/>
          </c:spPr>
        </c:majorGridlines>
        <c:numFmt formatCode="#\ ###\ ###" sourceLinked="1"/>
        <c:majorTickMark val="none"/>
        <c:minorTickMark val="none"/>
        <c:tickLblPos val="nextTo"/>
        <c:crossAx val="47082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spPr>
            <a:blipFill>
              <a:blip xmlns:r="http://schemas.openxmlformats.org/officeDocument/2006/relationships" r:embed="rId3"/>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7EC0-4575-8461-E162E5A74E21}"/>
            </c:ext>
          </c:extLst>
        </c:ser>
        <c:ser>
          <c:idx val="0"/>
          <c:order val="1"/>
          <c:spPr>
            <a:solidFill>
              <a:schemeClr val="bg1">
                <a:alpha val="50000"/>
              </a:schemeClr>
            </a:solidFill>
            <a:ln>
              <a:noFill/>
            </a:ln>
            <a:effectLst/>
          </c:spPr>
          <c:invertIfNegative val="0"/>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7EC0-4575-8461-E162E5A74E21}"/>
            </c:ext>
          </c:extLst>
        </c:ser>
        <c:ser>
          <c:idx val="2"/>
          <c:order val="2"/>
          <c:spPr>
            <a:blipFill>
              <a:blip xmlns:r="http://schemas.openxmlformats.org/officeDocument/2006/relationships" r:embed="rId4"/>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7EC0-4575-8461-E162E5A74E21}"/>
            </c:ext>
          </c:extLst>
        </c:ser>
        <c:dLbls>
          <c:showLegendKey val="0"/>
          <c:showVal val="0"/>
          <c:showCatName val="0"/>
          <c:showSerName val="0"/>
          <c:showPercent val="0"/>
          <c:showBubbleSize val="0"/>
        </c:dLbls>
        <c:gapWidth val="50"/>
        <c:overlap val="100"/>
        <c:axId val="898269360"/>
        <c:axId val="898270800"/>
      </c:barChart>
      <c:catAx>
        <c:axId val="898269360"/>
        <c:scaling>
          <c:orientation val="minMax"/>
        </c:scaling>
        <c:delete val="1"/>
        <c:axPos val="b"/>
        <c:majorTickMark val="none"/>
        <c:minorTickMark val="none"/>
        <c:tickLblPos val="nextTo"/>
        <c:crossAx val="898270800"/>
        <c:crosses val="autoZero"/>
        <c:auto val="1"/>
        <c:lblAlgn val="ctr"/>
        <c:lblOffset val="100"/>
        <c:noMultiLvlLbl val="0"/>
      </c:catAx>
      <c:valAx>
        <c:axId val="898270800"/>
        <c:scaling>
          <c:orientation val="minMax"/>
        </c:scaling>
        <c:delete val="1"/>
        <c:axPos val="l"/>
        <c:numFmt formatCode="General" sourceLinked="1"/>
        <c:majorTickMark val="none"/>
        <c:minorTickMark val="none"/>
        <c:tickLblPos val="nextTo"/>
        <c:crossAx val="89826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spPr>
            <a:gradFill>
              <a:gsLst>
                <a:gs pos="0">
                  <a:schemeClr val="bg1">
                    <a:alpha val="38000"/>
                  </a:schemeClr>
                </a:gs>
                <a:gs pos="65000">
                  <a:schemeClr val="bg1">
                    <a:alpha val="16000"/>
                  </a:schemeClr>
                </a:gs>
              </a:gsLst>
              <a:lin ang="5400000" scaled="0"/>
            </a:gradFill>
            <a:ln>
              <a:noFill/>
            </a:ln>
            <a:effectLst/>
          </c:spP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extLst>
            <c:ext xmlns:c16="http://schemas.microsoft.com/office/drawing/2014/chart" uri="{C3380CC4-5D6E-409C-BE32-E72D297353CC}">
              <c16:uniqueId val="{00000000-FA3A-4181-B5B7-B4F617B96FA9}"/>
            </c:ext>
          </c:extLst>
        </c:ser>
        <c:dLbls>
          <c:showLegendKey val="0"/>
          <c:showVal val="0"/>
          <c:showCatName val="0"/>
          <c:showSerName val="0"/>
          <c:showPercent val="0"/>
          <c:showBubbleSize val="0"/>
        </c:dLbls>
        <c:axId val="898182000"/>
        <c:axId val="898178640"/>
      </c:areaChart>
      <c:lineChart>
        <c:grouping val="standard"/>
        <c:varyColors val="0"/>
        <c:ser>
          <c:idx val="0"/>
          <c:order val="0"/>
          <c:spPr>
            <a:ln w="22225" cap="rnd">
              <a:solidFill>
                <a:schemeClr val="bg1"/>
              </a:solidFill>
              <a:round/>
            </a:ln>
            <a:effectLst/>
          </c:spPr>
          <c:marker>
            <c:symbol val="none"/>
          </c:marke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1-FA3A-4181-B5B7-B4F617B96FA9}"/>
            </c:ext>
          </c:extLst>
        </c:ser>
        <c:dLbls>
          <c:showLegendKey val="0"/>
          <c:showVal val="0"/>
          <c:showCatName val="0"/>
          <c:showSerName val="0"/>
          <c:showPercent val="0"/>
          <c:showBubbleSize val="0"/>
        </c:dLbls>
        <c:marker val="1"/>
        <c:smooth val="0"/>
        <c:axId val="898182000"/>
        <c:axId val="898178640"/>
      </c:lineChart>
      <c:catAx>
        <c:axId val="898182000"/>
        <c:scaling>
          <c:orientation val="minMax"/>
        </c:scaling>
        <c:delete val="1"/>
        <c:axPos val="b"/>
        <c:majorTickMark val="none"/>
        <c:minorTickMark val="none"/>
        <c:tickLblPos val="nextTo"/>
        <c:crossAx val="898178640"/>
        <c:crosses val="autoZero"/>
        <c:auto val="1"/>
        <c:lblAlgn val="ctr"/>
        <c:lblOffset val="100"/>
        <c:noMultiLvlLbl val="0"/>
      </c:catAx>
      <c:valAx>
        <c:axId val="898178640"/>
        <c:scaling>
          <c:orientation val="minMax"/>
        </c:scaling>
        <c:delete val="1"/>
        <c:axPos val="l"/>
        <c:numFmt formatCode="General" sourceLinked="1"/>
        <c:majorTickMark val="none"/>
        <c:minorTickMark val="none"/>
        <c:tickLblPos val="nextTo"/>
        <c:crossAx val="89818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spPr>
            <a:solidFill>
              <a:schemeClr val="bg1">
                <a:alpha val="50000"/>
              </a:schemeClr>
            </a:solidFill>
            <a:ln>
              <a:solidFill>
                <a:schemeClr val="bg1"/>
              </a:solidFill>
            </a:ln>
            <a:effectLst/>
          </c:spPr>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307A-494E-BF4C-D12E84429D18}"/>
            </c:ext>
          </c:extLst>
        </c:ser>
        <c:dLbls>
          <c:showLegendKey val="0"/>
          <c:showVal val="0"/>
          <c:showCatName val="0"/>
          <c:showSerName val="0"/>
          <c:showPercent val="0"/>
          <c:showBubbleSize val="0"/>
        </c:dLbls>
        <c:axId val="898163760"/>
        <c:axId val="898161360"/>
      </c:radarChart>
      <c:catAx>
        <c:axId val="898163760"/>
        <c:scaling>
          <c:orientation val="minMax"/>
        </c:scaling>
        <c:delete val="1"/>
        <c:axPos val="b"/>
        <c:majorTickMark val="none"/>
        <c:minorTickMark val="none"/>
        <c:tickLblPos val="nextTo"/>
        <c:crossAx val="898161360"/>
        <c:crosses val="autoZero"/>
        <c:auto val="1"/>
        <c:lblAlgn val="ctr"/>
        <c:lblOffset val="100"/>
        <c:noMultiLvlLbl val="0"/>
      </c:catAx>
      <c:valAx>
        <c:axId val="898161360"/>
        <c:scaling>
          <c:orientation val="minMax"/>
        </c:scaling>
        <c:delete val="1"/>
        <c:axPos val="l"/>
        <c:majorGridlines>
          <c:spPr>
            <a:ln w="6350" cap="flat" cmpd="sng" algn="ctr">
              <a:solidFill>
                <a:srgbClr val="E971D2"/>
              </a:solidFill>
              <a:round/>
            </a:ln>
            <a:effectLst/>
          </c:spPr>
        </c:majorGridlines>
        <c:numFmt formatCode="#\ ###\ ###" sourceLinked="1"/>
        <c:majorTickMark val="none"/>
        <c:minorTickMark val="none"/>
        <c:tickLblPos val="nextTo"/>
        <c:crossAx val="89816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Processing!$C$8</c:f>
              <c:strCache>
                <c:ptCount val="1"/>
                <c:pt idx="0">
                  <c:v>Expenses</c:v>
                </c:pt>
              </c:strCache>
            </c:strRef>
          </c:tx>
          <c:spPr>
            <a:solidFill>
              <a:srgbClr val="0F1779"/>
            </a:solidFill>
            <a:ln w="101600">
              <a:solidFill>
                <a:srgbClr val="0F1779">
                  <a:alpha val="94000"/>
                </a:srgbClr>
              </a:soli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Processing!$C$9:$C$20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0-5B01-4275-B768-30A60FBE0532}"/>
            </c:ext>
          </c:extLst>
        </c:ser>
        <c:ser>
          <c:idx val="3"/>
          <c:order val="3"/>
          <c:tx>
            <c:strRef>
              <c:f>Processing!$E$8</c:f>
              <c:strCache>
                <c:ptCount val="1"/>
                <c:pt idx="0">
                  <c:v>Cursor B</c:v>
                </c:pt>
              </c:strCache>
            </c:strRef>
          </c:tx>
          <c:spPr>
            <a:solidFill>
              <a:srgbClr val="3832F8"/>
            </a:solidFill>
            <a:ln w="101600">
              <a:solidFill>
                <a:srgbClr val="3832F8"/>
              </a:soli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Processing!$E$9:$E$20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1-5B01-4275-B768-30A60FBE0532}"/>
            </c:ext>
          </c:extLst>
        </c:ser>
        <c:dLbls>
          <c:showLegendKey val="0"/>
          <c:showVal val="0"/>
          <c:showCatName val="0"/>
          <c:showSerName val="0"/>
          <c:showPercent val="0"/>
          <c:showBubbleSize val="0"/>
        </c:dLbls>
        <c:gapWidth val="250"/>
        <c:overlap val="100"/>
        <c:axId val="805776863"/>
        <c:axId val="805778783"/>
      </c:barChart>
      <c:lineChart>
        <c:grouping val="standard"/>
        <c:varyColors val="0"/>
        <c:ser>
          <c:idx val="0"/>
          <c:order val="0"/>
          <c:tx>
            <c:strRef>
              <c:f>Processing!$B$8</c:f>
              <c:strCache>
                <c:ptCount val="1"/>
                <c:pt idx="0">
                  <c:v>Revenue</c:v>
                </c:pt>
              </c:strCache>
            </c:strRef>
          </c:tx>
          <c:spPr>
            <a:ln w="28575" cap="rnd">
              <a:gradFill>
                <a:gsLst>
                  <a:gs pos="0">
                    <a:srgbClr val="341EEF"/>
                  </a:gs>
                  <a:gs pos="100000">
                    <a:srgbClr val="F121A9"/>
                  </a:gs>
                </a:gsLst>
                <a:lin ang="0" scaled="0"/>
              </a:gradFill>
              <a:round/>
            </a:ln>
            <a:effectLst>
              <a:outerShdw blurRad="50800" dist="38100" dir="5400000" algn="t" rotWithShape="0">
                <a:prstClr val="black">
                  <a:alpha val="40000"/>
                </a:prstClr>
              </a:outerShdw>
            </a:effectLst>
          </c:spPr>
          <c:marker>
            <c:symbol val="none"/>
          </c:marker>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2-5B01-4275-B768-30A60FBE0532}"/>
            </c:ext>
          </c:extLst>
        </c:ser>
        <c:dLbls>
          <c:showLegendKey val="0"/>
          <c:showVal val="0"/>
          <c:showCatName val="0"/>
          <c:showSerName val="0"/>
          <c:showPercent val="0"/>
          <c:showBubbleSize val="0"/>
        </c:dLbls>
        <c:marker val="1"/>
        <c:smooth val="0"/>
        <c:axId val="805776863"/>
        <c:axId val="805778783"/>
      </c:lineChart>
      <c:scatterChart>
        <c:scatterStyle val="lineMarker"/>
        <c:varyColors val="0"/>
        <c:ser>
          <c:idx val="2"/>
          <c:order val="2"/>
          <c:tx>
            <c:strRef>
              <c:f>Processing!$D$8</c:f>
              <c:strCache>
                <c:ptCount val="1"/>
                <c:pt idx="0">
                  <c:v>Cursor V</c:v>
                </c:pt>
              </c:strCache>
            </c:strRef>
          </c:tx>
          <c:spPr>
            <a:ln w="25400" cap="rnd">
              <a:noFill/>
              <a:round/>
            </a:ln>
            <a:effectLst/>
          </c:spPr>
          <c:marker>
            <c:symbol val="circle"/>
            <c:size val="5"/>
            <c:spPr>
              <a:solidFill>
                <a:schemeClr val="bg1"/>
              </a:solidFill>
              <a:ln w="9525">
                <a:solidFill>
                  <a:srgbClr val="F121A9"/>
                </a:solidFill>
              </a:ln>
              <a:effectLst/>
            </c:spPr>
          </c:marker>
          <c:dLbls>
            <c:numFmt formatCode="[&gt;=1000000]#,##0.0,,\ &quot;M&quot;;[&gt;=1000]#,##0,\ &quot;K&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cust"/>
            <c:noEndCap val="0"/>
            <c:plus>
              <c:numLit>
                <c:formatCode>General</c:formatCode>
                <c:ptCount val="1"/>
                <c:pt idx="0">
                  <c:v>1</c:v>
                </c:pt>
              </c:numLit>
            </c:plus>
            <c:minus>
              <c:numRef>
                <c:f>Processing!$F$9:$F$20</c:f>
                <c:numCache>
                  <c:formatCode>General</c:formatCode>
                  <c:ptCount val="12"/>
                  <c:pt idx="0">
                    <c:v>150545</c:v>
                  </c:pt>
                  <c:pt idx="1">
                    <c:v>164634</c:v>
                  </c:pt>
                  <c:pt idx="2">
                    <c:v>162837</c:v>
                  </c:pt>
                  <c:pt idx="3">
                    <c:v>144129</c:v>
                  </c:pt>
                  <c:pt idx="4">
                    <c:v>120667</c:v>
                  </c:pt>
                  <c:pt idx="5">
                    <c:v>110721</c:v>
                  </c:pt>
                  <c:pt idx="6">
                    <c:v>127534</c:v>
                  </c:pt>
                  <c:pt idx="7">
                    <c:v>169449</c:v>
                  </c:pt>
                  <c:pt idx="8">
                    <c:v>205152</c:v>
                  </c:pt>
                  <c:pt idx="9">
                    <c:v>216392</c:v>
                  </c:pt>
                  <c:pt idx="10">
                    <c:v>194825</c:v>
                  </c:pt>
                  <c:pt idx="11">
                    <c:v>156964</c:v>
                  </c:pt>
                </c:numCache>
              </c:numRef>
            </c:minus>
            <c:spPr>
              <a:noFill/>
              <a:ln w="9525" cap="flat" cmpd="sng" algn="ctr">
                <a:solidFill>
                  <a:srgbClr val="3832F8"/>
                </a:solidFill>
                <a:round/>
              </a:ln>
              <a:effectLst/>
            </c:spPr>
          </c:errBars>
          <c:xVal>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Processing!$D$9:$D$20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yVal>
          <c:smooth val="0"/>
          <c:extLst>
            <c:ext xmlns:c16="http://schemas.microsoft.com/office/drawing/2014/chart" uri="{C3380CC4-5D6E-409C-BE32-E72D297353CC}">
              <c16:uniqueId val="{00000003-5B01-4275-B768-30A60FBE0532}"/>
            </c:ext>
          </c:extLst>
        </c:ser>
        <c:dLbls>
          <c:showLegendKey val="0"/>
          <c:showVal val="0"/>
          <c:showCatName val="0"/>
          <c:showSerName val="0"/>
          <c:showPercent val="0"/>
          <c:showBubbleSize val="0"/>
        </c:dLbls>
        <c:axId val="805776863"/>
        <c:axId val="805778783"/>
      </c:scatterChart>
      <c:catAx>
        <c:axId val="805776863"/>
        <c:scaling>
          <c:orientation val="minMax"/>
        </c:scaling>
        <c:delete val="1"/>
        <c:axPos val="b"/>
        <c:numFmt formatCode="General" sourceLinked="1"/>
        <c:majorTickMark val="none"/>
        <c:minorTickMark val="none"/>
        <c:tickLblPos val="nextTo"/>
        <c:crossAx val="805778783"/>
        <c:crosses val="autoZero"/>
        <c:auto val="1"/>
        <c:lblAlgn val="ctr"/>
        <c:lblOffset val="100"/>
        <c:noMultiLvlLbl val="0"/>
      </c:catAx>
      <c:valAx>
        <c:axId val="805778783"/>
        <c:scaling>
          <c:orientation val="minMax"/>
        </c:scaling>
        <c:delete val="1"/>
        <c:axPos val="l"/>
        <c:numFmt formatCode="General" sourceLinked="1"/>
        <c:majorTickMark val="none"/>
        <c:minorTickMark val="none"/>
        <c:tickLblPos val="nextTo"/>
        <c:crossAx val="80577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72D0-43B5-B3A9-B1F19535A506}"/>
            </c:ext>
          </c:extLst>
        </c:ser>
        <c:ser>
          <c:idx val="1"/>
          <c:order val="1"/>
          <c:spPr>
            <a:solidFill>
              <a:srgbClr val="5D136D"/>
            </a:solidFill>
            <a:ln w="127000">
              <a:solidFill>
                <a:srgbClr val="5D136D"/>
              </a:solid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72D0-43B5-B3A9-B1F19535A506}"/>
            </c:ext>
          </c:extLst>
        </c:ser>
        <c:dLbls>
          <c:showLegendKey val="0"/>
          <c:showVal val="0"/>
          <c:showCatName val="0"/>
          <c:showSerName val="0"/>
          <c:showPercent val="0"/>
          <c:showBubbleSize val="0"/>
        </c:dLbls>
        <c:gapWidth val="200"/>
        <c:overlap val="100"/>
        <c:axId val="268054271"/>
        <c:axId val="268067711"/>
      </c:barChart>
      <c:barChart>
        <c:barDir val="col"/>
        <c:grouping val="stacked"/>
        <c:varyColors val="0"/>
        <c:ser>
          <c:idx val="3"/>
          <c:order val="3"/>
          <c:spPr>
            <a:no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72D0-43B5-B3A9-B1F19535A506}"/>
            </c:ext>
          </c:extLst>
        </c:ser>
        <c:ser>
          <c:idx val="4"/>
          <c:order val="4"/>
          <c:spPr>
            <a:solidFill>
              <a:srgbClr val="DA21B6"/>
            </a:solidFill>
            <a:ln w="127000">
              <a:gradFill>
                <a:gsLst>
                  <a:gs pos="0">
                    <a:srgbClr val="DA21B6"/>
                  </a:gs>
                  <a:gs pos="100000">
                    <a:srgbClr val="53188D"/>
                  </a:gs>
                </a:gsLst>
                <a:lin ang="7200000" scaled="0"/>
              </a:gradFill>
            </a:ln>
            <a:effectLst>
              <a:outerShdw blurRad="50800" dist="38100" dir="2700000" algn="tl" rotWithShape="0">
                <a:prstClr val="black">
                  <a:alpha val="40000"/>
                </a:prstClr>
              </a:outerShdw>
            </a:effectLst>
          </c:spPr>
          <c:invertIfNegative val="0"/>
          <c:val>
            <c:numRef>
              <c:f>Processing!$P$9:$P$15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3-72D0-43B5-B3A9-B1F19535A506}"/>
            </c:ext>
          </c:extLst>
        </c:ser>
        <c:dLbls>
          <c:showLegendKey val="0"/>
          <c:showVal val="0"/>
          <c:showCatName val="0"/>
          <c:showSerName val="0"/>
          <c:showPercent val="0"/>
          <c:showBubbleSize val="0"/>
        </c:dLbls>
        <c:gapWidth val="200"/>
        <c:overlap val="100"/>
        <c:axId val="845752080"/>
        <c:axId val="845742000"/>
      </c:barChart>
      <c:scatterChart>
        <c:scatterStyle val="lineMarker"/>
        <c:varyColors val="0"/>
        <c:ser>
          <c:idx val="2"/>
          <c:order val="2"/>
          <c:tx>
            <c:v>Label</c:v>
          </c:tx>
          <c:spPr>
            <a:ln w="25400" cap="rnd">
              <a:noFill/>
              <a:round/>
            </a:ln>
            <a:effectLst/>
          </c:spPr>
          <c:marker>
            <c:symbol val="none"/>
          </c:marker>
          <c:dLbls>
            <c:dLbl>
              <c:idx val="0"/>
              <c:tx>
                <c:rich>
                  <a:bodyPr/>
                  <a:lstStyle/>
                  <a:p>
                    <a:fld id="{51A24C74-0F36-4601-BC6C-1EEBF5B525AF}"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2D0-43B5-B3A9-B1F19535A506}"/>
                </c:ext>
              </c:extLst>
            </c:dLbl>
            <c:dLbl>
              <c:idx val="1"/>
              <c:tx>
                <c:rich>
                  <a:bodyPr/>
                  <a:lstStyle/>
                  <a:p>
                    <a:fld id="{33A974CC-B358-4FEB-9970-E120694A357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2D0-43B5-B3A9-B1F19535A506}"/>
                </c:ext>
              </c:extLst>
            </c:dLbl>
            <c:dLbl>
              <c:idx val="2"/>
              <c:tx>
                <c:rich>
                  <a:bodyPr/>
                  <a:lstStyle/>
                  <a:p>
                    <a:fld id="{04CE8587-989B-4459-965F-25360E5B9B2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2D0-43B5-B3A9-B1F19535A506}"/>
                </c:ext>
              </c:extLst>
            </c:dLbl>
            <c:dLbl>
              <c:idx val="3"/>
              <c:tx>
                <c:rich>
                  <a:bodyPr/>
                  <a:lstStyle/>
                  <a:p>
                    <a:fld id="{B8414BA2-0FF7-4EF0-9DE3-CD682F285B5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2D0-43B5-B3A9-B1F19535A506}"/>
                </c:ext>
              </c:extLst>
            </c:dLbl>
            <c:dLbl>
              <c:idx val="4"/>
              <c:tx>
                <c:rich>
                  <a:bodyPr/>
                  <a:lstStyle/>
                  <a:p>
                    <a:fld id="{401472D3-3697-47D3-B353-51D506B8BF1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2D0-43B5-B3A9-B1F19535A506}"/>
                </c:ext>
              </c:extLst>
            </c:dLbl>
            <c:dLbl>
              <c:idx val="5"/>
              <c:tx>
                <c:rich>
                  <a:bodyPr/>
                  <a:lstStyle/>
                  <a:p>
                    <a:fld id="{730C6302-58B7-41F7-B34D-B0370255592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2D0-43B5-B3A9-B1F19535A506}"/>
                </c:ext>
              </c:extLst>
            </c:dLbl>
            <c:dLbl>
              <c:idx val="6"/>
              <c:tx>
                <c:rich>
                  <a:bodyPr/>
                  <a:lstStyle/>
                  <a:p>
                    <a:fld id="{5B2AAAD1-8E08-404A-A52A-603841BD172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2D0-43B5-B3A9-B1F19535A506}"/>
                </c:ext>
              </c:extLst>
            </c:dLbl>
            <c:numFmt formatCode="[&gt;=1000000]#,##0.0,,\ &quot;M&quot;;[&gt;=1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Processing!$R$9:$R$15</c:f>
              <c:numCache>
                <c:formatCode>General</c:formatCode>
                <c:ptCount val="7"/>
                <c:pt idx="0">
                  <c:v>131307.6</c:v>
                </c:pt>
                <c:pt idx="1">
                  <c:v>295529.59999999998</c:v>
                </c:pt>
                <c:pt idx="2">
                  <c:v>492383.6</c:v>
                </c:pt>
                <c:pt idx="3">
                  <c:v>510186.6</c:v>
                </c:pt>
                <c:pt idx="4">
                  <c:v>386545.6</c:v>
                </c:pt>
                <c:pt idx="5">
                  <c:v>196509.6</c:v>
                </c:pt>
                <c:pt idx="6">
                  <c:v>87448.6</c:v>
                </c:pt>
              </c:numCache>
            </c:numRef>
          </c:yVal>
          <c:smooth val="0"/>
          <c:extLst>
            <c:ext xmlns:c15="http://schemas.microsoft.com/office/drawing/2012/chart" uri="{02D57815-91ED-43cb-92C2-25804820EDAC}">
              <c15:datalabelsRange>
                <c15:f>Processing!$S$9:$S$15</c15:f>
                <c15:dlblRangeCache>
                  <c:ptCount val="7"/>
                  <c:pt idx="0">
                    <c:v>107K</c:v>
                  </c:pt>
                  <c:pt idx="1">
                    <c:v>271K</c:v>
                  </c:pt>
                  <c:pt idx="2">
                    <c:v>468K</c:v>
                  </c:pt>
                  <c:pt idx="3">
                    <c:v>486K</c:v>
                  </c:pt>
                  <c:pt idx="4">
                    <c:v>362K</c:v>
                  </c:pt>
                  <c:pt idx="5">
                    <c:v>172K</c:v>
                  </c:pt>
                  <c:pt idx="6">
                    <c:v>63K</c:v>
                  </c:pt>
                </c15:dlblRangeCache>
              </c15:datalabelsRange>
            </c:ext>
            <c:ext xmlns:c16="http://schemas.microsoft.com/office/drawing/2014/chart" uri="{C3380CC4-5D6E-409C-BE32-E72D297353CC}">
              <c16:uniqueId val="{0000000B-72D0-43B5-B3A9-B1F19535A506}"/>
            </c:ext>
          </c:extLst>
        </c:ser>
        <c:dLbls>
          <c:showLegendKey val="0"/>
          <c:showVal val="0"/>
          <c:showCatName val="0"/>
          <c:showSerName val="0"/>
          <c:showPercent val="0"/>
          <c:showBubbleSize val="0"/>
        </c:dLbls>
        <c:axId val="845752080"/>
        <c:axId val="845742000"/>
      </c:scatterChart>
      <c:catAx>
        <c:axId val="2680542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067711"/>
        <c:crosses val="autoZero"/>
        <c:auto val="1"/>
        <c:lblAlgn val="ctr"/>
        <c:lblOffset val="100"/>
        <c:noMultiLvlLbl val="0"/>
      </c:catAx>
      <c:valAx>
        <c:axId val="268067711"/>
        <c:scaling>
          <c:orientation val="minMax"/>
        </c:scaling>
        <c:delete val="1"/>
        <c:axPos val="l"/>
        <c:numFmt formatCode="General" sourceLinked="1"/>
        <c:majorTickMark val="none"/>
        <c:minorTickMark val="none"/>
        <c:tickLblPos val="nextTo"/>
        <c:crossAx val="268054271"/>
        <c:crosses val="autoZero"/>
        <c:crossBetween val="between"/>
      </c:valAx>
      <c:valAx>
        <c:axId val="845742000"/>
        <c:scaling>
          <c:orientation val="minMax"/>
        </c:scaling>
        <c:delete val="1"/>
        <c:axPos val="r"/>
        <c:numFmt formatCode="General" sourceLinked="1"/>
        <c:majorTickMark val="out"/>
        <c:minorTickMark val="none"/>
        <c:tickLblPos val="nextTo"/>
        <c:crossAx val="845752080"/>
        <c:crosses val="max"/>
        <c:crossBetween val="midCat"/>
      </c:valAx>
      <c:valAx>
        <c:axId val="845752080"/>
        <c:scaling>
          <c:orientation val="minMax"/>
        </c:scaling>
        <c:delete val="1"/>
        <c:axPos val="b"/>
        <c:majorTickMark val="out"/>
        <c:minorTickMark val="none"/>
        <c:tickLblPos val="nextTo"/>
        <c:crossAx val="84574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spPr>
            <a:blipFill>
              <a:blip xmlns:r="http://schemas.openxmlformats.org/officeDocument/2006/relationships" r:embed="rId3"/>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95AA-4B5B-B404-3CB6939F5112}"/>
            </c:ext>
          </c:extLst>
        </c:ser>
        <c:ser>
          <c:idx val="0"/>
          <c:order val="1"/>
          <c:spPr>
            <a:solidFill>
              <a:schemeClr val="bg1">
                <a:alpha val="50000"/>
              </a:schemeClr>
            </a:solidFill>
            <a:ln>
              <a:noFill/>
            </a:ln>
            <a:effectLst/>
          </c:spPr>
          <c:invertIfNegative val="0"/>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95AA-4B5B-B404-3CB6939F5112}"/>
            </c:ext>
          </c:extLst>
        </c:ser>
        <c:ser>
          <c:idx val="2"/>
          <c:order val="2"/>
          <c:spPr>
            <a:blipFill>
              <a:blip xmlns:r="http://schemas.openxmlformats.org/officeDocument/2006/relationships" r:embed="rId4"/>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95AA-4B5B-B404-3CB6939F5112}"/>
            </c:ext>
          </c:extLst>
        </c:ser>
        <c:dLbls>
          <c:showLegendKey val="0"/>
          <c:showVal val="0"/>
          <c:showCatName val="0"/>
          <c:showSerName val="0"/>
          <c:showPercent val="0"/>
          <c:showBubbleSize val="0"/>
        </c:dLbls>
        <c:gapWidth val="50"/>
        <c:overlap val="100"/>
        <c:axId val="898269360"/>
        <c:axId val="898270800"/>
      </c:barChart>
      <c:catAx>
        <c:axId val="898269360"/>
        <c:scaling>
          <c:orientation val="minMax"/>
        </c:scaling>
        <c:delete val="1"/>
        <c:axPos val="b"/>
        <c:majorTickMark val="none"/>
        <c:minorTickMark val="none"/>
        <c:tickLblPos val="nextTo"/>
        <c:crossAx val="898270800"/>
        <c:crosses val="autoZero"/>
        <c:auto val="1"/>
        <c:lblAlgn val="ctr"/>
        <c:lblOffset val="100"/>
        <c:noMultiLvlLbl val="0"/>
      </c:catAx>
      <c:valAx>
        <c:axId val="898270800"/>
        <c:scaling>
          <c:orientation val="minMax"/>
        </c:scaling>
        <c:delete val="1"/>
        <c:axPos val="l"/>
        <c:numFmt formatCode="General" sourceLinked="1"/>
        <c:majorTickMark val="none"/>
        <c:minorTickMark val="none"/>
        <c:tickLblPos val="nextTo"/>
        <c:crossAx val="89826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spPr>
            <a:solidFill>
              <a:srgbClr val="2B4967">
                <a:alpha val="20000"/>
              </a:srgbClr>
            </a:solidFill>
            <a:ln>
              <a:noFill/>
            </a:ln>
            <a:effectLst/>
          </c:spP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extLst>
            <c:ext xmlns:c16="http://schemas.microsoft.com/office/drawing/2014/chart" uri="{C3380CC4-5D6E-409C-BE32-E72D297353CC}">
              <c16:uniqueId val="{00000000-3CE6-4C84-A63A-62CAACF31A70}"/>
            </c:ext>
          </c:extLst>
        </c:ser>
        <c:dLbls>
          <c:showLegendKey val="0"/>
          <c:showVal val="0"/>
          <c:showCatName val="0"/>
          <c:showSerName val="0"/>
          <c:showPercent val="0"/>
          <c:showBubbleSize val="0"/>
        </c:dLbls>
        <c:axId val="898182000"/>
        <c:axId val="898178640"/>
      </c:areaChart>
      <c:lineChart>
        <c:grouping val="standard"/>
        <c:varyColors val="0"/>
        <c:ser>
          <c:idx val="0"/>
          <c:order val="0"/>
          <c:spPr>
            <a:ln w="22225" cap="rnd">
              <a:solidFill>
                <a:srgbClr val="2B4967">
                  <a:alpha val="36000"/>
                </a:srgbClr>
              </a:solidFill>
              <a:round/>
            </a:ln>
            <a:effectLst/>
          </c:spPr>
          <c:marker>
            <c:symbol val="none"/>
          </c:marke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1-3CE6-4C84-A63A-62CAACF31A70}"/>
            </c:ext>
          </c:extLst>
        </c:ser>
        <c:dLbls>
          <c:showLegendKey val="0"/>
          <c:showVal val="0"/>
          <c:showCatName val="0"/>
          <c:showSerName val="0"/>
          <c:showPercent val="0"/>
          <c:showBubbleSize val="0"/>
        </c:dLbls>
        <c:marker val="1"/>
        <c:smooth val="0"/>
        <c:axId val="898182000"/>
        <c:axId val="898178640"/>
      </c:lineChart>
      <c:catAx>
        <c:axId val="898182000"/>
        <c:scaling>
          <c:orientation val="minMax"/>
        </c:scaling>
        <c:delete val="1"/>
        <c:axPos val="b"/>
        <c:majorTickMark val="none"/>
        <c:minorTickMark val="none"/>
        <c:tickLblPos val="nextTo"/>
        <c:crossAx val="898178640"/>
        <c:crosses val="autoZero"/>
        <c:auto val="1"/>
        <c:lblAlgn val="ctr"/>
        <c:lblOffset val="100"/>
        <c:noMultiLvlLbl val="0"/>
      </c:catAx>
      <c:valAx>
        <c:axId val="898178640"/>
        <c:scaling>
          <c:orientation val="minMax"/>
        </c:scaling>
        <c:delete val="1"/>
        <c:axPos val="l"/>
        <c:numFmt formatCode="General" sourceLinked="1"/>
        <c:majorTickMark val="none"/>
        <c:minorTickMark val="none"/>
        <c:tickLblPos val="nextTo"/>
        <c:crossAx val="89818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spPr>
            <a:solidFill>
              <a:schemeClr val="bg1">
                <a:alpha val="50000"/>
              </a:schemeClr>
            </a:solidFill>
            <a:ln>
              <a:solidFill>
                <a:schemeClr val="bg1"/>
              </a:solidFill>
            </a:ln>
            <a:effectLst/>
          </c:spPr>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C959-4095-B050-0DA7F375F2E4}"/>
            </c:ext>
          </c:extLst>
        </c:ser>
        <c:dLbls>
          <c:showLegendKey val="0"/>
          <c:showVal val="0"/>
          <c:showCatName val="0"/>
          <c:showSerName val="0"/>
          <c:showPercent val="0"/>
          <c:showBubbleSize val="0"/>
        </c:dLbls>
        <c:axId val="898163760"/>
        <c:axId val="898161360"/>
      </c:radarChart>
      <c:catAx>
        <c:axId val="898163760"/>
        <c:scaling>
          <c:orientation val="minMax"/>
        </c:scaling>
        <c:delete val="1"/>
        <c:axPos val="b"/>
        <c:majorTickMark val="none"/>
        <c:minorTickMark val="none"/>
        <c:tickLblPos val="nextTo"/>
        <c:crossAx val="898161360"/>
        <c:crosses val="autoZero"/>
        <c:auto val="1"/>
        <c:lblAlgn val="ctr"/>
        <c:lblOffset val="100"/>
        <c:noMultiLvlLbl val="0"/>
      </c:catAx>
      <c:valAx>
        <c:axId val="898161360"/>
        <c:scaling>
          <c:orientation val="minMax"/>
        </c:scaling>
        <c:delete val="1"/>
        <c:axPos val="l"/>
        <c:majorGridlines>
          <c:spPr>
            <a:ln w="6350" cap="flat" cmpd="sng" algn="ctr">
              <a:solidFill>
                <a:srgbClr val="7DBBC9"/>
              </a:solidFill>
              <a:round/>
            </a:ln>
            <a:effectLst/>
          </c:spPr>
        </c:majorGridlines>
        <c:numFmt formatCode="#\ ###\ ###" sourceLinked="1"/>
        <c:majorTickMark val="none"/>
        <c:minorTickMark val="none"/>
        <c:tickLblPos val="nextTo"/>
        <c:crossAx val="89816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tx>
            <c:strRef>
              <c:f>Processing!$I$8</c:f>
              <c:strCache>
                <c:ptCount val="1"/>
                <c:pt idx="0">
                  <c:v>KPI</c:v>
                </c:pt>
              </c:strCache>
            </c:strRef>
          </c:tx>
          <c:spPr>
            <a:gradFill>
              <a:gsLst>
                <a:gs pos="0">
                  <a:srgbClr val="459AA7">
                    <a:alpha val="84000"/>
                  </a:srgbClr>
                </a:gs>
                <a:gs pos="100000">
                  <a:srgbClr val="408FAB">
                    <a:alpha val="82000"/>
                  </a:srgbClr>
                </a:gs>
              </a:gsLst>
              <a:lin ang="2700000" scaled="1"/>
            </a:gradFill>
            <a:ln w="9525">
              <a:solidFill>
                <a:srgbClr val="4C8AC6"/>
              </a:solidFill>
            </a:ln>
            <a:effectLst/>
          </c:spPr>
          <c:cat>
            <c:strRef>
              <c:f>Processing!$H$9:$H$13</c:f>
              <c:strCache>
                <c:ptCount val="5"/>
                <c:pt idx="0">
                  <c:v>A</c:v>
                </c:pt>
                <c:pt idx="1">
                  <c:v>B</c:v>
                </c:pt>
                <c:pt idx="2">
                  <c:v>C</c:v>
                </c:pt>
                <c:pt idx="3">
                  <c:v>D</c:v>
                </c:pt>
                <c:pt idx="4">
                  <c:v>E</c:v>
                </c:pt>
              </c:strCache>
            </c:strRef>
          </c:cat>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1BD7-4007-A191-A2A5BF66091A}"/>
            </c:ext>
          </c:extLst>
        </c:ser>
        <c:dLbls>
          <c:showLegendKey val="0"/>
          <c:showVal val="0"/>
          <c:showCatName val="0"/>
          <c:showSerName val="0"/>
          <c:showPercent val="0"/>
          <c:showBubbleSize val="0"/>
        </c:dLbls>
        <c:axId val="470822944"/>
        <c:axId val="470816704"/>
      </c:radarChart>
      <c:catAx>
        <c:axId val="4708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2B4967"/>
                </a:solidFill>
                <a:latin typeface="+mn-lt"/>
                <a:ea typeface="+mn-ea"/>
                <a:cs typeface="+mn-cs"/>
              </a:defRPr>
            </a:pPr>
            <a:endParaRPr lang="en-US"/>
          </a:p>
        </c:txPr>
        <c:crossAx val="470816704"/>
        <c:crosses val="autoZero"/>
        <c:auto val="1"/>
        <c:lblAlgn val="ctr"/>
        <c:lblOffset val="100"/>
        <c:noMultiLvlLbl val="0"/>
      </c:catAx>
      <c:valAx>
        <c:axId val="470816704"/>
        <c:scaling>
          <c:orientation val="minMax"/>
        </c:scaling>
        <c:delete val="1"/>
        <c:axPos val="l"/>
        <c:majorGridlines>
          <c:spPr>
            <a:ln w="9525" cap="flat" cmpd="sng" algn="ctr">
              <a:solidFill>
                <a:srgbClr val="9BCAD5"/>
              </a:solidFill>
              <a:round/>
            </a:ln>
            <a:effectLst/>
          </c:spPr>
        </c:majorGridlines>
        <c:numFmt formatCode="#\ ###\ ###" sourceLinked="1"/>
        <c:majorTickMark val="none"/>
        <c:minorTickMark val="none"/>
        <c:tickLblPos val="nextTo"/>
        <c:crossAx val="47082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4"/>
          <c:order val="4"/>
          <c:spPr>
            <a:gradFill>
              <a:gsLst>
                <a:gs pos="0">
                  <a:srgbClr val="82CBB9">
                    <a:alpha val="20000"/>
                  </a:srgbClr>
                </a:gs>
                <a:gs pos="100000">
                  <a:srgbClr val="82CBB9">
                    <a:alpha val="32000"/>
                  </a:srgbClr>
                </a:gs>
              </a:gsLst>
              <a:lin ang="5400000" scaled="0"/>
            </a:gradFill>
            <a:ln w="25400">
              <a:noFill/>
            </a:ln>
            <a:effectLst/>
          </c:spP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extLst>
            <c:ext xmlns:c16="http://schemas.microsoft.com/office/drawing/2014/chart" uri="{C3380CC4-5D6E-409C-BE32-E72D297353CC}">
              <c16:uniqueId val="{00000000-F55B-46E4-8558-E439622D0331}"/>
            </c:ext>
          </c:extLst>
        </c:ser>
        <c:dLbls>
          <c:showLegendKey val="0"/>
          <c:showVal val="0"/>
          <c:showCatName val="0"/>
          <c:showSerName val="0"/>
          <c:showPercent val="0"/>
          <c:showBubbleSize val="0"/>
        </c:dLbls>
        <c:axId val="805776863"/>
        <c:axId val="805778783"/>
      </c:areaChart>
      <c:barChart>
        <c:barDir val="col"/>
        <c:grouping val="clustered"/>
        <c:varyColors val="0"/>
        <c:ser>
          <c:idx val="1"/>
          <c:order val="1"/>
          <c:tx>
            <c:strRef>
              <c:f>Processing!$C$8</c:f>
              <c:strCache>
                <c:ptCount val="1"/>
                <c:pt idx="0">
                  <c:v>Expenses</c:v>
                </c:pt>
              </c:strCache>
            </c:strRef>
          </c:tx>
          <c:spPr>
            <a:solidFill>
              <a:srgbClr val="609DD4"/>
            </a:solidFill>
            <a:ln w="127000">
              <a:gradFill>
                <a:gsLst>
                  <a:gs pos="0">
                    <a:srgbClr val="609DD4"/>
                  </a:gs>
                  <a:gs pos="100000">
                    <a:srgbClr val="4B89C5"/>
                  </a:gs>
                </a:gsLst>
                <a:lin ang="5400000" scaled="1"/>
              </a:gra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Processing!$C$9:$C$20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1-F55B-46E4-8558-E439622D0331}"/>
            </c:ext>
          </c:extLst>
        </c:ser>
        <c:ser>
          <c:idx val="3"/>
          <c:order val="3"/>
          <c:tx>
            <c:strRef>
              <c:f>Processing!$E$8</c:f>
              <c:strCache>
                <c:ptCount val="1"/>
                <c:pt idx="0">
                  <c:v>Cursor B</c:v>
                </c:pt>
              </c:strCache>
            </c:strRef>
          </c:tx>
          <c:spPr>
            <a:solidFill>
              <a:srgbClr val="408FAB"/>
            </a:solidFill>
            <a:ln w="127000">
              <a:gradFill>
                <a:gsLst>
                  <a:gs pos="0">
                    <a:srgbClr val="82CBB9"/>
                  </a:gs>
                  <a:gs pos="100000">
                    <a:srgbClr val="4FA992"/>
                  </a:gs>
                </a:gsLst>
                <a:lin ang="5400000" scaled="1"/>
              </a:gra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Processing!$E$9:$E$20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2-F55B-46E4-8558-E439622D0331}"/>
            </c:ext>
          </c:extLst>
        </c:ser>
        <c:dLbls>
          <c:showLegendKey val="0"/>
          <c:showVal val="0"/>
          <c:showCatName val="0"/>
          <c:showSerName val="0"/>
          <c:showPercent val="0"/>
          <c:showBubbleSize val="0"/>
        </c:dLbls>
        <c:gapWidth val="250"/>
        <c:overlap val="100"/>
        <c:axId val="805776863"/>
        <c:axId val="805778783"/>
      </c:barChart>
      <c:lineChart>
        <c:grouping val="standard"/>
        <c:varyColors val="0"/>
        <c:ser>
          <c:idx val="0"/>
          <c:order val="0"/>
          <c:tx>
            <c:strRef>
              <c:f>Processing!$B$8</c:f>
              <c:strCache>
                <c:ptCount val="1"/>
                <c:pt idx="0">
                  <c:v>Revenue</c:v>
                </c:pt>
              </c:strCache>
            </c:strRef>
          </c:tx>
          <c:spPr>
            <a:ln w="28575" cap="rnd">
              <a:solidFill>
                <a:srgbClr val="4C8AC6"/>
              </a:solidFill>
              <a:round/>
            </a:ln>
            <a:effectLst>
              <a:outerShdw blurRad="50800" dist="38100" dir="5400000" algn="t" rotWithShape="0">
                <a:prstClr val="black">
                  <a:alpha val="40000"/>
                </a:prstClr>
              </a:outerShdw>
            </a:effectLst>
          </c:spPr>
          <c:marker>
            <c:symbol val="none"/>
          </c:marker>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3-F55B-46E4-8558-E439622D0331}"/>
            </c:ext>
          </c:extLst>
        </c:ser>
        <c:dLbls>
          <c:showLegendKey val="0"/>
          <c:showVal val="0"/>
          <c:showCatName val="0"/>
          <c:showSerName val="0"/>
          <c:showPercent val="0"/>
          <c:showBubbleSize val="0"/>
        </c:dLbls>
        <c:marker val="1"/>
        <c:smooth val="0"/>
        <c:axId val="805776863"/>
        <c:axId val="805778783"/>
      </c:lineChart>
      <c:scatterChart>
        <c:scatterStyle val="lineMarker"/>
        <c:varyColors val="0"/>
        <c:ser>
          <c:idx val="2"/>
          <c:order val="2"/>
          <c:tx>
            <c:strRef>
              <c:f>Processing!$D$8</c:f>
              <c:strCache>
                <c:ptCount val="1"/>
                <c:pt idx="0">
                  <c:v>Cursor V</c:v>
                </c:pt>
              </c:strCache>
            </c:strRef>
          </c:tx>
          <c:spPr>
            <a:ln w="25400" cap="rnd">
              <a:noFill/>
              <a:round/>
            </a:ln>
            <a:effectLst/>
          </c:spPr>
          <c:marker>
            <c:symbol val="circle"/>
            <c:size val="7"/>
            <c:spPr>
              <a:solidFill>
                <a:schemeClr val="bg1"/>
              </a:solidFill>
              <a:ln w="9525">
                <a:solidFill>
                  <a:srgbClr val="2773C3"/>
                </a:solidFill>
              </a:ln>
              <a:effectLst/>
            </c:spPr>
          </c:marker>
          <c:dLbls>
            <c:numFmt formatCode="[&gt;=1000000]#,##0.0,,\ &quot;M&quot;;[&gt;=1000]#,##0,\ &quot;K&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2B4967"/>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Processing!$D$9:$D$20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yVal>
          <c:smooth val="0"/>
          <c:extLst>
            <c:ext xmlns:c16="http://schemas.microsoft.com/office/drawing/2014/chart" uri="{C3380CC4-5D6E-409C-BE32-E72D297353CC}">
              <c16:uniqueId val="{00000004-F55B-46E4-8558-E439622D0331}"/>
            </c:ext>
          </c:extLst>
        </c:ser>
        <c:dLbls>
          <c:showLegendKey val="0"/>
          <c:showVal val="0"/>
          <c:showCatName val="0"/>
          <c:showSerName val="0"/>
          <c:showPercent val="0"/>
          <c:showBubbleSize val="0"/>
        </c:dLbls>
        <c:axId val="805776863"/>
        <c:axId val="805778783"/>
      </c:scatterChart>
      <c:catAx>
        <c:axId val="805776863"/>
        <c:scaling>
          <c:orientation val="minMax"/>
        </c:scaling>
        <c:delete val="1"/>
        <c:axPos val="b"/>
        <c:numFmt formatCode="General" sourceLinked="1"/>
        <c:majorTickMark val="none"/>
        <c:minorTickMark val="none"/>
        <c:tickLblPos val="nextTo"/>
        <c:crossAx val="805778783"/>
        <c:crosses val="autoZero"/>
        <c:auto val="1"/>
        <c:lblAlgn val="ctr"/>
        <c:lblOffset val="100"/>
        <c:noMultiLvlLbl val="0"/>
      </c:catAx>
      <c:valAx>
        <c:axId val="805778783"/>
        <c:scaling>
          <c:orientation val="minMax"/>
        </c:scaling>
        <c:delete val="1"/>
        <c:axPos val="l"/>
        <c:numFmt formatCode="General" sourceLinked="1"/>
        <c:majorTickMark val="none"/>
        <c:minorTickMark val="none"/>
        <c:tickLblPos val="nextTo"/>
        <c:crossAx val="80577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4BDF-47CF-8CE4-C83CCF51E7C2}"/>
            </c:ext>
          </c:extLst>
        </c:ser>
        <c:ser>
          <c:idx val="1"/>
          <c:order val="1"/>
          <c:spPr>
            <a:solidFill>
              <a:srgbClr val="5D136D"/>
            </a:solidFill>
            <a:ln w="127000">
              <a:solidFill>
                <a:srgbClr val="5D136D"/>
              </a:solid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4BDF-47CF-8CE4-C83CCF51E7C2}"/>
            </c:ext>
          </c:extLst>
        </c:ser>
        <c:dLbls>
          <c:showLegendKey val="0"/>
          <c:showVal val="0"/>
          <c:showCatName val="0"/>
          <c:showSerName val="0"/>
          <c:showPercent val="0"/>
          <c:showBubbleSize val="0"/>
        </c:dLbls>
        <c:gapWidth val="200"/>
        <c:overlap val="100"/>
        <c:axId val="268054271"/>
        <c:axId val="268067711"/>
      </c:barChart>
      <c:barChart>
        <c:barDir val="col"/>
        <c:grouping val="stacked"/>
        <c:varyColors val="0"/>
        <c:ser>
          <c:idx val="3"/>
          <c:order val="3"/>
          <c:spPr>
            <a:no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4BDF-47CF-8CE4-C83CCF51E7C2}"/>
            </c:ext>
          </c:extLst>
        </c:ser>
        <c:ser>
          <c:idx val="4"/>
          <c:order val="4"/>
          <c:spPr>
            <a:solidFill>
              <a:srgbClr val="2B4967"/>
            </a:solidFill>
            <a:ln w="127000">
              <a:gradFill>
                <a:gsLst>
                  <a:gs pos="0">
                    <a:srgbClr val="82CBB9"/>
                  </a:gs>
                  <a:gs pos="100000">
                    <a:srgbClr val="4FA992"/>
                  </a:gs>
                </a:gsLst>
                <a:lin ang="5400000" scaled="1"/>
              </a:gradFill>
            </a:ln>
            <a:effectLst/>
          </c:spPr>
          <c:invertIfNegative val="0"/>
          <c:val>
            <c:numRef>
              <c:f>Processing!$P$9:$P$15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3-4BDF-47CF-8CE4-C83CCF51E7C2}"/>
            </c:ext>
          </c:extLst>
        </c:ser>
        <c:dLbls>
          <c:showLegendKey val="0"/>
          <c:showVal val="0"/>
          <c:showCatName val="0"/>
          <c:showSerName val="0"/>
          <c:showPercent val="0"/>
          <c:showBubbleSize val="0"/>
        </c:dLbls>
        <c:gapWidth val="200"/>
        <c:overlap val="100"/>
        <c:axId val="845752080"/>
        <c:axId val="845742000"/>
      </c:barChart>
      <c:scatterChart>
        <c:scatterStyle val="lineMarker"/>
        <c:varyColors val="0"/>
        <c:ser>
          <c:idx val="2"/>
          <c:order val="2"/>
          <c:tx>
            <c:v>Label</c:v>
          </c:tx>
          <c:spPr>
            <a:ln w="25400" cap="rnd">
              <a:noFill/>
              <a:round/>
            </a:ln>
            <a:effectLst/>
          </c:spPr>
          <c:marker>
            <c:symbol val="none"/>
          </c:marker>
          <c:dLbls>
            <c:dLbl>
              <c:idx val="0"/>
              <c:tx>
                <c:rich>
                  <a:bodyPr/>
                  <a:lstStyle/>
                  <a:p>
                    <a:fld id="{F028C330-22DD-4F5C-9D1B-267C60C81070}"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BDF-47CF-8CE4-C83CCF51E7C2}"/>
                </c:ext>
              </c:extLst>
            </c:dLbl>
            <c:dLbl>
              <c:idx val="1"/>
              <c:tx>
                <c:rich>
                  <a:bodyPr/>
                  <a:lstStyle/>
                  <a:p>
                    <a:fld id="{18CA8EEA-63FE-4489-9226-193A856E2A5A}"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BDF-47CF-8CE4-C83CCF51E7C2}"/>
                </c:ext>
              </c:extLst>
            </c:dLbl>
            <c:dLbl>
              <c:idx val="2"/>
              <c:tx>
                <c:rich>
                  <a:bodyPr/>
                  <a:lstStyle/>
                  <a:p>
                    <a:fld id="{F2008BA1-B173-43E5-B9A8-9B41B992A51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BDF-47CF-8CE4-C83CCF51E7C2}"/>
                </c:ext>
              </c:extLst>
            </c:dLbl>
            <c:dLbl>
              <c:idx val="3"/>
              <c:tx>
                <c:rich>
                  <a:bodyPr/>
                  <a:lstStyle/>
                  <a:p>
                    <a:fld id="{FA90447D-31E8-4F89-BEB2-DA859DDDC37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BDF-47CF-8CE4-C83CCF51E7C2}"/>
                </c:ext>
              </c:extLst>
            </c:dLbl>
            <c:dLbl>
              <c:idx val="4"/>
              <c:tx>
                <c:rich>
                  <a:bodyPr/>
                  <a:lstStyle/>
                  <a:p>
                    <a:fld id="{A1DFD798-0FAE-496C-8A05-999D393BD23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4BDF-47CF-8CE4-C83CCF51E7C2}"/>
                </c:ext>
              </c:extLst>
            </c:dLbl>
            <c:dLbl>
              <c:idx val="5"/>
              <c:tx>
                <c:rich>
                  <a:bodyPr/>
                  <a:lstStyle/>
                  <a:p>
                    <a:fld id="{8C7B3A0A-EB15-41F2-82E9-78AF0233E1E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BDF-47CF-8CE4-C83CCF51E7C2}"/>
                </c:ext>
              </c:extLst>
            </c:dLbl>
            <c:dLbl>
              <c:idx val="6"/>
              <c:tx>
                <c:rich>
                  <a:bodyPr/>
                  <a:lstStyle/>
                  <a:p>
                    <a:fld id="{E1B3C0DE-B041-4920-9DEC-36BB180437C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BDF-47CF-8CE4-C83CCF51E7C2}"/>
                </c:ext>
              </c:extLst>
            </c:dLbl>
            <c:numFmt formatCode="[&gt;=1000000]#,##0.0,,\ &quot;M&quot;;[&gt;=1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B4967"/>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Processing!$R$9:$R$15</c:f>
              <c:numCache>
                <c:formatCode>General</c:formatCode>
                <c:ptCount val="7"/>
                <c:pt idx="0">
                  <c:v>131307.6</c:v>
                </c:pt>
                <c:pt idx="1">
                  <c:v>295529.59999999998</c:v>
                </c:pt>
                <c:pt idx="2">
                  <c:v>492383.6</c:v>
                </c:pt>
                <c:pt idx="3">
                  <c:v>510186.6</c:v>
                </c:pt>
                <c:pt idx="4">
                  <c:v>386545.6</c:v>
                </c:pt>
                <c:pt idx="5">
                  <c:v>196509.6</c:v>
                </c:pt>
                <c:pt idx="6">
                  <c:v>87448.6</c:v>
                </c:pt>
              </c:numCache>
            </c:numRef>
          </c:yVal>
          <c:smooth val="0"/>
          <c:extLst>
            <c:ext xmlns:c15="http://schemas.microsoft.com/office/drawing/2012/chart" uri="{02D57815-91ED-43cb-92C2-25804820EDAC}">
              <c15:datalabelsRange>
                <c15:f>Processing!$S$9:$S$15</c15:f>
                <c15:dlblRangeCache>
                  <c:ptCount val="7"/>
                  <c:pt idx="0">
                    <c:v>107K</c:v>
                  </c:pt>
                  <c:pt idx="1">
                    <c:v>271K</c:v>
                  </c:pt>
                  <c:pt idx="2">
                    <c:v>468K</c:v>
                  </c:pt>
                  <c:pt idx="3">
                    <c:v>486K</c:v>
                  </c:pt>
                  <c:pt idx="4">
                    <c:v>362K</c:v>
                  </c:pt>
                  <c:pt idx="5">
                    <c:v>172K</c:v>
                  </c:pt>
                  <c:pt idx="6">
                    <c:v>63K</c:v>
                  </c:pt>
                </c15:dlblRangeCache>
              </c15:datalabelsRange>
            </c:ext>
            <c:ext xmlns:c16="http://schemas.microsoft.com/office/drawing/2014/chart" uri="{C3380CC4-5D6E-409C-BE32-E72D297353CC}">
              <c16:uniqueId val="{0000000B-4BDF-47CF-8CE4-C83CCF51E7C2}"/>
            </c:ext>
          </c:extLst>
        </c:ser>
        <c:dLbls>
          <c:showLegendKey val="0"/>
          <c:showVal val="0"/>
          <c:showCatName val="0"/>
          <c:showSerName val="0"/>
          <c:showPercent val="0"/>
          <c:showBubbleSize val="0"/>
        </c:dLbls>
        <c:axId val="845752080"/>
        <c:axId val="845742000"/>
      </c:scatterChart>
      <c:catAx>
        <c:axId val="2680542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2B4967"/>
                </a:solidFill>
                <a:latin typeface="+mn-lt"/>
                <a:ea typeface="+mn-ea"/>
                <a:cs typeface="+mn-cs"/>
              </a:defRPr>
            </a:pPr>
            <a:endParaRPr lang="en-US"/>
          </a:p>
        </c:txPr>
        <c:crossAx val="268067711"/>
        <c:crosses val="autoZero"/>
        <c:auto val="1"/>
        <c:lblAlgn val="ctr"/>
        <c:lblOffset val="100"/>
        <c:noMultiLvlLbl val="0"/>
      </c:catAx>
      <c:valAx>
        <c:axId val="268067711"/>
        <c:scaling>
          <c:orientation val="minMax"/>
        </c:scaling>
        <c:delete val="1"/>
        <c:axPos val="l"/>
        <c:numFmt formatCode="General" sourceLinked="1"/>
        <c:majorTickMark val="none"/>
        <c:minorTickMark val="none"/>
        <c:tickLblPos val="nextTo"/>
        <c:crossAx val="268054271"/>
        <c:crosses val="autoZero"/>
        <c:crossBetween val="between"/>
      </c:valAx>
      <c:valAx>
        <c:axId val="845742000"/>
        <c:scaling>
          <c:orientation val="minMax"/>
        </c:scaling>
        <c:delete val="1"/>
        <c:axPos val="r"/>
        <c:numFmt formatCode="General" sourceLinked="1"/>
        <c:majorTickMark val="out"/>
        <c:minorTickMark val="none"/>
        <c:tickLblPos val="nextTo"/>
        <c:crossAx val="845752080"/>
        <c:crosses val="max"/>
        <c:crossBetween val="midCat"/>
      </c:valAx>
      <c:valAx>
        <c:axId val="845752080"/>
        <c:scaling>
          <c:orientation val="minMax"/>
        </c:scaling>
        <c:delete val="1"/>
        <c:axPos val="b"/>
        <c:majorTickMark val="out"/>
        <c:minorTickMark val="none"/>
        <c:tickLblPos val="nextTo"/>
        <c:crossAx val="84574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tx>
            <c:strRef>
              <c:f>Processing!$I$8</c:f>
              <c:strCache>
                <c:ptCount val="1"/>
                <c:pt idx="0">
                  <c:v>KPI</c:v>
                </c:pt>
              </c:strCache>
            </c:strRef>
          </c:tx>
          <c:spPr>
            <a:gradFill>
              <a:gsLst>
                <a:gs pos="0">
                  <a:srgbClr val="6F14CA">
                    <a:alpha val="60000"/>
                  </a:srgbClr>
                </a:gs>
                <a:gs pos="100000">
                  <a:srgbClr val="DA21B6">
                    <a:alpha val="80000"/>
                  </a:srgbClr>
                </a:gs>
              </a:gsLst>
              <a:lin ang="18600000" scaled="0"/>
            </a:gradFill>
            <a:ln w="9525">
              <a:solidFill>
                <a:srgbClr val="E971D2"/>
              </a:solidFill>
            </a:ln>
            <a:effectLst/>
          </c:spPr>
          <c:cat>
            <c:strRef>
              <c:f>Processing!$H$9:$H$13</c:f>
              <c:strCache>
                <c:ptCount val="5"/>
                <c:pt idx="0">
                  <c:v>A</c:v>
                </c:pt>
                <c:pt idx="1">
                  <c:v>B</c:v>
                </c:pt>
                <c:pt idx="2">
                  <c:v>C</c:v>
                </c:pt>
                <c:pt idx="3">
                  <c:v>D</c:v>
                </c:pt>
                <c:pt idx="4">
                  <c:v>E</c:v>
                </c:pt>
              </c:strCache>
            </c:strRef>
          </c:cat>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A9D9-41EE-A7E6-608C8A3C242C}"/>
            </c:ext>
          </c:extLst>
        </c:ser>
        <c:dLbls>
          <c:showLegendKey val="0"/>
          <c:showVal val="0"/>
          <c:showCatName val="0"/>
          <c:showSerName val="0"/>
          <c:showPercent val="0"/>
          <c:showBubbleSize val="0"/>
        </c:dLbls>
        <c:axId val="470822944"/>
        <c:axId val="470816704"/>
      </c:radarChart>
      <c:catAx>
        <c:axId val="4708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470816704"/>
        <c:crosses val="autoZero"/>
        <c:auto val="1"/>
        <c:lblAlgn val="ctr"/>
        <c:lblOffset val="100"/>
        <c:noMultiLvlLbl val="0"/>
      </c:catAx>
      <c:valAx>
        <c:axId val="470816704"/>
        <c:scaling>
          <c:orientation val="minMax"/>
        </c:scaling>
        <c:delete val="1"/>
        <c:axPos val="l"/>
        <c:majorGridlines>
          <c:spPr>
            <a:ln w="9525" cap="flat" cmpd="sng" algn="ctr">
              <a:solidFill>
                <a:srgbClr val="5D136D"/>
              </a:solidFill>
              <a:round/>
            </a:ln>
            <a:effectLst/>
          </c:spPr>
        </c:majorGridlines>
        <c:numFmt formatCode="#\ ###\ ###" sourceLinked="1"/>
        <c:majorTickMark val="none"/>
        <c:minorTickMark val="none"/>
        <c:tickLblPos val="nextTo"/>
        <c:crossAx val="47082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spPr>
            <a:blipFill>
              <a:blip xmlns:r="http://schemas.openxmlformats.org/officeDocument/2006/relationships" r:embed="rId3"/>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52C4-4943-8A59-D43EF53754FF}"/>
            </c:ext>
          </c:extLst>
        </c:ser>
        <c:ser>
          <c:idx val="0"/>
          <c:order val="1"/>
          <c:spPr>
            <a:solidFill>
              <a:schemeClr val="bg1">
                <a:alpha val="50000"/>
              </a:schemeClr>
            </a:solidFill>
            <a:ln>
              <a:noFill/>
            </a:ln>
            <a:effectLst/>
          </c:spPr>
          <c:invertIfNegative val="0"/>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52C4-4943-8A59-D43EF53754FF}"/>
            </c:ext>
          </c:extLst>
        </c:ser>
        <c:ser>
          <c:idx val="2"/>
          <c:order val="2"/>
          <c:spPr>
            <a:blipFill>
              <a:blip xmlns:r="http://schemas.openxmlformats.org/officeDocument/2006/relationships" r:embed="rId4"/>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52C4-4943-8A59-D43EF53754FF}"/>
            </c:ext>
          </c:extLst>
        </c:ser>
        <c:dLbls>
          <c:showLegendKey val="0"/>
          <c:showVal val="0"/>
          <c:showCatName val="0"/>
          <c:showSerName val="0"/>
          <c:showPercent val="0"/>
          <c:showBubbleSize val="0"/>
        </c:dLbls>
        <c:gapWidth val="50"/>
        <c:overlap val="100"/>
        <c:axId val="898269360"/>
        <c:axId val="898270800"/>
      </c:barChart>
      <c:catAx>
        <c:axId val="898269360"/>
        <c:scaling>
          <c:orientation val="minMax"/>
        </c:scaling>
        <c:delete val="1"/>
        <c:axPos val="b"/>
        <c:majorTickMark val="none"/>
        <c:minorTickMark val="none"/>
        <c:tickLblPos val="nextTo"/>
        <c:crossAx val="898270800"/>
        <c:crosses val="autoZero"/>
        <c:auto val="1"/>
        <c:lblAlgn val="ctr"/>
        <c:lblOffset val="100"/>
        <c:noMultiLvlLbl val="0"/>
      </c:catAx>
      <c:valAx>
        <c:axId val="898270800"/>
        <c:scaling>
          <c:orientation val="minMax"/>
        </c:scaling>
        <c:delete val="1"/>
        <c:axPos val="l"/>
        <c:numFmt formatCode="General" sourceLinked="1"/>
        <c:majorTickMark val="none"/>
        <c:minorTickMark val="none"/>
        <c:tickLblPos val="nextTo"/>
        <c:crossAx val="89826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spPr>
            <a:gradFill>
              <a:gsLst>
                <a:gs pos="0">
                  <a:schemeClr val="bg1">
                    <a:alpha val="38000"/>
                  </a:schemeClr>
                </a:gs>
                <a:gs pos="65000">
                  <a:schemeClr val="bg1">
                    <a:alpha val="16000"/>
                  </a:schemeClr>
                </a:gs>
              </a:gsLst>
              <a:lin ang="5400000" scaled="0"/>
            </a:gradFill>
            <a:ln>
              <a:noFill/>
            </a:ln>
            <a:effectLst/>
          </c:spP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extLst>
            <c:ext xmlns:c16="http://schemas.microsoft.com/office/drawing/2014/chart" uri="{C3380CC4-5D6E-409C-BE32-E72D297353CC}">
              <c16:uniqueId val="{00000000-A4C4-45D7-8610-6414A4F8F9FD}"/>
            </c:ext>
          </c:extLst>
        </c:ser>
        <c:dLbls>
          <c:showLegendKey val="0"/>
          <c:showVal val="0"/>
          <c:showCatName val="0"/>
          <c:showSerName val="0"/>
          <c:showPercent val="0"/>
          <c:showBubbleSize val="0"/>
        </c:dLbls>
        <c:axId val="898182000"/>
        <c:axId val="898178640"/>
      </c:areaChart>
      <c:lineChart>
        <c:grouping val="standard"/>
        <c:varyColors val="0"/>
        <c:ser>
          <c:idx val="0"/>
          <c:order val="0"/>
          <c:spPr>
            <a:ln w="22225" cap="rnd">
              <a:solidFill>
                <a:schemeClr val="bg1"/>
              </a:solidFill>
              <a:round/>
            </a:ln>
            <a:effectLst/>
          </c:spPr>
          <c:marker>
            <c:symbol val="none"/>
          </c:marke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1-A4C4-45D7-8610-6414A4F8F9FD}"/>
            </c:ext>
          </c:extLst>
        </c:ser>
        <c:dLbls>
          <c:showLegendKey val="0"/>
          <c:showVal val="0"/>
          <c:showCatName val="0"/>
          <c:showSerName val="0"/>
          <c:showPercent val="0"/>
          <c:showBubbleSize val="0"/>
        </c:dLbls>
        <c:marker val="1"/>
        <c:smooth val="0"/>
        <c:axId val="898182000"/>
        <c:axId val="898178640"/>
      </c:lineChart>
      <c:catAx>
        <c:axId val="898182000"/>
        <c:scaling>
          <c:orientation val="minMax"/>
        </c:scaling>
        <c:delete val="1"/>
        <c:axPos val="b"/>
        <c:majorTickMark val="none"/>
        <c:minorTickMark val="none"/>
        <c:tickLblPos val="nextTo"/>
        <c:crossAx val="898178640"/>
        <c:crosses val="autoZero"/>
        <c:auto val="1"/>
        <c:lblAlgn val="ctr"/>
        <c:lblOffset val="100"/>
        <c:noMultiLvlLbl val="0"/>
      </c:catAx>
      <c:valAx>
        <c:axId val="898178640"/>
        <c:scaling>
          <c:orientation val="minMax"/>
        </c:scaling>
        <c:delete val="1"/>
        <c:axPos val="l"/>
        <c:numFmt formatCode="General" sourceLinked="1"/>
        <c:majorTickMark val="none"/>
        <c:minorTickMark val="none"/>
        <c:tickLblPos val="nextTo"/>
        <c:crossAx val="89818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spPr>
            <a:solidFill>
              <a:schemeClr val="bg1">
                <a:alpha val="50000"/>
              </a:schemeClr>
            </a:solidFill>
            <a:ln>
              <a:solidFill>
                <a:schemeClr val="bg1"/>
              </a:solidFill>
            </a:ln>
            <a:effectLst/>
          </c:spPr>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5AC1-4885-872D-8D5ABE9F259D}"/>
            </c:ext>
          </c:extLst>
        </c:ser>
        <c:dLbls>
          <c:showLegendKey val="0"/>
          <c:showVal val="0"/>
          <c:showCatName val="0"/>
          <c:showSerName val="0"/>
          <c:showPercent val="0"/>
          <c:showBubbleSize val="0"/>
        </c:dLbls>
        <c:axId val="898163760"/>
        <c:axId val="898161360"/>
      </c:radarChart>
      <c:catAx>
        <c:axId val="898163760"/>
        <c:scaling>
          <c:orientation val="minMax"/>
        </c:scaling>
        <c:delete val="1"/>
        <c:axPos val="b"/>
        <c:majorTickMark val="none"/>
        <c:minorTickMark val="none"/>
        <c:tickLblPos val="nextTo"/>
        <c:crossAx val="898161360"/>
        <c:crosses val="autoZero"/>
        <c:auto val="1"/>
        <c:lblAlgn val="ctr"/>
        <c:lblOffset val="100"/>
        <c:noMultiLvlLbl val="0"/>
      </c:catAx>
      <c:valAx>
        <c:axId val="898161360"/>
        <c:scaling>
          <c:orientation val="minMax"/>
        </c:scaling>
        <c:delete val="1"/>
        <c:axPos val="l"/>
        <c:majorGridlines>
          <c:spPr>
            <a:ln w="6350" cap="flat" cmpd="sng" algn="ctr">
              <a:solidFill>
                <a:srgbClr val="E971D2"/>
              </a:solidFill>
              <a:round/>
            </a:ln>
            <a:effectLst/>
          </c:spPr>
        </c:majorGridlines>
        <c:numFmt formatCode="#\ ###\ ###" sourceLinked="1"/>
        <c:majorTickMark val="none"/>
        <c:minorTickMark val="none"/>
        <c:tickLblPos val="nextTo"/>
        <c:crossAx val="89816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4257-477A-B3D2-795A09EEFED1}"/>
            </c:ext>
          </c:extLst>
        </c:ser>
        <c:ser>
          <c:idx val="1"/>
          <c:order val="1"/>
          <c:spPr>
            <a:solidFill>
              <a:srgbClr val="5D136D"/>
            </a:solidFill>
            <a:ln w="127000">
              <a:solidFill>
                <a:srgbClr val="5D136D"/>
              </a:solid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4257-477A-B3D2-795A09EEFED1}"/>
            </c:ext>
          </c:extLst>
        </c:ser>
        <c:dLbls>
          <c:showLegendKey val="0"/>
          <c:showVal val="0"/>
          <c:showCatName val="0"/>
          <c:showSerName val="0"/>
          <c:showPercent val="0"/>
          <c:showBubbleSize val="0"/>
        </c:dLbls>
        <c:gapWidth val="200"/>
        <c:overlap val="100"/>
        <c:axId val="268054271"/>
        <c:axId val="268067711"/>
      </c:barChart>
      <c:barChart>
        <c:barDir val="col"/>
        <c:grouping val="stacked"/>
        <c:varyColors val="0"/>
        <c:ser>
          <c:idx val="3"/>
          <c:order val="3"/>
          <c:spPr>
            <a:no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4257-477A-B3D2-795A09EEFED1}"/>
            </c:ext>
          </c:extLst>
        </c:ser>
        <c:ser>
          <c:idx val="4"/>
          <c:order val="4"/>
          <c:spPr>
            <a:solidFill>
              <a:srgbClr val="DA21B6"/>
            </a:solidFill>
            <a:ln w="127000">
              <a:gradFill>
                <a:gsLst>
                  <a:gs pos="0">
                    <a:srgbClr val="DA21B6"/>
                  </a:gs>
                  <a:gs pos="100000">
                    <a:srgbClr val="53188D"/>
                  </a:gs>
                </a:gsLst>
                <a:lin ang="7200000" scaled="0"/>
              </a:gradFill>
            </a:ln>
            <a:effectLst>
              <a:outerShdw blurRad="50800" dist="38100" dir="2700000" algn="tl" rotWithShape="0">
                <a:prstClr val="black">
                  <a:alpha val="40000"/>
                </a:prstClr>
              </a:outerShdw>
            </a:effectLst>
          </c:spPr>
          <c:invertIfNegative val="0"/>
          <c:val>
            <c:numRef>
              <c:f>Processing!$P$9:$P$15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3-4257-477A-B3D2-795A09EEFED1}"/>
            </c:ext>
          </c:extLst>
        </c:ser>
        <c:dLbls>
          <c:showLegendKey val="0"/>
          <c:showVal val="0"/>
          <c:showCatName val="0"/>
          <c:showSerName val="0"/>
          <c:showPercent val="0"/>
          <c:showBubbleSize val="0"/>
        </c:dLbls>
        <c:gapWidth val="200"/>
        <c:overlap val="100"/>
        <c:axId val="845752080"/>
        <c:axId val="845742000"/>
      </c:barChart>
      <c:scatterChart>
        <c:scatterStyle val="lineMarker"/>
        <c:varyColors val="0"/>
        <c:ser>
          <c:idx val="2"/>
          <c:order val="2"/>
          <c:tx>
            <c:v>Label</c:v>
          </c:tx>
          <c:spPr>
            <a:ln w="25400" cap="rnd">
              <a:noFill/>
              <a:round/>
            </a:ln>
            <a:effectLst/>
          </c:spPr>
          <c:marker>
            <c:symbol val="none"/>
          </c:marker>
          <c:dLbls>
            <c:dLbl>
              <c:idx val="0"/>
              <c:tx>
                <c:rich>
                  <a:bodyPr/>
                  <a:lstStyle/>
                  <a:p>
                    <a:fld id="{1545976E-25B9-4175-88A5-96342511292C}"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257-477A-B3D2-795A09EEFED1}"/>
                </c:ext>
              </c:extLst>
            </c:dLbl>
            <c:dLbl>
              <c:idx val="1"/>
              <c:tx>
                <c:rich>
                  <a:bodyPr/>
                  <a:lstStyle/>
                  <a:p>
                    <a:fld id="{9D5D9E84-3CD7-4296-BA41-7FE4A680550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257-477A-B3D2-795A09EEFED1}"/>
                </c:ext>
              </c:extLst>
            </c:dLbl>
            <c:dLbl>
              <c:idx val="2"/>
              <c:tx>
                <c:rich>
                  <a:bodyPr/>
                  <a:lstStyle/>
                  <a:p>
                    <a:fld id="{F45B6CF2-77AF-4694-83FD-6FF0D6EC80DD}"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257-477A-B3D2-795A09EEFED1}"/>
                </c:ext>
              </c:extLst>
            </c:dLbl>
            <c:dLbl>
              <c:idx val="3"/>
              <c:tx>
                <c:rich>
                  <a:bodyPr/>
                  <a:lstStyle/>
                  <a:p>
                    <a:fld id="{83974E2E-825C-442F-A533-EBD264F6463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257-477A-B3D2-795A09EEFED1}"/>
                </c:ext>
              </c:extLst>
            </c:dLbl>
            <c:dLbl>
              <c:idx val="4"/>
              <c:tx>
                <c:rich>
                  <a:bodyPr/>
                  <a:lstStyle/>
                  <a:p>
                    <a:fld id="{4D91A507-3489-4024-B43F-535A620AB9AC}"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4257-477A-B3D2-795A09EEFED1}"/>
                </c:ext>
              </c:extLst>
            </c:dLbl>
            <c:dLbl>
              <c:idx val="5"/>
              <c:tx>
                <c:rich>
                  <a:bodyPr/>
                  <a:lstStyle/>
                  <a:p>
                    <a:fld id="{0A625449-99AB-4CD6-9D9F-854C595635A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257-477A-B3D2-795A09EEFED1}"/>
                </c:ext>
              </c:extLst>
            </c:dLbl>
            <c:dLbl>
              <c:idx val="6"/>
              <c:tx>
                <c:rich>
                  <a:bodyPr/>
                  <a:lstStyle/>
                  <a:p>
                    <a:fld id="{AF5245D9-7112-4151-BBB5-7318A386F09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257-477A-B3D2-795A09EEFED1}"/>
                </c:ext>
              </c:extLst>
            </c:dLbl>
            <c:numFmt formatCode="[&gt;=1000000]#,##0.0,,\ &quot;M&quot;;[&gt;=1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Processing!$R$9:$R$15</c:f>
              <c:numCache>
                <c:formatCode>General</c:formatCode>
                <c:ptCount val="7"/>
                <c:pt idx="0">
                  <c:v>131307.6</c:v>
                </c:pt>
                <c:pt idx="1">
                  <c:v>295529.59999999998</c:v>
                </c:pt>
                <c:pt idx="2">
                  <c:v>492383.6</c:v>
                </c:pt>
                <c:pt idx="3">
                  <c:v>510186.6</c:v>
                </c:pt>
                <c:pt idx="4">
                  <c:v>386545.6</c:v>
                </c:pt>
                <c:pt idx="5">
                  <c:v>196509.6</c:v>
                </c:pt>
                <c:pt idx="6">
                  <c:v>87448.6</c:v>
                </c:pt>
              </c:numCache>
            </c:numRef>
          </c:yVal>
          <c:smooth val="0"/>
          <c:extLst>
            <c:ext xmlns:c15="http://schemas.microsoft.com/office/drawing/2012/chart" uri="{02D57815-91ED-43cb-92C2-25804820EDAC}">
              <c15:datalabelsRange>
                <c15:f>Processing!$S$9:$S$15</c15:f>
                <c15:dlblRangeCache>
                  <c:ptCount val="7"/>
                  <c:pt idx="0">
                    <c:v>107K</c:v>
                  </c:pt>
                  <c:pt idx="1">
                    <c:v>271K</c:v>
                  </c:pt>
                  <c:pt idx="2">
                    <c:v>468K</c:v>
                  </c:pt>
                  <c:pt idx="3">
                    <c:v>486K</c:v>
                  </c:pt>
                  <c:pt idx="4">
                    <c:v>362K</c:v>
                  </c:pt>
                  <c:pt idx="5">
                    <c:v>172K</c:v>
                  </c:pt>
                  <c:pt idx="6">
                    <c:v>63K</c:v>
                  </c:pt>
                </c15:dlblRangeCache>
              </c15:datalabelsRange>
            </c:ext>
            <c:ext xmlns:c16="http://schemas.microsoft.com/office/drawing/2014/chart" uri="{C3380CC4-5D6E-409C-BE32-E72D297353CC}">
              <c16:uniqueId val="{0000000B-4257-477A-B3D2-795A09EEFED1}"/>
            </c:ext>
          </c:extLst>
        </c:ser>
        <c:dLbls>
          <c:showLegendKey val="0"/>
          <c:showVal val="0"/>
          <c:showCatName val="0"/>
          <c:showSerName val="0"/>
          <c:showPercent val="0"/>
          <c:showBubbleSize val="0"/>
        </c:dLbls>
        <c:axId val="845752080"/>
        <c:axId val="845742000"/>
      </c:scatterChart>
      <c:catAx>
        <c:axId val="2680542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067711"/>
        <c:crosses val="autoZero"/>
        <c:auto val="1"/>
        <c:lblAlgn val="ctr"/>
        <c:lblOffset val="100"/>
        <c:noMultiLvlLbl val="0"/>
      </c:catAx>
      <c:valAx>
        <c:axId val="268067711"/>
        <c:scaling>
          <c:orientation val="minMax"/>
        </c:scaling>
        <c:delete val="1"/>
        <c:axPos val="l"/>
        <c:numFmt formatCode="General" sourceLinked="1"/>
        <c:majorTickMark val="none"/>
        <c:minorTickMark val="none"/>
        <c:tickLblPos val="nextTo"/>
        <c:crossAx val="268054271"/>
        <c:crosses val="autoZero"/>
        <c:crossBetween val="between"/>
      </c:valAx>
      <c:valAx>
        <c:axId val="845742000"/>
        <c:scaling>
          <c:orientation val="minMax"/>
        </c:scaling>
        <c:delete val="1"/>
        <c:axPos val="r"/>
        <c:numFmt formatCode="General" sourceLinked="1"/>
        <c:majorTickMark val="out"/>
        <c:minorTickMark val="none"/>
        <c:tickLblPos val="nextTo"/>
        <c:crossAx val="845752080"/>
        <c:crosses val="max"/>
        <c:crossBetween val="midCat"/>
      </c:valAx>
      <c:valAx>
        <c:axId val="845752080"/>
        <c:scaling>
          <c:orientation val="minMax"/>
        </c:scaling>
        <c:delete val="1"/>
        <c:axPos val="b"/>
        <c:majorTickMark val="out"/>
        <c:minorTickMark val="none"/>
        <c:tickLblPos val="nextTo"/>
        <c:crossAx val="84574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Processing!$C$8</c:f>
              <c:strCache>
                <c:ptCount val="1"/>
                <c:pt idx="0">
                  <c:v>Expenses</c:v>
                </c:pt>
              </c:strCache>
            </c:strRef>
          </c:tx>
          <c:spPr>
            <a:solidFill>
              <a:srgbClr val="0F1779"/>
            </a:solidFill>
            <a:ln w="101600">
              <a:solidFill>
                <a:srgbClr val="0F1779">
                  <a:alpha val="94000"/>
                </a:srgbClr>
              </a:soli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Processing!$C$9:$C$20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0-C086-40F3-84A1-6BB7F709C075}"/>
            </c:ext>
          </c:extLst>
        </c:ser>
        <c:ser>
          <c:idx val="3"/>
          <c:order val="3"/>
          <c:tx>
            <c:strRef>
              <c:f>Processing!$E$8</c:f>
              <c:strCache>
                <c:ptCount val="1"/>
                <c:pt idx="0">
                  <c:v>Cursor B</c:v>
                </c:pt>
              </c:strCache>
            </c:strRef>
          </c:tx>
          <c:spPr>
            <a:solidFill>
              <a:srgbClr val="3832F8"/>
            </a:solidFill>
            <a:ln w="101600">
              <a:solidFill>
                <a:srgbClr val="3832F8"/>
              </a:soli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Processing!$E$9:$E$20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1-C086-40F3-84A1-6BB7F709C075}"/>
            </c:ext>
          </c:extLst>
        </c:ser>
        <c:dLbls>
          <c:showLegendKey val="0"/>
          <c:showVal val="0"/>
          <c:showCatName val="0"/>
          <c:showSerName val="0"/>
          <c:showPercent val="0"/>
          <c:showBubbleSize val="0"/>
        </c:dLbls>
        <c:gapWidth val="250"/>
        <c:overlap val="100"/>
        <c:axId val="805776863"/>
        <c:axId val="805778783"/>
      </c:barChart>
      <c:lineChart>
        <c:grouping val="standard"/>
        <c:varyColors val="0"/>
        <c:ser>
          <c:idx val="0"/>
          <c:order val="0"/>
          <c:tx>
            <c:strRef>
              <c:f>Processing!$B$8</c:f>
              <c:strCache>
                <c:ptCount val="1"/>
                <c:pt idx="0">
                  <c:v>Revenue</c:v>
                </c:pt>
              </c:strCache>
            </c:strRef>
          </c:tx>
          <c:spPr>
            <a:ln w="28575" cap="rnd">
              <a:gradFill>
                <a:gsLst>
                  <a:gs pos="0">
                    <a:srgbClr val="341EEF"/>
                  </a:gs>
                  <a:gs pos="100000">
                    <a:srgbClr val="F121A9"/>
                  </a:gs>
                </a:gsLst>
                <a:lin ang="0" scaled="0"/>
              </a:gradFill>
              <a:round/>
            </a:ln>
            <a:effectLst>
              <a:outerShdw blurRad="50800" dist="38100" dir="5400000" algn="t" rotWithShape="0">
                <a:prstClr val="black">
                  <a:alpha val="40000"/>
                </a:prstClr>
              </a:outerShdw>
            </a:effectLst>
          </c:spPr>
          <c:marker>
            <c:symbol val="none"/>
          </c:marker>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2-C086-40F3-84A1-6BB7F709C075}"/>
            </c:ext>
          </c:extLst>
        </c:ser>
        <c:dLbls>
          <c:showLegendKey val="0"/>
          <c:showVal val="0"/>
          <c:showCatName val="0"/>
          <c:showSerName val="0"/>
          <c:showPercent val="0"/>
          <c:showBubbleSize val="0"/>
        </c:dLbls>
        <c:marker val="1"/>
        <c:smooth val="0"/>
        <c:axId val="805776863"/>
        <c:axId val="805778783"/>
      </c:lineChart>
      <c:scatterChart>
        <c:scatterStyle val="lineMarker"/>
        <c:varyColors val="0"/>
        <c:ser>
          <c:idx val="2"/>
          <c:order val="2"/>
          <c:tx>
            <c:strRef>
              <c:f>Processing!$D$8</c:f>
              <c:strCache>
                <c:ptCount val="1"/>
                <c:pt idx="0">
                  <c:v>Cursor V</c:v>
                </c:pt>
              </c:strCache>
            </c:strRef>
          </c:tx>
          <c:spPr>
            <a:ln w="25400" cap="rnd">
              <a:noFill/>
              <a:round/>
            </a:ln>
            <a:effectLst/>
          </c:spPr>
          <c:marker>
            <c:symbol val="circle"/>
            <c:size val="5"/>
            <c:spPr>
              <a:solidFill>
                <a:schemeClr val="bg1"/>
              </a:solidFill>
              <a:ln w="9525">
                <a:solidFill>
                  <a:srgbClr val="F121A9"/>
                </a:solidFill>
              </a:ln>
              <a:effectLst/>
            </c:spPr>
          </c:marker>
          <c:errBars>
            <c:errDir val="y"/>
            <c:errBarType val="both"/>
            <c:errValType val="cust"/>
            <c:noEndCap val="0"/>
            <c:plus>
              <c:numLit>
                <c:formatCode>General</c:formatCode>
                <c:ptCount val="1"/>
                <c:pt idx="0">
                  <c:v>1</c:v>
                </c:pt>
              </c:numLit>
            </c:plus>
            <c:minus>
              <c:numRef>
                <c:f>Processing!$F$9:$F$20</c:f>
                <c:numCache>
                  <c:formatCode>General</c:formatCode>
                  <c:ptCount val="12"/>
                  <c:pt idx="0">
                    <c:v>150545</c:v>
                  </c:pt>
                  <c:pt idx="1">
                    <c:v>164634</c:v>
                  </c:pt>
                  <c:pt idx="2">
                    <c:v>162837</c:v>
                  </c:pt>
                  <c:pt idx="3">
                    <c:v>144129</c:v>
                  </c:pt>
                  <c:pt idx="4">
                    <c:v>120667</c:v>
                  </c:pt>
                  <c:pt idx="5">
                    <c:v>110721</c:v>
                  </c:pt>
                  <c:pt idx="6">
                    <c:v>127534</c:v>
                  </c:pt>
                  <c:pt idx="7">
                    <c:v>169449</c:v>
                  </c:pt>
                  <c:pt idx="8">
                    <c:v>205152</c:v>
                  </c:pt>
                  <c:pt idx="9">
                    <c:v>216392</c:v>
                  </c:pt>
                  <c:pt idx="10">
                    <c:v>194825</c:v>
                  </c:pt>
                  <c:pt idx="11">
                    <c:v>156964</c:v>
                  </c:pt>
                </c:numCache>
              </c:numRef>
            </c:minus>
            <c:spPr>
              <a:noFill/>
              <a:ln w="9525" cap="flat" cmpd="sng" algn="ctr">
                <a:solidFill>
                  <a:srgbClr val="3832F8"/>
                </a:solidFill>
                <a:round/>
              </a:ln>
              <a:effectLst/>
            </c:spPr>
          </c:errBars>
          <c:xVal>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Processing!$D$9:$D$20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yVal>
          <c:smooth val="0"/>
          <c:extLst>
            <c:ext xmlns:c16="http://schemas.microsoft.com/office/drawing/2014/chart" uri="{C3380CC4-5D6E-409C-BE32-E72D297353CC}">
              <c16:uniqueId val="{00000003-C086-40F3-84A1-6BB7F709C075}"/>
            </c:ext>
          </c:extLst>
        </c:ser>
        <c:dLbls>
          <c:showLegendKey val="0"/>
          <c:showVal val="0"/>
          <c:showCatName val="0"/>
          <c:showSerName val="0"/>
          <c:showPercent val="0"/>
          <c:showBubbleSize val="0"/>
        </c:dLbls>
        <c:axId val="805776863"/>
        <c:axId val="805778783"/>
      </c:scatterChart>
      <c:catAx>
        <c:axId val="805776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537CFF"/>
                </a:solidFill>
                <a:latin typeface="+mn-lt"/>
                <a:ea typeface="+mn-ea"/>
                <a:cs typeface="+mn-cs"/>
              </a:defRPr>
            </a:pPr>
            <a:endParaRPr lang="en-US"/>
          </a:p>
        </c:txPr>
        <c:crossAx val="805778783"/>
        <c:crosses val="autoZero"/>
        <c:auto val="1"/>
        <c:lblAlgn val="ctr"/>
        <c:lblOffset val="100"/>
        <c:noMultiLvlLbl val="0"/>
      </c:catAx>
      <c:valAx>
        <c:axId val="805778783"/>
        <c:scaling>
          <c:orientation val="minMax"/>
        </c:scaling>
        <c:delete val="1"/>
        <c:axPos val="l"/>
        <c:numFmt formatCode="General" sourceLinked="1"/>
        <c:majorTickMark val="none"/>
        <c:minorTickMark val="none"/>
        <c:tickLblPos val="nextTo"/>
        <c:crossAx val="80577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tx>
            <c:strRef>
              <c:f>Processing!$I$8</c:f>
              <c:strCache>
                <c:ptCount val="1"/>
                <c:pt idx="0">
                  <c:v>KPI</c:v>
                </c:pt>
              </c:strCache>
            </c:strRef>
          </c:tx>
          <c:spPr>
            <a:gradFill>
              <a:gsLst>
                <a:gs pos="0">
                  <a:srgbClr val="459AA7">
                    <a:alpha val="84000"/>
                  </a:srgbClr>
                </a:gs>
                <a:gs pos="100000">
                  <a:srgbClr val="408FAB">
                    <a:alpha val="82000"/>
                  </a:srgbClr>
                </a:gs>
              </a:gsLst>
              <a:lin ang="2700000" scaled="1"/>
            </a:gradFill>
            <a:ln w="9525">
              <a:solidFill>
                <a:srgbClr val="4C8AC6"/>
              </a:solidFill>
            </a:ln>
            <a:effectLst/>
          </c:spPr>
          <c:cat>
            <c:strRef>
              <c:f>Processing!$H$9:$H$13</c:f>
              <c:strCache>
                <c:ptCount val="5"/>
                <c:pt idx="0">
                  <c:v>A</c:v>
                </c:pt>
                <c:pt idx="1">
                  <c:v>B</c:v>
                </c:pt>
                <c:pt idx="2">
                  <c:v>C</c:v>
                </c:pt>
                <c:pt idx="3">
                  <c:v>D</c:v>
                </c:pt>
                <c:pt idx="4">
                  <c:v>E</c:v>
                </c:pt>
              </c:strCache>
            </c:strRef>
          </c:cat>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D3D8-4EB6-A24A-C295DB619AD0}"/>
            </c:ext>
          </c:extLst>
        </c:ser>
        <c:dLbls>
          <c:showLegendKey val="0"/>
          <c:showVal val="0"/>
          <c:showCatName val="0"/>
          <c:showSerName val="0"/>
          <c:showPercent val="0"/>
          <c:showBubbleSize val="0"/>
        </c:dLbls>
        <c:axId val="470822944"/>
        <c:axId val="470816704"/>
      </c:radarChart>
      <c:catAx>
        <c:axId val="4708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2B4967"/>
                </a:solidFill>
                <a:latin typeface="+mn-lt"/>
                <a:ea typeface="+mn-ea"/>
                <a:cs typeface="+mn-cs"/>
              </a:defRPr>
            </a:pPr>
            <a:endParaRPr lang="en-US"/>
          </a:p>
        </c:txPr>
        <c:crossAx val="470816704"/>
        <c:crosses val="autoZero"/>
        <c:auto val="1"/>
        <c:lblAlgn val="ctr"/>
        <c:lblOffset val="100"/>
        <c:noMultiLvlLbl val="0"/>
      </c:catAx>
      <c:valAx>
        <c:axId val="470816704"/>
        <c:scaling>
          <c:orientation val="minMax"/>
        </c:scaling>
        <c:delete val="1"/>
        <c:axPos val="l"/>
        <c:majorGridlines>
          <c:spPr>
            <a:ln w="9525" cap="flat" cmpd="sng" algn="ctr">
              <a:solidFill>
                <a:srgbClr val="9BCAD5"/>
              </a:solidFill>
              <a:round/>
            </a:ln>
            <a:effectLst/>
          </c:spPr>
        </c:majorGridlines>
        <c:numFmt formatCode="#\ ###\ ###" sourceLinked="1"/>
        <c:majorTickMark val="none"/>
        <c:minorTickMark val="none"/>
        <c:tickLblPos val="nextTo"/>
        <c:crossAx val="47082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spPr>
            <a:blipFill>
              <a:blip xmlns:r="http://schemas.openxmlformats.org/officeDocument/2006/relationships" r:embed="rId3"/>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7C47-4A7F-A7BB-457487B6CFE4}"/>
            </c:ext>
          </c:extLst>
        </c:ser>
        <c:ser>
          <c:idx val="0"/>
          <c:order val="1"/>
          <c:spPr>
            <a:solidFill>
              <a:schemeClr val="bg1">
                <a:alpha val="50000"/>
              </a:schemeClr>
            </a:solidFill>
            <a:ln>
              <a:noFill/>
            </a:ln>
            <a:effectLst/>
          </c:spPr>
          <c:invertIfNegative val="0"/>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7C47-4A7F-A7BB-457487B6CFE4}"/>
            </c:ext>
          </c:extLst>
        </c:ser>
        <c:ser>
          <c:idx val="2"/>
          <c:order val="2"/>
          <c:spPr>
            <a:blipFill>
              <a:blip xmlns:r="http://schemas.openxmlformats.org/officeDocument/2006/relationships" r:embed="rId4"/>
              <a:stretch>
                <a:fillRect/>
              </a:stretch>
            </a:blip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7C47-4A7F-A7BB-457487B6CFE4}"/>
            </c:ext>
          </c:extLst>
        </c:ser>
        <c:dLbls>
          <c:showLegendKey val="0"/>
          <c:showVal val="0"/>
          <c:showCatName val="0"/>
          <c:showSerName val="0"/>
          <c:showPercent val="0"/>
          <c:showBubbleSize val="0"/>
        </c:dLbls>
        <c:gapWidth val="50"/>
        <c:overlap val="100"/>
        <c:axId val="898269360"/>
        <c:axId val="898270800"/>
      </c:barChart>
      <c:catAx>
        <c:axId val="898269360"/>
        <c:scaling>
          <c:orientation val="minMax"/>
        </c:scaling>
        <c:delete val="1"/>
        <c:axPos val="b"/>
        <c:majorTickMark val="none"/>
        <c:minorTickMark val="none"/>
        <c:tickLblPos val="nextTo"/>
        <c:crossAx val="898270800"/>
        <c:crosses val="autoZero"/>
        <c:auto val="1"/>
        <c:lblAlgn val="ctr"/>
        <c:lblOffset val="100"/>
        <c:noMultiLvlLbl val="0"/>
      </c:catAx>
      <c:valAx>
        <c:axId val="898270800"/>
        <c:scaling>
          <c:orientation val="minMax"/>
        </c:scaling>
        <c:delete val="1"/>
        <c:axPos val="l"/>
        <c:numFmt formatCode="General" sourceLinked="1"/>
        <c:majorTickMark val="none"/>
        <c:minorTickMark val="none"/>
        <c:tickLblPos val="nextTo"/>
        <c:crossAx val="89826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spPr>
            <a:gradFill>
              <a:gsLst>
                <a:gs pos="0">
                  <a:schemeClr val="bg1">
                    <a:alpha val="38000"/>
                  </a:schemeClr>
                </a:gs>
                <a:gs pos="65000">
                  <a:schemeClr val="bg1">
                    <a:alpha val="16000"/>
                  </a:schemeClr>
                </a:gs>
              </a:gsLst>
              <a:lin ang="5400000" scaled="0"/>
            </a:gradFill>
            <a:ln>
              <a:noFill/>
            </a:ln>
            <a:effectLst/>
          </c:spP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extLst>
            <c:ext xmlns:c16="http://schemas.microsoft.com/office/drawing/2014/chart" uri="{C3380CC4-5D6E-409C-BE32-E72D297353CC}">
              <c16:uniqueId val="{00000000-330E-4909-8806-5023BB75276E}"/>
            </c:ext>
          </c:extLst>
        </c:ser>
        <c:dLbls>
          <c:showLegendKey val="0"/>
          <c:showVal val="0"/>
          <c:showCatName val="0"/>
          <c:showSerName val="0"/>
          <c:showPercent val="0"/>
          <c:showBubbleSize val="0"/>
        </c:dLbls>
        <c:axId val="898182000"/>
        <c:axId val="898178640"/>
      </c:areaChart>
      <c:lineChart>
        <c:grouping val="standard"/>
        <c:varyColors val="0"/>
        <c:ser>
          <c:idx val="0"/>
          <c:order val="0"/>
          <c:spPr>
            <a:ln w="22225" cap="rnd">
              <a:solidFill>
                <a:schemeClr val="bg1"/>
              </a:solidFill>
              <a:round/>
            </a:ln>
            <a:effectLst/>
          </c:spPr>
          <c:marker>
            <c:symbol val="none"/>
          </c:marke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1-330E-4909-8806-5023BB75276E}"/>
            </c:ext>
          </c:extLst>
        </c:ser>
        <c:dLbls>
          <c:showLegendKey val="0"/>
          <c:showVal val="0"/>
          <c:showCatName val="0"/>
          <c:showSerName val="0"/>
          <c:showPercent val="0"/>
          <c:showBubbleSize val="0"/>
        </c:dLbls>
        <c:marker val="1"/>
        <c:smooth val="0"/>
        <c:axId val="898182000"/>
        <c:axId val="898178640"/>
      </c:lineChart>
      <c:catAx>
        <c:axId val="898182000"/>
        <c:scaling>
          <c:orientation val="minMax"/>
        </c:scaling>
        <c:delete val="1"/>
        <c:axPos val="b"/>
        <c:majorTickMark val="none"/>
        <c:minorTickMark val="none"/>
        <c:tickLblPos val="nextTo"/>
        <c:crossAx val="898178640"/>
        <c:crosses val="autoZero"/>
        <c:auto val="1"/>
        <c:lblAlgn val="ctr"/>
        <c:lblOffset val="100"/>
        <c:noMultiLvlLbl val="0"/>
      </c:catAx>
      <c:valAx>
        <c:axId val="898178640"/>
        <c:scaling>
          <c:orientation val="minMax"/>
        </c:scaling>
        <c:delete val="1"/>
        <c:axPos val="l"/>
        <c:numFmt formatCode="General" sourceLinked="1"/>
        <c:majorTickMark val="none"/>
        <c:minorTickMark val="none"/>
        <c:tickLblPos val="nextTo"/>
        <c:crossAx val="89818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filled"/>
        <c:varyColors val="0"/>
        <c:ser>
          <c:idx val="0"/>
          <c:order val="0"/>
          <c:spPr>
            <a:solidFill>
              <a:srgbClr val="2B4967">
                <a:alpha val="20000"/>
              </a:srgbClr>
            </a:solidFill>
            <a:ln>
              <a:solidFill>
                <a:srgbClr val="2B4967">
                  <a:alpha val="35000"/>
                </a:srgbClr>
              </a:solidFill>
            </a:ln>
            <a:effectLst/>
          </c:spPr>
          <c:val>
            <c:numRef>
              <c:f>Processing!$I$9:$I$13</c:f>
              <c:numCache>
                <c:formatCode>#\ ###\ ###</c:formatCode>
                <c:ptCount val="5"/>
                <c:pt idx="0">
                  <c:v>105092</c:v>
                </c:pt>
                <c:pt idx="1">
                  <c:v>108566</c:v>
                </c:pt>
                <c:pt idx="2">
                  <c:v>115596</c:v>
                </c:pt>
                <c:pt idx="3">
                  <c:v>106356</c:v>
                </c:pt>
                <c:pt idx="4">
                  <c:v>107056</c:v>
                </c:pt>
              </c:numCache>
            </c:numRef>
          </c:val>
          <c:extLst>
            <c:ext xmlns:c16="http://schemas.microsoft.com/office/drawing/2014/chart" uri="{C3380CC4-5D6E-409C-BE32-E72D297353CC}">
              <c16:uniqueId val="{00000000-F3F3-4A44-B409-43953210FD81}"/>
            </c:ext>
          </c:extLst>
        </c:ser>
        <c:dLbls>
          <c:showLegendKey val="0"/>
          <c:showVal val="0"/>
          <c:showCatName val="0"/>
          <c:showSerName val="0"/>
          <c:showPercent val="0"/>
          <c:showBubbleSize val="0"/>
        </c:dLbls>
        <c:axId val="898163760"/>
        <c:axId val="898161360"/>
      </c:radarChart>
      <c:catAx>
        <c:axId val="898163760"/>
        <c:scaling>
          <c:orientation val="minMax"/>
        </c:scaling>
        <c:delete val="1"/>
        <c:axPos val="b"/>
        <c:majorTickMark val="none"/>
        <c:minorTickMark val="none"/>
        <c:tickLblPos val="nextTo"/>
        <c:crossAx val="898161360"/>
        <c:crosses val="autoZero"/>
        <c:auto val="1"/>
        <c:lblAlgn val="ctr"/>
        <c:lblOffset val="100"/>
        <c:noMultiLvlLbl val="0"/>
      </c:catAx>
      <c:valAx>
        <c:axId val="898161360"/>
        <c:scaling>
          <c:orientation val="minMax"/>
        </c:scaling>
        <c:delete val="1"/>
        <c:axPos val="l"/>
        <c:majorGridlines>
          <c:spPr>
            <a:ln w="6350" cap="flat" cmpd="sng" algn="ctr">
              <a:solidFill>
                <a:srgbClr val="7DBBC9">
                  <a:alpha val="30000"/>
                </a:srgbClr>
              </a:solidFill>
              <a:round/>
            </a:ln>
            <a:effectLst/>
          </c:spPr>
        </c:majorGridlines>
        <c:numFmt formatCode="#\ ###\ ###" sourceLinked="1"/>
        <c:majorTickMark val="none"/>
        <c:minorTickMark val="none"/>
        <c:tickLblPos val="nextTo"/>
        <c:crossAx val="89816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0-1998-4547-ADEB-91A0D0DE6072}"/>
            </c:ext>
          </c:extLst>
        </c:ser>
        <c:ser>
          <c:idx val="1"/>
          <c:order val="1"/>
          <c:spPr>
            <a:solidFill>
              <a:srgbClr val="5D136D"/>
            </a:solidFill>
            <a:ln w="127000">
              <a:solidFill>
                <a:srgbClr val="5D136D"/>
              </a:solidFill>
            </a:ln>
            <a:effectLst/>
          </c:spPr>
          <c:invertIfNegative val="0"/>
          <c:cat>
            <c:strRef>
              <c:f>Processing!$N$9:$N$15</c:f>
              <c:strCache>
                <c:ptCount val="7"/>
                <c:pt idx="0">
                  <c:v>SU</c:v>
                </c:pt>
                <c:pt idx="1">
                  <c:v>MO</c:v>
                </c:pt>
                <c:pt idx="2">
                  <c:v>TU</c:v>
                </c:pt>
                <c:pt idx="3">
                  <c:v>WE</c:v>
                </c:pt>
                <c:pt idx="4">
                  <c:v>TH</c:v>
                </c:pt>
                <c:pt idx="5">
                  <c:v>FR</c:v>
                </c:pt>
                <c:pt idx="6">
                  <c:v>SA</c:v>
                </c:pt>
              </c:strCache>
            </c:strRef>
          </c:cat>
          <c:val>
            <c:numRef>
              <c:f>Processing!$O$9:$O$15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1-1998-4547-ADEB-91A0D0DE6072}"/>
            </c:ext>
          </c:extLst>
        </c:ser>
        <c:dLbls>
          <c:showLegendKey val="0"/>
          <c:showVal val="0"/>
          <c:showCatName val="0"/>
          <c:showSerName val="0"/>
          <c:showPercent val="0"/>
          <c:showBubbleSize val="0"/>
        </c:dLbls>
        <c:gapWidth val="200"/>
        <c:overlap val="100"/>
        <c:axId val="268054271"/>
        <c:axId val="268067711"/>
      </c:barChart>
      <c:barChart>
        <c:barDir val="col"/>
        <c:grouping val="stacked"/>
        <c:varyColors val="0"/>
        <c:ser>
          <c:idx val="3"/>
          <c:order val="3"/>
          <c:spPr>
            <a:noFill/>
            <a:ln>
              <a:noFill/>
            </a:ln>
            <a:effectLst/>
          </c:spPr>
          <c:invertIfNegative val="0"/>
          <c:val>
            <c:numRef>
              <c:f>Processing!$Q$9:$Q$15</c:f>
              <c:numCache>
                <c:formatCode>General</c:formatCode>
                <c:ptCount val="7"/>
                <c:pt idx="0">
                  <c:v>24294.600000000002</c:v>
                </c:pt>
                <c:pt idx="1">
                  <c:v>24294.600000000002</c:v>
                </c:pt>
                <c:pt idx="2">
                  <c:v>24294.600000000002</c:v>
                </c:pt>
                <c:pt idx="3">
                  <c:v>24294.600000000002</c:v>
                </c:pt>
                <c:pt idx="4">
                  <c:v>24294.600000000002</c:v>
                </c:pt>
                <c:pt idx="5">
                  <c:v>24294.600000000002</c:v>
                </c:pt>
                <c:pt idx="6">
                  <c:v>24294.600000000002</c:v>
                </c:pt>
              </c:numCache>
            </c:numRef>
          </c:val>
          <c:extLst>
            <c:ext xmlns:c16="http://schemas.microsoft.com/office/drawing/2014/chart" uri="{C3380CC4-5D6E-409C-BE32-E72D297353CC}">
              <c16:uniqueId val="{00000002-1998-4547-ADEB-91A0D0DE6072}"/>
            </c:ext>
          </c:extLst>
        </c:ser>
        <c:ser>
          <c:idx val="4"/>
          <c:order val="4"/>
          <c:spPr>
            <a:solidFill>
              <a:srgbClr val="2B4967"/>
            </a:solidFill>
            <a:ln w="127000">
              <a:gradFill>
                <a:gsLst>
                  <a:gs pos="0">
                    <a:srgbClr val="82CBB9"/>
                  </a:gs>
                  <a:gs pos="100000">
                    <a:srgbClr val="4FA992"/>
                  </a:gs>
                </a:gsLst>
                <a:lin ang="5400000" scaled="1"/>
              </a:gradFill>
            </a:ln>
            <a:effectLst/>
          </c:spPr>
          <c:invertIfNegative val="0"/>
          <c:val>
            <c:numRef>
              <c:f>Processing!$P$9:$P$15</c:f>
              <c:numCache>
                <c:formatCode>General</c:formatCode>
                <c:ptCount val="7"/>
                <c:pt idx="0">
                  <c:v>107013</c:v>
                </c:pt>
                <c:pt idx="1">
                  <c:v>271235</c:v>
                </c:pt>
                <c:pt idx="2">
                  <c:v>468089</c:v>
                </c:pt>
                <c:pt idx="3">
                  <c:v>485892</c:v>
                </c:pt>
                <c:pt idx="4">
                  <c:v>362251</c:v>
                </c:pt>
                <c:pt idx="5">
                  <c:v>172215</c:v>
                </c:pt>
                <c:pt idx="6">
                  <c:v>63154</c:v>
                </c:pt>
              </c:numCache>
            </c:numRef>
          </c:val>
          <c:extLst>
            <c:ext xmlns:c16="http://schemas.microsoft.com/office/drawing/2014/chart" uri="{C3380CC4-5D6E-409C-BE32-E72D297353CC}">
              <c16:uniqueId val="{00000003-1998-4547-ADEB-91A0D0DE6072}"/>
            </c:ext>
          </c:extLst>
        </c:ser>
        <c:dLbls>
          <c:showLegendKey val="0"/>
          <c:showVal val="0"/>
          <c:showCatName val="0"/>
          <c:showSerName val="0"/>
          <c:showPercent val="0"/>
          <c:showBubbleSize val="0"/>
        </c:dLbls>
        <c:gapWidth val="200"/>
        <c:overlap val="100"/>
        <c:axId val="845752080"/>
        <c:axId val="845742000"/>
      </c:barChart>
      <c:scatterChart>
        <c:scatterStyle val="lineMarker"/>
        <c:varyColors val="0"/>
        <c:ser>
          <c:idx val="2"/>
          <c:order val="2"/>
          <c:tx>
            <c:v>Label</c:v>
          </c:tx>
          <c:spPr>
            <a:ln w="25400" cap="rnd">
              <a:noFill/>
              <a:round/>
            </a:ln>
            <a:effectLst/>
          </c:spPr>
          <c:marker>
            <c:symbol val="none"/>
          </c:marker>
          <c:dLbls>
            <c:dLbl>
              <c:idx val="0"/>
              <c:tx>
                <c:rich>
                  <a:bodyPr/>
                  <a:lstStyle/>
                  <a:p>
                    <a:fld id="{062EAD05-89BF-470F-A2B5-8FB1E4FD7498}"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998-4547-ADEB-91A0D0DE6072}"/>
                </c:ext>
              </c:extLst>
            </c:dLbl>
            <c:dLbl>
              <c:idx val="1"/>
              <c:tx>
                <c:rich>
                  <a:bodyPr/>
                  <a:lstStyle/>
                  <a:p>
                    <a:fld id="{CEF1B93F-6910-4E89-9D0F-ED9771D1EC5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998-4547-ADEB-91A0D0DE6072}"/>
                </c:ext>
              </c:extLst>
            </c:dLbl>
            <c:dLbl>
              <c:idx val="2"/>
              <c:tx>
                <c:rich>
                  <a:bodyPr/>
                  <a:lstStyle/>
                  <a:p>
                    <a:fld id="{40479656-A728-4CF8-AEA5-1E1CD4FDAF3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998-4547-ADEB-91A0D0DE6072}"/>
                </c:ext>
              </c:extLst>
            </c:dLbl>
            <c:dLbl>
              <c:idx val="3"/>
              <c:tx>
                <c:rich>
                  <a:bodyPr/>
                  <a:lstStyle/>
                  <a:p>
                    <a:fld id="{1CCD2FCA-A35E-4616-B5A2-F5D3AFA0713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998-4547-ADEB-91A0D0DE6072}"/>
                </c:ext>
              </c:extLst>
            </c:dLbl>
            <c:dLbl>
              <c:idx val="4"/>
              <c:tx>
                <c:rich>
                  <a:bodyPr/>
                  <a:lstStyle/>
                  <a:p>
                    <a:fld id="{6EBA76C4-A9A9-4F45-A7CD-049C1EDA045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998-4547-ADEB-91A0D0DE6072}"/>
                </c:ext>
              </c:extLst>
            </c:dLbl>
            <c:dLbl>
              <c:idx val="5"/>
              <c:tx>
                <c:rich>
                  <a:bodyPr/>
                  <a:lstStyle/>
                  <a:p>
                    <a:fld id="{7F0565C5-9806-496B-8248-2DDCB0040CF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998-4547-ADEB-91A0D0DE6072}"/>
                </c:ext>
              </c:extLst>
            </c:dLbl>
            <c:dLbl>
              <c:idx val="6"/>
              <c:tx>
                <c:rich>
                  <a:bodyPr/>
                  <a:lstStyle/>
                  <a:p>
                    <a:fld id="{D1CAA987-203C-442C-B290-62B06D2BB51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998-4547-ADEB-91A0D0DE6072}"/>
                </c:ext>
              </c:extLst>
            </c:dLbl>
            <c:numFmt formatCode="[&gt;=1000000]#,##0.0,,\ &quot;M&quot;;[&gt;=1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B4967"/>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yVal>
            <c:numRef>
              <c:f>Processing!$R$9:$R$15</c:f>
              <c:numCache>
                <c:formatCode>General</c:formatCode>
                <c:ptCount val="7"/>
                <c:pt idx="0">
                  <c:v>131307.6</c:v>
                </c:pt>
                <c:pt idx="1">
                  <c:v>295529.59999999998</c:v>
                </c:pt>
                <c:pt idx="2">
                  <c:v>492383.6</c:v>
                </c:pt>
                <c:pt idx="3">
                  <c:v>510186.6</c:v>
                </c:pt>
                <c:pt idx="4">
                  <c:v>386545.6</c:v>
                </c:pt>
                <c:pt idx="5">
                  <c:v>196509.6</c:v>
                </c:pt>
                <c:pt idx="6">
                  <c:v>87448.6</c:v>
                </c:pt>
              </c:numCache>
            </c:numRef>
          </c:yVal>
          <c:smooth val="0"/>
          <c:extLst>
            <c:ext xmlns:c15="http://schemas.microsoft.com/office/drawing/2012/chart" uri="{02D57815-91ED-43cb-92C2-25804820EDAC}">
              <c15:datalabelsRange>
                <c15:f>Processing!$S$9:$S$15</c15:f>
                <c15:dlblRangeCache>
                  <c:ptCount val="7"/>
                  <c:pt idx="0">
                    <c:v>107K</c:v>
                  </c:pt>
                  <c:pt idx="1">
                    <c:v>271K</c:v>
                  </c:pt>
                  <c:pt idx="2">
                    <c:v>468K</c:v>
                  </c:pt>
                  <c:pt idx="3">
                    <c:v>486K</c:v>
                  </c:pt>
                  <c:pt idx="4">
                    <c:v>362K</c:v>
                  </c:pt>
                  <c:pt idx="5">
                    <c:v>172K</c:v>
                  </c:pt>
                  <c:pt idx="6">
                    <c:v>63K</c:v>
                  </c:pt>
                </c15:dlblRangeCache>
              </c15:datalabelsRange>
            </c:ext>
            <c:ext xmlns:c16="http://schemas.microsoft.com/office/drawing/2014/chart" uri="{C3380CC4-5D6E-409C-BE32-E72D297353CC}">
              <c16:uniqueId val="{0000000B-1998-4547-ADEB-91A0D0DE6072}"/>
            </c:ext>
          </c:extLst>
        </c:ser>
        <c:dLbls>
          <c:showLegendKey val="0"/>
          <c:showVal val="0"/>
          <c:showCatName val="0"/>
          <c:showSerName val="0"/>
          <c:showPercent val="0"/>
          <c:showBubbleSize val="0"/>
        </c:dLbls>
        <c:axId val="845752080"/>
        <c:axId val="845742000"/>
      </c:scatterChart>
      <c:catAx>
        <c:axId val="26805427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2B4967"/>
                </a:solidFill>
                <a:latin typeface="+mn-lt"/>
                <a:ea typeface="+mn-ea"/>
                <a:cs typeface="+mn-cs"/>
              </a:defRPr>
            </a:pPr>
            <a:endParaRPr lang="en-US"/>
          </a:p>
        </c:txPr>
        <c:crossAx val="268067711"/>
        <c:crosses val="autoZero"/>
        <c:auto val="1"/>
        <c:lblAlgn val="ctr"/>
        <c:lblOffset val="100"/>
        <c:noMultiLvlLbl val="0"/>
      </c:catAx>
      <c:valAx>
        <c:axId val="268067711"/>
        <c:scaling>
          <c:orientation val="minMax"/>
        </c:scaling>
        <c:delete val="1"/>
        <c:axPos val="l"/>
        <c:numFmt formatCode="General" sourceLinked="1"/>
        <c:majorTickMark val="none"/>
        <c:minorTickMark val="none"/>
        <c:tickLblPos val="nextTo"/>
        <c:crossAx val="268054271"/>
        <c:crosses val="autoZero"/>
        <c:crossBetween val="between"/>
      </c:valAx>
      <c:valAx>
        <c:axId val="845742000"/>
        <c:scaling>
          <c:orientation val="minMax"/>
        </c:scaling>
        <c:delete val="1"/>
        <c:axPos val="r"/>
        <c:numFmt formatCode="General" sourceLinked="1"/>
        <c:majorTickMark val="out"/>
        <c:minorTickMark val="none"/>
        <c:tickLblPos val="nextTo"/>
        <c:crossAx val="845752080"/>
        <c:crosses val="max"/>
        <c:crossBetween val="midCat"/>
      </c:valAx>
      <c:valAx>
        <c:axId val="845752080"/>
        <c:scaling>
          <c:orientation val="minMax"/>
        </c:scaling>
        <c:delete val="1"/>
        <c:axPos val="b"/>
        <c:majorTickMark val="out"/>
        <c:minorTickMark val="none"/>
        <c:tickLblPos val="nextTo"/>
        <c:crossAx val="845742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4"/>
          <c:order val="4"/>
          <c:spPr>
            <a:gradFill>
              <a:gsLst>
                <a:gs pos="0">
                  <a:srgbClr val="82CBB9">
                    <a:alpha val="20000"/>
                  </a:srgbClr>
                </a:gs>
                <a:gs pos="100000">
                  <a:srgbClr val="82CBB9">
                    <a:alpha val="32000"/>
                  </a:srgbClr>
                </a:gs>
              </a:gsLst>
              <a:lin ang="5400000" scaled="0"/>
            </a:gradFill>
            <a:ln w="25400">
              <a:noFill/>
            </a:ln>
            <a:effectLst/>
          </c:spPr>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extLst>
            <c:ext xmlns:c16="http://schemas.microsoft.com/office/drawing/2014/chart" uri="{C3380CC4-5D6E-409C-BE32-E72D297353CC}">
              <c16:uniqueId val="{00000000-EE3B-4A1F-AD7B-C2749DCF1D37}"/>
            </c:ext>
          </c:extLst>
        </c:ser>
        <c:dLbls>
          <c:showLegendKey val="0"/>
          <c:showVal val="0"/>
          <c:showCatName val="0"/>
          <c:showSerName val="0"/>
          <c:showPercent val="0"/>
          <c:showBubbleSize val="0"/>
        </c:dLbls>
        <c:axId val="805776863"/>
        <c:axId val="805778783"/>
      </c:areaChart>
      <c:barChart>
        <c:barDir val="col"/>
        <c:grouping val="clustered"/>
        <c:varyColors val="0"/>
        <c:ser>
          <c:idx val="1"/>
          <c:order val="1"/>
          <c:tx>
            <c:strRef>
              <c:f>Processing!$C$8</c:f>
              <c:strCache>
                <c:ptCount val="1"/>
                <c:pt idx="0">
                  <c:v>Expenses</c:v>
                </c:pt>
              </c:strCache>
            </c:strRef>
          </c:tx>
          <c:spPr>
            <a:solidFill>
              <a:srgbClr val="609DD4"/>
            </a:solidFill>
            <a:ln w="127000">
              <a:gradFill>
                <a:gsLst>
                  <a:gs pos="0">
                    <a:srgbClr val="609DD4"/>
                  </a:gs>
                  <a:gs pos="100000">
                    <a:srgbClr val="4B89C5"/>
                  </a:gs>
                </a:gsLst>
                <a:lin ang="5400000" scaled="1"/>
              </a:gra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Processing!$C$9:$C$20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1-EE3B-4A1F-AD7B-C2749DCF1D37}"/>
            </c:ext>
          </c:extLst>
        </c:ser>
        <c:ser>
          <c:idx val="3"/>
          <c:order val="3"/>
          <c:tx>
            <c:strRef>
              <c:f>Processing!$E$8</c:f>
              <c:strCache>
                <c:ptCount val="1"/>
                <c:pt idx="0">
                  <c:v>Cursor B</c:v>
                </c:pt>
              </c:strCache>
            </c:strRef>
          </c:tx>
          <c:spPr>
            <a:solidFill>
              <a:srgbClr val="408FAB"/>
            </a:solidFill>
            <a:ln w="127000">
              <a:gradFill>
                <a:gsLst>
                  <a:gs pos="0">
                    <a:srgbClr val="82CBB9"/>
                  </a:gs>
                  <a:gs pos="100000">
                    <a:srgbClr val="4FA992"/>
                  </a:gs>
                </a:gsLst>
                <a:lin ang="5400000" scaled="1"/>
              </a:gradFill>
            </a:ln>
            <a:effectLst/>
          </c:spPr>
          <c:invertIfNegative val="0"/>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Processing!$E$9:$E$20</c:f>
              <c:numCache>
                <c:formatCode>General</c:formatCode>
                <c:ptCount val="12"/>
                <c:pt idx="0">
                  <c:v>139850</c:v>
                </c:pt>
                <c:pt idx="1">
                  <c:v>163931</c:v>
                </c:pt>
                <c:pt idx="2">
                  <c:v>160388</c:v>
                </c:pt>
                <c:pt idx="3">
                  <c:v>163910</c:v>
                </c:pt>
                <c:pt idx="4">
                  <c:v>141769</c:v>
                </c:pt>
                <c:pt idx="5">
                  <c:v>115565</c:v>
                </c:pt>
                <c:pt idx="6">
                  <c:v>113131</c:v>
                </c:pt>
                <c:pt idx="7">
                  <c:v>127086</c:v>
                </c:pt>
                <c:pt idx="8">
                  <c:v>146600</c:v>
                </c:pt>
                <c:pt idx="9">
                  <c:v>145595</c:v>
                </c:pt>
                <c:pt idx="10">
                  <c:v>147250</c:v>
                </c:pt>
                <c:pt idx="11">
                  <c:v>134438</c:v>
                </c:pt>
              </c:numCache>
            </c:numRef>
          </c:val>
          <c:extLst>
            <c:ext xmlns:c16="http://schemas.microsoft.com/office/drawing/2014/chart" uri="{C3380CC4-5D6E-409C-BE32-E72D297353CC}">
              <c16:uniqueId val="{00000002-EE3B-4A1F-AD7B-C2749DCF1D37}"/>
            </c:ext>
          </c:extLst>
        </c:ser>
        <c:dLbls>
          <c:showLegendKey val="0"/>
          <c:showVal val="0"/>
          <c:showCatName val="0"/>
          <c:showSerName val="0"/>
          <c:showPercent val="0"/>
          <c:showBubbleSize val="0"/>
        </c:dLbls>
        <c:gapWidth val="300"/>
        <c:overlap val="100"/>
        <c:axId val="805776863"/>
        <c:axId val="805778783"/>
      </c:barChart>
      <c:lineChart>
        <c:grouping val="standard"/>
        <c:varyColors val="0"/>
        <c:ser>
          <c:idx val="0"/>
          <c:order val="0"/>
          <c:tx>
            <c:strRef>
              <c:f>Processing!$B$8</c:f>
              <c:strCache>
                <c:ptCount val="1"/>
                <c:pt idx="0">
                  <c:v>Revenue</c:v>
                </c:pt>
              </c:strCache>
            </c:strRef>
          </c:tx>
          <c:spPr>
            <a:ln w="28575" cap="rnd">
              <a:solidFill>
                <a:srgbClr val="4C8AC6"/>
              </a:solidFill>
              <a:round/>
            </a:ln>
            <a:effectLst>
              <a:outerShdw blurRad="50800" dist="38100" dir="5400000" algn="t" rotWithShape="0">
                <a:prstClr val="black">
                  <a:alpha val="40000"/>
                </a:prstClr>
              </a:outerShdw>
            </a:effectLst>
          </c:spPr>
          <c:marker>
            <c:symbol val="none"/>
          </c:marker>
          <c:cat>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Processing!$B$9:$B$20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val>
          <c:smooth val="1"/>
          <c:extLst>
            <c:ext xmlns:c16="http://schemas.microsoft.com/office/drawing/2014/chart" uri="{C3380CC4-5D6E-409C-BE32-E72D297353CC}">
              <c16:uniqueId val="{00000003-EE3B-4A1F-AD7B-C2749DCF1D37}"/>
            </c:ext>
          </c:extLst>
        </c:ser>
        <c:dLbls>
          <c:showLegendKey val="0"/>
          <c:showVal val="0"/>
          <c:showCatName val="0"/>
          <c:showSerName val="0"/>
          <c:showPercent val="0"/>
          <c:showBubbleSize val="0"/>
        </c:dLbls>
        <c:marker val="1"/>
        <c:smooth val="0"/>
        <c:axId val="805776863"/>
        <c:axId val="805778783"/>
      </c:lineChart>
      <c:scatterChart>
        <c:scatterStyle val="lineMarker"/>
        <c:varyColors val="0"/>
        <c:ser>
          <c:idx val="2"/>
          <c:order val="2"/>
          <c:tx>
            <c:strRef>
              <c:f>Processing!$D$8</c:f>
              <c:strCache>
                <c:ptCount val="1"/>
                <c:pt idx="0">
                  <c:v>Cursor V</c:v>
                </c:pt>
              </c:strCache>
            </c:strRef>
          </c:tx>
          <c:spPr>
            <a:ln w="25400" cap="rnd">
              <a:noFill/>
              <a:round/>
            </a:ln>
            <a:effectLst/>
          </c:spPr>
          <c:marker>
            <c:symbol val="circle"/>
            <c:size val="7"/>
            <c:spPr>
              <a:solidFill>
                <a:schemeClr val="bg1"/>
              </a:solidFill>
              <a:ln w="9525">
                <a:solidFill>
                  <a:srgbClr val="2773C3"/>
                </a:solidFill>
              </a:ln>
              <a:effectLst/>
            </c:spPr>
          </c:marker>
          <c:xVal>
            <c:strRef>
              <c:f>Processing!$A$9:$A$20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Processing!$D$9:$D$20</c:f>
              <c:numCache>
                <c:formatCode>General</c:formatCode>
                <c:ptCount val="12"/>
                <c:pt idx="0">
                  <c:v>151045</c:v>
                </c:pt>
                <c:pt idx="1">
                  <c:v>165134</c:v>
                </c:pt>
                <c:pt idx="2">
                  <c:v>163337</c:v>
                </c:pt>
                <c:pt idx="3">
                  <c:v>144629</c:v>
                </c:pt>
                <c:pt idx="4">
                  <c:v>121167</c:v>
                </c:pt>
                <c:pt idx="5">
                  <c:v>111221</c:v>
                </c:pt>
                <c:pt idx="6">
                  <c:v>128034</c:v>
                </c:pt>
                <c:pt idx="7">
                  <c:v>169949</c:v>
                </c:pt>
                <c:pt idx="8">
                  <c:v>205652</c:v>
                </c:pt>
                <c:pt idx="9">
                  <c:v>216892</c:v>
                </c:pt>
                <c:pt idx="10">
                  <c:v>195325</c:v>
                </c:pt>
                <c:pt idx="11">
                  <c:v>157464</c:v>
                </c:pt>
              </c:numCache>
            </c:numRef>
          </c:yVal>
          <c:smooth val="0"/>
          <c:extLst>
            <c:ext xmlns:c16="http://schemas.microsoft.com/office/drawing/2014/chart" uri="{C3380CC4-5D6E-409C-BE32-E72D297353CC}">
              <c16:uniqueId val="{00000004-EE3B-4A1F-AD7B-C2749DCF1D37}"/>
            </c:ext>
          </c:extLst>
        </c:ser>
        <c:dLbls>
          <c:showLegendKey val="0"/>
          <c:showVal val="0"/>
          <c:showCatName val="0"/>
          <c:showSerName val="0"/>
          <c:showPercent val="0"/>
          <c:showBubbleSize val="0"/>
        </c:dLbls>
        <c:axId val="805776863"/>
        <c:axId val="805778783"/>
      </c:scatterChart>
      <c:catAx>
        <c:axId val="80577686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2B4967"/>
                </a:solidFill>
                <a:latin typeface="+mn-lt"/>
                <a:ea typeface="+mn-ea"/>
                <a:cs typeface="+mn-cs"/>
              </a:defRPr>
            </a:pPr>
            <a:endParaRPr lang="en-US"/>
          </a:p>
        </c:txPr>
        <c:crossAx val="805778783"/>
        <c:crosses val="autoZero"/>
        <c:auto val="1"/>
        <c:lblAlgn val="ctr"/>
        <c:lblOffset val="100"/>
        <c:noMultiLvlLbl val="0"/>
      </c:catAx>
      <c:valAx>
        <c:axId val="805778783"/>
        <c:scaling>
          <c:orientation val="minMax"/>
        </c:scaling>
        <c:delete val="1"/>
        <c:axPos val="l"/>
        <c:numFmt formatCode="General" sourceLinked="1"/>
        <c:majorTickMark val="none"/>
        <c:minorTickMark val="none"/>
        <c:tickLblPos val="nextTo"/>
        <c:crossAx val="80577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11.svg"/><Relationship Id="rId18" Type="http://schemas.openxmlformats.org/officeDocument/2006/relationships/image" Target="../media/image16.png"/><Relationship Id="rId26" Type="http://schemas.openxmlformats.org/officeDocument/2006/relationships/hyperlink" Target="#'Weekly Sales Trends'!A1"/><Relationship Id="rId3" Type="http://schemas.openxmlformats.org/officeDocument/2006/relationships/chart" Target="../charts/chart1.xml"/><Relationship Id="rId21" Type="http://schemas.openxmlformats.org/officeDocument/2006/relationships/image" Target="../media/image19.svg"/><Relationship Id="rId7" Type="http://schemas.openxmlformats.org/officeDocument/2006/relationships/chart" Target="../charts/chart5.xml"/><Relationship Id="rId12" Type="http://schemas.openxmlformats.org/officeDocument/2006/relationships/image" Target="../media/image10.png"/><Relationship Id="rId17" Type="http://schemas.openxmlformats.org/officeDocument/2006/relationships/image" Target="../media/image15.svg"/><Relationship Id="rId25" Type="http://schemas.openxmlformats.org/officeDocument/2006/relationships/image" Target="../media/image23.svg"/><Relationship Id="rId2" Type="http://schemas.openxmlformats.org/officeDocument/2006/relationships/image" Target="../media/image2.svg"/><Relationship Id="rId16" Type="http://schemas.openxmlformats.org/officeDocument/2006/relationships/image" Target="../media/image14.png"/><Relationship Id="rId20" Type="http://schemas.openxmlformats.org/officeDocument/2006/relationships/image" Target="../media/image18.png"/><Relationship Id="rId29" Type="http://schemas.openxmlformats.org/officeDocument/2006/relationships/hyperlink" Target="#'DASHBOARD Light'!A1"/><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24" Type="http://schemas.openxmlformats.org/officeDocument/2006/relationships/image" Target="../media/image22.png"/><Relationship Id="rId5" Type="http://schemas.openxmlformats.org/officeDocument/2006/relationships/chart" Target="../charts/chart3.xml"/><Relationship Id="rId15" Type="http://schemas.openxmlformats.org/officeDocument/2006/relationships/image" Target="../media/image13.svg"/><Relationship Id="rId23" Type="http://schemas.openxmlformats.org/officeDocument/2006/relationships/image" Target="../media/image21.svg"/><Relationship Id="rId28" Type="http://schemas.openxmlformats.org/officeDocument/2006/relationships/hyperlink" Target="#'Product Trends'!A1"/><Relationship Id="rId10" Type="http://schemas.openxmlformats.org/officeDocument/2006/relationships/chart" Target="../charts/chart8.xml"/><Relationship Id="rId19" Type="http://schemas.openxmlformats.org/officeDocument/2006/relationships/image" Target="../media/image17.svg"/><Relationship Id="rId31" Type="http://schemas.openxmlformats.org/officeDocument/2006/relationships/image" Target="../media/image25.svg"/><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image" Target="../media/image12.png"/><Relationship Id="rId22" Type="http://schemas.openxmlformats.org/officeDocument/2006/relationships/image" Target="../media/image20.png"/><Relationship Id="rId27" Type="http://schemas.openxmlformats.org/officeDocument/2006/relationships/hyperlink" Target="#'Revenue vs Expenses'!A1"/><Relationship Id="rId30" Type="http://schemas.openxmlformats.org/officeDocument/2006/relationships/image" Target="../media/image2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27.svg"/><Relationship Id="rId18" Type="http://schemas.openxmlformats.org/officeDocument/2006/relationships/image" Target="../media/image16.png"/><Relationship Id="rId26" Type="http://schemas.openxmlformats.org/officeDocument/2006/relationships/hyperlink" Target="#'Weekly Sales Trends Light'!A1"/><Relationship Id="rId3" Type="http://schemas.openxmlformats.org/officeDocument/2006/relationships/chart" Target="../charts/chart10.xml"/><Relationship Id="rId21" Type="http://schemas.openxmlformats.org/officeDocument/2006/relationships/image" Target="../media/image19.svg"/><Relationship Id="rId7" Type="http://schemas.openxmlformats.org/officeDocument/2006/relationships/chart" Target="../charts/chart14.xml"/><Relationship Id="rId12" Type="http://schemas.openxmlformats.org/officeDocument/2006/relationships/image" Target="../media/image26.png"/><Relationship Id="rId17" Type="http://schemas.openxmlformats.org/officeDocument/2006/relationships/image" Target="../media/image15.svg"/><Relationship Id="rId25" Type="http://schemas.openxmlformats.org/officeDocument/2006/relationships/image" Target="../media/image23.svg"/><Relationship Id="rId2" Type="http://schemas.openxmlformats.org/officeDocument/2006/relationships/image" Target="../media/image2.svg"/><Relationship Id="rId16" Type="http://schemas.openxmlformats.org/officeDocument/2006/relationships/image" Target="../media/image14.png"/><Relationship Id="rId20" Type="http://schemas.openxmlformats.org/officeDocument/2006/relationships/image" Target="../media/image18.png"/><Relationship Id="rId29"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chart" Target="../charts/chart18.xml"/><Relationship Id="rId24" Type="http://schemas.openxmlformats.org/officeDocument/2006/relationships/image" Target="../media/image22.png"/><Relationship Id="rId5" Type="http://schemas.openxmlformats.org/officeDocument/2006/relationships/chart" Target="../charts/chart12.xml"/><Relationship Id="rId15" Type="http://schemas.openxmlformats.org/officeDocument/2006/relationships/image" Target="../media/image29.svg"/><Relationship Id="rId23" Type="http://schemas.openxmlformats.org/officeDocument/2006/relationships/image" Target="../media/image21.svg"/><Relationship Id="rId28" Type="http://schemas.openxmlformats.org/officeDocument/2006/relationships/hyperlink" Target="#'Product Trends Light'!A1"/><Relationship Id="rId10" Type="http://schemas.openxmlformats.org/officeDocument/2006/relationships/chart" Target="../charts/chart17.xml"/><Relationship Id="rId19" Type="http://schemas.openxmlformats.org/officeDocument/2006/relationships/image" Target="../media/image17.svg"/><Relationship Id="rId31" Type="http://schemas.openxmlformats.org/officeDocument/2006/relationships/image" Target="../media/image31.svg"/><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image" Target="../media/image28.png"/><Relationship Id="rId22" Type="http://schemas.openxmlformats.org/officeDocument/2006/relationships/image" Target="../media/image20.png"/><Relationship Id="rId27" Type="http://schemas.openxmlformats.org/officeDocument/2006/relationships/hyperlink" Target="#'Revenue vs Expenses Light'!A1"/><Relationship Id="rId30"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svg"/><Relationship Id="rId18" Type="http://schemas.openxmlformats.org/officeDocument/2006/relationships/image" Target="../media/image20.png"/><Relationship Id="rId26" Type="http://schemas.openxmlformats.org/officeDocument/2006/relationships/hyperlink" Target="#'Weekly Sales Trends Light'!A1"/><Relationship Id="rId3" Type="http://schemas.openxmlformats.org/officeDocument/2006/relationships/chart" Target="../charts/chart19.xml"/><Relationship Id="rId21" Type="http://schemas.openxmlformats.org/officeDocument/2006/relationships/image" Target="../media/image23.svg"/><Relationship Id="rId7" Type="http://schemas.openxmlformats.org/officeDocument/2006/relationships/chart" Target="../charts/chart23.xml"/><Relationship Id="rId12" Type="http://schemas.openxmlformats.org/officeDocument/2006/relationships/image" Target="../media/image14.png"/><Relationship Id="rId17" Type="http://schemas.openxmlformats.org/officeDocument/2006/relationships/image" Target="../media/image19.svg"/><Relationship Id="rId25" Type="http://schemas.openxmlformats.org/officeDocument/2006/relationships/hyperlink" Target="#DASHBOARD!A1"/><Relationship Id="rId2" Type="http://schemas.openxmlformats.org/officeDocument/2006/relationships/image" Target="../media/image2.sv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1.png"/><Relationship Id="rId6" Type="http://schemas.openxmlformats.org/officeDocument/2006/relationships/chart" Target="../charts/chart22.xml"/><Relationship Id="rId11" Type="http://schemas.openxmlformats.org/officeDocument/2006/relationships/image" Target="../media/image13.svg"/><Relationship Id="rId24" Type="http://schemas.openxmlformats.org/officeDocument/2006/relationships/hyperlink" Target="#'Product Trends'!A1"/><Relationship Id="rId5" Type="http://schemas.openxmlformats.org/officeDocument/2006/relationships/chart" Target="../charts/chart21.xml"/><Relationship Id="rId15" Type="http://schemas.openxmlformats.org/officeDocument/2006/relationships/image" Target="../media/image17.svg"/><Relationship Id="rId23" Type="http://schemas.openxmlformats.org/officeDocument/2006/relationships/hyperlink" Target="#'Revenue vs Expenses'!A1"/><Relationship Id="rId28" Type="http://schemas.openxmlformats.org/officeDocument/2006/relationships/image" Target="../media/image25.svg"/><Relationship Id="rId10" Type="http://schemas.openxmlformats.org/officeDocument/2006/relationships/image" Target="../media/image12.png"/><Relationship Id="rId19" Type="http://schemas.openxmlformats.org/officeDocument/2006/relationships/image" Target="../media/image21.svg"/><Relationship Id="rId4" Type="http://schemas.openxmlformats.org/officeDocument/2006/relationships/chart" Target="../charts/chart20.xml"/><Relationship Id="rId9" Type="http://schemas.openxmlformats.org/officeDocument/2006/relationships/image" Target="../media/image11.svg"/><Relationship Id="rId14" Type="http://schemas.openxmlformats.org/officeDocument/2006/relationships/image" Target="../media/image16.png"/><Relationship Id="rId22" Type="http://schemas.openxmlformats.org/officeDocument/2006/relationships/chart" Target="../charts/chart24.xml"/><Relationship Id="rId27"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15.svg"/><Relationship Id="rId18" Type="http://schemas.openxmlformats.org/officeDocument/2006/relationships/image" Target="../media/image20.png"/><Relationship Id="rId26" Type="http://schemas.openxmlformats.org/officeDocument/2006/relationships/hyperlink" Target="#'Weekly Sales Trends'!A1"/><Relationship Id="rId3" Type="http://schemas.openxmlformats.org/officeDocument/2006/relationships/chart" Target="../charts/chart25.xml"/><Relationship Id="rId21" Type="http://schemas.openxmlformats.org/officeDocument/2006/relationships/image" Target="../media/image23.svg"/><Relationship Id="rId7" Type="http://schemas.openxmlformats.org/officeDocument/2006/relationships/chart" Target="../charts/chart29.xml"/><Relationship Id="rId12" Type="http://schemas.openxmlformats.org/officeDocument/2006/relationships/image" Target="../media/image14.png"/><Relationship Id="rId17" Type="http://schemas.openxmlformats.org/officeDocument/2006/relationships/image" Target="../media/image19.svg"/><Relationship Id="rId25" Type="http://schemas.openxmlformats.org/officeDocument/2006/relationships/chart" Target="../charts/chart30.xml"/><Relationship Id="rId2" Type="http://schemas.openxmlformats.org/officeDocument/2006/relationships/image" Target="../media/image2.sv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1.png"/><Relationship Id="rId6" Type="http://schemas.openxmlformats.org/officeDocument/2006/relationships/chart" Target="../charts/chart28.xml"/><Relationship Id="rId11" Type="http://schemas.openxmlformats.org/officeDocument/2006/relationships/image" Target="../media/image35.svg"/><Relationship Id="rId24" Type="http://schemas.openxmlformats.org/officeDocument/2006/relationships/hyperlink" Target="#'DASHBOARD Light'!A1"/><Relationship Id="rId5" Type="http://schemas.openxmlformats.org/officeDocument/2006/relationships/chart" Target="../charts/chart27.xml"/><Relationship Id="rId15" Type="http://schemas.openxmlformats.org/officeDocument/2006/relationships/image" Target="../media/image17.svg"/><Relationship Id="rId23" Type="http://schemas.openxmlformats.org/officeDocument/2006/relationships/hyperlink" Target="#'Product Trends Light'!A1"/><Relationship Id="rId28" Type="http://schemas.openxmlformats.org/officeDocument/2006/relationships/image" Target="../media/image31.svg"/><Relationship Id="rId10" Type="http://schemas.openxmlformats.org/officeDocument/2006/relationships/image" Target="../media/image28.png"/><Relationship Id="rId19" Type="http://schemas.openxmlformats.org/officeDocument/2006/relationships/image" Target="../media/image21.svg"/><Relationship Id="rId4" Type="http://schemas.openxmlformats.org/officeDocument/2006/relationships/chart" Target="../charts/chart26.xml"/><Relationship Id="rId9" Type="http://schemas.openxmlformats.org/officeDocument/2006/relationships/image" Target="../media/image34.svg"/><Relationship Id="rId14" Type="http://schemas.openxmlformats.org/officeDocument/2006/relationships/image" Target="../media/image16.png"/><Relationship Id="rId22" Type="http://schemas.openxmlformats.org/officeDocument/2006/relationships/hyperlink" Target="#'Revenue vs Expenses Light'!A1"/><Relationship Id="rId27" Type="http://schemas.openxmlformats.org/officeDocument/2006/relationships/image" Target="../media/image3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7.svg"/><Relationship Id="rId13" Type="http://schemas.openxmlformats.org/officeDocument/2006/relationships/image" Target="../media/image16.png"/><Relationship Id="rId18" Type="http://schemas.openxmlformats.org/officeDocument/2006/relationships/image" Target="../media/image21.svg"/><Relationship Id="rId26" Type="http://schemas.openxmlformats.org/officeDocument/2006/relationships/hyperlink" Target="#'Revenue vs Expenses Light'!A1"/><Relationship Id="rId3" Type="http://schemas.openxmlformats.org/officeDocument/2006/relationships/chart" Target="../charts/chart31.xml"/><Relationship Id="rId21" Type="http://schemas.openxmlformats.org/officeDocument/2006/relationships/chart" Target="../charts/chart35.xml"/><Relationship Id="rId7" Type="http://schemas.openxmlformats.org/officeDocument/2006/relationships/image" Target="../media/image36.png"/><Relationship Id="rId12" Type="http://schemas.openxmlformats.org/officeDocument/2006/relationships/image" Target="../media/image15.svg"/><Relationship Id="rId17" Type="http://schemas.openxmlformats.org/officeDocument/2006/relationships/image" Target="../media/image20.png"/><Relationship Id="rId25" Type="http://schemas.openxmlformats.org/officeDocument/2006/relationships/hyperlink" Target="#DASHBOARD!A1"/><Relationship Id="rId2" Type="http://schemas.openxmlformats.org/officeDocument/2006/relationships/image" Target="../media/image2.svg"/><Relationship Id="rId16" Type="http://schemas.openxmlformats.org/officeDocument/2006/relationships/image" Target="../media/image19.svg"/><Relationship Id="rId20" Type="http://schemas.openxmlformats.org/officeDocument/2006/relationships/image" Target="../media/image23.svg"/><Relationship Id="rId1" Type="http://schemas.openxmlformats.org/officeDocument/2006/relationships/image" Target="../media/image1.png"/><Relationship Id="rId6" Type="http://schemas.openxmlformats.org/officeDocument/2006/relationships/chart" Target="../charts/chart34.xml"/><Relationship Id="rId11" Type="http://schemas.openxmlformats.org/officeDocument/2006/relationships/image" Target="../media/image14.png"/><Relationship Id="rId24" Type="http://schemas.openxmlformats.org/officeDocument/2006/relationships/hyperlink" Target="#'Product Trends'!A1"/><Relationship Id="rId5" Type="http://schemas.openxmlformats.org/officeDocument/2006/relationships/chart" Target="../charts/chart33.xml"/><Relationship Id="rId15" Type="http://schemas.openxmlformats.org/officeDocument/2006/relationships/image" Target="../media/image18.png"/><Relationship Id="rId23" Type="http://schemas.openxmlformats.org/officeDocument/2006/relationships/hyperlink" Target="#'Weekly Sales Trends'!A1"/><Relationship Id="rId28" Type="http://schemas.openxmlformats.org/officeDocument/2006/relationships/image" Target="../media/image25.svg"/><Relationship Id="rId10" Type="http://schemas.openxmlformats.org/officeDocument/2006/relationships/image" Target="../media/image13.svg"/><Relationship Id="rId19" Type="http://schemas.openxmlformats.org/officeDocument/2006/relationships/image" Target="../media/image22.png"/><Relationship Id="rId4" Type="http://schemas.openxmlformats.org/officeDocument/2006/relationships/chart" Target="../charts/chart32.xml"/><Relationship Id="rId9" Type="http://schemas.openxmlformats.org/officeDocument/2006/relationships/image" Target="../media/image12.png"/><Relationship Id="rId14" Type="http://schemas.openxmlformats.org/officeDocument/2006/relationships/image" Target="../media/image17.svg"/><Relationship Id="rId22" Type="http://schemas.openxmlformats.org/officeDocument/2006/relationships/chart" Target="../charts/chart36.xml"/><Relationship Id="rId27"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8.svg"/><Relationship Id="rId13" Type="http://schemas.openxmlformats.org/officeDocument/2006/relationships/image" Target="../media/image16.png"/><Relationship Id="rId18" Type="http://schemas.openxmlformats.org/officeDocument/2006/relationships/image" Target="../media/image21.svg"/><Relationship Id="rId26" Type="http://schemas.openxmlformats.org/officeDocument/2006/relationships/hyperlink" Target="#'Revenue vs Expenses'!A1"/><Relationship Id="rId3" Type="http://schemas.openxmlformats.org/officeDocument/2006/relationships/chart" Target="../charts/chart37.xml"/><Relationship Id="rId21" Type="http://schemas.openxmlformats.org/officeDocument/2006/relationships/chart" Target="../charts/chart41.xml"/><Relationship Id="rId7" Type="http://schemas.openxmlformats.org/officeDocument/2006/relationships/image" Target="../media/image36.png"/><Relationship Id="rId12" Type="http://schemas.openxmlformats.org/officeDocument/2006/relationships/image" Target="../media/image15.svg"/><Relationship Id="rId17" Type="http://schemas.openxmlformats.org/officeDocument/2006/relationships/image" Target="../media/image20.png"/><Relationship Id="rId25" Type="http://schemas.openxmlformats.org/officeDocument/2006/relationships/hyperlink" Target="#'DASHBOARD Light'!A1"/><Relationship Id="rId2" Type="http://schemas.openxmlformats.org/officeDocument/2006/relationships/image" Target="../media/image2.svg"/><Relationship Id="rId16" Type="http://schemas.openxmlformats.org/officeDocument/2006/relationships/image" Target="../media/image19.svg"/><Relationship Id="rId20" Type="http://schemas.openxmlformats.org/officeDocument/2006/relationships/image" Target="../media/image23.svg"/><Relationship Id="rId1" Type="http://schemas.openxmlformats.org/officeDocument/2006/relationships/image" Target="../media/image1.png"/><Relationship Id="rId6" Type="http://schemas.openxmlformats.org/officeDocument/2006/relationships/chart" Target="../charts/chart40.xml"/><Relationship Id="rId11" Type="http://schemas.openxmlformats.org/officeDocument/2006/relationships/image" Target="../media/image14.png"/><Relationship Id="rId24" Type="http://schemas.openxmlformats.org/officeDocument/2006/relationships/hyperlink" Target="#'Product Trends Light'!A1"/><Relationship Id="rId5" Type="http://schemas.openxmlformats.org/officeDocument/2006/relationships/chart" Target="../charts/chart39.xml"/><Relationship Id="rId15" Type="http://schemas.openxmlformats.org/officeDocument/2006/relationships/image" Target="../media/image18.png"/><Relationship Id="rId23" Type="http://schemas.openxmlformats.org/officeDocument/2006/relationships/hyperlink" Target="#'Weekly Sales Trends Light'!A1"/><Relationship Id="rId28" Type="http://schemas.openxmlformats.org/officeDocument/2006/relationships/image" Target="../media/image31.svg"/><Relationship Id="rId10" Type="http://schemas.openxmlformats.org/officeDocument/2006/relationships/image" Target="../media/image35.svg"/><Relationship Id="rId19" Type="http://schemas.openxmlformats.org/officeDocument/2006/relationships/image" Target="../media/image22.png"/><Relationship Id="rId4" Type="http://schemas.openxmlformats.org/officeDocument/2006/relationships/chart" Target="../charts/chart38.xml"/><Relationship Id="rId9" Type="http://schemas.openxmlformats.org/officeDocument/2006/relationships/image" Target="../media/image28.png"/><Relationship Id="rId14" Type="http://schemas.openxmlformats.org/officeDocument/2006/relationships/image" Target="../media/image17.svg"/><Relationship Id="rId22" Type="http://schemas.openxmlformats.org/officeDocument/2006/relationships/chart" Target="../charts/chart42.xml"/><Relationship Id="rId27"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9.svg"/><Relationship Id="rId13" Type="http://schemas.openxmlformats.org/officeDocument/2006/relationships/image" Target="../media/image16.png"/><Relationship Id="rId18" Type="http://schemas.openxmlformats.org/officeDocument/2006/relationships/image" Target="../media/image21.svg"/><Relationship Id="rId26" Type="http://schemas.openxmlformats.org/officeDocument/2006/relationships/hyperlink" Target="#'Product Trends Light'!A1"/><Relationship Id="rId3" Type="http://schemas.openxmlformats.org/officeDocument/2006/relationships/chart" Target="../charts/chart43.xml"/><Relationship Id="rId21" Type="http://schemas.openxmlformats.org/officeDocument/2006/relationships/chart" Target="../charts/chart47.xml"/><Relationship Id="rId7" Type="http://schemas.openxmlformats.org/officeDocument/2006/relationships/image" Target="../media/image10.png"/><Relationship Id="rId12" Type="http://schemas.openxmlformats.org/officeDocument/2006/relationships/image" Target="../media/image15.svg"/><Relationship Id="rId17" Type="http://schemas.openxmlformats.org/officeDocument/2006/relationships/image" Target="../media/image20.png"/><Relationship Id="rId25" Type="http://schemas.openxmlformats.org/officeDocument/2006/relationships/hyperlink" Target="#DASHBOARD!A1"/><Relationship Id="rId2" Type="http://schemas.openxmlformats.org/officeDocument/2006/relationships/image" Target="../media/image2.svg"/><Relationship Id="rId16" Type="http://schemas.openxmlformats.org/officeDocument/2006/relationships/image" Target="../media/image19.svg"/><Relationship Id="rId20" Type="http://schemas.openxmlformats.org/officeDocument/2006/relationships/image" Target="../media/image23.svg"/><Relationship Id="rId1" Type="http://schemas.openxmlformats.org/officeDocument/2006/relationships/image" Target="../media/image1.png"/><Relationship Id="rId6" Type="http://schemas.openxmlformats.org/officeDocument/2006/relationships/chart" Target="../charts/chart46.xml"/><Relationship Id="rId11" Type="http://schemas.openxmlformats.org/officeDocument/2006/relationships/image" Target="../media/image14.png"/><Relationship Id="rId24" Type="http://schemas.openxmlformats.org/officeDocument/2006/relationships/hyperlink" Target="#'Revenue vs Expenses'!A1"/><Relationship Id="rId5" Type="http://schemas.openxmlformats.org/officeDocument/2006/relationships/chart" Target="../charts/chart45.xml"/><Relationship Id="rId15" Type="http://schemas.openxmlformats.org/officeDocument/2006/relationships/image" Target="../media/image18.png"/><Relationship Id="rId23" Type="http://schemas.openxmlformats.org/officeDocument/2006/relationships/hyperlink" Target="#'Weekly Sales Trends'!A1"/><Relationship Id="rId28" Type="http://schemas.openxmlformats.org/officeDocument/2006/relationships/image" Target="../media/image25.svg"/><Relationship Id="rId10" Type="http://schemas.openxmlformats.org/officeDocument/2006/relationships/image" Target="../media/image41.svg"/><Relationship Id="rId19" Type="http://schemas.openxmlformats.org/officeDocument/2006/relationships/image" Target="../media/image22.png"/><Relationship Id="rId4" Type="http://schemas.openxmlformats.org/officeDocument/2006/relationships/chart" Target="../charts/chart44.xml"/><Relationship Id="rId9" Type="http://schemas.openxmlformats.org/officeDocument/2006/relationships/image" Target="../media/image40.png"/><Relationship Id="rId14" Type="http://schemas.openxmlformats.org/officeDocument/2006/relationships/image" Target="../media/image17.svg"/><Relationship Id="rId22" Type="http://schemas.openxmlformats.org/officeDocument/2006/relationships/chart" Target="../charts/chart48.xml"/><Relationship Id="rId27"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svg"/><Relationship Id="rId13" Type="http://schemas.openxmlformats.org/officeDocument/2006/relationships/image" Target="../media/image16.png"/><Relationship Id="rId18" Type="http://schemas.openxmlformats.org/officeDocument/2006/relationships/image" Target="../media/image21.svg"/><Relationship Id="rId26" Type="http://schemas.openxmlformats.org/officeDocument/2006/relationships/hyperlink" Target="#'Product Trends'!A1"/><Relationship Id="rId3" Type="http://schemas.openxmlformats.org/officeDocument/2006/relationships/image" Target="../media/image2.svg"/><Relationship Id="rId21" Type="http://schemas.openxmlformats.org/officeDocument/2006/relationships/chart" Target="../charts/chart53.xml"/><Relationship Id="rId7" Type="http://schemas.openxmlformats.org/officeDocument/2006/relationships/image" Target="../media/image26.png"/><Relationship Id="rId12" Type="http://schemas.openxmlformats.org/officeDocument/2006/relationships/image" Target="../media/image15.svg"/><Relationship Id="rId17" Type="http://schemas.openxmlformats.org/officeDocument/2006/relationships/image" Target="../media/image20.png"/><Relationship Id="rId25" Type="http://schemas.openxmlformats.org/officeDocument/2006/relationships/hyperlink" Target="#'DASHBOARD Light'!A1"/><Relationship Id="rId2" Type="http://schemas.openxmlformats.org/officeDocument/2006/relationships/image" Target="../media/image1.png"/><Relationship Id="rId16" Type="http://schemas.openxmlformats.org/officeDocument/2006/relationships/image" Target="../media/image19.svg"/><Relationship Id="rId20" Type="http://schemas.openxmlformats.org/officeDocument/2006/relationships/image" Target="../media/image23.svg"/><Relationship Id="rId1" Type="http://schemas.openxmlformats.org/officeDocument/2006/relationships/chart" Target="../charts/chart49.xml"/><Relationship Id="rId6" Type="http://schemas.openxmlformats.org/officeDocument/2006/relationships/chart" Target="../charts/chart52.xml"/><Relationship Id="rId11" Type="http://schemas.openxmlformats.org/officeDocument/2006/relationships/image" Target="../media/image14.png"/><Relationship Id="rId24" Type="http://schemas.openxmlformats.org/officeDocument/2006/relationships/hyperlink" Target="#'Revenue vs Expenses Light'!A1"/><Relationship Id="rId5" Type="http://schemas.openxmlformats.org/officeDocument/2006/relationships/chart" Target="../charts/chart51.xml"/><Relationship Id="rId15" Type="http://schemas.openxmlformats.org/officeDocument/2006/relationships/image" Target="../media/image18.png"/><Relationship Id="rId23" Type="http://schemas.openxmlformats.org/officeDocument/2006/relationships/hyperlink" Target="#'Weekly Sales Trends Light'!A1"/><Relationship Id="rId28" Type="http://schemas.openxmlformats.org/officeDocument/2006/relationships/image" Target="../media/image31.svg"/><Relationship Id="rId10" Type="http://schemas.openxmlformats.org/officeDocument/2006/relationships/image" Target="../media/image42.svg"/><Relationship Id="rId19" Type="http://schemas.openxmlformats.org/officeDocument/2006/relationships/image" Target="../media/image22.png"/><Relationship Id="rId4" Type="http://schemas.openxmlformats.org/officeDocument/2006/relationships/chart" Target="../charts/chart50.xml"/><Relationship Id="rId9" Type="http://schemas.openxmlformats.org/officeDocument/2006/relationships/image" Target="../media/image40.png"/><Relationship Id="rId14" Type="http://schemas.openxmlformats.org/officeDocument/2006/relationships/image" Target="../media/image17.svg"/><Relationship Id="rId22" Type="http://schemas.openxmlformats.org/officeDocument/2006/relationships/chart" Target="../charts/chart54.xml"/><Relationship Id="rId27"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365760</xdr:colOff>
      <xdr:row>44</xdr:row>
      <xdr:rowOff>0</xdr:rowOff>
    </xdr:to>
    <xdr:sp macro="" textlink="">
      <xdr:nvSpPr>
        <xdr:cNvPr id="15" name="Rectangle 14">
          <a:extLst>
            <a:ext uri="{FF2B5EF4-FFF2-40B4-BE49-F238E27FC236}">
              <a16:creationId xmlns:a16="http://schemas.microsoft.com/office/drawing/2014/main" id="{AAB23161-D7BE-A9A5-169D-A39B2032F21F}"/>
            </a:ext>
          </a:extLst>
        </xdr:cNvPr>
        <xdr:cNvSpPr/>
      </xdr:nvSpPr>
      <xdr:spPr>
        <a:xfrm>
          <a:off x="0" y="0"/>
          <a:ext cx="14996160" cy="7924800"/>
        </a:xfrm>
        <a:prstGeom prst="rect">
          <a:avLst/>
        </a:prstGeom>
        <a:gradFill>
          <a:gsLst>
            <a:gs pos="13000">
              <a:srgbClr val="711967"/>
            </a:gs>
            <a:gs pos="37000">
              <a:srgbClr val="1E0E50"/>
            </a:gs>
            <a:gs pos="100000">
              <a:schemeClr val="tx1"/>
            </a:gs>
          </a:gsLst>
          <a:lin ang="8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0</xdr:colOff>
      <xdr:row>0</xdr:row>
      <xdr:rowOff>26894</xdr:rowOff>
    </xdr:from>
    <xdr:to>
      <xdr:col>24</xdr:col>
      <xdr:colOff>365760</xdr:colOff>
      <xdr:row>44</xdr:row>
      <xdr:rowOff>26894</xdr:rowOff>
    </xdr:to>
    <xdr:sp macro="" textlink="">
      <xdr:nvSpPr>
        <xdr:cNvPr id="22" name="Rectangle 21">
          <a:extLst>
            <a:ext uri="{FF2B5EF4-FFF2-40B4-BE49-F238E27FC236}">
              <a16:creationId xmlns:a16="http://schemas.microsoft.com/office/drawing/2014/main" id="{4F314E85-307B-1B6D-41AB-2F8A2B095581}"/>
            </a:ext>
          </a:extLst>
        </xdr:cNvPr>
        <xdr:cNvSpPr/>
      </xdr:nvSpPr>
      <xdr:spPr>
        <a:xfrm>
          <a:off x="0" y="26894"/>
          <a:ext cx="14996160" cy="7888941"/>
        </a:xfrm>
        <a:prstGeom prst="rect">
          <a:avLst/>
        </a:prstGeom>
        <a:gradFill>
          <a:gsLst>
            <a:gs pos="0">
              <a:srgbClr val="1E0E50">
                <a:alpha val="0"/>
              </a:srgbClr>
            </a:gs>
            <a:gs pos="65000">
              <a:srgbClr val="00072C"/>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19594</xdr:colOff>
      <xdr:row>1</xdr:row>
      <xdr:rowOff>167640</xdr:rowOff>
    </xdr:from>
    <xdr:to>
      <xdr:col>20</xdr:col>
      <xdr:colOff>312420</xdr:colOff>
      <xdr:row>40</xdr:row>
      <xdr:rowOff>167640</xdr:rowOff>
    </xdr:to>
    <xdr:sp macro="" textlink="">
      <xdr:nvSpPr>
        <xdr:cNvPr id="13" name="Rectangle: Rounded Corners 12">
          <a:extLst>
            <a:ext uri="{FF2B5EF4-FFF2-40B4-BE49-F238E27FC236}">
              <a16:creationId xmlns:a16="http://schemas.microsoft.com/office/drawing/2014/main" id="{114C28E3-6E11-731C-CB5A-711CE4DDCC27}"/>
            </a:ext>
          </a:extLst>
        </xdr:cNvPr>
        <xdr:cNvSpPr/>
      </xdr:nvSpPr>
      <xdr:spPr>
        <a:xfrm>
          <a:off x="1238794" y="350520"/>
          <a:ext cx="11265626" cy="7132320"/>
        </a:xfrm>
        <a:prstGeom prst="roundRect">
          <a:avLst>
            <a:gd name="adj" fmla="val 2780"/>
          </a:avLst>
        </a:prstGeom>
        <a:gradFill flip="none" rotWithShape="1">
          <a:gsLst>
            <a:gs pos="0">
              <a:srgbClr val="901160"/>
            </a:gs>
            <a:gs pos="26000">
              <a:srgbClr val="190E5E"/>
            </a:gs>
            <a:gs pos="51000">
              <a:srgbClr val="00052B"/>
            </a:gs>
          </a:gsLst>
          <a:lin ang="8400000" scaled="0"/>
          <a:tileRect/>
        </a:gradFill>
        <a:ln w="9525">
          <a:gradFill>
            <a:gsLst>
              <a:gs pos="86014">
                <a:srgbClr val="261AA8"/>
              </a:gs>
              <a:gs pos="0">
                <a:srgbClr val="F31DA1"/>
              </a:gs>
              <a:gs pos="56000">
                <a:srgbClr val="0070C0"/>
              </a:gs>
            </a:gsLst>
            <a:lin ang="8400000" scaled="0"/>
          </a:gradFill>
        </a:ln>
        <a:effectLst>
          <a:outerShdw blurRad="444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28596</xdr:colOff>
      <xdr:row>2</xdr:row>
      <xdr:rowOff>0</xdr:rowOff>
    </xdr:from>
    <xdr:to>
      <xdr:col>5</xdr:col>
      <xdr:colOff>63038</xdr:colOff>
      <xdr:row>40</xdr:row>
      <xdr:rowOff>158634</xdr:rowOff>
    </xdr:to>
    <xdr:sp macro="" textlink="">
      <xdr:nvSpPr>
        <xdr:cNvPr id="14" name="Rectangle: Rounded Corners 13">
          <a:extLst>
            <a:ext uri="{FF2B5EF4-FFF2-40B4-BE49-F238E27FC236}">
              <a16:creationId xmlns:a16="http://schemas.microsoft.com/office/drawing/2014/main" id="{37F4DCF9-C138-0255-242F-9F7814EFFE45}"/>
            </a:ext>
          </a:extLst>
        </xdr:cNvPr>
        <xdr:cNvSpPr/>
      </xdr:nvSpPr>
      <xdr:spPr>
        <a:xfrm>
          <a:off x="1247796" y="358588"/>
          <a:ext cx="1863242" cy="6971811"/>
        </a:xfrm>
        <a:custGeom>
          <a:avLst/>
          <a:gdLst>
            <a:gd name="connsiteX0" fmla="*/ 0 w 2090059"/>
            <a:gd name="connsiteY0" fmla="*/ 180393 h 7498080"/>
            <a:gd name="connsiteX1" fmla="*/ 180393 w 2090059"/>
            <a:gd name="connsiteY1" fmla="*/ 0 h 7498080"/>
            <a:gd name="connsiteX2" fmla="*/ 1909666 w 2090059"/>
            <a:gd name="connsiteY2" fmla="*/ 0 h 7498080"/>
            <a:gd name="connsiteX3" fmla="*/ 2090059 w 2090059"/>
            <a:gd name="connsiteY3" fmla="*/ 180393 h 7498080"/>
            <a:gd name="connsiteX4" fmla="*/ 2090059 w 2090059"/>
            <a:gd name="connsiteY4" fmla="*/ 7317687 h 7498080"/>
            <a:gd name="connsiteX5" fmla="*/ 1909666 w 2090059"/>
            <a:gd name="connsiteY5" fmla="*/ 7498080 h 7498080"/>
            <a:gd name="connsiteX6" fmla="*/ 180393 w 2090059"/>
            <a:gd name="connsiteY6" fmla="*/ 7498080 h 7498080"/>
            <a:gd name="connsiteX7" fmla="*/ 0 w 2090059"/>
            <a:gd name="connsiteY7" fmla="*/ 7317687 h 7498080"/>
            <a:gd name="connsiteX8" fmla="*/ 0 w 2090059"/>
            <a:gd name="connsiteY8" fmla="*/ 180393 h 7498080"/>
            <a:gd name="connsiteX0" fmla="*/ 0 w 2119773"/>
            <a:gd name="connsiteY0" fmla="*/ 180393 h 7498080"/>
            <a:gd name="connsiteX1" fmla="*/ 180393 w 2119773"/>
            <a:gd name="connsiteY1" fmla="*/ 0 h 7498080"/>
            <a:gd name="connsiteX2" fmla="*/ 1909666 w 2119773"/>
            <a:gd name="connsiteY2" fmla="*/ 0 h 7498080"/>
            <a:gd name="connsiteX3" fmla="*/ 2090059 w 2119773"/>
            <a:gd name="connsiteY3" fmla="*/ 7317687 h 7498080"/>
            <a:gd name="connsiteX4" fmla="*/ 1909666 w 2119773"/>
            <a:gd name="connsiteY4" fmla="*/ 7498080 h 7498080"/>
            <a:gd name="connsiteX5" fmla="*/ 180393 w 2119773"/>
            <a:gd name="connsiteY5" fmla="*/ 7498080 h 7498080"/>
            <a:gd name="connsiteX6" fmla="*/ 0 w 2119773"/>
            <a:gd name="connsiteY6" fmla="*/ 7317687 h 7498080"/>
            <a:gd name="connsiteX7" fmla="*/ 0 w 2119773"/>
            <a:gd name="connsiteY7" fmla="*/ 180393 h 7498080"/>
            <a:gd name="connsiteX0" fmla="*/ 0 w 2125825"/>
            <a:gd name="connsiteY0" fmla="*/ 180393 h 7498080"/>
            <a:gd name="connsiteX1" fmla="*/ 180393 w 2125825"/>
            <a:gd name="connsiteY1" fmla="*/ 0 h 7498080"/>
            <a:gd name="connsiteX2" fmla="*/ 1909666 w 2125825"/>
            <a:gd name="connsiteY2" fmla="*/ 0 h 7498080"/>
            <a:gd name="connsiteX3" fmla="*/ 1909666 w 2125825"/>
            <a:gd name="connsiteY3" fmla="*/ 7498080 h 7498080"/>
            <a:gd name="connsiteX4" fmla="*/ 180393 w 2125825"/>
            <a:gd name="connsiteY4" fmla="*/ 7498080 h 7498080"/>
            <a:gd name="connsiteX5" fmla="*/ 0 w 2125825"/>
            <a:gd name="connsiteY5" fmla="*/ 7317687 h 7498080"/>
            <a:gd name="connsiteX6" fmla="*/ 0 w 2125825"/>
            <a:gd name="connsiteY6" fmla="*/ 180393 h 7498080"/>
            <a:gd name="connsiteX0" fmla="*/ 0 w 1909666"/>
            <a:gd name="connsiteY0" fmla="*/ 180393 h 7498080"/>
            <a:gd name="connsiteX1" fmla="*/ 180393 w 1909666"/>
            <a:gd name="connsiteY1" fmla="*/ 0 h 7498080"/>
            <a:gd name="connsiteX2" fmla="*/ 1909666 w 1909666"/>
            <a:gd name="connsiteY2" fmla="*/ 0 h 7498080"/>
            <a:gd name="connsiteX3" fmla="*/ 1909666 w 1909666"/>
            <a:gd name="connsiteY3" fmla="*/ 7498080 h 7498080"/>
            <a:gd name="connsiteX4" fmla="*/ 180393 w 1909666"/>
            <a:gd name="connsiteY4" fmla="*/ 7498080 h 7498080"/>
            <a:gd name="connsiteX5" fmla="*/ 0 w 1909666"/>
            <a:gd name="connsiteY5" fmla="*/ 7317687 h 7498080"/>
            <a:gd name="connsiteX6" fmla="*/ 0 w 1909666"/>
            <a:gd name="connsiteY6" fmla="*/ 180393 h 74980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09666" h="7498080">
              <a:moveTo>
                <a:pt x="0" y="180393"/>
              </a:moveTo>
              <a:cubicBezTo>
                <a:pt x="0" y="80765"/>
                <a:pt x="80765" y="0"/>
                <a:pt x="180393" y="0"/>
              </a:cubicBezTo>
              <a:lnTo>
                <a:pt x="1909666" y="0"/>
              </a:lnTo>
              <a:lnTo>
                <a:pt x="1909666" y="7498080"/>
              </a:lnTo>
              <a:lnTo>
                <a:pt x="180393" y="7498080"/>
              </a:lnTo>
              <a:cubicBezTo>
                <a:pt x="80765" y="7498080"/>
                <a:pt x="0" y="7417315"/>
                <a:pt x="0" y="7317687"/>
              </a:cubicBezTo>
              <a:lnTo>
                <a:pt x="0" y="180393"/>
              </a:lnTo>
              <a:close/>
            </a:path>
          </a:pathLst>
        </a:custGeom>
        <a:gradFill>
          <a:gsLst>
            <a:gs pos="0">
              <a:srgbClr val="261AA8"/>
            </a:gs>
            <a:gs pos="51000">
              <a:srgbClr val="120C48"/>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228600</xdr:colOff>
      <xdr:row>3</xdr:row>
      <xdr:rowOff>99060</xdr:rowOff>
    </xdr:from>
    <xdr:to>
      <xdr:col>19</xdr:col>
      <xdr:colOff>533400</xdr:colOff>
      <xdr:row>11</xdr:row>
      <xdr:rowOff>7620</xdr:rowOff>
    </xdr:to>
    <xdr:sp macro="" textlink="Processing!H8">
      <xdr:nvSpPr>
        <xdr:cNvPr id="4" name="Rectangle: Rounded Corners 3">
          <a:extLst>
            <a:ext uri="{FF2B5EF4-FFF2-40B4-BE49-F238E27FC236}">
              <a16:creationId xmlns:a16="http://schemas.microsoft.com/office/drawing/2014/main" id="{ECC16B64-B805-21C5-4D9A-ADE8C66345E7}"/>
            </a:ext>
          </a:extLst>
        </xdr:cNvPr>
        <xdr:cNvSpPr/>
      </xdr:nvSpPr>
      <xdr:spPr>
        <a:xfrm>
          <a:off x="9372600" y="647700"/>
          <a:ext cx="2743200" cy="1371600"/>
        </a:xfrm>
        <a:prstGeom prst="roundRect">
          <a:avLst>
            <a:gd name="adj" fmla="val 10575"/>
          </a:avLst>
        </a:prstGeom>
        <a:gradFill flip="none" rotWithShape="1">
          <a:gsLst>
            <a:gs pos="0">
              <a:srgbClr val="DA21B6"/>
            </a:gs>
            <a:gs pos="100000">
              <a:srgbClr val="FB563E"/>
            </a:gs>
          </a:gsLst>
          <a:lin ang="18900000" scaled="1"/>
          <a:tileRect/>
        </a:gradFill>
        <a:ln w="9525">
          <a:no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7F5829C8-431D-41F0-A3F2-DDC2E2E2B59E}" type="TxLink">
            <a:rPr lang="en-US" sz="1400" b="0" i="0" u="none" strike="noStrike" kern="1200">
              <a:solidFill>
                <a:schemeClr val="bg1"/>
              </a:solidFill>
              <a:latin typeface="Aptos Narrow"/>
              <a:ea typeface="+mn-ea"/>
              <a:cs typeface="+mn-cs"/>
            </a:rPr>
            <a:pPr marL="0" indent="0" algn="ctr" defTabSz="914400" rtl="0" eaLnBrk="1" latinLnBrk="0" hangingPunct="1"/>
            <a:t>Product Trends</a:t>
          </a:fld>
          <a:endParaRPr lang="ru-RU" sz="1400" kern="1200">
            <a:solidFill>
              <a:schemeClr val="bg1"/>
            </a:solidFill>
            <a:latin typeface="+mn-lt"/>
            <a:ea typeface="+mn-ea"/>
            <a:cs typeface="+mn-cs"/>
          </a:endParaRPr>
        </a:p>
      </xdr:txBody>
    </xdr:sp>
    <xdr:clientData/>
  </xdr:twoCellAnchor>
  <xdr:twoCellAnchor>
    <xdr:from>
      <xdr:col>15</xdr:col>
      <xdr:colOff>228600</xdr:colOff>
      <xdr:row>12</xdr:row>
      <xdr:rowOff>53340</xdr:rowOff>
    </xdr:from>
    <xdr:to>
      <xdr:col>19</xdr:col>
      <xdr:colOff>533400</xdr:colOff>
      <xdr:row>26</xdr:row>
      <xdr:rowOff>114300</xdr:rowOff>
    </xdr:to>
    <xdr:sp macro="" textlink="">
      <xdr:nvSpPr>
        <xdr:cNvPr id="5" name="Rectangle: Rounded Corners 4">
          <a:extLst>
            <a:ext uri="{FF2B5EF4-FFF2-40B4-BE49-F238E27FC236}">
              <a16:creationId xmlns:a16="http://schemas.microsoft.com/office/drawing/2014/main" id="{D1046DF9-66C8-9AEB-A617-07EEBBFC2971}"/>
            </a:ext>
          </a:extLst>
        </xdr:cNvPr>
        <xdr:cNvSpPr/>
      </xdr:nvSpPr>
      <xdr:spPr>
        <a:xfrm>
          <a:off x="9372600" y="2247900"/>
          <a:ext cx="2743200" cy="2621280"/>
        </a:xfrm>
        <a:prstGeom prst="roundRect">
          <a:avLst>
            <a:gd name="adj" fmla="val 6044"/>
          </a:avLst>
        </a:prstGeom>
        <a:gradFill>
          <a:gsLst>
            <a:gs pos="0">
              <a:srgbClr val="330C4C"/>
            </a:gs>
            <a:gs pos="51000">
              <a:srgbClr val="0E0A40"/>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15</xdr:col>
      <xdr:colOff>228600</xdr:colOff>
      <xdr:row>27</xdr:row>
      <xdr:rowOff>137160</xdr:rowOff>
    </xdr:from>
    <xdr:to>
      <xdr:col>19</xdr:col>
      <xdr:colOff>533400</xdr:colOff>
      <xdr:row>39</xdr:row>
      <xdr:rowOff>45720</xdr:rowOff>
    </xdr:to>
    <xdr:sp macro="" textlink="">
      <xdr:nvSpPr>
        <xdr:cNvPr id="8" name="Rectangle: Rounded Corners 7">
          <a:extLst>
            <a:ext uri="{FF2B5EF4-FFF2-40B4-BE49-F238E27FC236}">
              <a16:creationId xmlns:a16="http://schemas.microsoft.com/office/drawing/2014/main" id="{6A3DCCC5-F97F-AEA7-7483-3261DAAE7C51}"/>
            </a:ext>
          </a:extLst>
        </xdr:cNvPr>
        <xdr:cNvSpPr/>
      </xdr:nvSpPr>
      <xdr:spPr>
        <a:xfrm>
          <a:off x="9372600" y="5074920"/>
          <a:ext cx="2743200" cy="2103120"/>
        </a:xfrm>
        <a:prstGeom prst="roundRect">
          <a:avLst>
            <a:gd name="adj" fmla="val 6044"/>
          </a:avLst>
        </a:prstGeom>
        <a:gradFill>
          <a:gsLst>
            <a:gs pos="0">
              <a:srgbClr val="0C0B3F"/>
            </a:gs>
            <a:gs pos="51000">
              <a:srgbClr val="080934"/>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289560</xdr:colOff>
      <xdr:row>12</xdr:row>
      <xdr:rowOff>53340</xdr:rowOff>
    </xdr:from>
    <xdr:to>
      <xdr:col>15</xdr:col>
      <xdr:colOff>45720</xdr:colOff>
      <xdr:row>26</xdr:row>
      <xdr:rowOff>114300</xdr:rowOff>
    </xdr:to>
    <xdr:sp macro="" textlink="">
      <xdr:nvSpPr>
        <xdr:cNvPr id="9" name="Rectangle: Rounded Corners 8">
          <a:extLst>
            <a:ext uri="{FF2B5EF4-FFF2-40B4-BE49-F238E27FC236}">
              <a16:creationId xmlns:a16="http://schemas.microsoft.com/office/drawing/2014/main" id="{D4CF3563-8EDD-1623-8109-7A5A19FBB3B7}"/>
            </a:ext>
          </a:extLst>
        </xdr:cNvPr>
        <xdr:cNvSpPr/>
      </xdr:nvSpPr>
      <xdr:spPr>
        <a:xfrm>
          <a:off x="3337560" y="2247900"/>
          <a:ext cx="5852160" cy="2621280"/>
        </a:xfrm>
        <a:prstGeom prst="roundRect">
          <a:avLst>
            <a:gd name="adj" fmla="val 6044"/>
          </a:avLst>
        </a:prstGeom>
        <a:gradFill>
          <a:gsLst>
            <a:gs pos="0">
              <a:srgbClr val="330C4C"/>
            </a:gs>
            <a:gs pos="51000">
              <a:srgbClr val="0E0A40"/>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289560</xdr:colOff>
      <xdr:row>27</xdr:row>
      <xdr:rowOff>144780</xdr:rowOff>
    </xdr:from>
    <xdr:to>
      <xdr:col>15</xdr:col>
      <xdr:colOff>45720</xdr:colOff>
      <xdr:row>39</xdr:row>
      <xdr:rowOff>53340</xdr:rowOff>
    </xdr:to>
    <xdr:sp macro="" textlink="">
      <xdr:nvSpPr>
        <xdr:cNvPr id="10" name="Rectangle: Rounded Corners 9">
          <a:extLst>
            <a:ext uri="{FF2B5EF4-FFF2-40B4-BE49-F238E27FC236}">
              <a16:creationId xmlns:a16="http://schemas.microsoft.com/office/drawing/2014/main" id="{45E2F34E-A074-B761-BEC7-D64BEBE93E50}"/>
            </a:ext>
          </a:extLst>
        </xdr:cNvPr>
        <xdr:cNvSpPr/>
      </xdr:nvSpPr>
      <xdr:spPr>
        <a:xfrm>
          <a:off x="3337560" y="5082540"/>
          <a:ext cx="5852160" cy="2103120"/>
        </a:xfrm>
        <a:prstGeom prst="roundRect">
          <a:avLst>
            <a:gd name="adj" fmla="val 6044"/>
          </a:avLst>
        </a:prstGeom>
        <a:gradFill>
          <a:gsLst>
            <a:gs pos="0">
              <a:srgbClr val="0C0B3F"/>
            </a:gs>
            <a:gs pos="51000">
              <a:srgbClr val="080934"/>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281940</xdr:colOff>
      <xdr:row>3</xdr:row>
      <xdr:rowOff>99060</xdr:rowOff>
    </xdr:from>
    <xdr:to>
      <xdr:col>9</xdr:col>
      <xdr:colOff>586740</xdr:colOff>
      <xdr:row>11</xdr:row>
      <xdr:rowOff>7620</xdr:rowOff>
    </xdr:to>
    <xdr:sp macro="" textlink="Processing!N8">
      <xdr:nvSpPr>
        <xdr:cNvPr id="11" name="Rectangle: Rounded Corners 10">
          <a:extLst>
            <a:ext uri="{FF2B5EF4-FFF2-40B4-BE49-F238E27FC236}">
              <a16:creationId xmlns:a16="http://schemas.microsoft.com/office/drawing/2014/main" id="{FB7FE65F-A332-5E3F-A71B-41EE9A1F0127}"/>
            </a:ext>
          </a:extLst>
        </xdr:cNvPr>
        <xdr:cNvSpPr/>
      </xdr:nvSpPr>
      <xdr:spPr>
        <a:xfrm>
          <a:off x="3329940" y="647700"/>
          <a:ext cx="2743200" cy="1371600"/>
        </a:xfrm>
        <a:prstGeom prst="roundRect">
          <a:avLst>
            <a:gd name="adj" fmla="val 10575"/>
          </a:avLst>
        </a:prstGeom>
        <a:gradFill>
          <a:gsLst>
            <a:gs pos="30000">
              <a:srgbClr val="3832F8"/>
            </a:gs>
            <a:gs pos="86000">
              <a:srgbClr val="6F14CA"/>
            </a:gs>
          </a:gsLst>
          <a:lin ang="0" scaled="0"/>
        </a:gradFill>
        <a:ln>
          <a:no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fld id="{8F53116E-2464-42CF-B5FC-88D593E5F0CC}" type="TxLink">
            <a:rPr lang="en-US" sz="1400" b="0" i="0" u="none" strike="noStrike" kern="1200">
              <a:solidFill>
                <a:schemeClr val="bg1"/>
              </a:solidFill>
              <a:latin typeface="Aptos Narrow"/>
              <a:ea typeface="+mn-ea"/>
              <a:cs typeface="+mn-cs"/>
            </a:rPr>
            <a:pPr marL="0" indent="0" algn="ctr" defTabSz="914400" rtl="0" eaLnBrk="1" latinLnBrk="0" hangingPunct="1"/>
            <a:t>Weekly Sales Trends</a:t>
          </a:fld>
          <a:endParaRPr lang="ru-RU" sz="2400" kern="1200">
            <a:solidFill>
              <a:schemeClr val="bg1"/>
            </a:solidFill>
            <a:latin typeface="+mn-lt"/>
            <a:ea typeface="+mn-ea"/>
            <a:cs typeface="+mn-cs"/>
          </a:endParaRPr>
        </a:p>
      </xdr:txBody>
    </xdr:sp>
    <xdr:clientData/>
  </xdr:twoCellAnchor>
  <xdr:twoCellAnchor>
    <xdr:from>
      <xdr:col>10</xdr:col>
      <xdr:colOff>152400</xdr:colOff>
      <xdr:row>3</xdr:row>
      <xdr:rowOff>99060</xdr:rowOff>
    </xdr:from>
    <xdr:to>
      <xdr:col>15</xdr:col>
      <xdr:colOff>53340</xdr:colOff>
      <xdr:row>11</xdr:row>
      <xdr:rowOff>7620</xdr:rowOff>
    </xdr:to>
    <xdr:sp macro="" textlink="Processing!A8">
      <xdr:nvSpPr>
        <xdr:cNvPr id="12" name="Rectangle: Rounded Corners 11">
          <a:extLst>
            <a:ext uri="{FF2B5EF4-FFF2-40B4-BE49-F238E27FC236}">
              <a16:creationId xmlns:a16="http://schemas.microsoft.com/office/drawing/2014/main" id="{30ACE9B7-4CCC-9048-72E6-E246184C8D1A}"/>
            </a:ext>
          </a:extLst>
        </xdr:cNvPr>
        <xdr:cNvSpPr/>
      </xdr:nvSpPr>
      <xdr:spPr>
        <a:xfrm>
          <a:off x="6248400" y="647700"/>
          <a:ext cx="2948940" cy="1371600"/>
        </a:xfrm>
        <a:prstGeom prst="roundRect">
          <a:avLst>
            <a:gd name="adj" fmla="val 10575"/>
          </a:avLst>
        </a:prstGeom>
        <a:gradFill flip="none" rotWithShape="1">
          <a:gsLst>
            <a:gs pos="0">
              <a:srgbClr val="6F14CA"/>
            </a:gs>
            <a:gs pos="100000">
              <a:srgbClr val="DA21B6"/>
            </a:gs>
          </a:gsLst>
          <a:lin ang="18600000" scaled="0"/>
          <a:tileRect/>
        </a:gradFill>
        <a:ln w="9525">
          <a:no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B21E3101-0230-4326-AA27-4525D5457293}" type="TxLink">
            <a:rPr lang="en-US" sz="1400" b="0" i="0" u="none" strike="noStrike" kern="1200">
              <a:solidFill>
                <a:schemeClr val="bg1"/>
              </a:solidFill>
              <a:latin typeface="Aptos Narrow"/>
              <a:ea typeface="+mn-ea"/>
              <a:cs typeface="+mn-cs"/>
            </a:rPr>
            <a:pPr marL="0" indent="0" algn="ctr" defTabSz="914400" rtl="0" eaLnBrk="1" latinLnBrk="0" hangingPunct="1"/>
            <a:t>Revenue vs Expenses</a:t>
          </a:fld>
          <a:endParaRPr lang="ru-RU" sz="1400" kern="1200">
            <a:solidFill>
              <a:schemeClr val="bg1"/>
            </a:solidFill>
            <a:latin typeface="+mn-lt"/>
            <a:ea typeface="+mn-ea"/>
            <a:cs typeface="+mn-cs"/>
          </a:endParaRPr>
        </a:p>
      </xdr:txBody>
    </xdr:sp>
    <xdr:clientData/>
  </xdr:twoCellAnchor>
  <xdr:twoCellAnchor>
    <xdr:from>
      <xdr:col>2</xdr:col>
      <xdr:colOff>349623</xdr:colOff>
      <xdr:row>3</xdr:row>
      <xdr:rowOff>119231</xdr:rowOff>
    </xdr:from>
    <xdr:to>
      <xdr:col>4</xdr:col>
      <xdr:colOff>385482</xdr:colOff>
      <xdr:row>10</xdr:row>
      <xdr:rowOff>119231</xdr:rowOff>
    </xdr:to>
    <xdr:sp macro="" textlink="">
      <xdr:nvSpPr>
        <xdr:cNvPr id="28" name="Oval 27">
          <a:extLst>
            <a:ext uri="{FF2B5EF4-FFF2-40B4-BE49-F238E27FC236}">
              <a16:creationId xmlns:a16="http://schemas.microsoft.com/office/drawing/2014/main" id="{09C10BD3-C417-CBBA-901F-9557A76EDB45}"/>
            </a:ext>
          </a:extLst>
        </xdr:cNvPr>
        <xdr:cNvSpPr/>
      </xdr:nvSpPr>
      <xdr:spPr>
        <a:xfrm>
          <a:off x="1568823" y="667871"/>
          <a:ext cx="1255059" cy="1280160"/>
        </a:xfrm>
        <a:prstGeom prst="ellipse">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100">
              <a:solidFill>
                <a:schemeClr val="bg1"/>
              </a:solidFill>
            </a:rPr>
            <a:t>POS</a:t>
          </a:r>
          <a:endParaRPr lang="ru-RU" sz="3100">
            <a:solidFill>
              <a:schemeClr val="bg1"/>
            </a:solidFill>
          </a:endParaRPr>
        </a:p>
      </xdr:txBody>
    </xdr:sp>
    <xdr:clientData/>
  </xdr:twoCellAnchor>
  <xdr:twoCellAnchor editAs="oneCell">
    <xdr:from>
      <xdr:col>3</xdr:col>
      <xdr:colOff>141194</xdr:colOff>
      <xdr:row>7</xdr:row>
      <xdr:rowOff>87212</xdr:rowOff>
    </xdr:from>
    <xdr:to>
      <xdr:col>3</xdr:col>
      <xdr:colOff>587525</xdr:colOff>
      <xdr:row>9</xdr:row>
      <xdr:rowOff>176574</xdr:rowOff>
    </xdr:to>
    <xdr:pic>
      <xdr:nvPicPr>
        <xdr:cNvPr id="40" name="Graphic 39" descr="Shopping bag outline">
          <a:extLst>
            <a:ext uri="{FF2B5EF4-FFF2-40B4-BE49-F238E27FC236}">
              <a16:creationId xmlns:a16="http://schemas.microsoft.com/office/drawing/2014/main" id="{D46CE257-8C26-6B45-D668-FE5CBE1264D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69994" y="1367372"/>
          <a:ext cx="446331" cy="455122"/>
        </a:xfrm>
        <a:prstGeom prst="rect">
          <a:avLst/>
        </a:prstGeom>
      </xdr:spPr>
    </xdr:pic>
    <xdr:clientData/>
  </xdr:twoCellAnchor>
  <xdr:twoCellAnchor>
    <xdr:from>
      <xdr:col>5</xdr:col>
      <xdr:colOff>502920</xdr:colOff>
      <xdr:row>14</xdr:row>
      <xdr:rowOff>91440</xdr:rowOff>
    </xdr:from>
    <xdr:to>
      <xdr:col>9</xdr:col>
      <xdr:colOff>167640</xdr:colOff>
      <xdr:row>26</xdr:row>
      <xdr:rowOff>0</xdr:rowOff>
    </xdr:to>
    <xdr:graphicFrame macro="">
      <xdr:nvGraphicFramePr>
        <xdr:cNvPr id="43" name="Chart 42">
          <a:extLst>
            <a:ext uri="{FF2B5EF4-FFF2-40B4-BE49-F238E27FC236}">
              <a16:creationId xmlns:a16="http://schemas.microsoft.com/office/drawing/2014/main" id="{1A0D8D70-F71D-4151-89CA-C26816601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403860</xdr:colOff>
      <xdr:row>14</xdr:row>
      <xdr:rowOff>45720</xdr:rowOff>
    </xdr:from>
    <xdr:to>
      <xdr:col>10</xdr:col>
      <xdr:colOff>388620</xdr:colOff>
      <xdr:row>26</xdr:row>
      <xdr:rowOff>137160</xdr:rowOff>
    </xdr:to>
    <xdr:graphicFrame macro="">
      <xdr:nvGraphicFramePr>
        <xdr:cNvPr id="45" name="Chart 44">
          <a:extLst>
            <a:ext uri="{FF2B5EF4-FFF2-40B4-BE49-F238E27FC236}">
              <a16:creationId xmlns:a16="http://schemas.microsoft.com/office/drawing/2014/main" id="{A9C43953-0C37-4ECD-A6C3-B5FE26F86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342900</xdr:colOff>
      <xdr:row>14</xdr:row>
      <xdr:rowOff>45720</xdr:rowOff>
    </xdr:from>
    <xdr:to>
      <xdr:col>14</xdr:col>
      <xdr:colOff>563880</xdr:colOff>
      <xdr:row>26</xdr:row>
      <xdr:rowOff>137160</xdr:rowOff>
    </xdr:to>
    <xdr:graphicFrame macro="">
      <xdr:nvGraphicFramePr>
        <xdr:cNvPr id="46" name="Chart 45">
          <a:extLst>
            <a:ext uri="{FF2B5EF4-FFF2-40B4-BE49-F238E27FC236}">
              <a16:creationId xmlns:a16="http://schemas.microsoft.com/office/drawing/2014/main" id="{18F17164-4CCF-4AE4-A9BF-9EA812666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182880</xdr:colOff>
      <xdr:row>12</xdr:row>
      <xdr:rowOff>152400</xdr:rowOff>
    </xdr:from>
    <xdr:to>
      <xdr:col>13</xdr:col>
      <xdr:colOff>289560</xdr:colOff>
      <xdr:row>14</xdr:row>
      <xdr:rowOff>60960</xdr:rowOff>
    </xdr:to>
    <xdr:sp macro="" textlink="Processing!J1">
      <xdr:nvSpPr>
        <xdr:cNvPr id="47" name="TextBox 46">
          <a:extLst>
            <a:ext uri="{FF2B5EF4-FFF2-40B4-BE49-F238E27FC236}">
              <a16:creationId xmlns:a16="http://schemas.microsoft.com/office/drawing/2014/main" id="{88A8A2D1-E8AC-E986-BB97-4E9F05FD344F}"/>
            </a:ext>
          </a:extLst>
        </xdr:cNvPr>
        <xdr:cNvSpPr txBox="1"/>
      </xdr:nvSpPr>
      <xdr:spPr>
        <a:xfrm>
          <a:off x="6888480" y="2346960"/>
          <a:ext cx="13258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C42CDD8-7C5B-4A02-B8B9-C6DF037385A2}" type="TxLink">
            <a:rPr lang="en-US" sz="1200" b="0" i="0" u="none" strike="noStrike">
              <a:solidFill>
                <a:schemeClr val="bg1"/>
              </a:solidFill>
              <a:latin typeface="Aptos Narrow"/>
            </a:rPr>
            <a:pPr algn="ctr"/>
            <a:t>Top-5 Sellers</a:t>
          </a:fld>
          <a:endParaRPr lang="ru-RU" sz="1200" b="0">
            <a:solidFill>
              <a:schemeClr val="bg1"/>
            </a:solidFill>
          </a:endParaRPr>
        </a:p>
      </xdr:txBody>
    </xdr:sp>
    <xdr:clientData/>
  </xdr:twoCellAnchor>
  <xdr:twoCellAnchor>
    <xdr:from>
      <xdr:col>6</xdr:col>
      <xdr:colOff>396996</xdr:colOff>
      <xdr:row>12</xdr:row>
      <xdr:rowOff>152400</xdr:rowOff>
    </xdr:from>
    <xdr:to>
      <xdr:col>8</xdr:col>
      <xdr:colOff>273564</xdr:colOff>
      <xdr:row>14</xdr:row>
      <xdr:rowOff>60960</xdr:rowOff>
    </xdr:to>
    <xdr:sp macro="" textlink="Processing!A1">
      <xdr:nvSpPr>
        <xdr:cNvPr id="48" name="TextBox 47">
          <a:extLst>
            <a:ext uri="{FF2B5EF4-FFF2-40B4-BE49-F238E27FC236}">
              <a16:creationId xmlns:a16="http://schemas.microsoft.com/office/drawing/2014/main" id="{31B31EBC-208C-E234-61B8-72F4EE384BB0}"/>
            </a:ext>
          </a:extLst>
        </xdr:cNvPr>
        <xdr:cNvSpPr txBox="1"/>
      </xdr:nvSpPr>
      <xdr:spPr>
        <a:xfrm>
          <a:off x="4054596" y="2346960"/>
          <a:ext cx="10957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1810AE-CCE9-4FD7-B082-7A09484E2BF9}" type="TxLink">
            <a:rPr lang="en-US" sz="1200" b="0" i="0" u="none" strike="noStrike">
              <a:solidFill>
                <a:schemeClr val="bg1"/>
              </a:solidFill>
              <a:latin typeface="Aptos Narrow"/>
            </a:rPr>
            <a:pPr algn="ctr"/>
            <a:t>Conversion</a:t>
          </a:fld>
          <a:endParaRPr lang="ru-RU" sz="1400" b="1">
            <a:solidFill>
              <a:schemeClr val="bg1"/>
            </a:solidFill>
          </a:endParaRPr>
        </a:p>
      </xdr:txBody>
    </xdr:sp>
    <xdr:clientData/>
  </xdr:twoCellAnchor>
  <xdr:twoCellAnchor>
    <xdr:from>
      <xdr:col>6</xdr:col>
      <xdr:colOff>396996</xdr:colOff>
      <xdr:row>18</xdr:row>
      <xdr:rowOff>145633</xdr:rowOff>
    </xdr:from>
    <xdr:to>
      <xdr:col>8</xdr:col>
      <xdr:colOff>273564</xdr:colOff>
      <xdr:row>21</xdr:row>
      <xdr:rowOff>82968</xdr:rowOff>
    </xdr:to>
    <xdr:sp macro="" textlink="Processing!A2">
      <xdr:nvSpPr>
        <xdr:cNvPr id="49" name="TextBox 48">
          <a:extLst>
            <a:ext uri="{FF2B5EF4-FFF2-40B4-BE49-F238E27FC236}">
              <a16:creationId xmlns:a16="http://schemas.microsoft.com/office/drawing/2014/main" id="{C85D8015-B206-49D2-C4C4-562BAB9A66EA}"/>
            </a:ext>
          </a:extLst>
        </xdr:cNvPr>
        <xdr:cNvSpPr txBox="1"/>
      </xdr:nvSpPr>
      <xdr:spPr>
        <a:xfrm>
          <a:off x="4054596" y="3437473"/>
          <a:ext cx="1095768" cy="485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99E086-AE23-4C54-981D-9370C6F7CCDA}" type="TxLink">
            <a:rPr lang="en-US" sz="2400" b="0" i="0" u="none" strike="noStrike">
              <a:solidFill>
                <a:schemeClr val="bg1"/>
              </a:solidFill>
              <a:latin typeface="Aptos Narrow"/>
            </a:rPr>
            <a:pPr algn="ctr"/>
            <a:t>38%</a:t>
          </a:fld>
          <a:endParaRPr lang="ru-RU" sz="2800" b="1">
            <a:solidFill>
              <a:schemeClr val="bg1"/>
            </a:solidFill>
          </a:endParaRPr>
        </a:p>
      </xdr:txBody>
    </xdr:sp>
    <xdr:clientData/>
  </xdr:twoCellAnchor>
  <xdr:twoCellAnchor>
    <xdr:from>
      <xdr:col>15</xdr:col>
      <xdr:colOff>274320</xdr:colOff>
      <xdr:row>14</xdr:row>
      <xdr:rowOff>114300</xdr:rowOff>
    </xdr:from>
    <xdr:to>
      <xdr:col>19</xdr:col>
      <xdr:colOff>487680</xdr:colOff>
      <xdr:row>26</xdr:row>
      <xdr:rowOff>38100</xdr:rowOff>
    </xdr:to>
    <xdr:graphicFrame macro="">
      <xdr:nvGraphicFramePr>
        <xdr:cNvPr id="50" name="Chart 49">
          <a:extLst>
            <a:ext uri="{FF2B5EF4-FFF2-40B4-BE49-F238E27FC236}">
              <a16:creationId xmlns:a16="http://schemas.microsoft.com/office/drawing/2014/main" id="{3EC88356-1E43-4B42-9E09-EFA932C8B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360426</xdr:colOff>
      <xdr:row>12</xdr:row>
      <xdr:rowOff>152400</xdr:rowOff>
    </xdr:from>
    <xdr:to>
      <xdr:col>18</xdr:col>
      <xdr:colOff>599694</xdr:colOff>
      <xdr:row>14</xdr:row>
      <xdr:rowOff>60960</xdr:rowOff>
    </xdr:to>
    <xdr:sp macro="" textlink="Processing!N8">
      <xdr:nvSpPr>
        <xdr:cNvPr id="51" name="TextBox 50">
          <a:extLst>
            <a:ext uri="{FF2B5EF4-FFF2-40B4-BE49-F238E27FC236}">
              <a16:creationId xmlns:a16="http://schemas.microsoft.com/office/drawing/2014/main" id="{B5DD95A1-49CA-981E-561D-B80987297EAF}"/>
            </a:ext>
          </a:extLst>
        </xdr:cNvPr>
        <xdr:cNvSpPr txBox="1"/>
      </xdr:nvSpPr>
      <xdr:spPr>
        <a:xfrm>
          <a:off x="10114026" y="234696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FDE9070-1720-4449-9845-70DD53A0B8DE}" type="TxLink">
            <a:rPr lang="en-US" sz="1200" b="0" i="0" u="none" strike="noStrike">
              <a:solidFill>
                <a:schemeClr val="bg1"/>
              </a:solidFill>
              <a:latin typeface="Aptos Narrow"/>
              <a:ea typeface="+mn-ea"/>
              <a:cs typeface="+mn-cs"/>
            </a:rPr>
            <a:pPr marL="0" indent="0" algn="ctr"/>
            <a:t>Weekly Sales Trends</a:t>
          </a:fld>
          <a:endParaRPr lang="ru-RU" sz="1200" b="0" i="0" u="none" strike="noStrike">
            <a:solidFill>
              <a:schemeClr val="bg1"/>
            </a:solidFill>
            <a:latin typeface="Aptos Narrow"/>
            <a:ea typeface="+mn-ea"/>
            <a:cs typeface="+mn-cs"/>
          </a:endParaRPr>
        </a:p>
      </xdr:txBody>
    </xdr:sp>
    <xdr:clientData/>
  </xdr:twoCellAnchor>
  <xdr:twoCellAnchor>
    <xdr:from>
      <xdr:col>5</xdr:col>
      <xdr:colOff>403860</xdr:colOff>
      <xdr:row>28</xdr:row>
      <xdr:rowOff>121920</xdr:rowOff>
    </xdr:from>
    <xdr:to>
      <xdr:col>14</xdr:col>
      <xdr:colOff>518160</xdr:colOff>
      <xdr:row>38</xdr:row>
      <xdr:rowOff>45720</xdr:rowOff>
    </xdr:to>
    <xdr:graphicFrame macro="">
      <xdr:nvGraphicFramePr>
        <xdr:cNvPr id="52" name="Chart 51">
          <a:extLst>
            <a:ext uri="{FF2B5EF4-FFF2-40B4-BE49-F238E27FC236}">
              <a16:creationId xmlns:a16="http://schemas.microsoft.com/office/drawing/2014/main" id="{92DBD558-2018-8773-B353-11DDD5F28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480272</xdr:colOff>
      <xdr:row>29</xdr:row>
      <xdr:rowOff>0</xdr:rowOff>
    </xdr:from>
    <xdr:to>
      <xdr:col>19</xdr:col>
      <xdr:colOff>251459</xdr:colOff>
      <xdr:row>39</xdr:row>
      <xdr:rowOff>179069</xdr:rowOff>
    </xdr:to>
    <xdr:graphicFrame macro="">
      <xdr:nvGraphicFramePr>
        <xdr:cNvPr id="3" name="Chart 2">
          <a:extLst>
            <a:ext uri="{FF2B5EF4-FFF2-40B4-BE49-F238E27FC236}">
              <a16:creationId xmlns:a16="http://schemas.microsoft.com/office/drawing/2014/main" id="{3925E3F8-0069-44B5-91EA-F54AF6FD4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416229</xdr:colOff>
      <xdr:row>28</xdr:row>
      <xdr:rowOff>53340</xdr:rowOff>
    </xdr:from>
    <xdr:to>
      <xdr:col>11</xdr:col>
      <xdr:colOff>528651</xdr:colOff>
      <xdr:row>29</xdr:row>
      <xdr:rowOff>144780</xdr:rowOff>
    </xdr:to>
    <xdr:sp macro="" textlink="Processing!A8">
      <xdr:nvSpPr>
        <xdr:cNvPr id="6" name="TextBox 5">
          <a:extLst>
            <a:ext uri="{FF2B5EF4-FFF2-40B4-BE49-F238E27FC236}">
              <a16:creationId xmlns:a16="http://schemas.microsoft.com/office/drawing/2014/main" id="{F90B6250-6938-B9F3-072B-03480CB7D0BA}"/>
            </a:ext>
          </a:extLst>
        </xdr:cNvPr>
        <xdr:cNvSpPr txBox="1"/>
      </xdr:nvSpPr>
      <xdr:spPr>
        <a:xfrm>
          <a:off x="5293029" y="517398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7F384E6-C880-4854-94C4-2E450A7775D4}" type="TxLink">
            <a:rPr lang="en-US" sz="1200" b="0" i="0" u="none" strike="noStrike">
              <a:solidFill>
                <a:schemeClr val="bg1"/>
              </a:solidFill>
              <a:latin typeface="Aptos Narrow"/>
              <a:ea typeface="+mn-ea"/>
              <a:cs typeface="+mn-cs"/>
            </a:rPr>
            <a:pPr marL="0" indent="0" algn="ctr"/>
            <a:t>Revenue vs Expenses</a:t>
          </a:fld>
          <a:endParaRPr lang="ru-RU" sz="1200" b="0" i="0" u="none" strike="noStrike">
            <a:solidFill>
              <a:schemeClr val="bg1"/>
            </a:solidFill>
            <a:latin typeface="Aptos Narrow"/>
            <a:ea typeface="+mn-ea"/>
            <a:cs typeface="+mn-cs"/>
          </a:endParaRPr>
        </a:p>
      </xdr:txBody>
    </xdr:sp>
    <xdr:clientData/>
  </xdr:twoCellAnchor>
  <xdr:twoCellAnchor>
    <xdr:from>
      <xdr:col>15</xdr:col>
      <xdr:colOff>400989</xdr:colOff>
      <xdr:row>28</xdr:row>
      <xdr:rowOff>53340</xdr:rowOff>
    </xdr:from>
    <xdr:to>
      <xdr:col>18</xdr:col>
      <xdr:colOff>513411</xdr:colOff>
      <xdr:row>29</xdr:row>
      <xdr:rowOff>144780</xdr:rowOff>
    </xdr:to>
    <xdr:sp macro="" textlink="Processing!H8">
      <xdr:nvSpPr>
        <xdr:cNvPr id="7" name="TextBox 6">
          <a:extLst>
            <a:ext uri="{FF2B5EF4-FFF2-40B4-BE49-F238E27FC236}">
              <a16:creationId xmlns:a16="http://schemas.microsoft.com/office/drawing/2014/main" id="{2669920A-BFC9-48BE-1C92-CEA48A9BE927}"/>
            </a:ext>
          </a:extLst>
        </xdr:cNvPr>
        <xdr:cNvSpPr txBox="1"/>
      </xdr:nvSpPr>
      <xdr:spPr>
        <a:xfrm>
          <a:off x="9544989" y="517398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17B3826-8C64-4B75-AF56-7EE3B32654F8}" type="TxLink">
            <a:rPr lang="en-US" sz="1200" b="0" i="0" u="none" strike="noStrike">
              <a:solidFill>
                <a:schemeClr val="bg1"/>
              </a:solidFill>
              <a:latin typeface="Aptos Narrow"/>
              <a:ea typeface="+mn-ea"/>
              <a:cs typeface="+mn-cs"/>
            </a:rPr>
            <a:pPr marL="0" indent="0" algn="l"/>
            <a:t>Product Trends</a:t>
          </a:fld>
          <a:endParaRPr lang="ru-RU" sz="1200" b="0" i="0" u="none" strike="noStrike">
            <a:solidFill>
              <a:schemeClr val="bg1"/>
            </a:solidFill>
            <a:latin typeface="Aptos Narrow"/>
            <a:ea typeface="+mn-ea"/>
            <a:cs typeface="+mn-cs"/>
          </a:endParaRPr>
        </a:p>
      </xdr:txBody>
    </xdr:sp>
    <xdr:clientData/>
  </xdr:twoCellAnchor>
  <xdr:twoCellAnchor>
    <xdr:from>
      <xdr:col>2</xdr:col>
      <xdr:colOff>174995</xdr:colOff>
      <xdr:row>11</xdr:row>
      <xdr:rowOff>30480</xdr:rowOff>
    </xdr:from>
    <xdr:to>
      <xdr:col>4</xdr:col>
      <xdr:colOff>560110</xdr:colOff>
      <xdr:row>12</xdr:row>
      <xdr:rowOff>121920</xdr:rowOff>
    </xdr:to>
    <xdr:sp macro="" textlink="Processing!G5">
      <xdr:nvSpPr>
        <xdr:cNvPr id="16" name="TextBox 15">
          <a:extLst>
            <a:ext uri="{FF2B5EF4-FFF2-40B4-BE49-F238E27FC236}">
              <a16:creationId xmlns:a16="http://schemas.microsoft.com/office/drawing/2014/main" id="{BF7546BC-22FA-72A0-BC30-041176998EA8}"/>
            </a:ext>
          </a:extLst>
        </xdr:cNvPr>
        <xdr:cNvSpPr txBox="1"/>
      </xdr:nvSpPr>
      <xdr:spPr>
        <a:xfrm>
          <a:off x="1394195" y="20421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45A2661-8249-41F6-A2F3-1D6BDF56FBBE}" type="TxLink">
            <a:rPr lang="en-US" sz="1200" b="0" i="0" u="none" strike="noStrike">
              <a:solidFill>
                <a:schemeClr val="bg1"/>
              </a:solidFill>
              <a:latin typeface="Aptos Narrow"/>
            </a:rPr>
            <a:pPr algn="ctr"/>
            <a:t>SYSTEMS</a:t>
          </a:fld>
          <a:endParaRPr lang="ru-RU" sz="1600" b="1">
            <a:solidFill>
              <a:schemeClr val="bg1"/>
            </a:solidFill>
          </a:endParaRPr>
        </a:p>
      </xdr:txBody>
    </xdr:sp>
    <xdr:clientData/>
  </xdr:twoCellAnchor>
  <xdr:twoCellAnchor>
    <xdr:from>
      <xdr:col>3</xdr:col>
      <xdr:colOff>276225</xdr:colOff>
      <xdr:row>13</xdr:row>
      <xdr:rowOff>167640</xdr:rowOff>
    </xdr:from>
    <xdr:to>
      <xdr:col>3</xdr:col>
      <xdr:colOff>455295</xdr:colOff>
      <xdr:row>14</xdr:row>
      <xdr:rowOff>163830</xdr:rowOff>
    </xdr:to>
    <xdr:grpSp>
      <xdr:nvGrpSpPr>
        <xdr:cNvPr id="17" name="Group 16">
          <a:extLst>
            <a:ext uri="{FF2B5EF4-FFF2-40B4-BE49-F238E27FC236}">
              <a16:creationId xmlns:a16="http://schemas.microsoft.com/office/drawing/2014/main" id="{23727417-A630-4B41-A3B6-CFEF554747DD}"/>
            </a:ext>
          </a:extLst>
        </xdr:cNvPr>
        <xdr:cNvGrpSpPr/>
      </xdr:nvGrpSpPr>
      <xdr:grpSpPr>
        <a:xfrm>
          <a:off x="2105025" y="2498464"/>
          <a:ext cx="179070" cy="175484"/>
          <a:chOff x="742950" y="9277350"/>
          <a:chExt cx="533400" cy="533400"/>
        </a:xfrm>
        <a:solidFill>
          <a:schemeClr val="bg1"/>
        </a:solidFill>
      </xdr:grpSpPr>
      <xdr:sp macro="" textlink="">
        <xdr:nvSpPr>
          <xdr:cNvPr id="18" name="Freeform: Shape 17">
            <a:extLst>
              <a:ext uri="{FF2B5EF4-FFF2-40B4-BE49-F238E27FC236}">
                <a16:creationId xmlns:a16="http://schemas.microsoft.com/office/drawing/2014/main" id="{9D928D1C-20B1-6E27-8AC8-5ED697FD21F5}"/>
              </a:ext>
            </a:extLst>
          </xdr:cNvPr>
          <xdr:cNvSpPr/>
        </xdr:nvSpPr>
        <xdr:spPr>
          <a:xfrm>
            <a:off x="117157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19" name="Freeform: Shape 18">
            <a:extLst>
              <a:ext uri="{FF2B5EF4-FFF2-40B4-BE49-F238E27FC236}">
                <a16:creationId xmlns:a16="http://schemas.microsoft.com/office/drawing/2014/main" id="{C9459646-0FCA-8790-551F-95F19B5F5216}"/>
              </a:ext>
            </a:extLst>
          </xdr:cNvPr>
          <xdr:cNvSpPr/>
        </xdr:nvSpPr>
        <xdr:spPr>
          <a:xfrm>
            <a:off x="1028700" y="9277350"/>
            <a:ext cx="104775" cy="533400"/>
          </a:xfrm>
          <a:custGeom>
            <a:avLst/>
            <a:gdLst>
              <a:gd name="connsiteX0" fmla="*/ 0 w 104775"/>
              <a:gd name="connsiteY0" fmla="*/ 0 h 533400"/>
              <a:gd name="connsiteX1" fmla="*/ 104775 w 104775"/>
              <a:gd name="connsiteY1" fmla="*/ 0 h 533400"/>
              <a:gd name="connsiteX2" fmla="*/ 104775 w 104775"/>
              <a:gd name="connsiteY2" fmla="*/ 533400 h 533400"/>
              <a:gd name="connsiteX3" fmla="*/ 0 w 104775"/>
              <a:gd name="connsiteY3" fmla="*/ 533400 h 533400"/>
            </a:gdLst>
            <a:ahLst/>
            <a:cxnLst>
              <a:cxn ang="0">
                <a:pos x="connsiteX0" y="connsiteY0"/>
              </a:cxn>
              <a:cxn ang="0">
                <a:pos x="connsiteX1" y="connsiteY1"/>
              </a:cxn>
              <a:cxn ang="0">
                <a:pos x="connsiteX2" y="connsiteY2"/>
              </a:cxn>
              <a:cxn ang="0">
                <a:pos x="connsiteX3" y="connsiteY3"/>
              </a:cxn>
            </a:cxnLst>
            <a:rect l="l" t="t" r="r" b="b"/>
            <a:pathLst>
              <a:path w="104775" h="533400">
                <a:moveTo>
                  <a:pt x="0" y="0"/>
                </a:moveTo>
                <a:lnTo>
                  <a:pt x="104775" y="0"/>
                </a:lnTo>
                <a:lnTo>
                  <a:pt x="104775" y="533400"/>
                </a:lnTo>
                <a:lnTo>
                  <a:pt x="0" y="533400"/>
                </a:lnTo>
                <a:close/>
              </a:path>
            </a:pathLst>
          </a:custGeom>
          <a:grpFill/>
          <a:ln w="9525" cap="flat">
            <a:noFill/>
            <a:prstDash val="solid"/>
            <a:miter/>
          </a:ln>
        </xdr:spPr>
        <xdr:txBody>
          <a:bodyPr rtlCol="0" anchor="ctr"/>
          <a:lstStyle/>
          <a:p>
            <a:endParaRPr lang="ru-RU"/>
          </a:p>
        </xdr:txBody>
      </xdr:sp>
      <xdr:sp macro="" textlink="">
        <xdr:nvSpPr>
          <xdr:cNvPr id="20" name="Freeform: Shape 19">
            <a:extLst>
              <a:ext uri="{FF2B5EF4-FFF2-40B4-BE49-F238E27FC236}">
                <a16:creationId xmlns:a16="http://schemas.microsoft.com/office/drawing/2014/main" id="{A834390D-D274-219F-2AC2-F5D6CBE9AD6A}"/>
              </a:ext>
            </a:extLst>
          </xdr:cNvPr>
          <xdr:cNvSpPr/>
        </xdr:nvSpPr>
        <xdr:spPr>
          <a:xfrm>
            <a:off x="88582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23" name="Freeform: Shape 22">
            <a:extLst>
              <a:ext uri="{FF2B5EF4-FFF2-40B4-BE49-F238E27FC236}">
                <a16:creationId xmlns:a16="http://schemas.microsoft.com/office/drawing/2014/main" id="{78FFC212-EE91-1992-F0EE-2B09C5ABDB16}"/>
              </a:ext>
            </a:extLst>
          </xdr:cNvPr>
          <xdr:cNvSpPr/>
        </xdr:nvSpPr>
        <xdr:spPr>
          <a:xfrm>
            <a:off x="742950" y="9639300"/>
            <a:ext cx="104775" cy="171450"/>
          </a:xfrm>
          <a:custGeom>
            <a:avLst/>
            <a:gdLst>
              <a:gd name="connsiteX0" fmla="*/ 0 w 104775"/>
              <a:gd name="connsiteY0" fmla="*/ 0 h 171450"/>
              <a:gd name="connsiteX1" fmla="*/ 104775 w 104775"/>
              <a:gd name="connsiteY1" fmla="*/ 0 h 171450"/>
              <a:gd name="connsiteX2" fmla="*/ 104775 w 104775"/>
              <a:gd name="connsiteY2" fmla="*/ 171450 h 171450"/>
              <a:gd name="connsiteX3" fmla="*/ 0 w 104775"/>
              <a:gd name="connsiteY3" fmla="*/ 171450 h 171450"/>
            </a:gdLst>
            <a:ahLst/>
            <a:cxnLst>
              <a:cxn ang="0">
                <a:pos x="connsiteX0" y="connsiteY0"/>
              </a:cxn>
              <a:cxn ang="0">
                <a:pos x="connsiteX1" y="connsiteY1"/>
              </a:cxn>
              <a:cxn ang="0">
                <a:pos x="connsiteX2" y="connsiteY2"/>
              </a:cxn>
              <a:cxn ang="0">
                <a:pos x="connsiteX3" y="connsiteY3"/>
              </a:cxn>
            </a:cxnLst>
            <a:rect l="l" t="t" r="r" b="b"/>
            <a:pathLst>
              <a:path w="104775" h="171450">
                <a:moveTo>
                  <a:pt x="0" y="0"/>
                </a:moveTo>
                <a:lnTo>
                  <a:pt x="104775" y="0"/>
                </a:lnTo>
                <a:lnTo>
                  <a:pt x="104775" y="171450"/>
                </a:lnTo>
                <a:lnTo>
                  <a:pt x="0" y="171450"/>
                </a:lnTo>
                <a:close/>
              </a:path>
            </a:pathLst>
          </a:custGeom>
          <a:grpFill/>
          <a:ln w="9525" cap="flat">
            <a:noFill/>
            <a:prstDash val="solid"/>
            <a:miter/>
          </a:ln>
        </xdr:spPr>
        <xdr:txBody>
          <a:bodyPr rtlCol="0" anchor="ctr"/>
          <a:lstStyle/>
          <a:p>
            <a:endParaRPr lang="ru-RU"/>
          </a:p>
        </xdr:txBody>
      </xdr:sp>
    </xdr:grpSp>
    <xdr:clientData/>
  </xdr:twoCellAnchor>
  <xdr:twoCellAnchor>
    <xdr:from>
      <xdr:col>2</xdr:col>
      <xdr:colOff>429268</xdr:colOff>
      <xdr:row>15</xdr:row>
      <xdr:rowOff>7620</xdr:rowOff>
    </xdr:from>
    <xdr:to>
      <xdr:col>4</xdr:col>
      <xdr:colOff>305836</xdr:colOff>
      <xdr:row>16</xdr:row>
      <xdr:rowOff>99060</xdr:rowOff>
    </xdr:to>
    <xdr:sp macro="" textlink="Processing!G6">
      <xdr:nvSpPr>
        <xdr:cNvPr id="24" name="TextBox 23">
          <a:extLst>
            <a:ext uri="{FF2B5EF4-FFF2-40B4-BE49-F238E27FC236}">
              <a16:creationId xmlns:a16="http://schemas.microsoft.com/office/drawing/2014/main" id="{129141C6-CD96-40FD-75DC-BAC7C6DB48B3}"/>
            </a:ext>
          </a:extLst>
        </xdr:cNvPr>
        <xdr:cNvSpPr txBox="1"/>
      </xdr:nvSpPr>
      <xdr:spPr>
        <a:xfrm>
          <a:off x="1648468" y="2750820"/>
          <a:ext cx="10957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A8D39C0-611B-4CA4-81BF-818F0B58058E}" type="TxLink">
            <a:rPr lang="en-US" sz="1200" b="0" i="0" u="none" strike="noStrike">
              <a:solidFill>
                <a:schemeClr val="bg1"/>
              </a:solidFill>
              <a:latin typeface="Aptos Narrow"/>
              <a:ea typeface="+mn-ea"/>
              <a:cs typeface="+mn-cs"/>
            </a:rPr>
            <a:pPr marL="0" indent="0" algn="ctr"/>
            <a:t>DASHBOARD</a:t>
          </a:fld>
          <a:endParaRPr lang="ru-RU" sz="1200" b="0" i="0" u="none" strike="noStrike">
            <a:solidFill>
              <a:schemeClr val="bg1"/>
            </a:solidFill>
            <a:latin typeface="Aptos Narrow"/>
            <a:ea typeface="+mn-ea"/>
            <a:cs typeface="+mn-cs"/>
          </a:endParaRPr>
        </a:p>
      </xdr:txBody>
    </xdr:sp>
    <xdr:clientData/>
  </xdr:twoCellAnchor>
  <xdr:twoCellAnchor>
    <xdr:from>
      <xdr:col>2</xdr:col>
      <xdr:colOff>247918</xdr:colOff>
      <xdr:row>19</xdr:row>
      <xdr:rowOff>83820</xdr:rowOff>
    </xdr:from>
    <xdr:to>
      <xdr:col>4</xdr:col>
      <xdr:colOff>487186</xdr:colOff>
      <xdr:row>20</xdr:row>
      <xdr:rowOff>175260</xdr:rowOff>
    </xdr:to>
    <xdr:sp macro="" textlink="Processing!N8">
      <xdr:nvSpPr>
        <xdr:cNvPr id="25" name="TextBox 24">
          <a:extLst>
            <a:ext uri="{FF2B5EF4-FFF2-40B4-BE49-F238E27FC236}">
              <a16:creationId xmlns:a16="http://schemas.microsoft.com/office/drawing/2014/main" id="{FB7ABB88-B213-CAFF-1AA2-8AE86DBE0EC3}"/>
            </a:ext>
          </a:extLst>
        </xdr:cNvPr>
        <xdr:cNvSpPr txBox="1"/>
      </xdr:nvSpPr>
      <xdr:spPr>
        <a:xfrm>
          <a:off x="1467118" y="355854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F20B6AB-360B-49BB-B173-56620FE9A37D}" type="TxLink">
            <a:rPr lang="en-US" sz="1200" b="0" i="0" u="none" strike="noStrike">
              <a:solidFill>
                <a:srgbClr val="AABFFF"/>
              </a:solidFill>
              <a:latin typeface="Aptos Narrow"/>
              <a:ea typeface="+mn-ea"/>
              <a:cs typeface="+mn-cs"/>
            </a:rPr>
            <a:pPr marL="0" indent="0" algn="ctr"/>
            <a:t>Weekly Sales Trends</a:t>
          </a:fld>
          <a:endParaRPr lang="ru-RU" sz="1400" b="0" i="0" u="none" strike="noStrike">
            <a:solidFill>
              <a:srgbClr val="AABFFF"/>
            </a:solidFill>
            <a:latin typeface="Aptos Narrow"/>
            <a:ea typeface="+mn-ea"/>
            <a:cs typeface="+mn-cs"/>
          </a:endParaRPr>
        </a:p>
      </xdr:txBody>
    </xdr:sp>
    <xdr:clientData/>
  </xdr:twoCellAnchor>
  <xdr:twoCellAnchor>
    <xdr:from>
      <xdr:col>3</xdr:col>
      <xdr:colOff>267567</xdr:colOff>
      <xdr:row>18</xdr:row>
      <xdr:rowOff>106680</xdr:rowOff>
    </xdr:from>
    <xdr:to>
      <xdr:col>3</xdr:col>
      <xdr:colOff>463954</xdr:colOff>
      <xdr:row>19</xdr:row>
      <xdr:rowOff>63269</xdr:rowOff>
    </xdr:to>
    <xdr:sp macro="" textlink="">
      <xdr:nvSpPr>
        <xdr:cNvPr id="26" name="Freeform: Shape 25">
          <a:extLst>
            <a:ext uri="{FF2B5EF4-FFF2-40B4-BE49-F238E27FC236}">
              <a16:creationId xmlns:a16="http://schemas.microsoft.com/office/drawing/2014/main" id="{25D9ACD4-6E59-49A6-A5DC-70CDB8EA4286}"/>
            </a:ext>
          </a:extLst>
        </xdr:cNvPr>
        <xdr:cNvSpPr/>
      </xdr:nvSpPr>
      <xdr:spPr>
        <a:xfrm>
          <a:off x="2096367" y="3398520"/>
          <a:ext cx="196387" cy="139469"/>
        </a:xfrm>
        <a:custGeom>
          <a:avLst/>
          <a:gdLst>
            <a:gd name="connsiteX0" fmla="*/ 401003 w 553402"/>
            <a:gd name="connsiteY0" fmla="*/ 0 h 324802"/>
            <a:gd name="connsiteX1" fmla="*/ 457200 w 553402"/>
            <a:gd name="connsiteY1" fmla="*/ 56198 h 324802"/>
            <a:gd name="connsiteX2" fmla="*/ 381953 w 553402"/>
            <a:gd name="connsiteY2" fmla="*/ 131445 h 324802"/>
            <a:gd name="connsiteX3" fmla="*/ 324803 w 553402"/>
            <a:gd name="connsiteY3" fmla="*/ 74295 h 324802"/>
            <a:gd name="connsiteX4" fmla="*/ 229553 w 553402"/>
            <a:gd name="connsiteY4" fmla="*/ 169545 h 324802"/>
            <a:gd name="connsiteX5" fmla="*/ 172403 w 553402"/>
            <a:gd name="connsiteY5" fmla="*/ 112395 h 324802"/>
            <a:gd name="connsiteX6" fmla="*/ 0 w 553402"/>
            <a:gd name="connsiteY6" fmla="*/ 284798 h 324802"/>
            <a:gd name="connsiteX7" fmla="*/ 40005 w 553402"/>
            <a:gd name="connsiteY7" fmla="*/ 324803 h 324802"/>
            <a:gd name="connsiteX8" fmla="*/ 172403 w 553402"/>
            <a:gd name="connsiteY8" fmla="*/ 192405 h 324802"/>
            <a:gd name="connsiteX9" fmla="*/ 229553 w 553402"/>
            <a:gd name="connsiteY9" fmla="*/ 249555 h 324802"/>
            <a:gd name="connsiteX10" fmla="*/ 324803 w 553402"/>
            <a:gd name="connsiteY10" fmla="*/ 154305 h 324802"/>
            <a:gd name="connsiteX11" fmla="*/ 381953 w 553402"/>
            <a:gd name="connsiteY11" fmla="*/ 211455 h 324802"/>
            <a:gd name="connsiteX12" fmla="*/ 497205 w 553402"/>
            <a:gd name="connsiteY12" fmla="*/ 96202 h 324802"/>
            <a:gd name="connsiteX13" fmla="*/ 553403 w 553402"/>
            <a:gd name="connsiteY13" fmla="*/ 152400 h 324802"/>
            <a:gd name="connsiteX14" fmla="*/ 553403 w 553402"/>
            <a:gd name="connsiteY14" fmla="*/ 0 h 3248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53402" h="324802">
              <a:moveTo>
                <a:pt x="401003" y="0"/>
              </a:moveTo>
              <a:lnTo>
                <a:pt x="457200" y="56198"/>
              </a:lnTo>
              <a:lnTo>
                <a:pt x="381953" y="131445"/>
              </a:lnTo>
              <a:lnTo>
                <a:pt x="324803" y="74295"/>
              </a:lnTo>
              <a:lnTo>
                <a:pt x="229553" y="169545"/>
              </a:lnTo>
              <a:lnTo>
                <a:pt x="172403" y="112395"/>
              </a:lnTo>
              <a:lnTo>
                <a:pt x="0" y="284798"/>
              </a:lnTo>
              <a:lnTo>
                <a:pt x="40005" y="324803"/>
              </a:lnTo>
              <a:lnTo>
                <a:pt x="172403" y="192405"/>
              </a:lnTo>
              <a:lnTo>
                <a:pt x="229553" y="249555"/>
              </a:lnTo>
              <a:lnTo>
                <a:pt x="324803" y="154305"/>
              </a:lnTo>
              <a:lnTo>
                <a:pt x="381953" y="211455"/>
              </a:lnTo>
              <a:lnTo>
                <a:pt x="497205" y="96202"/>
              </a:lnTo>
              <a:lnTo>
                <a:pt x="553403" y="152400"/>
              </a:lnTo>
              <a:lnTo>
                <a:pt x="553403" y="0"/>
              </a:lnTo>
              <a:close/>
            </a:path>
          </a:pathLst>
        </a:custGeom>
        <a:solidFill>
          <a:srgbClr val="AABFFF"/>
        </a:solidFill>
        <a:ln w="9525" cap="flat">
          <a:noFill/>
          <a:prstDash val="solid"/>
          <a:miter/>
        </a:ln>
      </xdr:spPr>
      <xdr:txBody>
        <a:bodyPr rtlCol="0" anchor="ctr"/>
        <a:lstStyle/>
        <a:p>
          <a:endParaRPr lang="ru-RU">
            <a:solidFill>
              <a:srgbClr val="AABFFF"/>
            </a:solidFill>
          </a:endParaRPr>
        </a:p>
      </xdr:txBody>
    </xdr:sp>
    <xdr:clientData/>
  </xdr:twoCellAnchor>
  <xdr:twoCellAnchor>
    <xdr:from>
      <xdr:col>7</xdr:col>
      <xdr:colOff>30480</xdr:colOff>
      <xdr:row>5</xdr:row>
      <xdr:rowOff>106680</xdr:rowOff>
    </xdr:from>
    <xdr:to>
      <xdr:col>9</xdr:col>
      <xdr:colOff>601980</xdr:colOff>
      <xdr:row>11</xdr:row>
      <xdr:rowOff>83820</xdr:rowOff>
    </xdr:to>
    <xdr:graphicFrame macro="">
      <xdr:nvGraphicFramePr>
        <xdr:cNvPr id="44" name="Chart 43">
          <a:extLst>
            <a:ext uri="{FF2B5EF4-FFF2-40B4-BE49-F238E27FC236}">
              <a16:creationId xmlns:a16="http://schemas.microsoft.com/office/drawing/2014/main" id="{31AB1843-9FB6-46B8-A0D0-418C3E035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160020</xdr:colOff>
      <xdr:row>5</xdr:row>
      <xdr:rowOff>175260</xdr:rowOff>
    </xdr:from>
    <xdr:to>
      <xdr:col>15</xdr:col>
      <xdr:colOff>76200</xdr:colOff>
      <xdr:row>11</xdr:row>
      <xdr:rowOff>83820</xdr:rowOff>
    </xdr:to>
    <xdr:graphicFrame macro="">
      <xdr:nvGraphicFramePr>
        <xdr:cNvPr id="53" name="Chart 52">
          <a:extLst>
            <a:ext uri="{FF2B5EF4-FFF2-40B4-BE49-F238E27FC236}">
              <a16:creationId xmlns:a16="http://schemas.microsoft.com/office/drawing/2014/main" id="{0D2F52E4-9AC7-4C58-B674-5177A3639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360680</xdr:colOff>
      <xdr:row>5</xdr:row>
      <xdr:rowOff>175260</xdr:rowOff>
    </xdr:from>
    <xdr:to>
      <xdr:col>20</xdr:col>
      <xdr:colOff>316230</xdr:colOff>
      <xdr:row>11</xdr:row>
      <xdr:rowOff>148590</xdr:rowOff>
    </xdr:to>
    <xdr:graphicFrame macro="">
      <xdr:nvGraphicFramePr>
        <xdr:cNvPr id="54" name="Chart 53">
          <a:extLst>
            <a:ext uri="{FF2B5EF4-FFF2-40B4-BE49-F238E27FC236}">
              <a16:creationId xmlns:a16="http://schemas.microsoft.com/office/drawing/2014/main" id="{75933FFE-4D6F-4DB1-A7AE-DAB717325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174995</xdr:colOff>
      <xdr:row>23</xdr:row>
      <xdr:rowOff>160020</xdr:rowOff>
    </xdr:from>
    <xdr:to>
      <xdr:col>4</xdr:col>
      <xdr:colOff>560110</xdr:colOff>
      <xdr:row>25</xdr:row>
      <xdr:rowOff>68580</xdr:rowOff>
    </xdr:to>
    <xdr:sp macro="" textlink="Processing!A8">
      <xdr:nvSpPr>
        <xdr:cNvPr id="27" name="TextBox 26">
          <a:extLst>
            <a:ext uri="{FF2B5EF4-FFF2-40B4-BE49-F238E27FC236}">
              <a16:creationId xmlns:a16="http://schemas.microsoft.com/office/drawing/2014/main" id="{93B178E2-A5CE-0E28-BD58-41A36FF86C53}"/>
            </a:ext>
          </a:extLst>
        </xdr:cNvPr>
        <xdr:cNvSpPr txBox="1"/>
      </xdr:nvSpPr>
      <xdr:spPr>
        <a:xfrm>
          <a:off x="1394195" y="43662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C39502F-124D-4780-83C6-79A63114CE66}" type="TxLink">
            <a:rPr lang="en-US" sz="1200" b="0" i="0" u="none" strike="noStrike">
              <a:solidFill>
                <a:srgbClr val="AABFFF"/>
              </a:solidFill>
              <a:latin typeface="Aptos Narrow"/>
              <a:ea typeface="+mn-ea"/>
              <a:cs typeface="+mn-cs"/>
            </a:rPr>
            <a:pPr marL="0" indent="0" algn="ctr"/>
            <a:t>Revenue vs Expenses</a:t>
          </a:fld>
          <a:endParaRPr lang="ru-RU" sz="1200" b="0" i="0" u="none" strike="noStrike">
            <a:solidFill>
              <a:srgbClr val="AABFFF"/>
            </a:solidFill>
            <a:latin typeface="Aptos Narrow"/>
            <a:ea typeface="+mn-ea"/>
            <a:cs typeface="+mn-cs"/>
          </a:endParaRPr>
        </a:p>
      </xdr:txBody>
    </xdr:sp>
    <xdr:clientData/>
  </xdr:twoCellAnchor>
  <xdr:twoCellAnchor>
    <xdr:from>
      <xdr:col>2</xdr:col>
      <xdr:colOff>174995</xdr:colOff>
      <xdr:row>28</xdr:row>
      <xdr:rowOff>53340</xdr:rowOff>
    </xdr:from>
    <xdr:to>
      <xdr:col>4</xdr:col>
      <xdr:colOff>560110</xdr:colOff>
      <xdr:row>29</xdr:row>
      <xdr:rowOff>144780</xdr:rowOff>
    </xdr:to>
    <xdr:sp macro="" textlink="Processing!H8">
      <xdr:nvSpPr>
        <xdr:cNvPr id="29" name="TextBox 28">
          <a:extLst>
            <a:ext uri="{FF2B5EF4-FFF2-40B4-BE49-F238E27FC236}">
              <a16:creationId xmlns:a16="http://schemas.microsoft.com/office/drawing/2014/main" id="{335373B4-C95B-51E2-BC8D-EFB50AB8F7B5}"/>
            </a:ext>
          </a:extLst>
        </xdr:cNvPr>
        <xdr:cNvSpPr txBox="1"/>
      </xdr:nvSpPr>
      <xdr:spPr>
        <a:xfrm>
          <a:off x="1394195" y="517398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D2ABAE-91AF-4949-AB8E-FC1B66EA6534}" type="TxLink">
            <a:rPr lang="en-US" sz="1200" b="0" i="0" u="none" strike="noStrike">
              <a:solidFill>
                <a:srgbClr val="AABFFF"/>
              </a:solidFill>
              <a:latin typeface="Aptos Narrow"/>
              <a:ea typeface="+mn-ea"/>
              <a:cs typeface="+mn-cs"/>
            </a:rPr>
            <a:pPr marL="0" indent="0" algn="ctr"/>
            <a:t>Product Trends</a:t>
          </a:fld>
          <a:endParaRPr lang="ru-RU" sz="1200" b="0" i="0" u="none" strike="noStrike">
            <a:solidFill>
              <a:srgbClr val="AABFFF"/>
            </a:solidFill>
            <a:latin typeface="Aptos Narrow"/>
            <a:ea typeface="+mn-ea"/>
            <a:cs typeface="+mn-cs"/>
          </a:endParaRPr>
        </a:p>
      </xdr:txBody>
    </xdr:sp>
    <xdr:clientData/>
  </xdr:twoCellAnchor>
  <xdr:twoCellAnchor editAs="oneCell">
    <xdr:from>
      <xdr:col>3</xdr:col>
      <xdr:colOff>228600</xdr:colOff>
      <xdr:row>22</xdr:row>
      <xdr:rowOff>83820</xdr:rowOff>
    </xdr:from>
    <xdr:to>
      <xdr:col>3</xdr:col>
      <xdr:colOff>502920</xdr:colOff>
      <xdr:row>23</xdr:row>
      <xdr:rowOff>175260</xdr:rowOff>
    </xdr:to>
    <xdr:pic>
      <xdr:nvPicPr>
        <xdr:cNvPr id="32" name="Graphic 31" descr="Money with solid fill">
          <a:extLst>
            <a:ext uri="{FF2B5EF4-FFF2-40B4-BE49-F238E27FC236}">
              <a16:creationId xmlns:a16="http://schemas.microsoft.com/office/drawing/2014/main" id="{168AC289-7E2B-58DC-011C-FF346A4DA73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057400" y="4107180"/>
          <a:ext cx="274320" cy="274320"/>
        </a:xfrm>
        <a:prstGeom prst="rect">
          <a:avLst/>
        </a:prstGeom>
      </xdr:spPr>
    </xdr:pic>
    <xdr:clientData/>
  </xdr:twoCellAnchor>
  <xdr:twoCellAnchor editAs="oneCell">
    <xdr:from>
      <xdr:col>3</xdr:col>
      <xdr:colOff>182880</xdr:colOff>
      <xdr:row>26</xdr:row>
      <xdr:rowOff>121920</xdr:rowOff>
    </xdr:from>
    <xdr:to>
      <xdr:col>3</xdr:col>
      <xdr:colOff>548640</xdr:colOff>
      <xdr:row>28</xdr:row>
      <xdr:rowOff>121920</xdr:rowOff>
    </xdr:to>
    <xdr:pic>
      <xdr:nvPicPr>
        <xdr:cNvPr id="34" name="Graphic 33" descr="Continuous Improvement with solid fill">
          <a:extLst>
            <a:ext uri="{FF2B5EF4-FFF2-40B4-BE49-F238E27FC236}">
              <a16:creationId xmlns:a16="http://schemas.microsoft.com/office/drawing/2014/main" id="{77E91BD4-F474-AB75-6BFD-F37E202246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011680" y="4876800"/>
          <a:ext cx="365760" cy="365760"/>
        </a:xfrm>
        <a:prstGeom prst="rect">
          <a:avLst/>
        </a:prstGeom>
      </xdr:spPr>
    </xdr:pic>
    <xdr:clientData/>
  </xdr:twoCellAnchor>
  <xdr:twoCellAnchor>
    <xdr:from>
      <xdr:col>6</xdr:col>
      <xdr:colOff>205475</xdr:colOff>
      <xdr:row>5</xdr:row>
      <xdr:rowOff>151814</xdr:rowOff>
    </xdr:from>
    <xdr:to>
      <xdr:col>8</xdr:col>
      <xdr:colOff>590590</xdr:colOff>
      <xdr:row>8</xdr:row>
      <xdr:rowOff>137747</xdr:rowOff>
    </xdr:to>
    <xdr:sp macro="" textlink="Processing!O16">
      <xdr:nvSpPr>
        <xdr:cNvPr id="35" name="TextBox 34">
          <a:extLst>
            <a:ext uri="{FF2B5EF4-FFF2-40B4-BE49-F238E27FC236}">
              <a16:creationId xmlns:a16="http://schemas.microsoft.com/office/drawing/2014/main" id="{93D93618-DAAA-AEBE-C927-7DD207C81E79}"/>
            </a:ext>
          </a:extLst>
        </xdr:cNvPr>
        <xdr:cNvSpPr txBox="1"/>
      </xdr:nvSpPr>
      <xdr:spPr>
        <a:xfrm>
          <a:off x="386307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7EADCE-7CC2-44F2-830A-A703400E9D2D}"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4</xdr:row>
      <xdr:rowOff>174674</xdr:rowOff>
    </xdr:from>
    <xdr:to>
      <xdr:col>13</xdr:col>
      <xdr:colOff>598210</xdr:colOff>
      <xdr:row>7</xdr:row>
      <xdr:rowOff>160607</xdr:rowOff>
    </xdr:to>
    <xdr:sp macro="" textlink="Processing!D21">
      <xdr:nvSpPr>
        <xdr:cNvPr id="38" name="TextBox 37">
          <a:extLst>
            <a:ext uri="{FF2B5EF4-FFF2-40B4-BE49-F238E27FC236}">
              <a16:creationId xmlns:a16="http://schemas.microsoft.com/office/drawing/2014/main" id="{4F74F319-1A00-58EC-C625-5790507995FC}"/>
            </a:ext>
          </a:extLst>
        </xdr:cNvPr>
        <xdr:cNvSpPr txBox="1"/>
      </xdr:nvSpPr>
      <xdr:spPr>
        <a:xfrm>
          <a:off x="6918695" y="90619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1F7E94-1CA8-4A39-A286-4DF71A8E134F}"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7</xdr:row>
      <xdr:rowOff>35404</xdr:rowOff>
    </xdr:from>
    <xdr:to>
      <xdr:col>13</xdr:col>
      <xdr:colOff>598210</xdr:colOff>
      <xdr:row>9</xdr:row>
      <xdr:rowOff>71276</xdr:rowOff>
    </xdr:to>
    <xdr:sp macro="" textlink="Processing!E21">
      <xdr:nvSpPr>
        <xdr:cNvPr id="39" name="TextBox 38">
          <a:extLst>
            <a:ext uri="{FF2B5EF4-FFF2-40B4-BE49-F238E27FC236}">
              <a16:creationId xmlns:a16="http://schemas.microsoft.com/office/drawing/2014/main" id="{A4FCD2BA-A99A-392D-0DA7-BA2A9B7B1FE3}"/>
            </a:ext>
          </a:extLst>
        </xdr:cNvPr>
        <xdr:cNvSpPr txBox="1"/>
      </xdr:nvSpPr>
      <xdr:spPr>
        <a:xfrm>
          <a:off x="6918695" y="1315564"/>
          <a:ext cx="1604315" cy="40163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2AE81E-9686-488B-B00E-B69229514C1F}" type="TxLink">
            <a:rPr lang="en-US" sz="1800" b="0" i="0" u="none" strike="noStrike">
              <a:solidFill>
                <a:schemeClr val="bg1"/>
              </a:solidFill>
              <a:latin typeface="Aptos Narrow"/>
            </a:rPr>
            <a:pPr algn="ctr"/>
            <a:t> $16,99,513 </a:t>
          </a:fld>
          <a:endParaRPr lang="ru-RU" sz="4400" b="1">
            <a:solidFill>
              <a:schemeClr val="bg1"/>
            </a:solidFill>
          </a:endParaRPr>
        </a:p>
      </xdr:txBody>
    </xdr:sp>
    <xdr:clientData/>
  </xdr:twoCellAnchor>
  <xdr:twoCellAnchor>
    <xdr:from>
      <xdr:col>16</xdr:col>
      <xdr:colOff>274055</xdr:colOff>
      <xdr:row>5</xdr:row>
      <xdr:rowOff>151814</xdr:rowOff>
    </xdr:from>
    <xdr:to>
      <xdr:col>19</xdr:col>
      <xdr:colOff>49570</xdr:colOff>
      <xdr:row>8</xdr:row>
      <xdr:rowOff>137747</xdr:rowOff>
    </xdr:to>
    <xdr:sp macro="" textlink="Processing!K8">
      <xdr:nvSpPr>
        <xdr:cNvPr id="41" name="TextBox 40">
          <a:extLst>
            <a:ext uri="{FF2B5EF4-FFF2-40B4-BE49-F238E27FC236}">
              <a16:creationId xmlns:a16="http://schemas.microsoft.com/office/drawing/2014/main" id="{17DD8FAB-FEE1-9EA3-98BB-89EBADA46425}"/>
            </a:ext>
          </a:extLst>
        </xdr:cNvPr>
        <xdr:cNvSpPr txBox="1"/>
      </xdr:nvSpPr>
      <xdr:spPr>
        <a:xfrm>
          <a:off x="1002765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B57748A-1474-4475-8483-7FAF4302AC3B}" type="TxLink">
            <a:rPr lang="en-US" sz="2800" b="0" i="0" u="none" strike="noStrike">
              <a:solidFill>
                <a:schemeClr val="bg1"/>
              </a:solidFill>
              <a:latin typeface="Aptos Narrow"/>
            </a:rPr>
            <a:pPr algn="l"/>
            <a:t> 115 596</a:t>
          </a:fld>
          <a:endParaRPr lang="ru-RU" sz="2800" b="1">
            <a:solidFill>
              <a:schemeClr val="bg1"/>
            </a:solidFill>
          </a:endParaRPr>
        </a:p>
      </xdr:txBody>
    </xdr:sp>
    <xdr:clientData/>
  </xdr:twoCellAnchor>
  <xdr:twoCellAnchor>
    <xdr:from>
      <xdr:col>15</xdr:col>
      <xdr:colOff>197855</xdr:colOff>
      <xdr:row>5</xdr:row>
      <xdr:rowOff>151814</xdr:rowOff>
    </xdr:from>
    <xdr:to>
      <xdr:col>16</xdr:col>
      <xdr:colOff>358140</xdr:colOff>
      <xdr:row>8</xdr:row>
      <xdr:rowOff>137747</xdr:rowOff>
    </xdr:to>
    <xdr:sp macro="" textlink="Processing!J8">
      <xdr:nvSpPr>
        <xdr:cNvPr id="42" name="TextBox 41">
          <a:extLst>
            <a:ext uri="{FF2B5EF4-FFF2-40B4-BE49-F238E27FC236}">
              <a16:creationId xmlns:a16="http://schemas.microsoft.com/office/drawing/2014/main" id="{F0A7C912-94CF-2031-7E1C-A4B406207DC3}"/>
            </a:ext>
          </a:extLst>
        </xdr:cNvPr>
        <xdr:cNvSpPr txBox="1"/>
      </xdr:nvSpPr>
      <xdr:spPr>
        <a:xfrm>
          <a:off x="9341855" y="1066214"/>
          <a:ext cx="76988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A42802B-656E-4E5C-8F50-F5F1B0CCEF06}" type="TxLink">
            <a:rPr lang="en-US" sz="2800" b="0" i="0" u="none" strike="noStrike">
              <a:solidFill>
                <a:schemeClr val="bg1"/>
              </a:solidFill>
              <a:latin typeface="Aptos Narrow"/>
            </a:rPr>
            <a:pPr algn="r"/>
            <a:t>C</a:t>
          </a:fld>
          <a:endParaRPr lang="ru-RU" sz="6000" b="1">
            <a:solidFill>
              <a:schemeClr val="bg1"/>
            </a:solidFill>
          </a:endParaRPr>
        </a:p>
      </xdr:txBody>
    </xdr:sp>
    <xdr:clientData/>
  </xdr:twoCellAnchor>
  <xdr:twoCellAnchor editAs="oneCell">
    <xdr:from>
      <xdr:col>2</xdr:col>
      <xdr:colOff>128848</xdr:colOff>
      <xdr:row>37</xdr:row>
      <xdr:rowOff>91440</xdr:rowOff>
    </xdr:from>
    <xdr:to>
      <xdr:col>4</xdr:col>
      <xdr:colOff>572193</xdr:colOff>
      <xdr:row>40</xdr:row>
      <xdr:rowOff>0</xdr:rowOff>
    </xdr:to>
    <mc:AlternateContent xmlns:mc="http://schemas.openxmlformats.org/markup-compatibility/2006" xmlns:a14="http://schemas.microsoft.com/office/drawing/2010/main">
      <mc:Choice Requires="a14">
        <xdr:graphicFrame macro="">
          <xdr:nvGraphicFramePr>
            <xdr:cNvPr id="55" name="Year">
              <a:extLst>
                <a:ext uri="{FF2B5EF4-FFF2-40B4-BE49-F238E27FC236}">
                  <a16:creationId xmlns:a16="http://schemas.microsoft.com/office/drawing/2014/main" id="{583991F3-E106-4B75-A379-08963F2AC56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48048" y="6858000"/>
              <a:ext cx="1662545" cy="4572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128848</xdr:colOff>
      <xdr:row>30</xdr:row>
      <xdr:rowOff>114300</xdr:rowOff>
    </xdr:from>
    <xdr:to>
      <xdr:col>4</xdr:col>
      <xdr:colOff>572193</xdr:colOff>
      <xdr:row>37</xdr:row>
      <xdr:rowOff>121920</xdr:rowOff>
    </xdr:to>
    <mc:AlternateContent xmlns:mc="http://schemas.openxmlformats.org/markup-compatibility/2006" xmlns:a14="http://schemas.microsoft.com/office/drawing/2010/main">
      <mc:Choice Requires="a14">
        <xdr:graphicFrame macro="">
          <xdr:nvGraphicFramePr>
            <xdr:cNvPr id="56" name="Month">
              <a:extLst>
                <a:ext uri="{FF2B5EF4-FFF2-40B4-BE49-F238E27FC236}">
                  <a16:creationId xmlns:a16="http://schemas.microsoft.com/office/drawing/2014/main" id="{9D011D12-3064-47C5-9A65-23DB1484EE8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48048" y="5600700"/>
              <a:ext cx="1662545" cy="128778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518160</xdr:colOff>
      <xdr:row>37</xdr:row>
      <xdr:rowOff>68580</xdr:rowOff>
    </xdr:from>
    <xdr:to>
      <xdr:col>14</xdr:col>
      <xdr:colOff>495300</xdr:colOff>
      <xdr:row>39</xdr:row>
      <xdr:rowOff>53340</xdr:rowOff>
    </xdr:to>
    <mc:AlternateContent xmlns:mc="http://schemas.openxmlformats.org/markup-compatibility/2006" xmlns:a14="http://schemas.microsoft.com/office/drawing/2010/main">
      <mc:Choice Requires="a14">
        <xdr:graphicFrame macro="">
          <xdr:nvGraphicFramePr>
            <xdr:cNvPr id="57" name="Month 1">
              <a:extLst>
                <a:ext uri="{FF2B5EF4-FFF2-40B4-BE49-F238E27FC236}">
                  <a16:creationId xmlns:a16="http://schemas.microsoft.com/office/drawing/2014/main" id="{72120440-9746-4E96-9BD1-8EB23D4A480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566160" y="6835140"/>
              <a:ext cx="5463540" cy="3505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3</xdr:row>
      <xdr:rowOff>60961</xdr:rowOff>
    </xdr:from>
    <xdr:to>
      <xdr:col>1</xdr:col>
      <xdr:colOff>342900</xdr:colOff>
      <xdr:row>11</xdr:row>
      <xdr:rowOff>68580</xdr:rowOff>
    </xdr:to>
    <mc:AlternateContent xmlns:mc="http://schemas.openxmlformats.org/markup-compatibility/2006" xmlns:a14="http://schemas.microsoft.com/office/drawing/2010/main">
      <mc:Choice Requires="a14">
        <xdr:graphicFrame macro="">
          <xdr:nvGraphicFramePr>
            <xdr:cNvPr id="58" name="Post">
              <a:extLst>
                <a:ext uri="{FF2B5EF4-FFF2-40B4-BE49-F238E27FC236}">
                  <a16:creationId xmlns:a16="http://schemas.microsoft.com/office/drawing/2014/main" id="{488B7BC4-F19A-4EE8-B873-6AE1CE5682C0}"/>
                </a:ext>
              </a:extLst>
            </xdr:cNvPr>
            <xdr:cNvGraphicFramePr/>
          </xdr:nvGraphicFramePr>
          <xdr:xfrm>
            <a:off x="0" y="0"/>
            <a:ext cx="0" cy="0"/>
          </xdr:xfrm>
          <a:graphic>
            <a:graphicData uri="http://schemas.microsoft.com/office/drawing/2010/slicer">
              <sle:slicer xmlns:sle="http://schemas.microsoft.com/office/drawing/2010/slicer" name="Post"/>
            </a:graphicData>
          </a:graphic>
        </xdr:graphicFrame>
      </mc:Choice>
      <mc:Fallback xmlns="">
        <xdr:sp macro="" textlink="">
          <xdr:nvSpPr>
            <xdr:cNvPr id="0" name=""/>
            <xdr:cNvSpPr>
              <a:spLocks noTextEdit="1"/>
            </xdr:cNvSpPr>
          </xdr:nvSpPr>
          <xdr:spPr>
            <a:xfrm>
              <a:off x="121920" y="609601"/>
              <a:ext cx="830580" cy="147065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312420</xdr:colOff>
      <xdr:row>3</xdr:row>
      <xdr:rowOff>15240</xdr:rowOff>
    </xdr:from>
    <xdr:to>
      <xdr:col>4</xdr:col>
      <xdr:colOff>419100</xdr:colOff>
      <xdr:row>11</xdr:row>
      <xdr:rowOff>48714</xdr:rowOff>
    </xdr:to>
    <xdr:sp macro="" textlink="Processing!F2">
      <xdr:nvSpPr>
        <xdr:cNvPr id="60" name="TextBox 59">
          <a:extLst>
            <a:ext uri="{FF2B5EF4-FFF2-40B4-BE49-F238E27FC236}">
              <a16:creationId xmlns:a16="http://schemas.microsoft.com/office/drawing/2014/main" id="{2DE81F0C-C8E0-463E-B683-7464B5836DFE}"/>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F943A8-244E-4DB2-9F4D-3FA6B5ED33C3}" type="TxLink">
            <a:rPr lang="en-US" sz="34400" b="0" i="0" u="none" strike="noStrike">
              <a:blipFill>
                <a:blip xmlns:r="http://schemas.openxmlformats.org/officeDocument/2006/relationships" r:embed="rId16">
                  <a:extLst>
                    <a:ext uri="{96DAC541-7B7A-43D3-8B79-37D633B846F1}">
                      <asvg:svgBlip xmlns:asvg="http://schemas.microsoft.com/office/drawing/2016/SVG/main" r:embed="rId17"/>
                    </a:ext>
                  </a:extLst>
                </a:blip>
                <a:stretch>
                  <a:fillRect/>
                </a:stretch>
              </a:blipFill>
              <a:latin typeface="Aptos Narrow"/>
            </a:rPr>
            <a:pPr algn="ctr"/>
            <a:t> </a:t>
          </a:fld>
          <a:endParaRPr lang="ru-RU" sz="49600" b="1">
            <a:blipFill>
              <a:blip xmlns:r="http://schemas.openxmlformats.org/officeDocument/2006/relationships" r:embed="rId16">
                <a:extLst>
                  <a:ext uri="{96DAC541-7B7A-43D3-8B79-37D633B846F1}">
                    <asvg:svgBlip xmlns:asvg="http://schemas.microsoft.com/office/drawing/2016/SVG/main" r:embed="rId17"/>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3">
      <xdr:nvSpPr>
        <xdr:cNvPr id="61" name="TextBox 60">
          <a:extLst>
            <a:ext uri="{FF2B5EF4-FFF2-40B4-BE49-F238E27FC236}">
              <a16:creationId xmlns:a16="http://schemas.microsoft.com/office/drawing/2014/main" id="{7783A11E-EF07-4BCC-89C4-7A7E97663E62}"/>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B94B8F-6DD8-4B45-A17E-EDC9C2D8A63E}" type="TxLink">
            <a:rPr lang="en-US" sz="34400" b="0" i="0" u="none" strike="noStrike">
              <a:blipFill>
                <a:blip xmlns:r="http://schemas.openxmlformats.org/officeDocument/2006/relationships" r:embed="rId18">
                  <a:extLst>
                    <a:ext uri="{96DAC541-7B7A-43D3-8B79-37D633B846F1}">
                      <asvg:svgBlip xmlns:asvg="http://schemas.microsoft.com/office/drawing/2016/SVG/main" r:embed="rId19"/>
                    </a:ext>
                  </a:extLst>
                </a:blip>
                <a:stretch>
                  <a:fillRect/>
                </a:stretch>
              </a:blipFill>
              <a:latin typeface="Aptos Narrow"/>
            </a:rPr>
            <a:pPr algn="ctr"/>
            <a:t> </a:t>
          </a:fld>
          <a:endParaRPr lang="ru-RU" sz="34400" b="1">
            <a:blipFill>
              <a:blip xmlns:r="http://schemas.openxmlformats.org/officeDocument/2006/relationships" r:embed="rId18">
                <a:extLst>
                  <a:ext uri="{96DAC541-7B7A-43D3-8B79-37D633B846F1}">
                    <asvg:svgBlip xmlns:asvg="http://schemas.microsoft.com/office/drawing/2016/SVG/main" r:embed="rId19"/>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4">
      <xdr:nvSpPr>
        <xdr:cNvPr id="62" name="TextBox 61">
          <a:extLst>
            <a:ext uri="{FF2B5EF4-FFF2-40B4-BE49-F238E27FC236}">
              <a16:creationId xmlns:a16="http://schemas.microsoft.com/office/drawing/2014/main" id="{6C51CB86-ED2C-43D8-AE8E-060C51A3BA8F}"/>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600FE7-6AF4-4C9C-B438-F1F770917FF5}" type="TxLink">
            <a:rPr lang="en-US" sz="34400" b="0" i="0" u="none" strike="noStrike">
              <a:blipFill>
                <a:blip xmlns:r="http://schemas.openxmlformats.org/officeDocument/2006/relationships" r:embed="rId20">
                  <a:extLst>
                    <a:ext uri="{96DAC541-7B7A-43D3-8B79-37D633B846F1}">
                      <asvg:svgBlip xmlns:asvg="http://schemas.microsoft.com/office/drawing/2016/SVG/main" r:embed="rId21"/>
                    </a:ext>
                  </a:extLst>
                </a:blip>
                <a:stretch>
                  <a:fillRect/>
                </a:stretch>
              </a:blipFill>
              <a:latin typeface="Aptos Narrow"/>
            </a:rPr>
            <a:pPr algn="ctr"/>
            <a:t> </a:t>
          </a:fld>
          <a:endParaRPr lang="ru-RU" sz="34400" b="1">
            <a:blipFill>
              <a:blip xmlns:r="http://schemas.openxmlformats.org/officeDocument/2006/relationships" r:embed="rId20">
                <a:extLst>
                  <a:ext uri="{96DAC541-7B7A-43D3-8B79-37D633B846F1}">
                    <asvg:svgBlip xmlns:asvg="http://schemas.microsoft.com/office/drawing/2016/SVG/main" r:embed="rId21"/>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5">
      <xdr:nvSpPr>
        <xdr:cNvPr id="63" name="TextBox 62">
          <a:extLst>
            <a:ext uri="{FF2B5EF4-FFF2-40B4-BE49-F238E27FC236}">
              <a16:creationId xmlns:a16="http://schemas.microsoft.com/office/drawing/2014/main" id="{6A2C2870-D8F5-4B2E-95CD-EBFBFE440571}"/>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C4F96B-A15B-4E38-8BF3-C29D993C43C1}" type="TxLink">
            <a:rPr lang="en-US" sz="34400" b="0" i="0" u="none" strike="noStrike">
              <a:blipFill>
                <a:blip xmlns:r="http://schemas.openxmlformats.org/officeDocument/2006/relationships" r:embed="rId22">
                  <a:extLst>
                    <a:ext uri="{96DAC541-7B7A-43D3-8B79-37D633B846F1}">
                      <asvg:svgBlip xmlns:asvg="http://schemas.microsoft.com/office/drawing/2016/SVG/main" r:embed="rId23"/>
                    </a:ext>
                  </a:extLst>
                </a:blip>
                <a:stretch>
                  <a:fillRect/>
                </a:stretch>
              </a:blipFill>
              <a:latin typeface="Aptos Narrow"/>
            </a:rPr>
            <a:pPr algn="ctr"/>
            <a:t> </a:t>
          </a:fld>
          <a:endParaRPr lang="ru-RU" sz="34400" b="1">
            <a:blipFill>
              <a:blip xmlns:r="http://schemas.openxmlformats.org/officeDocument/2006/relationships" r:embed="rId22">
                <a:extLst>
                  <a:ext uri="{96DAC541-7B7A-43D3-8B79-37D633B846F1}">
                    <asvg:svgBlip xmlns:asvg="http://schemas.microsoft.com/office/drawing/2016/SVG/main" r:embed="rId23"/>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6">
      <xdr:nvSpPr>
        <xdr:cNvPr id="64" name="TextBox 63">
          <a:extLst>
            <a:ext uri="{FF2B5EF4-FFF2-40B4-BE49-F238E27FC236}">
              <a16:creationId xmlns:a16="http://schemas.microsoft.com/office/drawing/2014/main" id="{19441193-5B0F-4361-90C4-DA2061B6E9BE}"/>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1724FD-C422-48DF-B6CB-66C76995B120}" type="TxLink">
            <a:rPr lang="en-US" sz="34400" b="0" i="0" u="none" strike="noStrike">
              <a:blipFill>
                <a:blip xmlns:r="http://schemas.openxmlformats.org/officeDocument/2006/relationships" r:embed="rId24">
                  <a:extLst>
                    <a:ext uri="{96DAC541-7B7A-43D3-8B79-37D633B846F1}">
                      <asvg:svgBlip xmlns:asvg="http://schemas.microsoft.com/office/drawing/2016/SVG/main" r:embed="rId25"/>
                    </a:ext>
                  </a:extLst>
                </a:blip>
                <a:stretch>
                  <a:fillRect/>
                </a:stretch>
              </a:blipFill>
              <a:latin typeface="Aptos Narrow"/>
            </a:rPr>
            <a:pPr algn="ctr"/>
            <a:t> </a:t>
          </a:fld>
          <a:endParaRPr lang="ru-RU" sz="34400" b="1">
            <a:blipFill>
              <a:blip xmlns:r="http://schemas.openxmlformats.org/officeDocument/2006/relationships" r:embed="rId24">
                <a:extLst>
                  <a:ext uri="{96DAC541-7B7A-43D3-8B79-37D633B846F1}">
                    <asvg:svgBlip xmlns:asvg="http://schemas.microsoft.com/office/drawing/2016/SVG/main" r:embed="rId25"/>
                  </a:ext>
                </a:extLst>
              </a:blip>
              <a:stretch>
                <a:fillRect/>
              </a:stretch>
            </a:blipFill>
          </a:endParaRPr>
        </a:p>
      </xdr:txBody>
    </xdr:sp>
    <xdr:clientData/>
  </xdr:twoCellAnchor>
  <xdr:twoCellAnchor>
    <xdr:from>
      <xdr:col>5</xdr:col>
      <xdr:colOff>243840</xdr:colOff>
      <xdr:row>3</xdr:row>
      <xdr:rowOff>53340</xdr:rowOff>
    </xdr:from>
    <xdr:to>
      <xdr:col>9</xdr:col>
      <xdr:colOff>586740</xdr:colOff>
      <xdr:row>11</xdr:row>
      <xdr:rowOff>45720</xdr:rowOff>
    </xdr:to>
    <xdr:sp macro="" textlink="">
      <xdr:nvSpPr>
        <xdr:cNvPr id="2" name="Rectangle 1">
          <a:hlinkClick xmlns:r="http://schemas.openxmlformats.org/officeDocument/2006/relationships" r:id="rId26"/>
          <a:extLst>
            <a:ext uri="{FF2B5EF4-FFF2-40B4-BE49-F238E27FC236}">
              <a16:creationId xmlns:a16="http://schemas.microsoft.com/office/drawing/2014/main" id="{EC0BE788-EC81-A67B-CE81-2C75D4F193DA}"/>
            </a:ext>
          </a:extLst>
        </xdr:cNvPr>
        <xdr:cNvSpPr/>
      </xdr:nvSpPr>
      <xdr:spPr>
        <a:xfrm>
          <a:off x="3291840" y="601980"/>
          <a:ext cx="2781300" cy="1455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144780</xdr:colOff>
      <xdr:row>3</xdr:row>
      <xdr:rowOff>76200</xdr:rowOff>
    </xdr:from>
    <xdr:to>
      <xdr:col>15</xdr:col>
      <xdr:colOff>83820</xdr:colOff>
      <xdr:row>11</xdr:row>
      <xdr:rowOff>22860</xdr:rowOff>
    </xdr:to>
    <xdr:sp macro="" textlink="">
      <xdr:nvSpPr>
        <xdr:cNvPr id="31" name="Rectangle 30">
          <a:hlinkClick xmlns:r="http://schemas.openxmlformats.org/officeDocument/2006/relationships" r:id="rId27"/>
          <a:extLst>
            <a:ext uri="{FF2B5EF4-FFF2-40B4-BE49-F238E27FC236}">
              <a16:creationId xmlns:a16="http://schemas.microsoft.com/office/drawing/2014/main" id="{7E6F3BD4-A691-A087-931D-E92C556BF1BF}"/>
            </a:ext>
          </a:extLst>
        </xdr:cNvPr>
        <xdr:cNvSpPr/>
      </xdr:nvSpPr>
      <xdr:spPr>
        <a:xfrm>
          <a:off x="6240780" y="624840"/>
          <a:ext cx="2987040"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205740</xdr:colOff>
      <xdr:row>3</xdr:row>
      <xdr:rowOff>76200</xdr:rowOff>
    </xdr:from>
    <xdr:to>
      <xdr:col>19</xdr:col>
      <xdr:colOff>541020</xdr:colOff>
      <xdr:row>11</xdr:row>
      <xdr:rowOff>22860</xdr:rowOff>
    </xdr:to>
    <xdr:sp macro="" textlink="">
      <xdr:nvSpPr>
        <xdr:cNvPr id="33" name="Rectangle 32">
          <a:hlinkClick xmlns:r="http://schemas.openxmlformats.org/officeDocument/2006/relationships" r:id="rId28"/>
          <a:extLst>
            <a:ext uri="{FF2B5EF4-FFF2-40B4-BE49-F238E27FC236}">
              <a16:creationId xmlns:a16="http://schemas.microsoft.com/office/drawing/2014/main" id="{BA39478B-F80E-1652-4F51-9B42CD1A662E}"/>
            </a:ext>
          </a:extLst>
        </xdr:cNvPr>
        <xdr:cNvSpPr/>
      </xdr:nvSpPr>
      <xdr:spPr>
        <a:xfrm>
          <a:off x="9349740" y="624840"/>
          <a:ext cx="2773680"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205048</xdr:colOff>
      <xdr:row>17</xdr:row>
      <xdr:rowOff>172844</xdr:rowOff>
    </xdr:from>
    <xdr:to>
      <xdr:col>4</xdr:col>
      <xdr:colOff>495993</xdr:colOff>
      <xdr:row>21</xdr:row>
      <xdr:rowOff>25276</xdr:rowOff>
    </xdr:to>
    <xdr:sp macro="" textlink="">
      <xdr:nvSpPr>
        <xdr:cNvPr id="59" name="Rectangle 58">
          <a:hlinkClick xmlns:r="http://schemas.openxmlformats.org/officeDocument/2006/relationships" r:id="rId26"/>
          <a:extLst>
            <a:ext uri="{FF2B5EF4-FFF2-40B4-BE49-F238E27FC236}">
              <a16:creationId xmlns:a16="http://schemas.microsoft.com/office/drawing/2014/main" id="{3E9510E1-0264-3AEA-586A-267BFF662D6E}"/>
            </a:ext>
          </a:extLst>
        </xdr:cNvPr>
        <xdr:cNvSpPr/>
      </xdr:nvSpPr>
      <xdr:spPr>
        <a:xfrm>
          <a:off x="1424248" y="3281804"/>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205048</xdr:colOff>
      <xdr:row>22</xdr:row>
      <xdr:rowOff>28064</xdr:rowOff>
    </xdr:from>
    <xdr:to>
      <xdr:col>4</xdr:col>
      <xdr:colOff>495993</xdr:colOff>
      <xdr:row>25</xdr:row>
      <xdr:rowOff>63376</xdr:rowOff>
    </xdr:to>
    <xdr:sp macro="" textlink="">
      <xdr:nvSpPr>
        <xdr:cNvPr id="65" name="Rectangle 64">
          <a:hlinkClick xmlns:r="http://schemas.openxmlformats.org/officeDocument/2006/relationships" r:id="rId27"/>
          <a:extLst>
            <a:ext uri="{FF2B5EF4-FFF2-40B4-BE49-F238E27FC236}">
              <a16:creationId xmlns:a16="http://schemas.microsoft.com/office/drawing/2014/main" id="{B74396D8-D7A5-0EDD-8159-C602C7DFFF16}"/>
            </a:ext>
          </a:extLst>
        </xdr:cNvPr>
        <xdr:cNvSpPr/>
      </xdr:nvSpPr>
      <xdr:spPr>
        <a:xfrm>
          <a:off x="1424248" y="4051424"/>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205048</xdr:colOff>
      <xdr:row>26</xdr:row>
      <xdr:rowOff>89024</xdr:rowOff>
    </xdr:from>
    <xdr:to>
      <xdr:col>4</xdr:col>
      <xdr:colOff>495993</xdr:colOff>
      <xdr:row>29</xdr:row>
      <xdr:rowOff>124336</xdr:rowOff>
    </xdr:to>
    <xdr:sp macro="" textlink="">
      <xdr:nvSpPr>
        <xdr:cNvPr id="66" name="Rectangle 65">
          <a:hlinkClick xmlns:r="http://schemas.openxmlformats.org/officeDocument/2006/relationships" r:id="rId28"/>
          <a:extLst>
            <a:ext uri="{FF2B5EF4-FFF2-40B4-BE49-F238E27FC236}">
              <a16:creationId xmlns:a16="http://schemas.microsoft.com/office/drawing/2014/main" id="{A5B70A84-8DD3-FA2B-65E4-1AC2C3C97503}"/>
            </a:ext>
          </a:extLst>
        </xdr:cNvPr>
        <xdr:cNvSpPr/>
      </xdr:nvSpPr>
      <xdr:spPr>
        <a:xfrm>
          <a:off x="1424248" y="4843904"/>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20</xdr:col>
      <xdr:colOff>555810</xdr:colOff>
      <xdr:row>3</xdr:row>
      <xdr:rowOff>170330</xdr:rowOff>
    </xdr:from>
    <xdr:to>
      <xdr:col>21</xdr:col>
      <xdr:colOff>418549</xdr:colOff>
      <xdr:row>6</xdr:row>
      <xdr:rowOff>98612</xdr:rowOff>
    </xdr:to>
    <xdr:pic>
      <xdr:nvPicPr>
        <xdr:cNvPr id="70" name="Graphic 69" descr="Sun with solid fill">
          <a:hlinkClick xmlns:r="http://schemas.openxmlformats.org/officeDocument/2006/relationships" r:id="rId29"/>
          <a:extLst>
            <a:ext uri="{FF2B5EF4-FFF2-40B4-BE49-F238E27FC236}">
              <a16:creationId xmlns:a16="http://schemas.microsoft.com/office/drawing/2014/main" id="{90F38346-5033-4E72-8A88-2A4CCDA7909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2747810" y="708212"/>
          <a:ext cx="472339" cy="4661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19594</xdr:colOff>
      <xdr:row>1</xdr:row>
      <xdr:rowOff>167640</xdr:rowOff>
    </xdr:from>
    <xdr:to>
      <xdr:col>20</xdr:col>
      <xdr:colOff>312420</xdr:colOff>
      <xdr:row>40</xdr:row>
      <xdr:rowOff>167640</xdr:rowOff>
    </xdr:to>
    <xdr:sp macro="" textlink="">
      <xdr:nvSpPr>
        <xdr:cNvPr id="4" name="Rectangle: Rounded Corners 3">
          <a:extLst>
            <a:ext uri="{FF2B5EF4-FFF2-40B4-BE49-F238E27FC236}">
              <a16:creationId xmlns:a16="http://schemas.microsoft.com/office/drawing/2014/main" id="{66BF5108-B0C5-45D6-8A4E-A22DFD53E3FA}"/>
            </a:ext>
          </a:extLst>
        </xdr:cNvPr>
        <xdr:cNvSpPr/>
      </xdr:nvSpPr>
      <xdr:spPr>
        <a:xfrm>
          <a:off x="1238794" y="350520"/>
          <a:ext cx="11265626" cy="7132320"/>
        </a:xfrm>
        <a:prstGeom prst="roundRect">
          <a:avLst>
            <a:gd name="adj" fmla="val 2780"/>
          </a:avLst>
        </a:prstGeom>
        <a:solidFill>
          <a:srgbClr val="F6F5EF"/>
        </a:solidFill>
        <a:ln w="9525">
          <a:solidFill>
            <a:schemeClr val="bg1"/>
          </a:solidFill>
        </a:ln>
        <a:effectLst>
          <a:outerShdw blurRad="444500" dist="63500" dir="5400000" algn="tl"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28596</xdr:colOff>
      <xdr:row>2</xdr:row>
      <xdr:rowOff>0</xdr:rowOff>
    </xdr:from>
    <xdr:to>
      <xdr:col>5</xdr:col>
      <xdr:colOff>63038</xdr:colOff>
      <xdr:row>40</xdr:row>
      <xdr:rowOff>158634</xdr:rowOff>
    </xdr:to>
    <xdr:sp macro="" textlink="">
      <xdr:nvSpPr>
        <xdr:cNvPr id="5" name="Rectangle: Rounded Corners 13">
          <a:extLst>
            <a:ext uri="{FF2B5EF4-FFF2-40B4-BE49-F238E27FC236}">
              <a16:creationId xmlns:a16="http://schemas.microsoft.com/office/drawing/2014/main" id="{EC7CE9B1-AB3D-467E-B493-D9C05DB1B2D2}"/>
            </a:ext>
          </a:extLst>
        </xdr:cNvPr>
        <xdr:cNvSpPr/>
      </xdr:nvSpPr>
      <xdr:spPr>
        <a:xfrm>
          <a:off x="1247796" y="365760"/>
          <a:ext cx="1863242" cy="7108074"/>
        </a:xfrm>
        <a:custGeom>
          <a:avLst/>
          <a:gdLst>
            <a:gd name="connsiteX0" fmla="*/ 0 w 2090059"/>
            <a:gd name="connsiteY0" fmla="*/ 180393 h 7498080"/>
            <a:gd name="connsiteX1" fmla="*/ 180393 w 2090059"/>
            <a:gd name="connsiteY1" fmla="*/ 0 h 7498080"/>
            <a:gd name="connsiteX2" fmla="*/ 1909666 w 2090059"/>
            <a:gd name="connsiteY2" fmla="*/ 0 h 7498080"/>
            <a:gd name="connsiteX3" fmla="*/ 2090059 w 2090059"/>
            <a:gd name="connsiteY3" fmla="*/ 180393 h 7498080"/>
            <a:gd name="connsiteX4" fmla="*/ 2090059 w 2090059"/>
            <a:gd name="connsiteY4" fmla="*/ 7317687 h 7498080"/>
            <a:gd name="connsiteX5" fmla="*/ 1909666 w 2090059"/>
            <a:gd name="connsiteY5" fmla="*/ 7498080 h 7498080"/>
            <a:gd name="connsiteX6" fmla="*/ 180393 w 2090059"/>
            <a:gd name="connsiteY6" fmla="*/ 7498080 h 7498080"/>
            <a:gd name="connsiteX7" fmla="*/ 0 w 2090059"/>
            <a:gd name="connsiteY7" fmla="*/ 7317687 h 7498080"/>
            <a:gd name="connsiteX8" fmla="*/ 0 w 2090059"/>
            <a:gd name="connsiteY8" fmla="*/ 180393 h 7498080"/>
            <a:gd name="connsiteX0" fmla="*/ 0 w 2119773"/>
            <a:gd name="connsiteY0" fmla="*/ 180393 h 7498080"/>
            <a:gd name="connsiteX1" fmla="*/ 180393 w 2119773"/>
            <a:gd name="connsiteY1" fmla="*/ 0 h 7498080"/>
            <a:gd name="connsiteX2" fmla="*/ 1909666 w 2119773"/>
            <a:gd name="connsiteY2" fmla="*/ 0 h 7498080"/>
            <a:gd name="connsiteX3" fmla="*/ 2090059 w 2119773"/>
            <a:gd name="connsiteY3" fmla="*/ 7317687 h 7498080"/>
            <a:gd name="connsiteX4" fmla="*/ 1909666 w 2119773"/>
            <a:gd name="connsiteY4" fmla="*/ 7498080 h 7498080"/>
            <a:gd name="connsiteX5" fmla="*/ 180393 w 2119773"/>
            <a:gd name="connsiteY5" fmla="*/ 7498080 h 7498080"/>
            <a:gd name="connsiteX6" fmla="*/ 0 w 2119773"/>
            <a:gd name="connsiteY6" fmla="*/ 7317687 h 7498080"/>
            <a:gd name="connsiteX7" fmla="*/ 0 w 2119773"/>
            <a:gd name="connsiteY7" fmla="*/ 180393 h 7498080"/>
            <a:gd name="connsiteX0" fmla="*/ 0 w 2125825"/>
            <a:gd name="connsiteY0" fmla="*/ 180393 h 7498080"/>
            <a:gd name="connsiteX1" fmla="*/ 180393 w 2125825"/>
            <a:gd name="connsiteY1" fmla="*/ 0 h 7498080"/>
            <a:gd name="connsiteX2" fmla="*/ 1909666 w 2125825"/>
            <a:gd name="connsiteY2" fmla="*/ 0 h 7498080"/>
            <a:gd name="connsiteX3" fmla="*/ 1909666 w 2125825"/>
            <a:gd name="connsiteY3" fmla="*/ 7498080 h 7498080"/>
            <a:gd name="connsiteX4" fmla="*/ 180393 w 2125825"/>
            <a:gd name="connsiteY4" fmla="*/ 7498080 h 7498080"/>
            <a:gd name="connsiteX5" fmla="*/ 0 w 2125825"/>
            <a:gd name="connsiteY5" fmla="*/ 7317687 h 7498080"/>
            <a:gd name="connsiteX6" fmla="*/ 0 w 2125825"/>
            <a:gd name="connsiteY6" fmla="*/ 180393 h 7498080"/>
            <a:gd name="connsiteX0" fmla="*/ 0 w 1909666"/>
            <a:gd name="connsiteY0" fmla="*/ 180393 h 7498080"/>
            <a:gd name="connsiteX1" fmla="*/ 180393 w 1909666"/>
            <a:gd name="connsiteY1" fmla="*/ 0 h 7498080"/>
            <a:gd name="connsiteX2" fmla="*/ 1909666 w 1909666"/>
            <a:gd name="connsiteY2" fmla="*/ 0 h 7498080"/>
            <a:gd name="connsiteX3" fmla="*/ 1909666 w 1909666"/>
            <a:gd name="connsiteY3" fmla="*/ 7498080 h 7498080"/>
            <a:gd name="connsiteX4" fmla="*/ 180393 w 1909666"/>
            <a:gd name="connsiteY4" fmla="*/ 7498080 h 7498080"/>
            <a:gd name="connsiteX5" fmla="*/ 0 w 1909666"/>
            <a:gd name="connsiteY5" fmla="*/ 7317687 h 7498080"/>
            <a:gd name="connsiteX6" fmla="*/ 0 w 1909666"/>
            <a:gd name="connsiteY6" fmla="*/ 180393 h 74980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09666" h="7498080">
              <a:moveTo>
                <a:pt x="0" y="180393"/>
              </a:moveTo>
              <a:cubicBezTo>
                <a:pt x="0" y="80765"/>
                <a:pt x="80765" y="0"/>
                <a:pt x="180393" y="0"/>
              </a:cubicBezTo>
              <a:lnTo>
                <a:pt x="1909666" y="0"/>
              </a:lnTo>
              <a:lnTo>
                <a:pt x="1909666" y="7498080"/>
              </a:lnTo>
              <a:lnTo>
                <a:pt x="180393" y="7498080"/>
              </a:lnTo>
              <a:cubicBezTo>
                <a:pt x="80765" y="7498080"/>
                <a:pt x="0" y="7417315"/>
                <a:pt x="0" y="7317687"/>
              </a:cubicBezTo>
              <a:lnTo>
                <a:pt x="0" y="180393"/>
              </a:lnTo>
              <a:close/>
            </a:path>
          </a:pathLst>
        </a:custGeom>
        <a:gradFill>
          <a:gsLst>
            <a:gs pos="0">
              <a:srgbClr val="2B435C"/>
            </a:gs>
            <a:gs pos="52000">
              <a:srgbClr val="192837"/>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228600</xdr:colOff>
      <xdr:row>3</xdr:row>
      <xdr:rowOff>99060</xdr:rowOff>
    </xdr:from>
    <xdr:to>
      <xdr:col>19</xdr:col>
      <xdr:colOff>533400</xdr:colOff>
      <xdr:row>11</xdr:row>
      <xdr:rowOff>7620</xdr:rowOff>
    </xdr:to>
    <xdr:sp macro="" textlink="Processing!H8">
      <xdr:nvSpPr>
        <xdr:cNvPr id="6" name="Rectangle: Rounded Corners 5">
          <a:extLst>
            <a:ext uri="{FF2B5EF4-FFF2-40B4-BE49-F238E27FC236}">
              <a16:creationId xmlns:a16="http://schemas.microsoft.com/office/drawing/2014/main" id="{05E412D5-AEA6-4CD0-B354-0BA761363C2E}"/>
            </a:ext>
          </a:extLst>
        </xdr:cNvPr>
        <xdr:cNvSpPr/>
      </xdr:nvSpPr>
      <xdr:spPr>
        <a:xfrm>
          <a:off x="9372600" y="647700"/>
          <a:ext cx="2743200" cy="1371600"/>
        </a:xfrm>
        <a:prstGeom prst="roundRect">
          <a:avLst>
            <a:gd name="adj" fmla="val 10575"/>
          </a:avLst>
        </a:prstGeom>
        <a:gradFill>
          <a:gsLst>
            <a:gs pos="0">
              <a:srgbClr val="60B0BE"/>
            </a:gs>
            <a:gs pos="100000">
              <a:srgbClr val="4192AE"/>
            </a:gs>
          </a:gsLst>
          <a:lin ang="2700000" scaled="1"/>
        </a:gradFill>
        <a:ln w="9525">
          <a:noFill/>
        </a:ln>
        <a:effectLst>
          <a:outerShdw blurRad="254000" dist="101600" dir="5400000" algn="t"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7F5829C8-431D-41F0-A3F2-DDC2E2E2B59E}" type="TxLink">
            <a:rPr lang="en-US" sz="1400" b="0" i="0" u="none" strike="noStrike" kern="1200">
              <a:solidFill>
                <a:schemeClr val="bg1"/>
              </a:solidFill>
              <a:latin typeface="Aptos Narrow"/>
              <a:ea typeface="+mn-ea"/>
              <a:cs typeface="+mn-cs"/>
            </a:rPr>
            <a:pPr marL="0" indent="0" algn="ctr" defTabSz="914400" rtl="0" eaLnBrk="1" latinLnBrk="0" hangingPunct="1"/>
            <a:t>Product Trends</a:t>
          </a:fld>
          <a:endParaRPr lang="ru-RU" sz="1400" kern="1200">
            <a:solidFill>
              <a:schemeClr val="bg1"/>
            </a:solidFill>
            <a:latin typeface="+mn-lt"/>
            <a:ea typeface="+mn-ea"/>
            <a:cs typeface="+mn-cs"/>
          </a:endParaRPr>
        </a:p>
      </xdr:txBody>
    </xdr:sp>
    <xdr:clientData/>
  </xdr:twoCellAnchor>
  <xdr:twoCellAnchor>
    <xdr:from>
      <xdr:col>15</xdr:col>
      <xdr:colOff>228600</xdr:colOff>
      <xdr:row>12</xdr:row>
      <xdr:rowOff>53340</xdr:rowOff>
    </xdr:from>
    <xdr:to>
      <xdr:col>19</xdr:col>
      <xdr:colOff>533400</xdr:colOff>
      <xdr:row>26</xdr:row>
      <xdr:rowOff>114300</xdr:rowOff>
    </xdr:to>
    <xdr:sp macro="" textlink="">
      <xdr:nvSpPr>
        <xdr:cNvPr id="7" name="Rectangle: Rounded Corners 6">
          <a:extLst>
            <a:ext uri="{FF2B5EF4-FFF2-40B4-BE49-F238E27FC236}">
              <a16:creationId xmlns:a16="http://schemas.microsoft.com/office/drawing/2014/main" id="{CCC306F8-7386-4E32-962B-2B02D65D0DFD}"/>
            </a:ext>
          </a:extLst>
        </xdr:cNvPr>
        <xdr:cNvSpPr/>
      </xdr:nvSpPr>
      <xdr:spPr>
        <a:xfrm>
          <a:off x="9372600" y="2247900"/>
          <a:ext cx="2743200" cy="2621280"/>
        </a:xfrm>
        <a:prstGeom prst="roundRect">
          <a:avLst>
            <a:gd name="adj" fmla="val 6044"/>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15</xdr:col>
      <xdr:colOff>228600</xdr:colOff>
      <xdr:row>27</xdr:row>
      <xdr:rowOff>137160</xdr:rowOff>
    </xdr:from>
    <xdr:to>
      <xdr:col>19</xdr:col>
      <xdr:colOff>533400</xdr:colOff>
      <xdr:row>39</xdr:row>
      <xdr:rowOff>45720</xdr:rowOff>
    </xdr:to>
    <xdr:sp macro="" textlink="">
      <xdr:nvSpPr>
        <xdr:cNvPr id="8" name="Rectangle: Rounded Corners 7">
          <a:extLst>
            <a:ext uri="{FF2B5EF4-FFF2-40B4-BE49-F238E27FC236}">
              <a16:creationId xmlns:a16="http://schemas.microsoft.com/office/drawing/2014/main" id="{EFD02463-9C2F-407F-AA32-34999693112C}"/>
            </a:ext>
          </a:extLst>
        </xdr:cNvPr>
        <xdr:cNvSpPr/>
      </xdr:nvSpPr>
      <xdr:spPr>
        <a:xfrm>
          <a:off x="9372600" y="5074920"/>
          <a:ext cx="2743200" cy="2103120"/>
        </a:xfrm>
        <a:prstGeom prst="roundRect">
          <a:avLst>
            <a:gd name="adj" fmla="val 6044"/>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289560</xdr:colOff>
      <xdr:row>12</xdr:row>
      <xdr:rowOff>53340</xdr:rowOff>
    </xdr:from>
    <xdr:to>
      <xdr:col>15</xdr:col>
      <xdr:colOff>45720</xdr:colOff>
      <xdr:row>26</xdr:row>
      <xdr:rowOff>114300</xdr:rowOff>
    </xdr:to>
    <xdr:sp macro="" textlink="">
      <xdr:nvSpPr>
        <xdr:cNvPr id="9" name="Rectangle: Rounded Corners 8">
          <a:extLst>
            <a:ext uri="{FF2B5EF4-FFF2-40B4-BE49-F238E27FC236}">
              <a16:creationId xmlns:a16="http://schemas.microsoft.com/office/drawing/2014/main" id="{00D86866-4CC2-4B6A-A44E-70B3A77A2AC7}"/>
            </a:ext>
          </a:extLst>
        </xdr:cNvPr>
        <xdr:cNvSpPr/>
      </xdr:nvSpPr>
      <xdr:spPr>
        <a:xfrm>
          <a:off x="3337560" y="2247900"/>
          <a:ext cx="5852160" cy="2621280"/>
        </a:xfrm>
        <a:prstGeom prst="roundRect">
          <a:avLst>
            <a:gd name="adj" fmla="val 6044"/>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289560</xdr:colOff>
      <xdr:row>27</xdr:row>
      <xdr:rowOff>144780</xdr:rowOff>
    </xdr:from>
    <xdr:to>
      <xdr:col>15</xdr:col>
      <xdr:colOff>45720</xdr:colOff>
      <xdr:row>39</xdr:row>
      <xdr:rowOff>53340</xdr:rowOff>
    </xdr:to>
    <xdr:sp macro="" textlink="">
      <xdr:nvSpPr>
        <xdr:cNvPr id="10" name="Rectangle: Rounded Corners 9">
          <a:extLst>
            <a:ext uri="{FF2B5EF4-FFF2-40B4-BE49-F238E27FC236}">
              <a16:creationId xmlns:a16="http://schemas.microsoft.com/office/drawing/2014/main" id="{1D1D61B9-388A-4A4C-87FA-661CB5854A76}"/>
            </a:ext>
          </a:extLst>
        </xdr:cNvPr>
        <xdr:cNvSpPr/>
      </xdr:nvSpPr>
      <xdr:spPr>
        <a:xfrm>
          <a:off x="3337560" y="5082540"/>
          <a:ext cx="5852160" cy="2103120"/>
        </a:xfrm>
        <a:prstGeom prst="roundRect">
          <a:avLst>
            <a:gd name="adj" fmla="val 6044"/>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281940</xdr:colOff>
      <xdr:row>3</xdr:row>
      <xdr:rowOff>99060</xdr:rowOff>
    </xdr:from>
    <xdr:to>
      <xdr:col>9</xdr:col>
      <xdr:colOff>586740</xdr:colOff>
      <xdr:row>11</xdr:row>
      <xdr:rowOff>7620</xdr:rowOff>
    </xdr:to>
    <xdr:sp macro="" textlink="Processing!N8">
      <xdr:nvSpPr>
        <xdr:cNvPr id="11" name="Rectangle: Rounded Corners 10">
          <a:extLst>
            <a:ext uri="{FF2B5EF4-FFF2-40B4-BE49-F238E27FC236}">
              <a16:creationId xmlns:a16="http://schemas.microsoft.com/office/drawing/2014/main" id="{3D596263-7B11-4007-AE8F-846E820AF8F0}"/>
            </a:ext>
          </a:extLst>
        </xdr:cNvPr>
        <xdr:cNvSpPr/>
      </xdr:nvSpPr>
      <xdr:spPr>
        <a:xfrm>
          <a:off x="3329940" y="647700"/>
          <a:ext cx="2743200" cy="1371600"/>
        </a:xfrm>
        <a:prstGeom prst="roundRect">
          <a:avLst>
            <a:gd name="adj" fmla="val 10575"/>
          </a:avLst>
        </a:prstGeom>
        <a:gradFill>
          <a:gsLst>
            <a:gs pos="0">
              <a:srgbClr val="82CBB9"/>
            </a:gs>
            <a:gs pos="100000">
              <a:srgbClr val="4FA992"/>
            </a:gs>
          </a:gsLst>
          <a:lin ang="2700000" scaled="1"/>
        </a:gradFill>
        <a:ln>
          <a:noFill/>
        </a:ln>
        <a:effectLst>
          <a:outerShdw blurRad="254000" dist="101600" dir="5400000" algn="t"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fld id="{8F53116E-2464-42CF-B5FC-88D593E5F0CC}" type="TxLink">
            <a:rPr lang="en-US" sz="1400" b="0" i="0" u="none" strike="noStrike" kern="1200">
              <a:solidFill>
                <a:schemeClr val="bg1"/>
              </a:solidFill>
              <a:latin typeface="Aptos Narrow"/>
              <a:ea typeface="+mn-ea"/>
              <a:cs typeface="+mn-cs"/>
            </a:rPr>
            <a:pPr marL="0" indent="0" algn="ctr" defTabSz="914400" rtl="0" eaLnBrk="1" latinLnBrk="0" hangingPunct="1"/>
            <a:t>Weekly Sales Trends</a:t>
          </a:fld>
          <a:endParaRPr lang="ru-RU" sz="2400" kern="1200">
            <a:solidFill>
              <a:schemeClr val="bg1"/>
            </a:solidFill>
            <a:latin typeface="+mn-lt"/>
            <a:ea typeface="+mn-ea"/>
            <a:cs typeface="+mn-cs"/>
          </a:endParaRPr>
        </a:p>
      </xdr:txBody>
    </xdr:sp>
    <xdr:clientData/>
  </xdr:twoCellAnchor>
  <xdr:twoCellAnchor>
    <xdr:from>
      <xdr:col>10</xdr:col>
      <xdr:colOff>152400</xdr:colOff>
      <xdr:row>3</xdr:row>
      <xdr:rowOff>99060</xdr:rowOff>
    </xdr:from>
    <xdr:to>
      <xdr:col>15</xdr:col>
      <xdr:colOff>53340</xdr:colOff>
      <xdr:row>11</xdr:row>
      <xdr:rowOff>7620</xdr:rowOff>
    </xdr:to>
    <xdr:sp macro="" textlink="Processing!A8">
      <xdr:nvSpPr>
        <xdr:cNvPr id="12" name="Rectangle: Rounded Corners 11">
          <a:extLst>
            <a:ext uri="{FF2B5EF4-FFF2-40B4-BE49-F238E27FC236}">
              <a16:creationId xmlns:a16="http://schemas.microsoft.com/office/drawing/2014/main" id="{52D84F0F-8F8A-42D8-8A12-A03303E03494}"/>
            </a:ext>
          </a:extLst>
        </xdr:cNvPr>
        <xdr:cNvSpPr/>
      </xdr:nvSpPr>
      <xdr:spPr>
        <a:xfrm>
          <a:off x="6248400" y="647700"/>
          <a:ext cx="2948940" cy="1371600"/>
        </a:xfrm>
        <a:prstGeom prst="roundRect">
          <a:avLst>
            <a:gd name="adj" fmla="val 10575"/>
          </a:avLst>
        </a:prstGeom>
        <a:gradFill>
          <a:gsLst>
            <a:gs pos="0">
              <a:srgbClr val="609DD4"/>
            </a:gs>
            <a:gs pos="100000">
              <a:srgbClr val="4B89C5"/>
            </a:gs>
          </a:gsLst>
          <a:lin ang="2700000" scaled="1"/>
        </a:gradFill>
        <a:ln w="9525">
          <a:noFill/>
        </a:ln>
        <a:effectLst>
          <a:outerShdw blurRad="254000" dist="101600" dir="5400000" algn="t"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B21E3101-0230-4326-AA27-4525D5457293}" type="TxLink">
            <a:rPr lang="en-US" sz="1400" b="0" i="0" u="none" strike="noStrike" kern="1200">
              <a:solidFill>
                <a:schemeClr val="bg1"/>
              </a:solidFill>
              <a:latin typeface="Aptos Narrow"/>
              <a:ea typeface="+mn-ea"/>
              <a:cs typeface="+mn-cs"/>
            </a:rPr>
            <a:pPr marL="0" indent="0" algn="ctr" defTabSz="914400" rtl="0" eaLnBrk="1" latinLnBrk="0" hangingPunct="1"/>
            <a:t>Revenue vs Expenses</a:t>
          </a:fld>
          <a:endParaRPr lang="ru-RU" sz="1400" kern="1200">
            <a:solidFill>
              <a:schemeClr val="bg1"/>
            </a:solidFill>
            <a:latin typeface="+mn-lt"/>
            <a:ea typeface="+mn-ea"/>
            <a:cs typeface="+mn-cs"/>
          </a:endParaRPr>
        </a:p>
      </xdr:txBody>
    </xdr:sp>
    <xdr:clientData/>
  </xdr:twoCellAnchor>
  <xdr:twoCellAnchor>
    <xdr:from>
      <xdr:col>2</xdr:col>
      <xdr:colOff>349623</xdr:colOff>
      <xdr:row>3</xdr:row>
      <xdr:rowOff>119231</xdr:rowOff>
    </xdr:from>
    <xdr:to>
      <xdr:col>4</xdr:col>
      <xdr:colOff>385482</xdr:colOff>
      <xdr:row>10</xdr:row>
      <xdr:rowOff>119231</xdr:rowOff>
    </xdr:to>
    <xdr:sp macro="" textlink="">
      <xdr:nvSpPr>
        <xdr:cNvPr id="13" name="Oval 12">
          <a:extLst>
            <a:ext uri="{FF2B5EF4-FFF2-40B4-BE49-F238E27FC236}">
              <a16:creationId xmlns:a16="http://schemas.microsoft.com/office/drawing/2014/main" id="{2965D075-36FD-47CB-A756-E1BA200D7343}"/>
            </a:ext>
          </a:extLst>
        </xdr:cNvPr>
        <xdr:cNvSpPr/>
      </xdr:nvSpPr>
      <xdr:spPr>
        <a:xfrm>
          <a:off x="1568823" y="667871"/>
          <a:ext cx="1255059" cy="1280160"/>
        </a:xfrm>
        <a:prstGeom prst="ellipse">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100">
              <a:solidFill>
                <a:schemeClr val="bg1"/>
              </a:solidFill>
            </a:rPr>
            <a:t>POS</a:t>
          </a:r>
          <a:endParaRPr lang="ru-RU" sz="3100">
            <a:solidFill>
              <a:schemeClr val="bg1"/>
            </a:solidFill>
          </a:endParaRPr>
        </a:p>
      </xdr:txBody>
    </xdr:sp>
    <xdr:clientData/>
  </xdr:twoCellAnchor>
  <xdr:twoCellAnchor editAs="oneCell">
    <xdr:from>
      <xdr:col>3</xdr:col>
      <xdr:colOff>141194</xdr:colOff>
      <xdr:row>7</xdr:row>
      <xdr:rowOff>87212</xdr:rowOff>
    </xdr:from>
    <xdr:to>
      <xdr:col>3</xdr:col>
      <xdr:colOff>587525</xdr:colOff>
      <xdr:row>9</xdr:row>
      <xdr:rowOff>176574</xdr:rowOff>
    </xdr:to>
    <xdr:pic>
      <xdr:nvPicPr>
        <xdr:cNvPr id="14" name="Graphic 13" descr="Shopping bag outline">
          <a:extLst>
            <a:ext uri="{FF2B5EF4-FFF2-40B4-BE49-F238E27FC236}">
              <a16:creationId xmlns:a16="http://schemas.microsoft.com/office/drawing/2014/main" id="{A0F9412A-A425-4D16-B474-EC68B791C0C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69994" y="1367372"/>
          <a:ext cx="446331" cy="455122"/>
        </a:xfrm>
        <a:prstGeom prst="rect">
          <a:avLst/>
        </a:prstGeom>
      </xdr:spPr>
    </xdr:pic>
    <xdr:clientData/>
  </xdr:twoCellAnchor>
  <xdr:twoCellAnchor>
    <xdr:from>
      <xdr:col>5</xdr:col>
      <xdr:colOff>502920</xdr:colOff>
      <xdr:row>14</xdr:row>
      <xdr:rowOff>91440</xdr:rowOff>
    </xdr:from>
    <xdr:to>
      <xdr:col>9</xdr:col>
      <xdr:colOff>167640</xdr:colOff>
      <xdr:row>26</xdr:row>
      <xdr:rowOff>0</xdr:rowOff>
    </xdr:to>
    <xdr:graphicFrame macro="">
      <xdr:nvGraphicFramePr>
        <xdr:cNvPr id="15" name="Chart 14">
          <a:extLst>
            <a:ext uri="{FF2B5EF4-FFF2-40B4-BE49-F238E27FC236}">
              <a16:creationId xmlns:a16="http://schemas.microsoft.com/office/drawing/2014/main" id="{E7651A16-C6C5-451D-BD25-9448E3B6C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403860</xdr:colOff>
      <xdr:row>13</xdr:row>
      <xdr:rowOff>160020</xdr:rowOff>
    </xdr:from>
    <xdr:to>
      <xdr:col>10</xdr:col>
      <xdr:colOff>388620</xdr:colOff>
      <xdr:row>26</xdr:row>
      <xdr:rowOff>68580</xdr:rowOff>
    </xdr:to>
    <xdr:graphicFrame macro="">
      <xdr:nvGraphicFramePr>
        <xdr:cNvPr id="16" name="Chart 15">
          <a:extLst>
            <a:ext uri="{FF2B5EF4-FFF2-40B4-BE49-F238E27FC236}">
              <a16:creationId xmlns:a16="http://schemas.microsoft.com/office/drawing/2014/main" id="{41C26E10-A4BD-41F5-B6AD-21FA5A35B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342900</xdr:colOff>
      <xdr:row>13</xdr:row>
      <xdr:rowOff>160020</xdr:rowOff>
    </xdr:from>
    <xdr:to>
      <xdr:col>14</xdr:col>
      <xdr:colOff>563880</xdr:colOff>
      <xdr:row>26</xdr:row>
      <xdr:rowOff>68580</xdr:rowOff>
    </xdr:to>
    <xdr:graphicFrame macro="">
      <xdr:nvGraphicFramePr>
        <xdr:cNvPr id="17" name="Chart 16">
          <a:extLst>
            <a:ext uri="{FF2B5EF4-FFF2-40B4-BE49-F238E27FC236}">
              <a16:creationId xmlns:a16="http://schemas.microsoft.com/office/drawing/2014/main" id="{06583151-BF58-4C7A-8455-D9F4E8C1E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182880</xdr:colOff>
      <xdr:row>12</xdr:row>
      <xdr:rowOff>152400</xdr:rowOff>
    </xdr:from>
    <xdr:to>
      <xdr:col>13</xdr:col>
      <xdr:colOff>289560</xdr:colOff>
      <xdr:row>14</xdr:row>
      <xdr:rowOff>60960</xdr:rowOff>
    </xdr:to>
    <xdr:sp macro="" textlink="Processing!J1">
      <xdr:nvSpPr>
        <xdr:cNvPr id="18" name="TextBox 17">
          <a:extLst>
            <a:ext uri="{FF2B5EF4-FFF2-40B4-BE49-F238E27FC236}">
              <a16:creationId xmlns:a16="http://schemas.microsoft.com/office/drawing/2014/main" id="{1A492901-A9CB-4AA1-8F6D-03A19A7324BE}"/>
            </a:ext>
          </a:extLst>
        </xdr:cNvPr>
        <xdr:cNvSpPr txBox="1"/>
      </xdr:nvSpPr>
      <xdr:spPr>
        <a:xfrm>
          <a:off x="6888480" y="2346960"/>
          <a:ext cx="13258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C42CDD8-7C5B-4A02-B8B9-C6DF037385A2}" type="TxLink">
            <a:rPr lang="en-US" sz="1200" b="1" i="0" u="none" strike="noStrike">
              <a:solidFill>
                <a:srgbClr val="2B4967"/>
              </a:solidFill>
              <a:latin typeface="Aptos Narrow"/>
            </a:rPr>
            <a:pPr algn="ctr"/>
            <a:t>Top-5 Sellers</a:t>
          </a:fld>
          <a:endParaRPr lang="ru-RU" sz="1200" b="1">
            <a:solidFill>
              <a:srgbClr val="2B4967"/>
            </a:solidFill>
          </a:endParaRPr>
        </a:p>
      </xdr:txBody>
    </xdr:sp>
    <xdr:clientData/>
  </xdr:twoCellAnchor>
  <xdr:twoCellAnchor>
    <xdr:from>
      <xdr:col>6</xdr:col>
      <xdr:colOff>396996</xdr:colOff>
      <xdr:row>12</xdr:row>
      <xdr:rowOff>152400</xdr:rowOff>
    </xdr:from>
    <xdr:to>
      <xdr:col>8</xdr:col>
      <xdr:colOff>273564</xdr:colOff>
      <xdr:row>14</xdr:row>
      <xdr:rowOff>60960</xdr:rowOff>
    </xdr:to>
    <xdr:sp macro="" textlink="Processing!A1">
      <xdr:nvSpPr>
        <xdr:cNvPr id="19" name="TextBox 18">
          <a:extLst>
            <a:ext uri="{FF2B5EF4-FFF2-40B4-BE49-F238E27FC236}">
              <a16:creationId xmlns:a16="http://schemas.microsoft.com/office/drawing/2014/main" id="{22EBD404-2BA0-4C99-A761-E0F0D9527124}"/>
            </a:ext>
          </a:extLst>
        </xdr:cNvPr>
        <xdr:cNvSpPr txBox="1"/>
      </xdr:nvSpPr>
      <xdr:spPr>
        <a:xfrm>
          <a:off x="4054596" y="2346960"/>
          <a:ext cx="10957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1810AE-CCE9-4FD7-B082-7A09484E2BF9}" type="TxLink">
            <a:rPr lang="en-US" sz="1200" b="1" i="0" u="none" strike="noStrike">
              <a:solidFill>
                <a:srgbClr val="2B4967"/>
              </a:solidFill>
              <a:latin typeface="Aptos Narrow"/>
            </a:rPr>
            <a:pPr algn="ctr"/>
            <a:t>Conversion</a:t>
          </a:fld>
          <a:endParaRPr lang="ru-RU" sz="1400" b="1">
            <a:solidFill>
              <a:srgbClr val="2B4967"/>
            </a:solidFill>
          </a:endParaRPr>
        </a:p>
      </xdr:txBody>
    </xdr:sp>
    <xdr:clientData/>
  </xdr:twoCellAnchor>
  <xdr:twoCellAnchor>
    <xdr:from>
      <xdr:col>6</xdr:col>
      <xdr:colOff>396996</xdr:colOff>
      <xdr:row>18</xdr:row>
      <xdr:rowOff>145633</xdr:rowOff>
    </xdr:from>
    <xdr:to>
      <xdr:col>8</xdr:col>
      <xdr:colOff>273564</xdr:colOff>
      <xdr:row>21</xdr:row>
      <xdr:rowOff>82968</xdr:rowOff>
    </xdr:to>
    <xdr:sp macro="" textlink="Processing!A2">
      <xdr:nvSpPr>
        <xdr:cNvPr id="20" name="TextBox 19">
          <a:extLst>
            <a:ext uri="{FF2B5EF4-FFF2-40B4-BE49-F238E27FC236}">
              <a16:creationId xmlns:a16="http://schemas.microsoft.com/office/drawing/2014/main" id="{6F72E00F-6626-43D2-809E-F0EB54420F3A}"/>
            </a:ext>
          </a:extLst>
        </xdr:cNvPr>
        <xdr:cNvSpPr txBox="1"/>
      </xdr:nvSpPr>
      <xdr:spPr>
        <a:xfrm>
          <a:off x="4054596" y="3437473"/>
          <a:ext cx="1095768" cy="485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99E086-AE23-4C54-981D-9370C6F7CCDA}" type="TxLink">
            <a:rPr lang="en-US" sz="2400" b="0" i="0" u="none" strike="noStrike">
              <a:solidFill>
                <a:srgbClr val="2B4967"/>
              </a:solidFill>
              <a:latin typeface="Aptos Narrow"/>
            </a:rPr>
            <a:pPr algn="ctr"/>
            <a:t>38%</a:t>
          </a:fld>
          <a:endParaRPr lang="ru-RU" sz="2800" b="1">
            <a:solidFill>
              <a:srgbClr val="2B4967"/>
            </a:solidFill>
          </a:endParaRPr>
        </a:p>
      </xdr:txBody>
    </xdr:sp>
    <xdr:clientData/>
  </xdr:twoCellAnchor>
  <xdr:twoCellAnchor>
    <xdr:from>
      <xdr:col>15</xdr:col>
      <xdr:colOff>274320</xdr:colOff>
      <xdr:row>14</xdr:row>
      <xdr:rowOff>114300</xdr:rowOff>
    </xdr:from>
    <xdr:to>
      <xdr:col>19</xdr:col>
      <xdr:colOff>487680</xdr:colOff>
      <xdr:row>26</xdr:row>
      <xdr:rowOff>38100</xdr:rowOff>
    </xdr:to>
    <xdr:graphicFrame macro="">
      <xdr:nvGraphicFramePr>
        <xdr:cNvPr id="21" name="Chart 20">
          <a:extLst>
            <a:ext uri="{FF2B5EF4-FFF2-40B4-BE49-F238E27FC236}">
              <a16:creationId xmlns:a16="http://schemas.microsoft.com/office/drawing/2014/main" id="{7204BB6E-0E01-459B-AB6B-9CD349BBD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287503</xdr:colOff>
      <xdr:row>12</xdr:row>
      <xdr:rowOff>152400</xdr:rowOff>
    </xdr:from>
    <xdr:to>
      <xdr:col>19</xdr:col>
      <xdr:colOff>63018</xdr:colOff>
      <xdr:row>14</xdr:row>
      <xdr:rowOff>60960</xdr:rowOff>
    </xdr:to>
    <xdr:sp macro="" textlink="Processing!N8">
      <xdr:nvSpPr>
        <xdr:cNvPr id="22" name="TextBox 21">
          <a:extLst>
            <a:ext uri="{FF2B5EF4-FFF2-40B4-BE49-F238E27FC236}">
              <a16:creationId xmlns:a16="http://schemas.microsoft.com/office/drawing/2014/main" id="{D1C767F3-BBBE-4919-AE10-330C6DF21AAF}"/>
            </a:ext>
          </a:extLst>
        </xdr:cNvPr>
        <xdr:cNvSpPr txBox="1"/>
      </xdr:nvSpPr>
      <xdr:spPr>
        <a:xfrm>
          <a:off x="10041103" y="23469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FDE9070-1720-4449-9845-70DD53A0B8DE}" type="TxLink">
            <a:rPr lang="en-US" sz="1200" b="1" i="0" u="none" strike="noStrike">
              <a:solidFill>
                <a:srgbClr val="2B4967"/>
              </a:solidFill>
              <a:latin typeface="Aptos Narrow"/>
              <a:ea typeface="+mn-ea"/>
              <a:cs typeface="+mn-cs"/>
            </a:rPr>
            <a:pPr marL="0" indent="0" algn="ctr"/>
            <a:t>Weekly Sales Trends</a:t>
          </a:fld>
          <a:endParaRPr lang="ru-RU" sz="1200" b="1" i="0" u="none" strike="noStrike">
            <a:solidFill>
              <a:srgbClr val="2B4967"/>
            </a:solidFill>
            <a:latin typeface="Aptos Narrow"/>
            <a:ea typeface="+mn-ea"/>
            <a:cs typeface="+mn-cs"/>
          </a:endParaRPr>
        </a:p>
      </xdr:txBody>
    </xdr:sp>
    <xdr:clientData/>
  </xdr:twoCellAnchor>
  <xdr:twoCellAnchor>
    <xdr:from>
      <xdr:col>5</xdr:col>
      <xdr:colOff>403860</xdr:colOff>
      <xdr:row>28</xdr:row>
      <xdr:rowOff>121920</xdr:rowOff>
    </xdr:from>
    <xdr:to>
      <xdr:col>14</xdr:col>
      <xdr:colOff>518160</xdr:colOff>
      <xdr:row>38</xdr:row>
      <xdr:rowOff>45720</xdr:rowOff>
    </xdr:to>
    <xdr:graphicFrame macro="">
      <xdr:nvGraphicFramePr>
        <xdr:cNvPr id="23" name="Chart 22">
          <a:extLst>
            <a:ext uri="{FF2B5EF4-FFF2-40B4-BE49-F238E27FC236}">
              <a16:creationId xmlns:a16="http://schemas.microsoft.com/office/drawing/2014/main" id="{036A8209-5873-4F15-908F-4E1A36048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480272</xdr:colOff>
      <xdr:row>29</xdr:row>
      <xdr:rowOff>0</xdr:rowOff>
    </xdr:from>
    <xdr:to>
      <xdr:col>19</xdr:col>
      <xdr:colOff>251459</xdr:colOff>
      <xdr:row>39</xdr:row>
      <xdr:rowOff>179069</xdr:rowOff>
    </xdr:to>
    <xdr:graphicFrame macro="">
      <xdr:nvGraphicFramePr>
        <xdr:cNvPr id="24" name="Chart 23">
          <a:extLst>
            <a:ext uri="{FF2B5EF4-FFF2-40B4-BE49-F238E27FC236}">
              <a16:creationId xmlns:a16="http://schemas.microsoft.com/office/drawing/2014/main" id="{33E1C1DA-BC98-4F80-970D-E1AB12490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416229</xdr:colOff>
      <xdr:row>28</xdr:row>
      <xdr:rowOff>53340</xdr:rowOff>
    </xdr:from>
    <xdr:to>
      <xdr:col>11</xdr:col>
      <xdr:colOff>528651</xdr:colOff>
      <xdr:row>29</xdr:row>
      <xdr:rowOff>144780</xdr:rowOff>
    </xdr:to>
    <xdr:sp macro="" textlink="Processing!A8">
      <xdr:nvSpPr>
        <xdr:cNvPr id="25" name="TextBox 24">
          <a:extLst>
            <a:ext uri="{FF2B5EF4-FFF2-40B4-BE49-F238E27FC236}">
              <a16:creationId xmlns:a16="http://schemas.microsoft.com/office/drawing/2014/main" id="{5A256739-4CB2-486D-960B-D0165591831B}"/>
            </a:ext>
          </a:extLst>
        </xdr:cNvPr>
        <xdr:cNvSpPr txBox="1"/>
      </xdr:nvSpPr>
      <xdr:spPr>
        <a:xfrm>
          <a:off x="5293029" y="517398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7F384E6-C880-4854-94C4-2E450A7775D4}" type="TxLink">
            <a:rPr lang="en-US" sz="1200" b="1" i="0" u="none" strike="noStrike">
              <a:solidFill>
                <a:srgbClr val="2B4967"/>
              </a:solidFill>
              <a:latin typeface="Aptos Narrow"/>
              <a:ea typeface="+mn-ea"/>
              <a:cs typeface="+mn-cs"/>
            </a:rPr>
            <a:pPr marL="0" indent="0" algn="ctr"/>
            <a:t>Revenue vs Expenses</a:t>
          </a:fld>
          <a:endParaRPr lang="ru-RU" sz="1200" b="1" i="0" u="none" strike="noStrike">
            <a:solidFill>
              <a:srgbClr val="2B4967"/>
            </a:solidFill>
            <a:latin typeface="Aptos Narrow"/>
            <a:ea typeface="+mn-ea"/>
            <a:cs typeface="+mn-cs"/>
          </a:endParaRPr>
        </a:p>
      </xdr:txBody>
    </xdr:sp>
    <xdr:clientData/>
  </xdr:twoCellAnchor>
  <xdr:twoCellAnchor>
    <xdr:from>
      <xdr:col>15</xdr:col>
      <xdr:colOff>400989</xdr:colOff>
      <xdr:row>28</xdr:row>
      <xdr:rowOff>53340</xdr:rowOff>
    </xdr:from>
    <xdr:to>
      <xdr:col>18</xdr:col>
      <xdr:colOff>513411</xdr:colOff>
      <xdr:row>29</xdr:row>
      <xdr:rowOff>144780</xdr:rowOff>
    </xdr:to>
    <xdr:sp macro="" textlink="Processing!H8">
      <xdr:nvSpPr>
        <xdr:cNvPr id="26" name="TextBox 25">
          <a:extLst>
            <a:ext uri="{FF2B5EF4-FFF2-40B4-BE49-F238E27FC236}">
              <a16:creationId xmlns:a16="http://schemas.microsoft.com/office/drawing/2014/main" id="{34217064-5220-4C5B-9B84-C5FEABC25FE9}"/>
            </a:ext>
          </a:extLst>
        </xdr:cNvPr>
        <xdr:cNvSpPr txBox="1"/>
      </xdr:nvSpPr>
      <xdr:spPr>
        <a:xfrm>
          <a:off x="9544989" y="517398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17B3826-8C64-4B75-AF56-7EE3B32654F8}" type="TxLink">
            <a:rPr lang="en-US" sz="1200" b="1" i="0" u="none" strike="noStrike">
              <a:solidFill>
                <a:srgbClr val="2B4967"/>
              </a:solidFill>
              <a:latin typeface="Aptos Narrow"/>
              <a:ea typeface="+mn-ea"/>
              <a:cs typeface="+mn-cs"/>
            </a:rPr>
            <a:pPr marL="0" indent="0" algn="l"/>
            <a:t>Product Trends</a:t>
          </a:fld>
          <a:endParaRPr lang="ru-RU" sz="1200" b="1" i="0" u="none" strike="noStrike">
            <a:solidFill>
              <a:srgbClr val="2B4967"/>
            </a:solidFill>
            <a:latin typeface="Aptos Narrow"/>
            <a:ea typeface="+mn-ea"/>
            <a:cs typeface="+mn-cs"/>
          </a:endParaRPr>
        </a:p>
      </xdr:txBody>
    </xdr:sp>
    <xdr:clientData/>
  </xdr:twoCellAnchor>
  <xdr:twoCellAnchor>
    <xdr:from>
      <xdr:col>2</xdr:col>
      <xdr:colOff>174995</xdr:colOff>
      <xdr:row>11</xdr:row>
      <xdr:rowOff>30480</xdr:rowOff>
    </xdr:from>
    <xdr:to>
      <xdr:col>4</xdr:col>
      <xdr:colOff>560110</xdr:colOff>
      <xdr:row>12</xdr:row>
      <xdr:rowOff>121920</xdr:rowOff>
    </xdr:to>
    <xdr:sp macro="" textlink="Processing!G5">
      <xdr:nvSpPr>
        <xdr:cNvPr id="27" name="TextBox 26">
          <a:extLst>
            <a:ext uri="{FF2B5EF4-FFF2-40B4-BE49-F238E27FC236}">
              <a16:creationId xmlns:a16="http://schemas.microsoft.com/office/drawing/2014/main" id="{5C63B276-9693-4AF8-91EC-2D17EE656686}"/>
            </a:ext>
          </a:extLst>
        </xdr:cNvPr>
        <xdr:cNvSpPr txBox="1"/>
      </xdr:nvSpPr>
      <xdr:spPr>
        <a:xfrm>
          <a:off x="1394195" y="20421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45A2661-8249-41F6-A2F3-1D6BDF56FBBE}" type="TxLink">
            <a:rPr lang="en-US" sz="1200" b="0" i="0" u="none" strike="noStrike">
              <a:solidFill>
                <a:schemeClr val="bg1"/>
              </a:solidFill>
              <a:latin typeface="Aptos Narrow"/>
            </a:rPr>
            <a:pPr algn="ctr"/>
            <a:t>SYSTEMS</a:t>
          </a:fld>
          <a:endParaRPr lang="ru-RU" sz="1600" b="1">
            <a:solidFill>
              <a:schemeClr val="bg1"/>
            </a:solidFill>
          </a:endParaRPr>
        </a:p>
      </xdr:txBody>
    </xdr:sp>
    <xdr:clientData/>
  </xdr:twoCellAnchor>
  <xdr:twoCellAnchor>
    <xdr:from>
      <xdr:col>3</xdr:col>
      <xdr:colOff>276225</xdr:colOff>
      <xdr:row>13</xdr:row>
      <xdr:rowOff>167640</xdr:rowOff>
    </xdr:from>
    <xdr:to>
      <xdr:col>3</xdr:col>
      <xdr:colOff>455295</xdr:colOff>
      <xdr:row>14</xdr:row>
      <xdr:rowOff>163830</xdr:rowOff>
    </xdr:to>
    <xdr:grpSp>
      <xdr:nvGrpSpPr>
        <xdr:cNvPr id="28" name="Group 27">
          <a:extLst>
            <a:ext uri="{FF2B5EF4-FFF2-40B4-BE49-F238E27FC236}">
              <a16:creationId xmlns:a16="http://schemas.microsoft.com/office/drawing/2014/main" id="{10E66B88-2A76-4D78-BDE3-6171FA438D13}"/>
            </a:ext>
          </a:extLst>
        </xdr:cNvPr>
        <xdr:cNvGrpSpPr/>
      </xdr:nvGrpSpPr>
      <xdr:grpSpPr>
        <a:xfrm>
          <a:off x="2105025" y="2498464"/>
          <a:ext cx="179070" cy="175484"/>
          <a:chOff x="742950" y="9277350"/>
          <a:chExt cx="533400" cy="533400"/>
        </a:xfrm>
        <a:solidFill>
          <a:schemeClr val="bg1"/>
        </a:solidFill>
      </xdr:grpSpPr>
      <xdr:sp macro="" textlink="">
        <xdr:nvSpPr>
          <xdr:cNvPr id="29" name="Freeform: Shape 28">
            <a:extLst>
              <a:ext uri="{FF2B5EF4-FFF2-40B4-BE49-F238E27FC236}">
                <a16:creationId xmlns:a16="http://schemas.microsoft.com/office/drawing/2014/main" id="{97A0BB89-0C42-5B6C-8195-666A19D587DA}"/>
              </a:ext>
            </a:extLst>
          </xdr:cNvPr>
          <xdr:cNvSpPr/>
        </xdr:nvSpPr>
        <xdr:spPr>
          <a:xfrm>
            <a:off x="117157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30" name="Freeform: Shape 29">
            <a:extLst>
              <a:ext uri="{FF2B5EF4-FFF2-40B4-BE49-F238E27FC236}">
                <a16:creationId xmlns:a16="http://schemas.microsoft.com/office/drawing/2014/main" id="{23A31AED-F31F-50A2-9484-4439BAE9D4FA}"/>
              </a:ext>
            </a:extLst>
          </xdr:cNvPr>
          <xdr:cNvSpPr/>
        </xdr:nvSpPr>
        <xdr:spPr>
          <a:xfrm>
            <a:off x="1028700" y="9277350"/>
            <a:ext cx="104775" cy="533400"/>
          </a:xfrm>
          <a:custGeom>
            <a:avLst/>
            <a:gdLst>
              <a:gd name="connsiteX0" fmla="*/ 0 w 104775"/>
              <a:gd name="connsiteY0" fmla="*/ 0 h 533400"/>
              <a:gd name="connsiteX1" fmla="*/ 104775 w 104775"/>
              <a:gd name="connsiteY1" fmla="*/ 0 h 533400"/>
              <a:gd name="connsiteX2" fmla="*/ 104775 w 104775"/>
              <a:gd name="connsiteY2" fmla="*/ 533400 h 533400"/>
              <a:gd name="connsiteX3" fmla="*/ 0 w 104775"/>
              <a:gd name="connsiteY3" fmla="*/ 533400 h 533400"/>
            </a:gdLst>
            <a:ahLst/>
            <a:cxnLst>
              <a:cxn ang="0">
                <a:pos x="connsiteX0" y="connsiteY0"/>
              </a:cxn>
              <a:cxn ang="0">
                <a:pos x="connsiteX1" y="connsiteY1"/>
              </a:cxn>
              <a:cxn ang="0">
                <a:pos x="connsiteX2" y="connsiteY2"/>
              </a:cxn>
              <a:cxn ang="0">
                <a:pos x="connsiteX3" y="connsiteY3"/>
              </a:cxn>
            </a:cxnLst>
            <a:rect l="l" t="t" r="r" b="b"/>
            <a:pathLst>
              <a:path w="104775" h="533400">
                <a:moveTo>
                  <a:pt x="0" y="0"/>
                </a:moveTo>
                <a:lnTo>
                  <a:pt x="104775" y="0"/>
                </a:lnTo>
                <a:lnTo>
                  <a:pt x="104775" y="533400"/>
                </a:lnTo>
                <a:lnTo>
                  <a:pt x="0" y="533400"/>
                </a:lnTo>
                <a:close/>
              </a:path>
            </a:pathLst>
          </a:custGeom>
          <a:grpFill/>
          <a:ln w="9525" cap="flat">
            <a:noFill/>
            <a:prstDash val="solid"/>
            <a:miter/>
          </a:ln>
        </xdr:spPr>
        <xdr:txBody>
          <a:bodyPr rtlCol="0" anchor="ctr"/>
          <a:lstStyle/>
          <a:p>
            <a:endParaRPr lang="ru-RU"/>
          </a:p>
        </xdr:txBody>
      </xdr:sp>
      <xdr:sp macro="" textlink="">
        <xdr:nvSpPr>
          <xdr:cNvPr id="31" name="Freeform: Shape 30">
            <a:extLst>
              <a:ext uri="{FF2B5EF4-FFF2-40B4-BE49-F238E27FC236}">
                <a16:creationId xmlns:a16="http://schemas.microsoft.com/office/drawing/2014/main" id="{855E12AD-E663-50B2-43AC-3727DB1E452D}"/>
              </a:ext>
            </a:extLst>
          </xdr:cNvPr>
          <xdr:cNvSpPr/>
        </xdr:nvSpPr>
        <xdr:spPr>
          <a:xfrm>
            <a:off x="88582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32" name="Freeform: Shape 31">
            <a:extLst>
              <a:ext uri="{FF2B5EF4-FFF2-40B4-BE49-F238E27FC236}">
                <a16:creationId xmlns:a16="http://schemas.microsoft.com/office/drawing/2014/main" id="{F54BAD36-6C41-F582-FF66-E2C7397C88F2}"/>
              </a:ext>
            </a:extLst>
          </xdr:cNvPr>
          <xdr:cNvSpPr/>
        </xdr:nvSpPr>
        <xdr:spPr>
          <a:xfrm>
            <a:off x="742950" y="9639300"/>
            <a:ext cx="104775" cy="171450"/>
          </a:xfrm>
          <a:custGeom>
            <a:avLst/>
            <a:gdLst>
              <a:gd name="connsiteX0" fmla="*/ 0 w 104775"/>
              <a:gd name="connsiteY0" fmla="*/ 0 h 171450"/>
              <a:gd name="connsiteX1" fmla="*/ 104775 w 104775"/>
              <a:gd name="connsiteY1" fmla="*/ 0 h 171450"/>
              <a:gd name="connsiteX2" fmla="*/ 104775 w 104775"/>
              <a:gd name="connsiteY2" fmla="*/ 171450 h 171450"/>
              <a:gd name="connsiteX3" fmla="*/ 0 w 104775"/>
              <a:gd name="connsiteY3" fmla="*/ 171450 h 171450"/>
            </a:gdLst>
            <a:ahLst/>
            <a:cxnLst>
              <a:cxn ang="0">
                <a:pos x="connsiteX0" y="connsiteY0"/>
              </a:cxn>
              <a:cxn ang="0">
                <a:pos x="connsiteX1" y="connsiteY1"/>
              </a:cxn>
              <a:cxn ang="0">
                <a:pos x="connsiteX2" y="connsiteY2"/>
              </a:cxn>
              <a:cxn ang="0">
                <a:pos x="connsiteX3" y="connsiteY3"/>
              </a:cxn>
            </a:cxnLst>
            <a:rect l="l" t="t" r="r" b="b"/>
            <a:pathLst>
              <a:path w="104775" h="171450">
                <a:moveTo>
                  <a:pt x="0" y="0"/>
                </a:moveTo>
                <a:lnTo>
                  <a:pt x="104775" y="0"/>
                </a:lnTo>
                <a:lnTo>
                  <a:pt x="104775" y="171450"/>
                </a:lnTo>
                <a:lnTo>
                  <a:pt x="0" y="171450"/>
                </a:lnTo>
                <a:close/>
              </a:path>
            </a:pathLst>
          </a:custGeom>
          <a:grpFill/>
          <a:ln w="9525" cap="flat">
            <a:noFill/>
            <a:prstDash val="solid"/>
            <a:miter/>
          </a:ln>
        </xdr:spPr>
        <xdr:txBody>
          <a:bodyPr rtlCol="0" anchor="ctr"/>
          <a:lstStyle/>
          <a:p>
            <a:endParaRPr lang="ru-RU"/>
          </a:p>
        </xdr:txBody>
      </xdr:sp>
    </xdr:grpSp>
    <xdr:clientData/>
  </xdr:twoCellAnchor>
  <xdr:twoCellAnchor>
    <xdr:from>
      <xdr:col>2</xdr:col>
      <xdr:colOff>429268</xdr:colOff>
      <xdr:row>15</xdr:row>
      <xdr:rowOff>7620</xdr:rowOff>
    </xdr:from>
    <xdr:to>
      <xdr:col>4</xdr:col>
      <xdr:colOff>305836</xdr:colOff>
      <xdr:row>16</xdr:row>
      <xdr:rowOff>99060</xdr:rowOff>
    </xdr:to>
    <xdr:sp macro="" textlink="Processing!G6">
      <xdr:nvSpPr>
        <xdr:cNvPr id="33" name="TextBox 32">
          <a:extLst>
            <a:ext uri="{FF2B5EF4-FFF2-40B4-BE49-F238E27FC236}">
              <a16:creationId xmlns:a16="http://schemas.microsoft.com/office/drawing/2014/main" id="{BCFA1F02-55D5-425B-A96A-F4D4092BD4CC}"/>
            </a:ext>
          </a:extLst>
        </xdr:cNvPr>
        <xdr:cNvSpPr txBox="1"/>
      </xdr:nvSpPr>
      <xdr:spPr>
        <a:xfrm>
          <a:off x="1648468" y="2750820"/>
          <a:ext cx="10957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A8D39C0-611B-4CA4-81BF-818F0B58058E}" type="TxLink">
            <a:rPr lang="en-US" sz="1200" b="0" i="0" u="none" strike="noStrike">
              <a:solidFill>
                <a:schemeClr val="bg1"/>
              </a:solidFill>
              <a:latin typeface="Aptos Narrow"/>
              <a:ea typeface="+mn-ea"/>
              <a:cs typeface="+mn-cs"/>
            </a:rPr>
            <a:pPr marL="0" indent="0" algn="ctr"/>
            <a:t>DASHBOARD</a:t>
          </a:fld>
          <a:endParaRPr lang="ru-RU" sz="1200" b="0" i="0" u="none" strike="noStrike">
            <a:solidFill>
              <a:schemeClr val="bg1"/>
            </a:solidFill>
            <a:latin typeface="Aptos Narrow"/>
            <a:ea typeface="+mn-ea"/>
            <a:cs typeface="+mn-cs"/>
          </a:endParaRPr>
        </a:p>
      </xdr:txBody>
    </xdr:sp>
    <xdr:clientData/>
  </xdr:twoCellAnchor>
  <xdr:twoCellAnchor>
    <xdr:from>
      <xdr:col>2</xdr:col>
      <xdr:colOff>247918</xdr:colOff>
      <xdr:row>19</xdr:row>
      <xdr:rowOff>83820</xdr:rowOff>
    </xdr:from>
    <xdr:to>
      <xdr:col>4</xdr:col>
      <xdr:colOff>487186</xdr:colOff>
      <xdr:row>20</xdr:row>
      <xdr:rowOff>175260</xdr:rowOff>
    </xdr:to>
    <xdr:sp macro="" textlink="Processing!N8">
      <xdr:nvSpPr>
        <xdr:cNvPr id="34" name="TextBox 33">
          <a:extLst>
            <a:ext uri="{FF2B5EF4-FFF2-40B4-BE49-F238E27FC236}">
              <a16:creationId xmlns:a16="http://schemas.microsoft.com/office/drawing/2014/main" id="{D296ADC7-9E45-4D3E-82AA-2D0BF29231E6}"/>
            </a:ext>
          </a:extLst>
        </xdr:cNvPr>
        <xdr:cNvSpPr txBox="1"/>
      </xdr:nvSpPr>
      <xdr:spPr>
        <a:xfrm>
          <a:off x="1467118" y="355854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F20B6AB-360B-49BB-B173-56620FE9A37D}" type="TxLink">
            <a:rPr lang="en-US" sz="1200" b="0" i="0" u="none" strike="noStrike">
              <a:solidFill>
                <a:srgbClr val="4C8AC6"/>
              </a:solidFill>
              <a:latin typeface="Aptos Narrow"/>
              <a:ea typeface="+mn-ea"/>
              <a:cs typeface="+mn-cs"/>
            </a:rPr>
            <a:pPr marL="0" indent="0" algn="ctr"/>
            <a:t>Weekly Sales Trends</a:t>
          </a:fld>
          <a:endParaRPr lang="ru-RU" sz="1400" b="0" i="0" u="none" strike="noStrike">
            <a:solidFill>
              <a:srgbClr val="4C8AC6"/>
            </a:solidFill>
            <a:latin typeface="Aptos Narrow"/>
            <a:ea typeface="+mn-ea"/>
            <a:cs typeface="+mn-cs"/>
          </a:endParaRPr>
        </a:p>
      </xdr:txBody>
    </xdr:sp>
    <xdr:clientData/>
  </xdr:twoCellAnchor>
  <xdr:twoCellAnchor>
    <xdr:from>
      <xdr:col>3</xdr:col>
      <xdr:colOff>267567</xdr:colOff>
      <xdr:row>18</xdr:row>
      <xdr:rowOff>106680</xdr:rowOff>
    </xdr:from>
    <xdr:to>
      <xdr:col>3</xdr:col>
      <xdr:colOff>463954</xdr:colOff>
      <xdr:row>19</xdr:row>
      <xdr:rowOff>63269</xdr:rowOff>
    </xdr:to>
    <xdr:sp macro="" textlink="">
      <xdr:nvSpPr>
        <xdr:cNvPr id="35" name="Freeform: Shape 34">
          <a:extLst>
            <a:ext uri="{FF2B5EF4-FFF2-40B4-BE49-F238E27FC236}">
              <a16:creationId xmlns:a16="http://schemas.microsoft.com/office/drawing/2014/main" id="{05BFD8C8-9153-4CE6-8401-FFB9567A3A51}"/>
            </a:ext>
          </a:extLst>
        </xdr:cNvPr>
        <xdr:cNvSpPr/>
      </xdr:nvSpPr>
      <xdr:spPr>
        <a:xfrm>
          <a:off x="2096367" y="3398520"/>
          <a:ext cx="196387" cy="139469"/>
        </a:xfrm>
        <a:custGeom>
          <a:avLst/>
          <a:gdLst>
            <a:gd name="connsiteX0" fmla="*/ 401003 w 553402"/>
            <a:gd name="connsiteY0" fmla="*/ 0 h 324802"/>
            <a:gd name="connsiteX1" fmla="*/ 457200 w 553402"/>
            <a:gd name="connsiteY1" fmla="*/ 56198 h 324802"/>
            <a:gd name="connsiteX2" fmla="*/ 381953 w 553402"/>
            <a:gd name="connsiteY2" fmla="*/ 131445 h 324802"/>
            <a:gd name="connsiteX3" fmla="*/ 324803 w 553402"/>
            <a:gd name="connsiteY3" fmla="*/ 74295 h 324802"/>
            <a:gd name="connsiteX4" fmla="*/ 229553 w 553402"/>
            <a:gd name="connsiteY4" fmla="*/ 169545 h 324802"/>
            <a:gd name="connsiteX5" fmla="*/ 172403 w 553402"/>
            <a:gd name="connsiteY5" fmla="*/ 112395 h 324802"/>
            <a:gd name="connsiteX6" fmla="*/ 0 w 553402"/>
            <a:gd name="connsiteY6" fmla="*/ 284798 h 324802"/>
            <a:gd name="connsiteX7" fmla="*/ 40005 w 553402"/>
            <a:gd name="connsiteY7" fmla="*/ 324803 h 324802"/>
            <a:gd name="connsiteX8" fmla="*/ 172403 w 553402"/>
            <a:gd name="connsiteY8" fmla="*/ 192405 h 324802"/>
            <a:gd name="connsiteX9" fmla="*/ 229553 w 553402"/>
            <a:gd name="connsiteY9" fmla="*/ 249555 h 324802"/>
            <a:gd name="connsiteX10" fmla="*/ 324803 w 553402"/>
            <a:gd name="connsiteY10" fmla="*/ 154305 h 324802"/>
            <a:gd name="connsiteX11" fmla="*/ 381953 w 553402"/>
            <a:gd name="connsiteY11" fmla="*/ 211455 h 324802"/>
            <a:gd name="connsiteX12" fmla="*/ 497205 w 553402"/>
            <a:gd name="connsiteY12" fmla="*/ 96202 h 324802"/>
            <a:gd name="connsiteX13" fmla="*/ 553403 w 553402"/>
            <a:gd name="connsiteY13" fmla="*/ 152400 h 324802"/>
            <a:gd name="connsiteX14" fmla="*/ 553403 w 553402"/>
            <a:gd name="connsiteY14" fmla="*/ 0 h 3248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53402" h="324802">
              <a:moveTo>
                <a:pt x="401003" y="0"/>
              </a:moveTo>
              <a:lnTo>
                <a:pt x="457200" y="56198"/>
              </a:lnTo>
              <a:lnTo>
                <a:pt x="381953" y="131445"/>
              </a:lnTo>
              <a:lnTo>
                <a:pt x="324803" y="74295"/>
              </a:lnTo>
              <a:lnTo>
                <a:pt x="229553" y="169545"/>
              </a:lnTo>
              <a:lnTo>
                <a:pt x="172403" y="112395"/>
              </a:lnTo>
              <a:lnTo>
                <a:pt x="0" y="284798"/>
              </a:lnTo>
              <a:lnTo>
                <a:pt x="40005" y="324803"/>
              </a:lnTo>
              <a:lnTo>
                <a:pt x="172403" y="192405"/>
              </a:lnTo>
              <a:lnTo>
                <a:pt x="229553" y="249555"/>
              </a:lnTo>
              <a:lnTo>
                <a:pt x="324803" y="154305"/>
              </a:lnTo>
              <a:lnTo>
                <a:pt x="381953" y="211455"/>
              </a:lnTo>
              <a:lnTo>
                <a:pt x="497205" y="96202"/>
              </a:lnTo>
              <a:lnTo>
                <a:pt x="553403" y="152400"/>
              </a:lnTo>
              <a:lnTo>
                <a:pt x="553403" y="0"/>
              </a:lnTo>
              <a:close/>
            </a:path>
          </a:pathLst>
        </a:custGeom>
        <a:solidFill>
          <a:srgbClr val="4C8AC6"/>
        </a:solidFill>
        <a:ln w="9525" cap="flat">
          <a:noFill/>
          <a:prstDash val="solid"/>
          <a:miter/>
        </a:ln>
      </xdr:spPr>
      <xdr:txBody>
        <a:bodyPr rtlCol="0" anchor="ctr"/>
        <a:lstStyle/>
        <a:p>
          <a:endParaRPr lang="ru-RU">
            <a:solidFill>
              <a:srgbClr val="408FAB"/>
            </a:solidFill>
          </a:endParaRPr>
        </a:p>
      </xdr:txBody>
    </xdr:sp>
    <xdr:clientData/>
  </xdr:twoCellAnchor>
  <xdr:twoCellAnchor>
    <xdr:from>
      <xdr:col>7</xdr:col>
      <xdr:colOff>30480</xdr:colOff>
      <xdr:row>5</xdr:row>
      <xdr:rowOff>106680</xdr:rowOff>
    </xdr:from>
    <xdr:to>
      <xdr:col>9</xdr:col>
      <xdr:colOff>601980</xdr:colOff>
      <xdr:row>11</xdr:row>
      <xdr:rowOff>83820</xdr:rowOff>
    </xdr:to>
    <xdr:graphicFrame macro="">
      <xdr:nvGraphicFramePr>
        <xdr:cNvPr id="36" name="Chart 35">
          <a:extLst>
            <a:ext uri="{FF2B5EF4-FFF2-40B4-BE49-F238E27FC236}">
              <a16:creationId xmlns:a16="http://schemas.microsoft.com/office/drawing/2014/main" id="{63603F64-3CEA-4ACF-B46B-2E37E7933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160020</xdr:colOff>
      <xdr:row>5</xdr:row>
      <xdr:rowOff>175260</xdr:rowOff>
    </xdr:from>
    <xdr:to>
      <xdr:col>15</xdr:col>
      <xdr:colOff>76200</xdr:colOff>
      <xdr:row>11</xdr:row>
      <xdr:rowOff>83820</xdr:rowOff>
    </xdr:to>
    <xdr:graphicFrame macro="">
      <xdr:nvGraphicFramePr>
        <xdr:cNvPr id="37" name="Chart 36">
          <a:extLst>
            <a:ext uri="{FF2B5EF4-FFF2-40B4-BE49-F238E27FC236}">
              <a16:creationId xmlns:a16="http://schemas.microsoft.com/office/drawing/2014/main" id="{6C478E47-AA79-475E-9FE7-00A047E724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360680</xdr:colOff>
      <xdr:row>5</xdr:row>
      <xdr:rowOff>175260</xdr:rowOff>
    </xdr:from>
    <xdr:to>
      <xdr:col>20</xdr:col>
      <xdr:colOff>316230</xdr:colOff>
      <xdr:row>11</xdr:row>
      <xdr:rowOff>148590</xdr:rowOff>
    </xdr:to>
    <xdr:graphicFrame macro="">
      <xdr:nvGraphicFramePr>
        <xdr:cNvPr id="38" name="Chart 37">
          <a:extLst>
            <a:ext uri="{FF2B5EF4-FFF2-40B4-BE49-F238E27FC236}">
              <a16:creationId xmlns:a16="http://schemas.microsoft.com/office/drawing/2014/main" id="{DC939623-FB7E-4CEF-963E-E1E883DFA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174995</xdr:colOff>
      <xdr:row>23</xdr:row>
      <xdr:rowOff>160020</xdr:rowOff>
    </xdr:from>
    <xdr:to>
      <xdr:col>4</xdr:col>
      <xdr:colOff>560110</xdr:colOff>
      <xdr:row>25</xdr:row>
      <xdr:rowOff>68580</xdr:rowOff>
    </xdr:to>
    <xdr:sp macro="" textlink="Processing!A8">
      <xdr:nvSpPr>
        <xdr:cNvPr id="39" name="TextBox 38">
          <a:extLst>
            <a:ext uri="{FF2B5EF4-FFF2-40B4-BE49-F238E27FC236}">
              <a16:creationId xmlns:a16="http://schemas.microsoft.com/office/drawing/2014/main" id="{CC3424D5-6677-448E-A06C-177ACDD843E8}"/>
            </a:ext>
          </a:extLst>
        </xdr:cNvPr>
        <xdr:cNvSpPr txBox="1"/>
      </xdr:nvSpPr>
      <xdr:spPr>
        <a:xfrm>
          <a:off x="1394195" y="43662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C39502F-124D-4780-83C6-79A63114CE66}" type="TxLink">
            <a:rPr lang="en-US" sz="1200" b="0" i="0" u="none" strike="noStrike">
              <a:solidFill>
                <a:srgbClr val="4C8AC6"/>
              </a:solidFill>
              <a:latin typeface="Aptos Narrow"/>
              <a:ea typeface="+mn-ea"/>
              <a:cs typeface="+mn-cs"/>
            </a:rPr>
            <a:pPr marL="0" indent="0" algn="ctr"/>
            <a:t>Revenue vs Expenses</a:t>
          </a:fld>
          <a:endParaRPr lang="ru-RU" sz="1200" b="0" i="0" u="none" strike="noStrike">
            <a:solidFill>
              <a:srgbClr val="4C8AC6"/>
            </a:solidFill>
            <a:latin typeface="Aptos Narrow"/>
            <a:ea typeface="+mn-ea"/>
            <a:cs typeface="+mn-cs"/>
          </a:endParaRPr>
        </a:p>
      </xdr:txBody>
    </xdr:sp>
    <xdr:clientData/>
  </xdr:twoCellAnchor>
  <xdr:twoCellAnchor>
    <xdr:from>
      <xdr:col>2</xdr:col>
      <xdr:colOff>174995</xdr:colOff>
      <xdr:row>28</xdr:row>
      <xdr:rowOff>53340</xdr:rowOff>
    </xdr:from>
    <xdr:to>
      <xdr:col>4</xdr:col>
      <xdr:colOff>560110</xdr:colOff>
      <xdr:row>29</xdr:row>
      <xdr:rowOff>144780</xdr:rowOff>
    </xdr:to>
    <xdr:sp macro="" textlink="Processing!H8">
      <xdr:nvSpPr>
        <xdr:cNvPr id="40" name="TextBox 39">
          <a:extLst>
            <a:ext uri="{FF2B5EF4-FFF2-40B4-BE49-F238E27FC236}">
              <a16:creationId xmlns:a16="http://schemas.microsoft.com/office/drawing/2014/main" id="{9B41763D-7D6D-4A37-9933-141D18267F49}"/>
            </a:ext>
          </a:extLst>
        </xdr:cNvPr>
        <xdr:cNvSpPr txBox="1"/>
      </xdr:nvSpPr>
      <xdr:spPr>
        <a:xfrm>
          <a:off x="1394195" y="517398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D2ABAE-91AF-4949-AB8E-FC1B66EA6534}" type="TxLink">
            <a:rPr lang="en-US" sz="1200" b="0" i="0" u="none" strike="noStrike">
              <a:solidFill>
                <a:srgbClr val="4C8AC6"/>
              </a:solidFill>
              <a:latin typeface="Aptos Narrow"/>
              <a:ea typeface="+mn-ea"/>
              <a:cs typeface="+mn-cs"/>
            </a:rPr>
            <a:pPr marL="0" indent="0" algn="ctr"/>
            <a:t>Product Trends</a:t>
          </a:fld>
          <a:endParaRPr lang="ru-RU" sz="1200" b="0" i="0" u="none" strike="noStrike">
            <a:solidFill>
              <a:srgbClr val="4C8AC6"/>
            </a:solidFill>
            <a:latin typeface="Aptos Narrow"/>
            <a:ea typeface="+mn-ea"/>
            <a:cs typeface="+mn-cs"/>
          </a:endParaRPr>
        </a:p>
      </xdr:txBody>
    </xdr:sp>
    <xdr:clientData/>
  </xdr:twoCellAnchor>
  <xdr:twoCellAnchor editAs="oneCell">
    <xdr:from>
      <xdr:col>3</xdr:col>
      <xdr:colOff>228600</xdr:colOff>
      <xdr:row>22</xdr:row>
      <xdr:rowOff>83820</xdr:rowOff>
    </xdr:from>
    <xdr:to>
      <xdr:col>3</xdr:col>
      <xdr:colOff>502920</xdr:colOff>
      <xdr:row>23</xdr:row>
      <xdr:rowOff>175260</xdr:rowOff>
    </xdr:to>
    <xdr:pic>
      <xdr:nvPicPr>
        <xdr:cNvPr id="41" name="Graphic 40" descr="Money with solid fill">
          <a:extLst>
            <a:ext uri="{FF2B5EF4-FFF2-40B4-BE49-F238E27FC236}">
              <a16:creationId xmlns:a16="http://schemas.microsoft.com/office/drawing/2014/main" id="{00CCA3FD-97DF-43FD-A849-3E215A173DC9}"/>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057400" y="4107180"/>
          <a:ext cx="274320" cy="274320"/>
        </a:xfrm>
        <a:prstGeom prst="rect">
          <a:avLst/>
        </a:prstGeom>
      </xdr:spPr>
    </xdr:pic>
    <xdr:clientData/>
  </xdr:twoCellAnchor>
  <xdr:twoCellAnchor editAs="oneCell">
    <xdr:from>
      <xdr:col>3</xdr:col>
      <xdr:colOff>182880</xdr:colOff>
      <xdr:row>26</xdr:row>
      <xdr:rowOff>121920</xdr:rowOff>
    </xdr:from>
    <xdr:to>
      <xdr:col>3</xdr:col>
      <xdr:colOff>548640</xdr:colOff>
      <xdr:row>28</xdr:row>
      <xdr:rowOff>121920</xdr:rowOff>
    </xdr:to>
    <xdr:pic>
      <xdr:nvPicPr>
        <xdr:cNvPr id="42" name="Graphic 41" descr="Continuous Improvement with solid fill">
          <a:extLst>
            <a:ext uri="{FF2B5EF4-FFF2-40B4-BE49-F238E27FC236}">
              <a16:creationId xmlns:a16="http://schemas.microsoft.com/office/drawing/2014/main" id="{45ADF5D7-AFA5-4713-AA46-A17EFCDACE4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011680" y="4876800"/>
          <a:ext cx="365760" cy="365760"/>
        </a:xfrm>
        <a:prstGeom prst="rect">
          <a:avLst/>
        </a:prstGeom>
      </xdr:spPr>
    </xdr:pic>
    <xdr:clientData/>
  </xdr:twoCellAnchor>
  <xdr:twoCellAnchor>
    <xdr:from>
      <xdr:col>6</xdr:col>
      <xdr:colOff>205475</xdr:colOff>
      <xdr:row>5</xdr:row>
      <xdr:rowOff>151814</xdr:rowOff>
    </xdr:from>
    <xdr:to>
      <xdr:col>8</xdr:col>
      <xdr:colOff>590590</xdr:colOff>
      <xdr:row>8</xdr:row>
      <xdr:rowOff>137747</xdr:rowOff>
    </xdr:to>
    <xdr:sp macro="" textlink="Processing!O16">
      <xdr:nvSpPr>
        <xdr:cNvPr id="43" name="TextBox 42">
          <a:extLst>
            <a:ext uri="{FF2B5EF4-FFF2-40B4-BE49-F238E27FC236}">
              <a16:creationId xmlns:a16="http://schemas.microsoft.com/office/drawing/2014/main" id="{F379D941-B037-48A8-8121-C7E100E84C13}"/>
            </a:ext>
          </a:extLst>
        </xdr:cNvPr>
        <xdr:cNvSpPr txBox="1"/>
      </xdr:nvSpPr>
      <xdr:spPr>
        <a:xfrm>
          <a:off x="386307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7EADCE-7CC2-44F2-830A-A703400E9D2D}"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4</xdr:row>
      <xdr:rowOff>174674</xdr:rowOff>
    </xdr:from>
    <xdr:to>
      <xdr:col>13</xdr:col>
      <xdr:colOff>598210</xdr:colOff>
      <xdr:row>7</xdr:row>
      <xdr:rowOff>160607</xdr:rowOff>
    </xdr:to>
    <xdr:sp macro="" textlink="Processing!D21">
      <xdr:nvSpPr>
        <xdr:cNvPr id="44" name="TextBox 43">
          <a:extLst>
            <a:ext uri="{FF2B5EF4-FFF2-40B4-BE49-F238E27FC236}">
              <a16:creationId xmlns:a16="http://schemas.microsoft.com/office/drawing/2014/main" id="{7B10AE8C-0634-40F2-A54A-59861E33DE58}"/>
            </a:ext>
          </a:extLst>
        </xdr:cNvPr>
        <xdr:cNvSpPr txBox="1"/>
      </xdr:nvSpPr>
      <xdr:spPr>
        <a:xfrm>
          <a:off x="6918695" y="90619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1F7E94-1CA8-4A39-A286-4DF71A8E134F}"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7</xdr:row>
      <xdr:rowOff>35404</xdr:rowOff>
    </xdr:from>
    <xdr:to>
      <xdr:col>13</xdr:col>
      <xdr:colOff>598210</xdr:colOff>
      <xdr:row>9</xdr:row>
      <xdr:rowOff>71276</xdr:rowOff>
    </xdr:to>
    <xdr:sp macro="" textlink="Processing!E21">
      <xdr:nvSpPr>
        <xdr:cNvPr id="45" name="TextBox 44">
          <a:extLst>
            <a:ext uri="{FF2B5EF4-FFF2-40B4-BE49-F238E27FC236}">
              <a16:creationId xmlns:a16="http://schemas.microsoft.com/office/drawing/2014/main" id="{1D6AD27D-E1A5-471E-A767-2BB58B65805D}"/>
            </a:ext>
          </a:extLst>
        </xdr:cNvPr>
        <xdr:cNvSpPr txBox="1"/>
      </xdr:nvSpPr>
      <xdr:spPr>
        <a:xfrm>
          <a:off x="6918695" y="1315564"/>
          <a:ext cx="1604315" cy="40163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2AE81E-9686-488B-B00E-B69229514C1F}" type="TxLink">
            <a:rPr lang="en-US" sz="1800" b="0" i="0" u="none" strike="noStrike">
              <a:solidFill>
                <a:schemeClr val="bg1"/>
              </a:solidFill>
              <a:latin typeface="Aptos Narrow"/>
            </a:rPr>
            <a:pPr algn="ctr"/>
            <a:t> $16,99,513 </a:t>
          </a:fld>
          <a:endParaRPr lang="ru-RU" sz="4400" b="1">
            <a:solidFill>
              <a:schemeClr val="bg1"/>
            </a:solidFill>
          </a:endParaRPr>
        </a:p>
      </xdr:txBody>
    </xdr:sp>
    <xdr:clientData/>
  </xdr:twoCellAnchor>
  <xdr:twoCellAnchor>
    <xdr:from>
      <xdr:col>16</xdr:col>
      <xdr:colOff>274055</xdr:colOff>
      <xdr:row>5</xdr:row>
      <xdr:rowOff>151814</xdr:rowOff>
    </xdr:from>
    <xdr:to>
      <xdr:col>19</xdr:col>
      <xdr:colOff>49570</xdr:colOff>
      <xdr:row>8</xdr:row>
      <xdr:rowOff>137747</xdr:rowOff>
    </xdr:to>
    <xdr:sp macro="" textlink="Processing!K8">
      <xdr:nvSpPr>
        <xdr:cNvPr id="46" name="TextBox 45">
          <a:extLst>
            <a:ext uri="{FF2B5EF4-FFF2-40B4-BE49-F238E27FC236}">
              <a16:creationId xmlns:a16="http://schemas.microsoft.com/office/drawing/2014/main" id="{5F8AE765-B66A-44FE-86F4-1524198040F9}"/>
            </a:ext>
          </a:extLst>
        </xdr:cNvPr>
        <xdr:cNvSpPr txBox="1"/>
      </xdr:nvSpPr>
      <xdr:spPr>
        <a:xfrm>
          <a:off x="1002765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B57748A-1474-4475-8483-7FAF4302AC3B}" type="TxLink">
            <a:rPr lang="en-US" sz="2800" b="0" i="0" u="none" strike="noStrike">
              <a:solidFill>
                <a:schemeClr val="bg1"/>
              </a:solidFill>
              <a:latin typeface="Aptos Narrow"/>
            </a:rPr>
            <a:pPr algn="l"/>
            <a:t> 115 596</a:t>
          </a:fld>
          <a:endParaRPr lang="ru-RU" sz="2800" b="1">
            <a:solidFill>
              <a:schemeClr val="bg1"/>
            </a:solidFill>
          </a:endParaRPr>
        </a:p>
      </xdr:txBody>
    </xdr:sp>
    <xdr:clientData/>
  </xdr:twoCellAnchor>
  <xdr:twoCellAnchor>
    <xdr:from>
      <xdr:col>15</xdr:col>
      <xdr:colOff>197855</xdr:colOff>
      <xdr:row>5</xdr:row>
      <xdr:rowOff>151814</xdr:rowOff>
    </xdr:from>
    <xdr:to>
      <xdr:col>16</xdr:col>
      <xdr:colOff>358140</xdr:colOff>
      <xdr:row>8</xdr:row>
      <xdr:rowOff>137747</xdr:rowOff>
    </xdr:to>
    <xdr:sp macro="" textlink="Processing!J8">
      <xdr:nvSpPr>
        <xdr:cNvPr id="47" name="TextBox 46">
          <a:extLst>
            <a:ext uri="{FF2B5EF4-FFF2-40B4-BE49-F238E27FC236}">
              <a16:creationId xmlns:a16="http://schemas.microsoft.com/office/drawing/2014/main" id="{186F7E19-B277-490E-A059-12547E705C34}"/>
            </a:ext>
          </a:extLst>
        </xdr:cNvPr>
        <xdr:cNvSpPr txBox="1"/>
      </xdr:nvSpPr>
      <xdr:spPr>
        <a:xfrm>
          <a:off x="9341855" y="1066214"/>
          <a:ext cx="76988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A42802B-656E-4E5C-8F50-F5F1B0CCEF06}" type="TxLink">
            <a:rPr lang="en-US" sz="2800" b="0" i="0" u="none" strike="noStrike">
              <a:solidFill>
                <a:schemeClr val="bg1"/>
              </a:solidFill>
              <a:latin typeface="Aptos Narrow"/>
            </a:rPr>
            <a:pPr algn="r"/>
            <a:t>C</a:t>
          </a:fld>
          <a:endParaRPr lang="ru-RU" sz="6000" b="1">
            <a:solidFill>
              <a:schemeClr val="bg1"/>
            </a:solidFill>
          </a:endParaRPr>
        </a:p>
      </xdr:txBody>
    </xdr:sp>
    <xdr:clientData/>
  </xdr:twoCellAnchor>
  <xdr:twoCellAnchor editAs="oneCell">
    <xdr:from>
      <xdr:col>2</xdr:col>
      <xdr:colOff>128848</xdr:colOff>
      <xdr:row>37</xdr:row>
      <xdr:rowOff>91440</xdr:rowOff>
    </xdr:from>
    <xdr:to>
      <xdr:col>4</xdr:col>
      <xdr:colOff>572193</xdr:colOff>
      <xdr:row>40</xdr:row>
      <xdr:rowOff>0</xdr:rowOff>
    </xdr:to>
    <mc:AlternateContent xmlns:mc="http://schemas.openxmlformats.org/markup-compatibility/2006" xmlns:a14="http://schemas.microsoft.com/office/drawing/2010/main">
      <mc:Choice Requires="a14">
        <xdr:graphicFrame macro="">
          <xdr:nvGraphicFramePr>
            <xdr:cNvPr id="48" name="Year 4">
              <a:extLst>
                <a:ext uri="{FF2B5EF4-FFF2-40B4-BE49-F238E27FC236}">
                  <a16:creationId xmlns:a16="http://schemas.microsoft.com/office/drawing/2014/main" id="{70DE6B84-D42B-422A-A3F9-AD9CB51EC087}"/>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348048" y="6858000"/>
              <a:ext cx="1662545" cy="4572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128848</xdr:colOff>
      <xdr:row>30</xdr:row>
      <xdr:rowOff>114300</xdr:rowOff>
    </xdr:from>
    <xdr:to>
      <xdr:col>4</xdr:col>
      <xdr:colOff>572193</xdr:colOff>
      <xdr:row>37</xdr:row>
      <xdr:rowOff>121920</xdr:rowOff>
    </xdr:to>
    <mc:AlternateContent xmlns:mc="http://schemas.openxmlformats.org/markup-compatibility/2006" xmlns:a14="http://schemas.microsoft.com/office/drawing/2010/main">
      <mc:Choice Requires="a14">
        <xdr:graphicFrame macro="">
          <xdr:nvGraphicFramePr>
            <xdr:cNvPr id="49" name="Month 7">
              <a:extLst>
                <a:ext uri="{FF2B5EF4-FFF2-40B4-BE49-F238E27FC236}">
                  <a16:creationId xmlns:a16="http://schemas.microsoft.com/office/drawing/2014/main" id="{079BAD30-1FB6-496F-8406-F0F1E61F5D7A}"/>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1348048" y="5600700"/>
              <a:ext cx="1662545" cy="128778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518160</xdr:colOff>
      <xdr:row>37</xdr:row>
      <xdr:rowOff>68580</xdr:rowOff>
    </xdr:from>
    <xdr:to>
      <xdr:col>14</xdr:col>
      <xdr:colOff>495300</xdr:colOff>
      <xdr:row>39</xdr:row>
      <xdr:rowOff>53340</xdr:rowOff>
    </xdr:to>
    <mc:AlternateContent xmlns:mc="http://schemas.openxmlformats.org/markup-compatibility/2006" xmlns:a14="http://schemas.microsoft.com/office/drawing/2010/main">
      <mc:Choice Requires="a14">
        <xdr:graphicFrame macro="">
          <xdr:nvGraphicFramePr>
            <xdr:cNvPr id="50" name="Month 8">
              <a:extLst>
                <a:ext uri="{FF2B5EF4-FFF2-40B4-BE49-F238E27FC236}">
                  <a16:creationId xmlns:a16="http://schemas.microsoft.com/office/drawing/2014/main" id="{0F514295-C0DC-4876-9DB4-B58854F7294B}"/>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3566160" y="6835140"/>
              <a:ext cx="5463540" cy="3505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3</xdr:row>
      <xdr:rowOff>60961</xdr:rowOff>
    </xdr:from>
    <xdr:to>
      <xdr:col>1</xdr:col>
      <xdr:colOff>342900</xdr:colOff>
      <xdr:row>11</xdr:row>
      <xdr:rowOff>68580</xdr:rowOff>
    </xdr:to>
    <mc:AlternateContent xmlns:mc="http://schemas.openxmlformats.org/markup-compatibility/2006" xmlns:a14="http://schemas.microsoft.com/office/drawing/2010/main">
      <mc:Choice Requires="a14">
        <xdr:graphicFrame macro="">
          <xdr:nvGraphicFramePr>
            <xdr:cNvPr id="51" name="Post 4">
              <a:extLst>
                <a:ext uri="{FF2B5EF4-FFF2-40B4-BE49-F238E27FC236}">
                  <a16:creationId xmlns:a16="http://schemas.microsoft.com/office/drawing/2014/main" id="{CE181EDD-7B25-4B64-8AE2-4A59C476C532}"/>
                </a:ext>
              </a:extLst>
            </xdr:cNvPr>
            <xdr:cNvGraphicFramePr/>
          </xdr:nvGraphicFramePr>
          <xdr:xfrm>
            <a:off x="0" y="0"/>
            <a:ext cx="0" cy="0"/>
          </xdr:xfrm>
          <a:graphic>
            <a:graphicData uri="http://schemas.microsoft.com/office/drawing/2010/slicer">
              <sle:slicer xmlns:sle="http://schemas.microsoft.com/office/drawing/2010/slicer" name="Post 4"/>
            </a:graphicData>
          </a:graphic>
        </xdr:graphicFrame>
      </mc:Choice>
      <mc:Fallback xmlns="">
        <xdr:sp macro="" textlink="">
          <xdr:nvSpPr>
            <xdr:cNvPr id="0" name=""/>
            <xdr:cNvSpPr>
              <a:spLocks noTextEdit="1"/>
            </xdr:cNvSpPr>
          </xdr:nvSpPr>
          <xdr:spPr>
            <a:xfrm>
              <a:off x="121920" y="609601"/>
              <a:ext cx="830580" cy="147065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312420</xdr:colOff>
      <xdr:row>3</xdr:row>
      <xdr:rowOff>15240</xdr:rowOff>
    </xdr:from>
    <xdr:to>
      <xdr:col>4</xdr:col>
      <xdr:colOff>419100</xdr:colOff>
      <xdr:row>11</xdr:row>
      <xdr:rowOff>48714</xdr:rowOff>
    </xdr:to>
    <xdr:sp macro="" textlink="Processing!F2">
      <xdr:nvSpPr>
        <xdr:cNvPr id="52" name="TextBox 51">
          <a:extLst>
            <a:ext uri="{FF2B5EF4-FFF2-40B4-BE49-F238E27FC236}">
              <a16:creationId xmlns:a16="http://schemas.microsoft.com/office/drawing/2014/main" id="{BD369C43-1F19-42B2-AB93-A6F1C6130C44}"/>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F943A8-244E-4DB2-9F4D-3FA6B5ED33C3}" type="TxLink">
            <a:rPr lang="en-US" sz="34400" b="0" i="0" u="none" strike="noStrike">
              <a:blipFill>
                <a:blip xmlns:r="http://schemas.openxmlformats.org/officeDocument/2006/relationships" r:embed="rId16">
                  <a:extLst>
                    <a:ext uri="{96DAC541-7B7A-43D3-8B79-37D633B846F1}">
                      <asvg:svgBlip xmlns:asvg="http://schemas.microsoft.com/office/drawing/2016/SVG/main" r:embed="rId17"/>
                    </a:ext>
                  </a:extLst>
                </a:blip>
                <a:stretch>
                  <a:fillRect/>
                </a:stretch>
              </a:blipFill>
              <a:latin typeface="Aptos Narrow"/>
            </a:rPr>
            <a:pPr algn="ctr"/>
            <a:t> </a:t>
          </a:fld>
          <a:endParaRPr lang="ru-RU" sz="49600" b="1">
            <a:blipFill>
              <a:blip xmlns:r="http://schemas.openxmlformats.org/officeDocument/2006/relationships" r:embed="rId16">
                <a:extLst>
                  <a:ext uri="{96DAC541-7B7A-43D3-8B79-37D633B846F1}">
                    <asvg:svgBlip xmlns:asvg="http://schemas.microsoft.com/office/drawing/2016/SVG/main" r:embed="rId17"/>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3">
      <xdr:nvSpPr>
        <xdr:cNvPr id="53" name="TextBox 52">
          <a:extLst>
            <a:ext uri="{FF2B5EF4-FFF2-40B4-BE49-F238E27FC236}">
              <a16:creationId xmlns:a16="http://schemas.microsoft.com/office/drawing/2014/main" id="{6A912F30-27B9-4070-A1C7-DE70C7153CBB}"/>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B94B8F-6DD8-4B45-A17E-EDC9C2D8A63E}" type="TxLink">
            <a:rPr lang="en-US" sz="34400" b="0" i="0" u="none" strike="noStrike">
              <a:blipFill>
                <a:blip xmlns:r="http://schemas.openxmlformats.org/officeDocument/2006/relationships" r:embed="rId18">
                  <a:extLst>
                    <a:ext uri="{96DAC541-7B7A-43D3-8B79-37D633B846F1}">
                      <asvg:svgBlip xmlns:asvg="http://schemas.microsoft.com/office/drawing/2016/SVG/main" r:embed="rId19"/>
                    </a:ext>
                  </a:extLst>
                </a:blip>
                <a:stretch>
                  <a:fillRect/>
                </a:stretch>
              </a:blipFill>
              <a:latin typeface="Aptos Narrow"/>
            </a:rPr>
            <a:pPr algn="ctr"/>
            <a:t> </a:t>
          </a:fld>
          <a:endParaRPr lang="ru-RU" sz="34400" b="1">
            <a:blipFill>
              <a:blip xmlns:r="http://schemas.openxmlformats.org/officeDocument/2006/relationships" r:embed="rId18">
                <a:extLst>
                  <a:ext uri="{96DAC541-7B7A-43D3-8B79-37D633B846F1}">
                    <asvg:svgBlip xmlns:asvg="http://schemas.microsoft.com/office/drawing/2016/SVG/main" r:embed="rId19"/>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4">
      <xdr:nvSpPr>
        <xdr:cNvPr id="54" name="TextBox 53">
          <a:extLst>
            <a:ext uri="{FF2B5EF4-FFF2-40B4-BE49-F238E27FC236}">
              <a16:creationId xmlns:a16="http://schemas.microsoft.com/office/drawing/2014/main" id="{575B8574-6301-4588-AEDA-78346CE6AAB3}"/>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600FE7-6AF4-4C9C-B438-F1F770917FF5}" type="TxLink">
            <a:rPr lang="en-US" sz="34400" b="0" i="0" u="none" strike="noStrike">
              <a:blipFill>
                <a:blip xmlns:r="http://schemas.openxmlformats.org/officeDocument/2006/relationships" r:embed="rId20">
                  <a:extLst>
                    <a:ext uri="{96DAC541-7B7A-43D3-8B79-37D633B846F1}">
                      <asvg:svgBlip xmlns:asvg="http://schemas.microsoft.com/office/drawing/2016/SVG/main" r:embed="rId21"/>
                    </a:ext>
                  </a:extLst>
                </a:blip>
                <a:stretch>
                  <a:fillRect/>
                </a:stretch>
              </a:blipFill>
              <a:latin typeface="Aptos Narrow"/>
            </a:rPr>
            <a:pPr algn="ctr"/>
            <a:t> </a:t>
          </a:fld>
          <a:endParaRPr lang="ru-RU" sz="34400" b="1">
            <a:blipFill>
              <a:blip xmlns:r="http://schemas.openxmlformats.org/officeDocument/2006/relationships" r:embed="rId20">
                <a:extLst>
                  <a:ext uri="{96DAC541-7B7A-43D3-8B79-37D633B846F1}">
                    <asvg:svgBlip xmlns:asvg="http://schemas.microsoft.com/office/drawing/2016/SVG/main" r:embed="rId21"/>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5">
      <xdr:nvSpPr>
        <xdr:cNvPr id="55" name="TextBox 54">
          <a:extLst>
            <a:ext uri="{FF2B5EF4-FFF2-40B4-BE49-F238E27FC236}">
              <a16:creationId xmlns:a16="http://schemas.microsoft.com/office/drawing/2014/main" id="{711FC123-2838-4640-A941-4B9794D8F84D}"/>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C4F96B-A15B-4E38-8BF3-C29D993C43C1}" type="TxLink">
            <a:rPr lang="en-US" sz="34400" b="0" i="0" u="none" strike="noStrike">
              <a:blipFill>
                <a:blip xmlns:r="http://schemas.openxmlformats.org/officeDocument/2006/relationships" r:embed="rId22">
                  <a:extLst>
                    <a:ext uri="{96DAC541-7B7A-43D3-8B79-37D633B846F1}">
                      <asvg:svgBlip xmlns:asvg="http://schemas.microsoft.com/office/drawing/2016/SVG/main" r:embed="rId23"/>
                    </a:ext>
                  </a:extLst>
                </a:blip>
                <a:stretch>
                  <a:fillRect/>
                </a:stretch>
              </a:blipFill>
              <a:latin typeface="Aptos Narrow"/>
            </a:rPr>
            <a:pPr algn="ctr"/>
            <a:t> </a:t>
          </a:fld>
          <a:endParaRPr lang="ru-RU" sz="34400" b="1">
            <a:blipFill>
              <a:blip xmlns:r="http://schemas.openxmlformats.org/officeDocument/2006/relationships" r:embed="rId22">
                <a:extLst>
                  <a:ext uri="{96DAC541-7B7A-43D3-8B79-37D633B846F1}">
                    <asvg:svgBlip xmlns:asvg="http://schemas.microsoft.com/office/drawing/2016/SVG/main" r:embed="rId23"/>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6">
      <xdr:nvSpPr>
        <xdr:cNvPr id="56" name="TextBox 55">
          <a:extLst>
            <a:ext uri="{FF2B5EF4-FFF2-40B4-BE49-F238E27FC236}">
              <a16:creationId xmlns:a16="http://schemas.microsoft.com/office/drawing/2014/main" id="{FB81340E-480E-4936-B90E-1CB8B71354BE}"/>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1724FD-C422-48DF-B6CB-66C76995B120}" type="TxLink">
            <a:rPr lang="en-US" sz="34400" b="0" i="0" u="none" strike="noStrike">
              <a:blipFill>
                <a:blip xmlns:r="http://schemas.openxmlformats.org/officeDocument/2006/relationships" r:embed="rId24">
                  <a:extLst>
                    <a:ext uri="{96DAC541-7B7A-43D3-8B79-37D633B846F1}">
                      <asvg:svgBlip xmlns:asvg="http://schemas.microsoft.com/office/drawing/2016/SVG/main" r:embed="rId25"/>
                    </a:ext>
                  </a:extLst>
                </a:blip>
                <a:stretch>
                  <a:fillRect/>
                </a:stretch>
              </a:blipFill>
              <a:latin typeface="Aptos Narrow"/>
            </a:rPr>
            <a:pPr algn="ctr"/>
            <a:t> </a:t>
          </a:fld>
          <a:endParaRPr lang="ru-RU" sz="34400" b="1">
            <a:blipFill>
              <a:blip xmlns:r="http://schemas.openxmlformats.org/officeDocument/2006/relationships" r:embed="rId24">
                <a:extLst>
                  <a:ext uri="{96DAC541-7B7A-43D3-8B79-37D633B846F1}">
                    <asvg:svgBlip xmlns:asvg="http://schemas.microsoft.com/office/drawing/2016/SVG/main" r:embed="rId25"/>
                  </a:ext>
                </a:extLst>
              </a:blip>
              <a:stretch>
                <a:fillRect/>
              </a:stretch>
            </a:blipFill>
          </a:endParaRPr>
        </a:p>
      </xdr:txBody>
    </xdr:sp>
    <xdr:clientData/>
  </xdr:twoCellAnchor>
  <xdr:twoCellAnchor>
    <xdr:from>
      <xdr:col>5</xdr:col>
      <xdr:colOff>243840</xdr:colOff>
      <xdr:row>3</xdr:row>
      <xdr:rowOff>53340</xdr:rowOff>
    </xdr:from>
    <xdr:to>
      <xdr:col>9</xdr:col>
      <xdr:colOff>586740</xdr:colOff>
      <xdr:row>11</xdr:row>
      <xdr:rowOff>45720</xdr:rowOff>
    </xdr:to>
    <xdr:sp macro="" textlink="">
      <xdr:nvSpPr>
        <xdr:cNvPr id="57" name="Rectangle 56">
          <a:hlinkClick xmlns:r="http://schemas.openxmlformats.org/officeDocument/2006/relationships" r:id="rId26"/>
          <a:extLst>
            <a:ext uri="{FF2B5EF4-FFF2-40B4-BE49-F238E27FC236}">
              <a16:creationId xmlns:a16="http://schemas.microsoft.com/office/drawing/2014/main" id="{0AFD1FE6-609F-4C6D-8374-A48D4D9BEE55}"/>
            </a:ext>
          </a:extLst>
        </xdr:cNvPr>
        <xdr:cNvSpPr/>
      </xdr:nvSpPr>
      <xdr:spPr>
        <a:xfrm>
          <a:off x="3291840" y="601980"/>
          <a:ext cx="2781300" cy="1455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144780</xdr:colOff>
      <xdr:row>3</xdr:row>
      <xdr:rowOff>76200</xdr:rowOff>
    </xdr:from>
    <xdr:to>
      <xdr:col>15</xdr:col>
      <xdr:colOff>83820</xdr:colOff>
      <xdr:row>11</xdr:row>
      <xdr:rowOff>22860</xdr:rowOff>
    </xdr:to>
    <xdr:sp macro="" textlink="">
      <xdr:nvSpPr>
        <xdr:cNvPr id="58" name="Rectangle 57">
          <a:hlinkClick xmlns:r="http://schemas.openxmlformats.org/officeDocument/2006/relationships" r:id="rId27"/>
          <a:extLst>
            <a:ext uri="{FF2B5EF4-FFF2-40B4-BE49-F238E27FC236}">
              <a16:creationId xmlns:a16="http://schemas.microsoft.com/office/drawing/2014/main" id="{2C6576DC-9C15-459E-82EF-A5CFBC94E59E}"/>
            </a:ext>
          </a:extLst>
        </xdr:cNvPr>
        <xdr:cNvSpPr/>
      </xdr:nvSpPr>
      <xdr:spPr>
        <a:xfrm>
          <a:off x="6240780" y="624840"/>
          <a:ext cx="2987040"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205740</xdr:colOff>
      <xdr:row>3</xdr:row>
      <xdr:rowOff>76200</xdr:rowOff>
    </xdr:from>
    <xdr:to>
      <xdr:col>19</xdr:col>
      <xdr:colOff>541020</xdr:colOff>
      <xdr:row>11</xdr:row>
      <xdr:rowOff>22860</xdr:rowOff>
    </xdr:to>
    <xdr:sp macro="" textlink="">
      <xdr:nvSpPr>
        <xdr:cNvPr id="59" name="Rectangle 58">
          <a:hlinkClick xmlns:r="http://schemas.openxmlformats.org/officeDocument/2006/relationships" r:id="rId28"/>
          <a:extLst>
            <a:ext uri="{FF2B5EF4-FFF2-40B4-BE49-F238E27FC236}">
              <a16:creationId xmlns:a16="http://schemas.microsoft.com/office/drawing/2014/main" id="{C566AADF-494D-45EE-8BCA-5234DF5511AB}"/>
            </a:ext>
          </a:extLst>
        </xdr:cNvPr>
        <xdr:cNvSpPr/>
      </xdr:nvSpPr>
      <xdr:spPr>
        <a:xfrm>
          <a:off x="9349740" y="624840"/>
          <a:ext cx="2773680"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205048</xdr:colOff>
      <xdr:row>17</xdr:row>
      <xdr:rowOff>172844</xdr:rowOff>
    </xdr:from>
    <xdr:to>
      <xdr:col>4</xdr:col>
      <xdr:colOff>495993</xdr:colOff>
      <xdr:row>21</xdr:row>
      <xdr:rowOff>25276</xdr:rowOff>
    </xdr:to>
    <xdr:sp macro="" textlink="">
      <xdr:nvSpPr>
        <xdr:cNvPr id="60" name="Rectangle 59">
          <a:hlinkClick xmlns:r="http://schemas.openxmlformats.org/officeDocument/2006/relationships" r:id="rId26"/>
          <a:extLst>
            <a:ext uri="{FF2B5EF4-FFF2-40B4-BE49-F238E27FC236}">
              <a16:creationId xmlns:a16="http://schemas.microsoft.com/office/drawing/2014/main" id="{1FCDE583-750C-4B2F-A0D1-49B898A545B2}"/>
            </a:ext>
          </a:extLst>
        </xdr:cNvPr>
        <xdr:cNvSpPr/>
      </xdr:nvSpPr>
      <xdr:spPr>
        <a:xfrm>
          <a:off x="1424248" y="3281804"/>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205048</xdr:colOff>
      <xdr:row>22</xdr:row>
      <xdr:rowOff>28064</xdr:rowOff>
    </xdr:from>
    <xdr:to>
      <xdr:col>4</xdr:col>
      <xdr:colOff>495993</xdr:colOff>
      <xdr:row>25</xdr:row>
      <xdr:rowOff>63376</xdr:rowOff>
    </xdr:to>
    <xdr:sp macro="" textlink="">
      <xdr:nvSpPr>
        <xdr:cNvPr id="61" name="Rectangle 60">
          <a:hlinkClick xmlns:r="http://schemas.openxmlformats.org/officeDocument/2006/relationships" r:id="rId27"/>
          <a:extLst>
            <a:ext uri="{FF2B5EF4-FFF2-40B4-BE49-F238E27FC236}">
              <a16:creationId xmlns:a16="http://schemas.microsoft.com/office/drawing/2014/main" id="{F850180C-814E-4B8E-8D90-84CDEF9ED9AE}"/>
            </a:ext>
          </a:extLst>
        </xdr:cNvPr>
        <xdr:cNvSpPr/>
      </xdr:nvSpPr>
      <xdr:spPr>
        <a:xfrm>
          <a:off x="1424248" y="4051424"/>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205048</xdr:colOff>
      <xdr:row>26</xdr:row>
      <xdr:rowOff>89024</xdr:rowOff>
    </xdr:from>
    <xdr:to>
      <xdr:col>4</xdr:col>
      <xdr:colOff>495993</xdr:colOff>
      <xdr:row>29</xdr:row>
      <xdr:rowOff>124336</xdr:rowOff>
    </xdr:to>
    <xdr:sp macro="" textlink="">
      <xdr:nvSpPr>
        <xdr:cNvPr id="62" name="Rectangle 61">
          <a:hlinkClick xmlns:r="http://schemas.openxmlformats.org/officeDocument/2006/relationships" r:id="rId28"/>
          <a:extLst>
            <a:ext uri="{FF2B5EF4-FFF2-40B4-BE49-F238E27FC236}">
              <a16:creationId xmlns:a16="http://schemas.microsoft.com/office/drawing/2014/main" id="{18ECA7C8-7388-4F80-870C-753B4508B9AE}"/>
            </a:ext>
          </a:extLst>
        </xdr:cNvPr>
        <xdr:cNvSpPr/>
      </xdr:nvSpPr>
      <xdr:spPr>
        <a:xfrm>
          <a:off x="1424248" y="4843904"/>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20</xdr:col>
      <xdr:colOff>519951</xdr:colOff>
      <xdr:row>3</xdr:row>
      <xdr:rowOff>161364</xdr:rowOff>
    </xdr:from>
    <xdr:to>
      <xdr:col>21</xdr:col>
      <xdr:colOff>376516</xdr:colOff>
      <xdr:row>6</xdr:row>
      <xdr:rowOff>83552</xdr:rowOff>
    </xdr:to>
    <xdr:pic>
      <xdr:nvPicPr>
        <xdr:cNvPr id="69" name="Graphic 68" descr="Moon and stars with solid fill">
          <a:hlinkClick xmlns:r="http://schemas.openxmlformats.org/officeDocument/2006/relationships" r:id="rId29"/>
          <a:extLst>
            <a:ext uri="{FF2B5EF4-FFF2-40B4-BE49-F238E27FC236}">
              <a16:creationId xmlns:a16="http://schemas.microsoft.com/office/drawing/2014/main" id="{9FC7A79F-5A91-4EE0-B6DF-B36D05E4FE1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2711951" y="699246"/>
          <a:ext cx="466165" cy="460071"/>
        </a:xfrm>
        <a:prstGeom prst="rect">
          <a:avLst/>
        </a:prstGeom>
      </xdr:spPr>
    </xdr:pic>
    <xdr:clientData/>
  </xdr:twoCellAnchor>
  <xdr:twoCellAnchor>
    <xdr:from>
      <xdr:col>0</xdr:col>
      <xdr:colOff>0</xdr:colOff>
      <xdr:row>0</xdr:row>
      <xdr:rowOff>0</xdr:rowOff>
    </xdr:from>
    <xdr:to>
      <xdr:col>1</xdr:col>
      <xdr:colOff>137160</xdr:colOff>
      <xdr:row>1</xdr:row>
      <xdr:rowOff>68580</xdr:rowOff>
    </xdr:to>
    <xdr:sp macro="" textlink="">
      <xdr:nvSpPr>
        <xdr:cNvPr id="70" name="Rectangle 69">
          <a:extLst>
            <a:ext uri="{FF2B5EF4-FFF2-40B4-BE49-F238E27FC236}">
              <a16:creationId xmlns:a16="http://schemas.microsoft.com/office/drawing/2014/main" id="{1B9FD013-666B-4FD3-BC4A-1A6F3F7F26C9}"/>
            </a:ext>
          </a:extLst>
        </xdr:cNvPr>
        <xdr:cNvSpPr/>
      </xdr:nvSpPr>
      <xdr:spPr>
        <a:xfrm>
          <a:off x="0" y="0"/>
          <a:ext cx="746760" cy="251460"/>
        </a:xfrm>
        <a:prstGeom prst="rect">
          <a:avLst/>
        </a:prstGeom>
        <a:solidFill>
          <a:srgbClr val="F4F3E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365760</xdr:colOff>
      <xdr:row>44</xdr:row>
      <xdr:rowOff>0</xdr:rowOff>
    </xdr:to>
    <xdr:sp macro="" textlink="">
      <xdr:nvSpPr>
        <xdr:cNvPr id="2" name="Rectangle 1">
          <a:extLst>
            <a:ext uri="{FF2B5EF4-FFF2-40B4-BE49-F238E27FC236}">
              <a16:creationId xmlns:a16="http://schemas.microsoft.com/office/drawing/2014/main" id="{6C097E1B-0036-4353-8B20-E179B02CBA0E}"/>
            </a:ext>
          </a:extLst>
        </xdr:cNvPr>
        <xdr:cNvSpPr/>
      </xdr:nvSpPr>
      <xdr:spPr>
        <a:xfrm>
          <a:off x="0" y="0"/>
          <a:ext cx="14996160" cy="8046720"/>
        </a:xfrm>
        <a:prstGeom prst="rect">
          <a:avLst/>
        </a:prstGeom>
        <a:gradFill>
          <a:gsLst>
            <a:gs pos="13000">
              <a:srgbClr val="711967"/>
            </a:gs>
            <a:gs pos="37000">
              <a:srgbClr val="1E0E50"/>
            </a:gs>
            <a:gs pos="100000">
              <a:schemeClr val="tx1"/>
            </a:gs>
          </a:gsLst>
          <a:lin ang="8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0</xdr:colOff>
      <xdr:row>0</xdr:row>
      <xdr:rowOff>0</xdr:rowOff>
    </xdr:from>
    <xdr:to>
      <xdr:col>24</xdr:col>
      <xdr:colOff>365760</xdr:colOff>
      <xdr:row>44</xdr:row>
      <xdr:rowOff>0</xdr:rowOff>
    </xdr:to>
    <xdr:sp macro="" textlink="">
      <xdr:nvSpPr>
        <xdr:cNvPr id="3" name="Rectangle 2">
          <a:extLst>
            <a:ext uri="{FF2B5EF4-FFF2-40B4-BE49-F238E27FC236}">
              <a16:creationId xmlns:a16="http://schemas.microsoft.com/office/drawing/2014/main" id="{ADA133B5-A037-4142-A5CC-4DE79B352259}"/>
            </a:ext>
          </a:extLst>
        </xdr:cNvPr>
        <xdr:cNvSpPr/>
      </xdr:nvSpPr>
      <xdr:spPr>
        <a:xfrm>
          <a:off x="0" y="0"/>
          <a:ext cx="14996160" cy="8046720"/>
        </a:xfrm>
        <a:prstGeom prst="rect">
          <a:avLst/>
        </a:prstGeom>
        <a:gradFill>
          <a:gsLst>
            <a:gs pos="0">
              <a:srgbClr val="1E0E50">
                <a:alpha val="0"/>
              </a:srgbClr>
            </a:gs>
            <a:gs pos="65000">
              <a:srgbClr val="00072C"/>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19594</xdr:colOff>
      <xdr:row>1</xdr:row>
      <xdr:rowOff>167640</xdr:rowOff>
    </xdr:from>
    <xdr:to>
      <xdr:col>20</xdr:col>
      <xdr:colOff>312420</xdr:colOff>
      <xdr:row>40</xdr:row>
      <xdr:rowOff>167640</xdr:rowOff>
    </xdr:to>
    <xdr:sp macro="" textlink="">
      <xdr:nvSpPr>
        <xdr:cNvPr id="4" name="Rectangle: Rounded Corners 3">
          <a:extLst>
            <a:ext uri="{FF2B5EF4-FFF2-40B4-BE49-F238E27FC236}">
              <a16:creationId xmlns:a16="http://schemas.microsoft.com/office/drawing/2014/main" id="{CD962E6B-FECE-481D-82DF-FB7F0D7891D5}"/>
            </a:ext>
          </a:extLst>
        </xdr:cNvPr>
        <xdr:cNvSpPr/>
      </xdr:nvSpPr>
      <xdr:spPr>
        <a:xfrm>
          <a:off x="1238794" y="350520"/>
          <a:ext cx="11265626" cy="7132320"/>
        </a:xfrm>
        <a:prstGeom prst="roundRect">
          <a:avLst>
            <a:gd name="adj" fmla="val 2780"/>
          </a:avLst>
        </a:prstGeom>
        <a:gradFill flip="none" rotWithShape="1">
          <a:gsLst>
            <a:gs pos="0">
              <a:srgbClr val="901160"/>
            </a:gs>
            <a:gs pos="26000">
              <a:srgbClr val="190E5E"/>
            </a:gs>
            <a:gs pos="51000">
              <a:srgbClr val="00052B"/>
            </a:gs>
          </a:gsLst>
          <a:lin ang="8400000" scaled="0"/>
          <a:tileRect/>
        </a:gradFill>
        <a:ln w="9525">
          <a:gradFill>
            <a:gsLst>
              <a:gs pos="86014">
                <a:srgbClr val="261AA8"/>
              </a:gs>
              <a:gs pos="0">
                <a:srgbClr val="F31DA1"/>
              </a:gs>
              <a:gs pos="56000">
                <a:srgbClr val="0070C0"/>
              </a:gs>
            </a:gsLst>
            <a:lin ang="8400000" scaled="0"/>
          </a:gradFill>
        </a:ln>
        <a:effectLst>
          <a:outerShdw blurRad="444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28596</xdr:colOff>
      <xdr:row>2</xdr:row>
      <xdr:rowOff>0</xdr:rowOff>
    </xdr:from>
    <xdr:to>
      <xdr:col>5</xdr:col>
      <xdr:colOff>63038</xdr:colOff>
      <xdr:row>40</xdr:row>
      <xdr:rowOff>158634</xdr:rowOff>
    </xdr:to>
    <xdr:sp macro="" textlink="">
      <xdr:nvSpPr>
        <xdr:cNvPr id="5" name="Rectangle: Rounded Corners 13">
          <a:extLst>
            <a:ext uri="{FF2B5EF4-FFF2-40B4-BE49-F238E27FC236}">
              <a16:creationId xmlns:a16="http://schemas.microsoft.com/office/drawing/2014/main" id="{5169CBDA-EA4B-47C5-B474-E493B0158EFD}"/>
            </a:ext>
          </a:extLst>
        </xdr:cNvPr>
        <xdr:cNvSpPr/>
      </xdr:nvSpPr>
      <xdr:spPr>
        <a:xfrm>
          <a:off x="1247796" y="365760"/>
          <a:ext cx="1863242" cy="7108074"/>
        </a:xfrm>
        <a:custGeom>
          <a:avLst/>
          <a:gdLst>
            <a:gd name="connsiteX0" fmla="*/ 0 w 2090059"/>
            <a:gd name="connsiteY0" fmla="*/ 180393 h 7498080"/>
            <a:gd name="connsiteX1" fmla="*/ 180393 w 2090059"/>
            <a:gd name="connsiteY1" fmla="*/ 0 h 7498080"/>
            <a:gd name="connsiteX2" fmla="*/ 1909666 w 2090059"/>
            <a:gd name="connsiteY2" fmla="*/ 0 h 7498080"/>
            <a:gd name="connsiteX3" fmla="*/ 2090059 w 2090059"/>
            <a:gd name="connsiteY3" fmla="*/ 180393 h 7498080"/>
            <a:gd name="connsiteX4" fmla="*/ 2090059 w 2090059"/>
            <a:gd name="connsiteY4" fmla="*/ 7317687 h 7498080"/>
            <a:gd name="connsiteX5" fmla="*/ 1909666 w 2090059"/>
            <a:gd name="connsiteY5" fmla="*/ 7498080 h 7498080"/>
            <a:gd name="connsiteX6" fmla="*/ 180393 w 2090059"/>
            <a:gd name="connsiteY6" fmla="*/ 7498080 h 7498080"/>
            <a:gd name="connsiteX7" fmla="*/ 0 w 2090059"/>
            <a:gd name="connsiteY7" fmla="*/ 7317687 h 7498080"/>
            <a:gd name="connsiteX8" fmla="*/ 0 w 2090059"/>
            <a:gd name="connsiteY8" fmla="*/ 180393 h 7498080"/>
            <a:gd name="connsiteX0" fmla="*/ 0 w 2119773"/>
            <a:gd name="connsiteY0" fmla="*/ 180393 h 7498080"/>
            <a:gd name="connsiteX1" fmla="*/ 180393 w 2119773"/>
            <a:gd name="connsiteY1" fmla="*/ 0 h 7498080"/>
            <a:gd name="connsiteX2" fmla="*/ 1909666 w 2119773"/>
            <a:gd name="connsiteY2" fmla="*/ 0 h 7498080"/>
            <a:gd name="connsiteX3" fmla="*/ 2090059 w 2119773"/>
            <a:gd name="connsiteY3" fmla="*/ 7317687 h 7498080"/>
            <a:gd name="connsiteX4" fmla="*/ 1909666 w 2119773"/>
            <a:gd name="connsiteY4" fmla="*/ 7498080 h 7498080"/>
            <a:gd name="connsiteX5" fmla="*/ 180393 w 2119773"/>
            <a:gd name="connsiteY5" fmla="*/ 7498080 h 7498080"/>
            <a:gd name="connsiteX6" fmla="*/ 0 w 2119773"/>
            <a:gd name="connsiteY6" fmla="*/ 7317687 h 7498080"/>
            <a:gd name="connsiteX7" fmla="*/ 0 w 2119773"/>
            <a:gd name="connsiteY7" fmla="*/ 180393 h 7498080"/>
            <a:gd name="connsiteX0" fmla="*/ 0 w 2125825"/>
            <a:gd name="connsiteY0" fmla="*/ 180393 h 7498080"/>
            <a:gd name="connsiteX1" fmla="*/ 180393 w 2125825"/>
            <a:gd name="connsiteY1" fmla="*/ 0 h 7498080"/>
            <a:gd name="connsiteX2" fmla="*/ 1909666 w 2125825"/>
            <a:gd name="connsiteY2" fmla="*/ 0 h 7498080"/>
            <a:gd name="connsiteX3" fmla="*/ 1909666 w 2125825"/>
            <a:gd name="connsiteY3" fmla="*/ 7498080 h 7498080"/>
            <a:gd name="connsiteX4" fmla="*/ 180393 w 2125825"/>
            <a:gd name="connsiteY4" fmla="*/ 7498080 h 7498080"/>
            <a:gd name="connsiteX5" fmla="*/ 0 w 2125825"/>
            <a:gd name="connsiteY5" fmla="*/ 7317687 h 7498080"/>
            <a:gd name="connsiteX6" fmla="*/ 0 w 2125825"/>
            <a:gd name="connsiteY6" fmla="*/ 180393 h 7498080"/>
            <a:gd name="connsiteX0" fmla="*/ 0 w 1909666"/>
            <a:gd name="connsiteY0" fmla="*/ 180393 h 7498080"/>
            <a:gd name="connsiteX1" fmla="*/ 180393 w 1909666"/>
            <a:gd name="connsiteY1" fmla="*/ 0 h 7498080"/>
            <a:gd name="connsiteX2" fmla="*/ 1909666 w 1909666"/>
            <a:gd name="connsiteY2" fmla="*/ 0 h 7498080"/>
            <a:gd name="connsiteX3" fmla="*/ 1909666 w 1909666"/>
            <a:gd name="connsiteY3" fmla="*/ 7498080 h 7498080"/>
            <a:gd name="connsiteX4" fmla="*/ 180393 w 1909666"/>
            <a:gd name="connsiteY4" fmla="*/ 7498080 h 7498080"/>
            <a:gd name="connsiteX5" fmla="*/ 0 w 1909666"/>
            <a:gd name="connsiteY5" fmla="*/ 7317687 h 7498080"/>
            <a:gd name="connsiteX6" fmla="*/ 0 w 1909666"/>
            <a:gd name="connsiteY6" fmla="*/ 180393 h 74980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09666" h="7498080">
              <a:moveTo>
                <a:pt x="0" y="180393"/>
              </a:moveTo>
              <a:cubicBezTo>
                <a:pt x="0" y="80765"/>
                <a:pt x="80765" y="0"/>
                <a:pt x="180393" y="0"/>
              </a:cubicBezTo>
              <a:lnTo>
                <a:pt x="1909666" y="0"/>
              </a:lnTo>
              <a:lnTo>
                <a:pt x="1909666" y="7498080"/>
              </a:lnTo>
              <a:lnTo>
                <a:pt x="180393" y="7498080"/>
              </a:lnTo>
              <a:cubicBezTo>
                <a:pt x="80765" y="7498080"/>
                <a:pt x="0" y="7417315"/>
                <a:pt x="0" y="7317687"/>
              </a:cubicBezTo>
              <a:lnTo>
                <a:pt x="0" y="180393"/>
              </a:lnTo>
              <a:close/>
            </a:path>
          </a:pathLst>
        </a:custGeom>
        <a:gradFill>
          <a:gsLst>
            <a:gs pos="0">
              <a:srgbClr val="261AA8"/>
            </a:gs>
            <a:gs pos="51000">
              <a:srgbClr val="120C48"/>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228600</xdr:colOff>
      <xdr:row>3</xdr:row>
      <xdr:rowOff>99060</xdr:rowOff>
    </xdr:from>
    <xdr:to>
      <xdr:col>19</xdr:col>
      <xdr:colOff>533400</xdr:colOff>
      <xdr:row>11</xdr:row>
      <xdr:rowOff>7620</xdr:rowOff>
    </xdr:to>
    <xdr:sp macro="" textlink="Processing!H8">
      <xdr:nvSpPr>
        <xdr:cNvPr id="6" name="Rectangle: Rounded Corners 5">
          <a:extLst>
            <a:ext uri="{FF2B5EF4-FFF2-40B4-BE49-F238E27FC236}">
              <a16:creationId xmlns:a16="http://schemas.microsoft.com/office/drawing/2014/main" id="{7B592BBC-7532-4650-99F2-3B41391778D3}"/>
            </a:ext>
          </a:extLst>
        </xdr:cNvPr>
        <xdr:cNvSpPr/>
      </xdr:nvSpPr>
      <xdr:spPr>
        <a:xfrm>
          <a:off x="9372600" y="647700"/>
          <a:ext cx="2743200" cy="1371600"/>
        </a:xfrm>
        <a:prstGeom prst="roundRect">
          <a:avLst>
            <a:gd name="adj" fmla="val 10575"/>
          </a:avLst>
        </a:prstGeom>
        <a:gradFill flip="none" rotWithShape="1">
          <a:gsLst>
            <a:gs pos="0">
              <a:srgbClr val="DA21B6"/>
            </a:gs>
            <a:gs pos="100000">
              <a:srgbClr val="FB563E"/>
            </a:gs>
          </a:gsLst>
          <a:lin ang="18900000" scaled="1"/>
          <a:tileRect/>
        </a:gradFill>
        <a:ln w="9525">
          <a:no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7F5829C8-431D-41F0-A3F2-DDC2E2E2B59E}" type="TxLink">
            <a:rPr lang="en-US" sz="1400" b="0" i="0" u="none" strike="noStrike" kern="1200">
              <a:solidFill>
                <a:schemeClr val="bg1"/>
              </a:solidFill>
              <a:latin typeface="Aptos Narrow"/>
              <a:ea typeface="+mn-ea"/>
              <a:cs typeface="+mn-cs"/>
            </a:rPr>
            <a:pPr marL="0" indent="0" algn="ctr" defTabSz="914400" rtl="0" eaLnBrk="1" latinLnBrk="0" hangingPunct="1"/>
            <a:t>Product Trends</a:t>
          </a:fld>
          <a:endParaRPr lang="ru-RU" sz="1400" kern="1200">
            <a:solidFill>
              <a:schemeClr val="bg1"/>
            </a:solidFill>
            <a:latin typeface="+mn-lt"/>
            <a:ea typeface="+mn-ea"/>
            <a:cs typeface="+mn-cs"/>
          </a:endParaRPr>
        </a:p>
      </xdr:txBody>
    </xdr:sp>
    <xdr:clientData/>
  </xdr:twoCellAnchor>
  <xdr:twoCellAnchor>
    <xdr:from>
      <xdr:col>15</xdr:col>
      <xdr:colOff>228600</xdr:colOff>
      <xdr:row>12</xdr:row>
      <xdr:rowOff>53340</xdr:rowOff>
    </xdr:from>
    <xdr:to>
      <xdr:col>19</xdr:col>
      <xdr:colOff>533400</xdr:colOff>
      <xdr:row>26</xdr:row>
      <xdr:rowOff>114300</xdr:rowOff>
    </xdr:to>
    <xdr:sp macro="" textlink="">
      <xdr:nvSpPr>
        <xdr:cNvPr id="7" name="Rectangle: Rounded Corners 6">
          <a:extLst>
            <a:ext uri="{FF2B5EF4-FFF2-40B4-BE49-F238E27FC236}">
              <a16:creationId xmlns:a16="http://schemas.microsoft.com/office/drawing/2014/main" id="{B6254604-2A3A-4DA0-AF32-BFB1B0DA56C4}"/>
            </a:ext>
          </a:extLst>
        </xdr:cNvPr>
        <xdr:cNvSpPr/>
      </xdr:nvSpPr>
      <xdr:spPr>
        <a:xfrm>
          <a:off x="9372600" y="2247900"/>
          <a:ext cx="2743200" cy="2621280"/>
        </a:xfrm>
        <a:prstGeom prst="roundRect">
          <a:avLst>
            <a:gd name="adj" fmla="val 6044"/>
          </a:avLst>
        </a:prstGeom>
        <a:gradFill>
          <a:gsLst>
            <a:gs pos="0">
              <a:srgbClr val="330C4C"/>
            </a:gs>
            <a:gs pos="51000">
              <a:srgbClr val="0E0A40"/>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15</xdr:col>
      <xdr:colOff>228600</xdr:colOff>
      <xdr:row>27</xdr:row>
      <xdr:rowOff>137160</xdr:rowOff>
    </xdr:from>
    <xdr:to>
      <xdr:col>19</xdr:col>
      <xdr:colOff>533400</xdr:colOff>
      <xdr:row>39</xdr:row>
      <xdr:rowOff>45720</xdr:rowOff>
    </xdr:to>
    <xdr:sp macro="" textlink="">
      <xdr:nvSpPr>
        <xdr:cNvPr id="8" name="Rectangle: Rounded Corners 7">
          <a:extLst>
            <a:ext uri="{FF2B5EF4-FFF2-40B4-BE49-F238E27FC236}">
              <a16:creationId xmlns:a16="http://schemas.microsoft.com/office/drawing/2014/main" id="{56021287-F4F0-4729-BDE8-36CE57B29E3D}"/>
            </a:ext>
          </a:extLst>
        </xdr:cNvPr>
        <xdr:cNvSpPr/>
      </xdr:nvSpPr>
      <xdr:spPr>
        <a:xfrm>
          <a:off x="9372600" y="5074920"/>
          <a:ext cx="2743200" cy="2103120"/>
        </a:xfrm>
        <a:prstGeom prst="roundRect">
          <a:avLst>
            <a:gd name="adj" fmla="val 6044"/>
          </a:avLst>
        </a:prstGeom>
        <a:gradFill>
          <a:gsLst>
            <a:gs pos="0">
              <a:srgbClr val="0C0B3F"/>
            </a:gs>
            <a:gs pos="51000">
              <a:srgbClr val="080934"/>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289560</xdr:colOff>
      <xdr:row>12</xdr:row>
      <xdr:rowOff>53340</xdr:rowOff>
    </xdr:from>
    <xdr:to>
      <xdr:col>15</xdr:col>
      <xdr:colOff>45720</xdr:colOff>
      <xdr:row>39</xdr:row>
      <xdr:rowOff>53340</xdr:rowOff>
    </xdr:to>
    <xdr:sp macro="" textlink="">
      <xdr:nvSpPr>
        <xdr:cNvPr id="9" name="Rectangle: Rounded Corners 8">
          <a:extLst>
            <a:ext uri="{FF2B5EF4-FFF2-40B4-BE49-F238E27FC236}">
              <a16:creationId xmlns:a16="http://schemas.microsoft.com/office/drawing/2014/main" id="{0CAC92BF-856F-46D6-A82B-B490525720EC}"/>
            </a:ext>
          </a:extLst>
        </xdr:cNvPr>
        <xdr:cNvSpPr/>
      </xdr:nvSpPr>
      <xdr:spPr>
        <a:xfrm>
          <a:off x="3337560" y="2247900"/>
          <a:ext cx="5852160" cy="4937760"/>
        </a:xfrm>
        <a:prstGeom prst="roundRect">
          <a:avLst>
            <a:gd name="adj" fmla="val 2803"/>
          </a:avLst>
        </a:prstGeom>
        <a:gradFill>
          <a:gsLst>
            <a:gs pos="0">
              <a:srgbClr val="330C4C"/>
            </a:gs>
            <a:gs pos="51000">
              <a:srgbClr val="080934"/>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281940</xdr:colOff>
      <xdr:row>3</xdr:row>
      <xdr:rowOff>99060</xdr:rowOff>
    </xdr:from>
    <xdr:to>
      <xdr:col>9</xdr:col>
      <xdr:colOff>586740</xdr:colOff>
      <xdr:row>11</xdr:row>
      <xdr:rowOff>7620</xdr:rowOff>
    </xdr:to>
    <xdr:sp macro="" textlink="">
      <xdr:nvSpPr>
        <xdr:cNvPr id="11" name="Rectangle: Rounded Corners 10">
          <a:extLst>
            <a:ext uri="{FF2B5EF4-FFF2-40B4-BE49-F238E27FC236}">
              <a16:creationId xmlns:a16="http://schemas.microsoft.com/office/drawing/2014/main" id="{0DF68ACC-B6BC-4F46-B8F0-66DB6DDEC0D9}"/>
            </a:ext>
          </a:extLst>
        </xdr:cNvPr>
        <xdr:cNvSpPr/>
      </xdr:nvSpPr>
      <xdr:spPr>
        <a:xfrm>
          <a:off x="3329940" y="647700"/>
          <a:ext cx="2743200" cy="1371600"/>
        </a:xfrm>
        <a:prstGeom prst="roundRect">
          <a:avLst>
            <a:gd name="adj" fmla="val 10575"/>
          </a:avLst>
        </a:prstGeom>
        <a:gradFill flip="none" rotWithShape="1">
          <a:gsLst>
            <a:gs pos="30000">
              <a:srgbClr val="3832F8"/>
            </a:gs>
            <a:gs pos="86000">
              <a:srgbClr val="6F14CA"/>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ru-RU" sz="1800" kern="1200">
            <a:solidFill>
              <a:schemeClr val="lt1"/>
            </a:solidFill>
            <a:latin typeface="+mn-lt"/>
            <a:ea typeface="+mn-ea"/>
            <a:cs typeface="+mn-cs"/>
          </a:endParaRPr>
        </a:p>
      </xdr:txBody>
    </xdr:sp>
    <xdr:clientData/>
  </xdr:twoCellAnchor>
  <xdr:twoCellAnchor>
    <xdr:from>
      <xdr:col>10</xdr:col>
      <xdr:colOff>152400</xdr:colOff>
      <xdr:row>3</xdr:row>
      <xdr:rowOff>99060</xdr:rowOff>
    </xdr:from>
    <xdr:to>
      <xdr:col>15</xdr:col>
      <xdr:colOff>53340</xdr:colOff>
      <xdr:row>11</xdr:row>
      <xdr:rowOff>7620</xdr:rowOff>
    </xdr:to>
    <xdr:sp macro="" textlink="Processing!A8">
      <xdr:nvSpPr>
        <xdr:cNvPr id="12" name="Rectangle: Rounded Corners 11">
          <a:extLst>
            <a:ext uri="{FF2B5EF4-FFF2-40B4-BE49-F238E27FC236}">
              <a16:creationId xmlns:a16="http://schemas.microsoft.com/office/drawing/2014/main" id="{76090D51-1353-4B8F-B534-82BB493A1A0D}"/>
            </a:ext>
          </a:extLst>
        </xdr:cNvPr>
        <xdr:cNvSpPr/>
      </xdr:nvSpPr>
      <xdr:spPr>
        <a:xfrm>
          <a:off x="6248400" y="647700"/>
          <a:ext cx="2948940" cy="1371600"/>
        </a:xfrm>
        <a:prstGeom prst="roundRect">
          <a:avLst>
            <a:gd name="adj" fmla="val 10575"/>
          </a:avLst>
        </a:prstGeom>
        <a:gradFill flip="none" rotWithShape="1">
          <a:gsLst>
            <a:gs pos="0">
              <a:srgbClr val="6F14CA"/>
            </a:gs>
            <a:gs pos="100000">
              <a:srgbClr val="DA21B6"/>
            </a:gs>
          </a:gsLst>
          <a:lin ang="18600000" scaled="0"/>
          <a:tileRect/>
        </a:gradFill>
        <a:ln w="9525">
          <a:no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B21E3101-0230-4326-AA27-4525D5457293}" type="TxLink">
            <a:rPr lang="en-US" sz="1400" b="0" i="0" u="none" strike="noStrike" kern="1200">
              <a:solidFill>
                <a:schemeClr val="bg1"/>
              </a:solidFill>
              <a:latin typeface="Aptos Narrow"/>
              <a:ea typeface="+mn-ea"/>
              <a:cs typeface="+mn-cs"/>
            </a:rPr>
            <a:pPr marL="0" indent="0" algn="ctr" defTabSz="914400" rtl="0" eaLnBrk="1" latinLnBrk="0" hangingPunct="1"/>
            <a:t>Revenue vs Expenses</a:t>
          </a:fld>
          <a:endParaRPr lang="ru-RU" sz="1400" kern="1200">
            <a:solidFill>
              <a:schemeClr val="bg1"/>
            </a:solidFill>
            <a:latin typeface="+mn-lt"/>
            <a:ea typeface="+mn-ea"/>
            <a:cs typeface="+mn-cs"/>
          </a:endParaRPr>
        </a:p>
      </xdr:txBody>
    </xdr:sp>
    <xdr:clientData/>
  </xdr:twoCellAnchor>
  <xdr:twoCellAnchor>
    <xdr:from>
      <xdr:col>5</xdr:col>
      <xdr:colOff>281940</xdr:colOff>
      <xdr:row>3</xdr:row>
      <xdr:rowOff>99060</xdr:rowOff>
    </xdr:from>
    <xdr:to>
      <xdr:col>9</xdr:col>
      <xdr:colOff>586740</xdr:colOff>
      <xdr:row>11</xdr:row>
      <xdr:rowOff>7620</xdr:rowOff>
    </xdr:to>
    <xdr:sp macro="" textlink="Processing!N8">
      <xdr:nvSpPr>
        <xdr:cNvPr id="13" name="Rectangle: Rounded Corners 12">
          <a:extLst>
            <a:ext uri="{FF2B5EF4-FFF2-40B4-BE49-F238E27FC236}">
              <a16:creationId xmlns:a16="http://schemas.microsoft.com/office/drawing/2014/main" id="{129C96E7-BA7B-4D08-9E08-FA8D53A9C87C}"/>
            </a:ext>
          </a:extLst>
        </xdr:cNvPr>
        <xdr:cNvSpPr/>
      </xdr:nvSpPr>
      <xdr:spPr>
        <a:xfrm>
          <a:off x="3329940" y="647700"/>
          <a:ext cx="2743200" cy="1371600"/>
        </a:xfrm>
        <a:prstGeom prst="roundRect">
          <a:avLst>
            <a:gd name="adj" fmla="val 10575"/>
          </a:avLst>
        </a:prstGeom>
        <a:gradFill flip="none" rotWithShape="1">
          <a:gsLst>
            <a:gs pos="24000">
              <a:srgbClr val="1C0F7A">
                <a:alpha val="0"/>
              </a:srgbClr>
            </a:gs>
            <a:gs pos="93000">
              <a:srgbClr val="140B59"/>
            </a:gs>
          </a:gsLst>
          <a:lin ang="4500000" scaled="0"/>
          <a:tileRect/>
        </a:gradFill>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fld id="{E428BB09-2D49-4557-BDFF-5DCAB68E1D70}" type="TxLink">
            <a:rPr lang="en-US" sz="1400" b="0" i="0" u="none" strike="noStrike" kern="1200">
              <a:solidFill>
                <a:schemeClr val="bg1"/>
              </a:solidFill>
              <a:latin typeface="Aptos Narrow"/>
              <a:ea typeface="+mn-ea"/>
              <a:cs typeface="+mn-cs"/>
            </a:rPr>
            <a:pPr marL="0" indent="0" algn="ctr" defTabSz="914400" rtl="0" eaLnBrk="1" latinLnBrk="0" hangingPunct="1"/>
            <a:t>Weekly Sales Trends</a:t>
          </a:fld>
          <a:endParaRPr lang="ru-RU" sz="2400" kern="1200">
            <a:solidFill>
              <a:schemeClr val="bg1"/>
            </a:solidFill>
            <a:latin typeface="+mn-lt"/>
            <a:ea typeface="+mn-ea"/>
            <a:cs typeface="+mn-cs"/>
          </a:endParaRPr>
        </a:p>
      </xdr:txBody>
    </xdr:sp>
    <xdr:clientData/>
  </xdr:twoCellAnchor>
  <xdr:twoCellAnchor>
    <xdr:from>
      <xdr:col>2</xdr:col>
      <xdr:colOff>349623</xdr:colOff>
      <xdr:row>3</xdr:row>
      <xdr:rowOff>119231</xdr:rowOff>
    </xdr:from>
    <xdr:to>
      <xdr:col>4</xdr:col>
      <xdr:colOff>385482</xdr:colOff>
      <xdr:row>10</xdr:row>
      <xdr:rowOff>119231</xdr:rowOff>
    </xdr:to>
    <xdr:sp macro="" textlink="">
      <xdr:nvSpPr>
        <xdr:cNvPr id="14" name="Oval 13">
          <a:extLst>
            <a:ext uri="{FF2B5EF4-FFF2-40B4-BE49-F238E27FC236}">
              <a16:creationId xmlns:a16="http://schemas.microsoft.com/office/drawing/2014/main" id="{510EA904-AF7B-4D6B-98E6-4DC2BE657115}"/>
            </a:ext>
          </a:extLst>
        </xdr:cNvPr>
        <xdr:cNvSpPr/>
      </xdr:nvSpPr>
      <xdr:spPr>
        <a:xfrm>
          <a:off x="1568823" y="667871"/>
          <a:ext cx="1255059" cy="1280160"/>
        </a:xfrm>
        <a:prstGeom prst="ellipse">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100">
              <a:solidFill>
                <a:schemeClr val="bg1"/>
              </a:solidFill>
            </a:rPr>
            <a:t>POS</a:t>
          </a:r>
          <a:endParaRPr lang="ru-RU" sz="3100">
            <a:solidFill>
              <a:schemeClr val="bg1"/>
            </a:solidFill>
          </a:endParaRPr>
        </a:p>
      </xdr:txBody>
    </xdr:sp>
    <xdr:clientData/>
  </xdr:twoCellAnchor>
  <xdr:twoCellAnchor editAs="oneCell">
    <xdr:from>
      <xdr:col>3</xdr:col>
      <xdr:colOff>141194</xdr:colOff>
      <xdr:row>7</xdr:row>
      <xdr:rowOff>87212</xdr:rowOff>
    </xdr:from>
    <xdr:to>
      <xdr:col>3</xdr:col>
      <xdr:colOff>587525</xdr:colOff>
      <xdr:row>9</xdr:row>
      <xdr:rowOff>176574</xdr:rowOff>
    </xdr:to>
    <xdr:pic>
      <xdr:nvPicPr>
        <xdr:cNvPr id="17" name="Graphic 16" descr="Shopping bag outline">
          <a:extLst>
            <a:ext uri="{FF2B5EF4-FFF2-40B4-BE49-F238E27FC236}">
              <a16:creationId xmlns:a16="http://schemas.microsoft.com/office/drawing/2014/main" id="{3A886695-EA84-4855-B803-D376C5E7F79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69994" y="1367372"/>
          <a:ext cx="446331" cy="455122"/>
        </a:xfrm>
        <a:prstGeom prst="rect">
          <a:avLst/>
        </a:prstGeom>
      </xdr:spPr>
    </xdr:pic>
    <xdr:clientData/>
  </xdr:twoCellAnchor>
  <xdr:twoCellAnchor>
    <xdr:from>
      <xdr:col>5</xdr:col>
      <xdr:colOff>461368</xdr:colOff>
      <xdr:row>15</xdr:row>
      <xdr:rowOff>33808</xdr:rowOff>
    </xdr:from>
    <xdr:to>
      <xdr:col>14</xdr:col>
      <xdr:colOff>274320</xdr:colOff>
      <xdr:row>38</xdr:row>
      <xdr:rowOff>60960</xdr:rowOff>
    </xdr:to>
    <xdr:graphicFrame macro="">
      <xdr:nvGraphicFramePr>
        <xdr:cNvPr id="24" name="Chart 23">
          <a:extLst>
            <a:ext uri="{FF2B5EF4-FFF2-40B4-BE49-F238E27FC236}">
              <a16:creationId xmlns:a16="http://schemas.microsoft.com/office/drawing/2014/main" id="{98A1A4F6-1F3E-44B5-BA23-9AEF51F64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119049</xdr:colOff>
      <xdr:row>12</xdr:row>
      <xdr:rowOff>152400</xdr:rowOff>
    </xdr:from>
    <xdr:to>
      <xdr:col>19</xdr:col>
      <xdr:colOff>231471</xdr:colOff>
      <xdr:row>14</xdr:row>
      <xdr:rowOff>60960</xdr:rowOff>
    </xdr:to>
    <xdr:sp macro="" textlink="Processing!A8">
      <xdr:nvSpPr>
        <xdr:cNvPr id="25" name="TextBox 24">
          <a:extLst>
            <a:ext uri="{FF2B5EF4-FFF2-40B4-BE49-F238E27FC236}">
              <a16:creationId xmlns:a16="http://schemas.microsoft.com/office/drawing/2014/main" id="{513F73A5-F0F7-404E-A836-E42B0A8F2DC4}"/>
            </a:ext>
          </a:extLst>
        </xdr:cNvPr>
        <xdr:cNvSpPr txBox="1"/>
      </xdr:nvSpPr>
      <xdr:spPr>
        <a:xfrm>
          <a:off x="9872649" y="234696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12565B7-5899-413B-A44A-7BF065FDD90C}" type="TxLink">
            <a:rPr lang="en-US" sz="1200" b="0" i="0" u="none" strike="noStrike">
              <a:solidFill>
                <a:schemeClr val="bg1"/>
              </a:solidFill>
              <a:latin typeface="Aptos Narrow"/>
              <a:ea typeface="+mn-ea"/>
              <a:cs typeface="+mn-cs"/>
            </a:rPr>
            <a:pPr marL="0" indent="0" algn="ctr"/>
            <a:t>Revenue vs Expenses</a:t>
          </a:fld>
          <a:endParaRPr lang="ru-RU" sz="1200" b="0" i="0" u="none" strike="noStrike">
            <a:solidFill>
              <a:schemeClr val="bg1"/>
            </a:solidFill>
            <a:latin typeface="Aptos Narrow"/>
            <a:ea typeface="+mn-ea"/>
            <a:cs typeface="+mn-cs"/>
          </a:endParaRPr>
        </a:p>
      </xdr:txBody>
    </xdr:sp>
    <xdr:clientData/>
  </xdr:twoCellAnchor>
  <xdr:twoCellAnchor>
    <xdr:from>
      <xdr:col>15</xdr:col>
      <xdr:colOff>480272</xdr:colOff>
      <xdr:row>29</xdr:row>
      <xdr:rowOff>0</xdr:rowOff>
    </xdr:from>
    <xdr:to>
      <xdr:col>19</xdr:col>
      <xdr:colOff>251459</xdr:colOff>
      <xdr:row>39</xdr:row>
      <xdr:rowOff>179069</xdr:rowOff>
    </xdr:to>
    <xdr:graphicFrame macro="">
      <xdr:nvGraphicFramePr>
        <xdr:cNvPr id="27" name="Chart 26">
          <a:extLst>
            <a:ext uri="{FF2B5EF4-FFF2-40B4-BE49-F238E27FC236}">
              <a16:creationId xmlns:a16="http://schemas.microsoft.com/office/drawing/2014/main" id="{264C9089-6EFD-48E3-A41F-7781E1FAA6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400989</xdr:colOff>
      <xdr:row>28</xdr:row>
      <xdr:rowOff>53340</xdr:rowOff>
    </xdr:from>
    <xdr:to>
      <xdr:col>18</xdr:col>
      <xdr:colOff>513411</xdr:colOff>
      <xdr:row>29</xdr:row>
      <xdr:rowOff>144780</xdr:rowOff>
    </xdr:to>
    <xdr:sp macro="" textlink="Processing!H8">
      <xdr:nvSpPr>
        <xdr:cNvPr id="29" name="TextBox 28">
          <a:extLst>
            <a:ext uri="{FF2B5EF4-FFF2-40B4-BE49-F238E27FC236}">
              <a16:creationId xmlns:a16="http://schemas.microsoft.com/office/drawing/2014/main" id="{FBBC1B3E-7213-424D-9E0B-B6962908F103}"/>
            </a:ext>
          </a:extLst>
        </xdr:cNvPr>
        <xdr:cNvSpPr txBox="1"/>
      </xdr:nvSpPr>
      <xdr:spPr>
        <a:xfrm>
          <a:off x="9544989" y="517398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17B3826-8C64-4B75-AF56-7EE3B32654F8}" type="TxLink">
            <a:rPr lang="en-US" sz="1200" b="0" i="0" u="none" strike="noStrike">
              <a:solidFill>
                <a:schemeClr val="bg1"/>
              </a:solidFill>
              <a:latin typeface="Aptos Narrow"/>
              <a:ea typeface="+mn-ea"/>
              <a:cs typeface="+mn-cs"/>
            </a:rPr>
            <a:pPr marL="0" indent="0" algn="l"/>
            <a:t>Product Trends</a:t>
          </a:fld>
          <a:endParaRPr lang="ru-RU" sz="1200" b="0" i="0" u="none" strike="noStrike">
            <a:solidFill>
              <a:schemeClr val="bg1"/>
            </a:solidFill>
            <a:latin typeface="Aptos Narrow"/>
            <a:ea typeface="+mn-ea"/>
            <a:cs typeface="+mn-cs"/>
          </a:endParaRPr>
        </a:p>
      </xdr:txBody>
    </xdr:sp>
    <xdr:clientData/>
  </xdr:twoCellAnchor>
  <xdr:twoCellAnchor>
    <xdr:from>
      <xdr:col>2</xdr:col>
      <xdr:colOff>174995</xdr:colOff>
      <xdr:row>11</xdr:row>
      <xdr:rowOff>30480</xdr:rowOff>
    </xdr:from>
    <xdr:to>
      <xdr:col>4</xdr:col>
      <xdr:colOff>560110</xdr:colOff>
      <xdr:row>12</xdr:row>
      <xdr:rowOff>121920</xdr:rowOff>
    </xdr:to>
    <xdr:sp macro="" textlink="Processing!G5">
      <xdr:nvSpPr>
        <xdr:cNvPr id="30" name="TextBox 29">
          <a:extLst>
            <a:ext uri="{FF2B5EF4-FFF2-40B4-BE49-F238E27FC236}">
              <a16:creationId xmlns:a16="http://schemas.microsoft.com/office/drawing/2014/main" id="{0CC2A552-21F0-4341-B70A-7CF706745789}"/>
            </a:ext>
          </a:extLst>
        </xdr:cNvPr>
        <xdr:cNvSpPr txBox="1"/>
      </xdr:nvSpPr>
      <xdr:spPr>
        <a:xfrm>
          <a:off x="1394195" y="20421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45A2661-8249-41F6-A2F3-1D6BDF56FBBE}" type="TxLink">
            <a:rPr lang="en-US" sz="1200" b="0" i="0" u="none" strike="noStrike">
              <a:solidFill>
                <a:schemeClr val="bg1"/>
              </a:solidFill>
              <a:latin typeface="Aptos Narrow"/>
            </a:rPr>
            <a:pPr algn="ctr"/>
            <a:t>SYSTEMS</a:t>
          </a:fld>
          <a:endParaRPr lang="ru-RU" sz="1600" b="1">
            <a:solidFill>
              <a:schemeClr val="bg1"/>
            </a:solidFill>
          </a:endParaRPr>
        </a:p>
      </xdr:txBody>
    </xdr:sp>
    <xdr:clientData/>
  </xdr:twoCellAnchor>
  <xdr:twoCellAnchor>
    <xdr:from>
      <xdr:col>3</xdr:col>
      <xdr:colOff>276225</xdr:colOff>
      <xdr:row>13</xdr:row>
      <xdr:rowOff>167640</xdr:rowOff>
    </xdr:from>
    <xdr:to>
      <xdr:col>3</xdr:col>
      <xdr:colOff>455295</xdr:colOff>
      <xdr:row>14</xdr:row>
      <xdr:rowOff>163830</xdr:rowOff>
    </xdr:to>
    <xdr:grpSp>
      <xdr:nvGrpSpPr>
        <xdr:cNvPr id="31" name="Group 30">
          <a:extLst>
            <a:ext uri="{FF2B5EF4-FFF2-40B4-BE49-F238E27FC236}">
              <a16:creationId xmlns:a16="http://schemas.microsoft.com/office/drawing/2014/main" id="{5BF8A7F4-B00F-4911-A595-A5C2DE6DCE0B}"/>
            </a:ext>
          </a:extLst>
        </xdr:cNvPr>
        <xdr:cNvGrpSpPr/>
      </xdr:nvGrpSpPr>
      <xdr:grpSpPr>
        <a:xfrm>
          <a:off x="2105025" y="2498464"/>
          <a:ext cx="179070" cy="175484"/>
          <a:chOff x="742950" y="9277350"/>
          <a:chExt cx="533400" cy="533400"/>
        </a:xfrm>
        <a:solidFill>
          <a:srgbClr val="AABFFF"/>
        </a:solidFill>
      </xdr:grpSpPr>
      <xdr:sp macro="" textlink="">
        <xdr:nvSpPr>
          <xdr:cNvPr id="32" name="Freeform: Shape 31">
            <a:extLst>
              <a:ext uri="{FF2B5EF4-FFF2-40B4-BE49-F238E27FC236}">
                <a16:creationId xmlns:a16="http://schemas.microsoft.com/office/drawing/2014/main" id="{DAF817B5-4CF9-DB8A-C4B4-64D37B77135B}"/>
              </a:ext>
            </a:extLst>
          </xdr:cNvPr>
          <xdr:cNvSpPr/>
        </xdr:nvSpPr>
        <xdr:spPr>
          <a:xfrm>
            <a:off x="117157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33" name="Freeform: Shape 32">
            <a:extLst>
              <a:ext uri="{FF2B5EF4-FFF2-40B4-BE49-F238E27FC236}">
                <a16:creationId xmlns:a16="http://schemas.microsoft.com/office/drawing/2014/main" id="{0420E9F7-42F8-94E7-958A-BBE7AC531AC1}"/>
              </a:ext>
            </a:extLst>
          </xdr:cNvPr>
          <xdr:cNvSpPr/>
        </xdr:nvSpPr>
        <xdr:spPr>
          <a:xfrm>
            <a:off x="1028700" y="9277350"/>
            <a:ext cx="104775" cy="533400"/>
          </a:xfrm>
          <a:custGeom>
            <a:avLst/>
            <a:gdLst>
              <a:gd name="connsiteX0" fmla="*/ 0 w 104775"/>
              <a:gd name="connsiteY0" fmla="*/ 0 h 533400"/>
              <a:gd name="connsiteX1" fmla="*/ 104775 w 104775"/>
              <a:gd name="connsiteY1" fmla="*/ 0 h 533400"/>
              <a:gd name="connsiteX2" fmla="*/ 104775 w 104775"/>
              <a:gd name="connsiteY2" fmla="*/ 533400 h 533400"/>
              <a:gd name="connsiteX3" fmla="*/ 0 w 104775"/>
              <a:gd name="connsiteY3" fmla="*/ 533400 h 533400"/>
            </a:gdLst>
            <a:ahLst/>
            <a:cxnLst>
              <a:cxn ang="0">
                <a:pos x="connsiteX0" y="connsiteY0"/>
              </a:cxn>
              <a:cxn ang="0">
                <a:pos x="connsiteX1" y="connsiteY1"/>
              </a:cxn>
              <a:cxn ang="0">
                <a:pos x="connsiteX2" y="connsiteY2"/>
              </a:cxn>
              <a:cxn ang="0">
                <a:pos x="connsiteX3" y="connsiteY3"/>
              </a:cxn>
            </a:cxnLst>
            <a:rect l="l" t="t" r="r" b="b"/>
            <a:pathLst>
              <a:path w="104775" h="533400">
                <a:moveTo>
                  <a:pt x="0" y="0"/>
                </a:moveTo>
                <a:lnTo>
                  <a:pt x="104775" y="0"/>
                </a:lnTo>
                <a:lnTo>
                  <a:pt x="104775" y="533400"/>
                </a:lnTo>
                <a:lnTo>
                  <a:pt x="0" y="533400"/>
                </a:lnTo>
                <a:close/>
              </a:path>
            </a:pathLst>
          </a:custGeom>
          <a:grpFill/>
          <a:ln w="9525" cap="flat">
            <a:noFill/>
            <a:prstDash val="solid"/>
            <a:miter/>
          </a:ln>
        </xdr:spPr>
        <xdr:txBody>
          <a:bodyPr rtlCol="0" anchor="ctr"/>
          <a:lstStyle/>
          <a:p>
            <a:endParaRPr lang="ru-RU"/>
          </a:p>
        </xdr:txBody>
      </xdr:sp>
      <xdr:sp macro="" textlink="">
        <xdr:nvSpPr>
          <xdr:cNvPr id="34" name="Freeform: Shape 33">
            <a:extLst>
              <a:ext uri="{FF2B5EF4-FFF2-40B4-BE49-F238E27FC236}">
                <a16:creationId xmlns:a16="http://schemas.microsoft.com/office/drawing/2014/main" id="{A3319B07-7C3D-D70D-6764-78DE2645D756}"/>
              </a:ext>
            </a:extLst>
          </xdr:cNvPr>
          <xdr:cNvSpPr/>
        </xdr:nvSpPr>
        <xdr:spPr>
          <a:xfrm>
            <a:off x="88582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35" name="Freeform: Shape 34">
            <a:extLst>
              <a:ext uri="{FF2B5EF4-FFF2-40B4-BE49-F238E27FC236}">
                <a16:creationId xmlns:a16="http://schemas.microsoft.com/office/drawing/2014/main" id="{B124FE7D-A338-8A74-7F7F-35C9487EA49E}"/>
              </a:ext>
            </a:extLst>
          </xdr:cNvPr>
          <xdr:cNvSpPr/>
        </xdr:nvSpPr>
        <xdr:spPr>
          <a:xfrm>
            <a:off x="742950" y="9639300"/>
            <a:ext cx="104775" cy="171450"/>
          </a:xfrm>
          <a:custGeom>
            <a:avLst/>
            <a:gdLst>
              <a:gd name="connsiteX0" fmla="*/ 0 w 104775"/>
              <a:gd name="connsiteY0" fmla="*/ 0 h 171450"/>
              <a:gd name="connsiteX1" fmla="*/ 104775 w 104775"/>
              <a:gd name="connsiteY1" fmla="*/ 0 h 171450"/>
              <a:gd name="connsiteX2" fmla="*/ 104775 w 104775"/>
              <a:gd name="connsiteY2" fmla="*/ 171450 h 171450"/>
              <a:gd name="connsiteX3" fmla="*/ 0 w 104775"/>
              <a:gd name="connsiteY3" fmla="*/ 171450 h 171450"/>
            </a:gdLst>
            <a:ahLst/>
            <a:cxnLst>
              <a:cxn ang="0">
                <a:pos x="connsiteX0" y="connsiteY0"/>
              </a:cxn>
              <a:cxn ang="0">
                <a:pos x="connsiteX1" y="connsiteY1"/>
              </a:cxn>
              <a:cxn ang="0">
                <a:pos x="connsiteX2" y="connsiteY2"/>
              </a:cxn>
              <a:cxn ang="0">
                <a:pos x="connsiteX3" y="connsiteY3"/>
              </a:cxn>
            </a:cxnLst>
            <a:rect l="l" t="t" r="r" b="b"/>
            <a:pathLst>
              <a:path w="104775" h="171450">
                <a:moveTo>
                  <a:pt x="0" y="0"/>
                </a:moveTo>
                <a:lnTo>
                  <a:pt x="104775" y="0"/>
                </a:lnTo>
                <a:lnTo>
                  <a:pt x="104775" y="171450"/>
                </a:lnTo>
                <a:lnTo>
                  <a:pt x="0" y="171450"/>
                </a:lnTo>
                <a:close/>
              </a:path>
            </a:pathLst>
          </a:custGeom>
          <a:grpFill/>
          <a:ln w="9525" cap="flat">
            <a:noFill/>
            <a:prstDash val="solid"/>
            <a:miter/>
          </a:ln>
        </xdr:spPr>
        <xdr:txBody>
          <a:bodyPr rtlCol="0" anchor="ctr"/>
          <a:lstStyle/>
          <a:p>
            <a:endParaRPr lang="ru-RU"/>
          </a:p>
        </xdr:txBody>
      </xdr:sp>
    </xdr:grpSp>
    <xdr:clientData/>
  </xdr:twoCellAnchor>
  <xdr:twoCellAnchor>
    <xdr:from>
      <xdr:col>2</xdr:col>
      <xdr:colOff>429268</xdr:colOff>
      <xdr:row>15</xdr:row>
      <xdr:rowOff>7620</xdr:rowOff>
    </xdr:from>
    <xdr:to>
      <xdr:col>4</xdr:col>
      <xdr:colOff>305836</xdr:colOff>
      <xdr:row>16</xdr:row>
      <xdr:rowOff>99060</xdr:rowOff>
    </xdr:to>
    <xdr:sp macro="" textlink="Processing!G6">
      <xdr:nvSpPr>
        <xdr:cNvPr id="36" name="TextBox 35">
          <a:extLst>
            <a:ext uri="{FF2B5EF4-FFF2-40B4-BE49-F238E27FC236}">
              <a16:creationId xmlns:a16="http://schemas.microsoft.com/office/drawing/2014/main" id="{7C09A44D-0FC6-4899-8854-B26ACE2572B4}"/>
            </a:ext>
          </a:extLst>
        </xdr:cNvPr>
        <xdr:cNvSpPr txBox="1"/>
      </xdr:nvSpPr>
      <xdr:spPr>
        <a:xfrm>
          <a:off x="1648468" y="2750820"/>
          <a:ext cx="10957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A8D39C0-611B-4CA4-81BF-818F0B58058E}" type="TxLink">
            <a:rPr lang="en-US" sz="1200" b="0" i="0" u="none" strike="noStrike">
              <a:solidFill>
                <a:srgbClr val="AABFFF"/>
              </a:solidFill>
              <a:latin typeface="Aptos Narrow"/>
              <a:ea typeface="+mn-ea"/>
              <a:cs typeface="+mn-cs"/>
            </a:rPr>
            <a:pPr marL="0" indent="0" algn="ctr"/>
            <a:t>DASHBOARD</a:t>
          </a:fld>
          <a:endParaRPr lang="ru-RU" sz="1200" b="0" i="0" u="none" strike="noStrike">
            <a:solidFill>
              <a:srgbClr val="AABFFF"/>
            </a:solidFill>
            <a:latin typeface="Aptos Narrow"/>
            <a:ea typeface="+mn-ea"/>
            <a:cs typeface="+mn-cs"/>
          </a:endParaRPr>
        </a:p>
      </xdr:txBody>
    </xdr:sp>
    <xdr:clientData/>
  </xdr:twoCellAnchor>
  <xdr:twoCellAnchor>
    <xdr:from>
      <xdr:col>2</xdr:col>
      <xdr:colOff>247918</xdr:colOff>
      <xdr:row>19</xdr:row>
      <xdr:rowOff>83820</xdr:rowOff>
    </xdr:from>
    <xdr:to>
      <xdr:col>4</xdr:col>
      <xdr:colOff>487186</xdr:colOff>
      <xdr:row>20</xdr:row>
      <xdr:rowOff>175260</xdr:rowOff>
    </xdr:to>
    <xdr:sp macro="" textlink="Processing!N8">
      <xdr:nvSpPr>
        <xdr:cNvPr id="37" name="TextBox 36">
          <a:extLst>
            <a:ext uri="{FF2B5EF4-FFF2-40B4-BE49-F238E27FC236}">
              <a16:creationId xmlns:a16="http://schemas.microsoft.com/office/drawing/2014/main" id="{9BA6B7EE-B421-48E6-9FB7-4E8491CB582E}"/>
            </a:ext>
          </a:extLst>
        </xdr:cNvPr>
        <xdr:cNvSpPr txBox="1"/>
      </xdr:nvSpPr>
      <xdr:spPr>
        <a:xfrm>
          <a:off x="1467118" y="355854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F20B6AB-360B-49BB-B173-56620FE9A37D}" type="TxLink">
            <a:rPr lang="en-US" sz="1200" b="0" i="0" u="none" strike="noStrike">
              <a:solidFill>
                <a:schemeClr val="bg1"/>
              </a:solidFill>
              <a:latin typeface="Aptos Narrow"/>
              <a:ea typeface="+mn-ea"/>
              <a:cs typeface="+mn-cs"/>
            </a:rPr>
            <a:pPr marL="0" indent="0" algn="ctr"/>
            <a:t>Weekly Sales Trends</a:t>
          </a:fld>
          <a:endParaRPr lang="ru-RU" sz="1400" b="0" i="0" u="none" strike="noStrike">
            <a:solidFill>
              <a:schemeClr val="bg1"/>
            </a:solidFill>
            <a:latin typeface="Aptos Narrow"/>
            <a:ea typeface="+mn-ea"/>
            <a:cs typeface="+mn-cs"/>
          </a:endParaRPr>
        </a:p>
      </xdr:txBody>
    </xdr:sp>
    <xdr:clientData/>
  </xdr:twoCellAnchor>
  <xdr:twoCellAnchor>
    <xdr:from>
      <xdr:col>3</xdr:col>
      <xdr:colOff>267567</xdr:colOff>
      <xdr:row>18</xdr:row>
      <xdr:rowOff>106680</xdr:rowOff>
    </xdr:from>
    <xdr:to>
      <xdr:col>3</xdr:col>
      <xdr:colOff>463954</xdr:colOff>
      <xdr:row>19</xdr:row>
      <xdr:rowOff>63269</xdr:rowOff>
    </xdr:to>
    <xdr:sp macro="" textlink="">
      <xdr:nvSpPr>
        <xdr:cNvPr id="38" name="Freeform: Shape 37">
          <a:extLst>
            <a:ext uri="{FF2B5EF4-FFF2-40B4-BE49-F238E27FC236}">
              <a16:creationId xmlns:a16="http://schemas.microsoft.com/office/drawing/2014/main" id="{18AB845D-DADE-481B-9C6F-AFFEABAAD135}"/>
            </a:ext>
          </a:extLst>
        </xdr:cNvPr>
        <xdr:cNvSpPr/>
      </xdr:nvSpPr>
      <xdr:spPr>
        <a:xfrm>
          <a:off x="2096367" y="3398520"/>
          <a:ext cx="196387" cy="139469"/>
        </a:xfrm>
        <a:custGeom>
          <a:avLst/>
          <a:gdLst>
            <a:gd name="connsiteX0" fmla="*/ 401003 w 553402"/>
            <a:gd name="connsiteY0" fmla="*/ 0 h 324802"/>
            <a:gd name="connsiteX1" fmla="*/ 457200 w 553402"/>
            <a:gd name="connsiteY1" fmla="*/ 56198 h 324802"/>
            <a:gd name="connsiteX2" fmla="*/ 381953 w 553402"/>
            <a:gd name="connsiteY2" fmla="*/ 131445 h 324802"/>
            <a:gd name="connsiteX3" fmla="*/ 324803 w 553402"/>
            <a:gd name="connsiteY3" fmla="*/ 74295 h 324802"/>
            <a:gd name="connsiteX4" fmla="*/ 229553 w 553402"/>
            <a:gd name="connsiteY4" fmla="*/ 169545 h 324802"/>
            <a:gd name="connsiteX5" fmla="*/ 172403 w 553402"/>
            <a:gd name="connsiteY5" fmla="*/ 112395 h 324802"/>
            <a:gd name="connsiteX6" fmla="*/ 0 w 553402"/>
            <a:gd name="connsiteY6" fmla="*/ 284798 h 324802"/>
            <a:gd name="connsiteX7" fmla="*/ 40005 w 553402"/>
            <a:gd name="connsiteY7" fmla="*/ 324803 h 324802"/>
            <a:gd name="connsiteX8" fmla="*/ 172403 w 553402"/>
            <a:gd name="connsiteY8" fmla="*/ 192405 h 324802"/>
            <a:gd name="connsiteX9" fmla="*/ 229553 w 553402"/>
            <a:gd name="connsiteY9" fmla="*/ 249555 h 324802"/>
            <a:gd name="connsiteX10" fmla="*/ 324803 w 553402"/>
            <a:gd name="connsiteY10" fmla="*/ 154305 h 324802"/>
            <a:gd name="connsiteX11" fmla="*/ 381953 w 553402"/>
            <a:gd name="connsiteY11" fmla="*/ 211455 h 324802"/>
            <a:gd name="connsiteX12" fmla="*/ 497205 w 553402"/>
            <a:gd name="connsiteY12" fmla="*/ 96202 h 324802"/>
            <a:gd name="connsiteX13" fmla="*/ 553403 w 553402"/>
            <a:gd name="connsiteY13" fmla="*/ 152400 h 324802"/>
            <a:gd name="connsiteX14" fmla="*/ 553403 w 553402"/>
            <a:gd name="connsiteY14" fmla="*/ 0 h 3248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53402" h="324802">
              <a:moveTo>
                <a:pt x="401003" y="0"/>
              </a:moveTo>
              <a:lnTo>
                <a:pt x="457200" y="56198"/>
              </a:lnTo>
              <a:lnTo>
                <a:pt x="381953" y="131445"/>
              </a:lnTo>
              <a:lnTo>
                <a:pt x="324803" y="74295"/>
              </a:lnTo>
              <a:lnTo>
                <a:pt x="229553" y="169545"/>
              </a:lnTo>
              <a:lnTo>
                <a:pt x="172403" y="112395"/>
              </a:lnTo>
              <a:lnTo>
                <a:pt x="0" y="284798"/>
              </a:lnTo>
              <a:lnTo>
                <a:pt x="40005" y="324803"/>
              </a:lnTo>
              <a:lnTo>
                <a:pt x="172403" y="192405"/>
              </a:lnTo>
              <a:lnTo>
                <a:pt x="229553" y="249555"/>
              </a:lnTo>
              <a:lnTo>
                <a:pt x="324803" y="154305"/>
              </a:lnTo>
              <a:lnTo>
                <a:pt x="381953" y="211455"/>
              </a:lnTo>
              <a:lnTo>
                <a:pt x="497205" y="96202"/>
              </a:lnTo>
              <a:lnTo>
                <a:pt x="553403" y="152400"/>
              </a:lnTo>
              <a:lnTo>
                <a:pt x="553403" y="0"/>
              </a:lnTo>
              <a:close/>
            </a:path>
          </a:pathLst>
        </a:custGeom>
        <a:solidFill>
          <a:schemeClr val="bg1"/>
        </a:solidFill>
        <a:ln w="9525" cap="flat">
          <a:noFill/>
          <a:prstDash val="solid"/>
          <a:miter/>
        </a:ln>
      </xdr:spPr>
      <xdr:txBody>
        <a:bodyPr rtlCol="0" anchor="ctr"/>
        <a:lstStyle/>
        <a:p>
          <a:endParaRPr lang="ru-RU">
            <a:solidFill>
              <a:schemeClr val="bg1"/>
            </a:solidFill>
          </a:endParaRPr>
        </a:p>
      </xdr:txBody>
    </xdr:sp>
    <xdr:clientData/>
  </xdr:twoCellAnchor>
  <xdr:twoCellAnchor>
    <xdr:from>
      <xdr:col>7</xdr:col>
      <xdr:colOff>30480</xdr:colOff>
      <xdr:row>5</xdr:row>
      <xdr:rowOff>106680</xdr:rowOff>
    </xdr:from>
    <xdr:to>
      <xdr:col>9</xdr:col>
      <xdr:colOff>601980</xdr:colOff>
      <xdr:row>11</xdr:row>
      <xdr:rowOff>83820</xdr:rowOff>
    </xdr:to>
    <xdr:graphicFrame macro="">
      <xdr:nvGraphicFramePr>
        <xdr:cNvPr id="39" name="Chart 38">
          <a:extLst>
            <a:ext uri="{FF2B5EF4-FFF2-40B4-BE49-F238E27FC236}">
              <a16:creationId xmlns:a16="http://schemas.microsoft.com/office/drawing/2014/main" id="{2887BFED-3E06-4BF9-900F-F64EF881C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160020</xdr:colOff>
      <xdr:row>5</xdr:row>
      <xdr:rowOff>175260</xdr:rowOff>
    </xdr:from>
    <xdr:to>
      <xdr:col>15</xdr:col>
      <xdr:colOff>76200</xdr:colOff>
      <xdr:row>11</xdr:row>
      <xdr:rowOff>83820</xdr:rowOff>
    </xdr:to>
    <xdr:graphicFrame macro="">
      <xdr:nvGraphicFramePr>
        <xdr:cNvPr id="40" name="Chart 39">
          <a:extLst>
            <a:ext uri="{FF2B5EF4-FFF2-40B4-BE49-F238E27FC236}">
              <a16:creationId xmlns:a16="http://schemas.microsoft.com/office/drawing/2014/main" id="{B5CCA8E6-4AAA-424D-9ECE-DB9703E985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360680</xdr:colOff>
      <xdr:row>5</xdr:row>
      <xdr:rowOff>175260</xdr:rowOff>
    </xdr:from>
    <xdr:to>
      <xdr:col>20</xdr:col>
      <xdr:colOff>316230</xdr:colOff>
      <xdr:row>11</xdr:row>
      <xdr:rowOff>148590</xdr:rowOff>
    </xdr:to>
    <xdr:graphicFrame macro="">
      <xdr:nvGraphicFramePr>
        <xdr:cNvPr id="41" name="Chart 40">
          <a:extLst>
            <a:ext uri="{FF2B5EF4-FFF2-40B4-BE49-F238E27FC236}">
              <a16:creationId xmlns:a16="http://schemas.microsoft.com/office/drawing/2014/main" id="{C00D2749-99D5-490F-897B-55BD3E23A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174995</xdr:colOff>
      <xdr:row>23</xdr:row>
      <xdr:rowOff>160020</xdr:rowOff>
    </xdr:from>
    <xdr:to>
      <xdr:col>4</xdr:col>
      <xdr:colOff>560110</xdr:colOff>
      <xdr:row>25</xdr:row>
      <xdr:rowOff>68580</xdr:rowOff>
    </xdr:to>
    <xdr:sp macro="" textlink="Processing!A8">
      <xdr:nvSpPr>
        <xdr:cNvPr id="42" name="TextBox 41">
          <a:extLst>
            <a:ext uri="{FF2B5EF4-FFF2-40B4-BE49-F238E27FC236}">
              <a16:creationId xmlns:a16="http://schemas.microsoft.com/office/drawing/2014/main" id="{89B9CC5D-97C7-4936-9C33-9CED3E68DFB3}"/>
            </a:ext>
          </a:extLst>
        </xdr:cNvPr>
        <xdr:cNvSpPr txBox="1"/>
      </xdr:nvSpPr>
      <xdr:spPr>
        <a:xfrm>
          <a:off x="1394195" y="43662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C39502F-124D-4780-83C6-79A63114CE66}" type="TxLink">
            <a:rPr lang="en-US" sz="1200" b="0" i="0" u="none" strike="noStrike">
              <a:solidFill>
                <a:srgbClr val="AABFFF"/>
              </a:solidFill>
              <a:latin typeface="Aptos Narrow"/>
              <a:ea typeface="+mn-ea"/>
              <a:cs typeface="+mn-cs"/>
            </a:rPr>
            <a:pPr marL="0" indent="0" algn="ctr"/>
            <a:t>Revenue vs Expenses</a:t>
          </a:fld>
          <a:endParaRPr lang="ru-RU" sz="1200" b="0" i="0" u="none" strike="noStrike">
            <a:solidFill>
              <a:srgbClr val="AABFFF"/>
            </a:solidFill>
            <a:latin typeface="Aptos Narrow"/>
            <a:ea typeface="+mn-ea"/>
            <a:cs typeface="+mn-cs"/>
          </a:endParaRPr>
        </a:p>
      </xdr:txBody>
    </xdr:sp>
    <xdr:clientData/>
  </xdr:twoCellAnchor>
  <xdr:twoCellAnchor>
    <xdr:from>
      <xdr:col>2</xdr:col>
      <xdr:colOff>174995</xdr:colOff>
      <xdr:row>28</xdr:row>
      <xdr:rowOff>53340</xdr:rowOff>
    </xdr:from>
    <xdr:to>
      <xdr:col>4</xdr:col>
      <xdr:colOff>560110</xdr:colOff>
      <xdr:row>29</xdr:row>
      <xdr:rowOff>144780</xdr:rowOff>
    </xdr:to>
    <xdr:sp macro="" textlink="Processing!H8">
      <xdr:nvSpPr>
        <xdr:cNvPr id="43" name="TextBox 42">
          <a:extLst>
            <a:ext uri="{FF2B5EF4-FFF2-40B4-BE49-F238E27FC236}">
              <a16:creationId xmlns:a16="http://schemas.microsoft.com/office/drawing/2014/main" id="{41A7A773-CBF9-497F-9EA8-F5B52C7DBF19}"/>
            </a:ext>
          </a:extLst>
        </xdr:cNvPr>
        <xdr:cNvSpPr txBox="1"/>
      </xdr:nvSpPr>
      <xdr:spPr>
        <a:xfrm>
          <a:off x="1394195" y="517398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D2ABAE-91AF-4949-AB8E-FC1B66EA6534}" type="TxLink">
            <a:rPr lang="en-US" sz="1200" b="0" i="0" u="none" strike="noStrike">
              <a:solidFill>
                <a:srgbClr val="AABFFF"/>
              </a:solidFill>
              <a:latin typeface="Aptos Narrow"/>
              <a:ea typeface="+mn-ea"/>
              <a:cs typeface="+mn-cs"/>
            </a:rPr>
            <a:pPr marL="0" indent="0" algn="ctr"/>
            <a:t>Product Trends</a:t>
          </a:fld>
          <a:endParaRPr lang="ru-RU" sz="1200" b="0" i="0" u="none" strike="noStrike">
            <a:solidFill>
              <a:srgbClr val="AABFFF"/>
            </a:solidFill>
            <a:latin typeface="Aptos Narrow"/>
            <a:ea typeface="+mn-ea"/>
            <a:cs typeface="+mn-cs"/>
          </a:endParaRPr>
        </a:p>
      </xdr:txBody>
    </xdr:sp>
    <xdr:clientData/>
  </xdr:twoCellAnchor>
  <xdr:twoCellAnchor editAs="oneCell">
    <xdr:from>
      <xdr:col>3</xdr:col>
      <xdr:colOff>228600</xdr:colOff>
      <xdr:row>22</xdr:row>
      <xdr:rowOff>83820</xdr:rowOff>
    </xdr:from>
    <xdr:to>
      <xdr:col>3</xdr:col>
      <xdr:colOff>502920</xdr:colOff>
      <xdr:row>23</xdr:row>
      <xdr:rowOff>175260</xdr:rowOff>
    </xdr:to>
    <xdr:pic>
      <xdr:nvPicPr>
        <xdr:cNvPr id="44" name="Graphic 43" descr="Money with solid fill">
          <a:extLst>
            <a:ext uri="{FF2B5EF4-FFF2-40B4-BE49-F238E27FC236}">
              <a16:creationId xmlns:a16="http://schemas.microsoft.com/office/drawing/2014/main" id="{426FF35F-BCD3-4B83-AC75-89DB9FC5CBA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057400" y="4107180"/>
          <a:ext cx="274320" cy="274320"/>
        </a:xfrm>
        <a:prstGeom prst="rect">
          <a:avLst/>
        </a:prstGeom>
      </xdr:spPr>
    </xdr:pic>
    <xdr:clientData/>
  </xdr:twoCellAnchor>
  <xdr:twoCellAnchor editAs="oneCell">
    <xdr:from>
      <xdr:col>3</xdr:col>
      <xdr:colOff>182880</xdr:colOff>
      <xdr:row>26</xdr:row>
      <xdr:rowOff>121920</xdr:rowOff>
    </xdr:from>
    <xdr:to>
      <xdr:col>3</xdr:col>
      <xdr:colOff>548640</xdr:colOff>
      <xdr:row>28</xdr:row>
      <xdr:rowOff>121920</xdr:rowOff>
    </xdr:to>
    <xdr:pic>
      <xdr:nvPicPr>
        <xdr:cNvPr id="45" name="Graphic 44" descr="Continuous Improvement with solid fill">
          <a:extLst>
            <a:ext uri="{FF2B5EF4-FFF2-40B4-BE49-F238E27FC236}">
              <a16:creationId xmlns:a16="http://schemas.microsoft.com/office/drawing/2014/main" id="{4BDAC848-5236-4F2E-ADC8-3DCB240F0AF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011680" y="4876800"/>
          <a:ext cx="365760" cy="365760"/>
        </a:xfrm>
        <a:prstGeom prst="rect">
          <a:avLst/>
        </a:prstGeom>
      </xdr:spPr>
    </xdr:pic>
    <xdr:clientData/>
  </xdr:twoCellAnchor>
  <xdr:twoCellAnchor>
    <xdr:from>
      <xdr:col>6</xdr:col>
      <xdr:colOff>205475</xdr:colOff>
      <xdr:row>5</xdr:row>
      <xdr:rowOff>151814</xdr:rowOff>
    </xdr:from>
    <xdr:to>
      <xdr:col>8</xdr:col>
      <xdr:colOff>590590</xdr:colOff>
      <xdr:row>8</xdr:row>
      <xdr:rowOff>137747</xdr:rowOff>
    </xdr:to>
    <xdr:sp macro="" textlink="Processing!O16">
      <xdr:nvSpPr>
        <xdr:cNvPr id="46" name="TextBox 45">
          <a:extLst>
            <a:ext uri="{FF2B5EF4-FFF2-40B4-BE49-F238E27FC236}">
              <a16:creationId xmlns:a16="http://schemas.microsoft.com/office/drawing/2014/main" id="{93928416-9AB1-4FD6-9CD6-480A5043AD87}"/>
            </a:ext>
          </a:extLst>
        </xdr:cNvPr>
        <xdr:cNvSpPr txBox="1"/>
      </xdr:nvSpPr>
      <xdr:spPr>
        <a:xfrm>
          <a:off x="386307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7EADCE-7CC2-44F2-830A-A703400E9D2D}"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4</xdr:row>
      <xdr:rowOff>174674</xdr:rowOff>
    </xdr:from>
    <xdr:to>
      <xdr:col>13</xdr:col>
      <xdr:colOff>598210</xdr:colOff>
      <xdr:row>7</xdr:row>
      <xdr:rowOff>160607</xdr:rowOff>
    </xdr:to>
    <xdr:sp macro="" textlink="Processing!D21">
      <xdr:nvSpPr>
        <xdr:cNvPr id="47" name="TextBox 46">
          <a:extLst>
            <a:ext uri="{FF2B5EF4-FFF2-40B4-BE49-F238E27FC236}">
              <a16:creationId xmlns:a16="http://schemas.microsoft.com/office/drawing/2014/main" id="{1E8D84D9-B62F-45C6-9130-50E98C11BD97}"/>
            </a:ext>
          </a:extLst>
        </xdr:cNvPr>
        <xdr:cNvSpPr txBox="1"/>
      </xdr:nvSpPr>
      <xdr:spPr>
        <a:xfrm>
          <a:off x="6918695" y="90619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1F7E94-1CA8-4A39-A286-4DF71A8E134F}"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7</xdr:row>
      <xdr:rowOff>35404</xdr:rowOff>
    </xdr:from>
    <xdr:to>
      <xdr:col>13</xdr:col>
      <xdr:colOff>598210</xdr:colOff>
      <xdr:row>9</xdr:row>
      <xdr:rowOff>71276</xdr:rowOff>
    </xdr:to>
    <xdr:sp macro="" textlink="Processing!E21">
      <xdr:nvSpPr>
        <xdr:cNvPr id="48" name="TextBox 47">
          <a:extLst>
            <a:ext uri="{FF2B5EF4-FFF2-40B4-BE49-F238E27FC236}">
              <a16:creationId xmlns:a16="http://schemas.microsoft.com/office/drawing/2014/main" id="{0E1D10EA-B6FE-4919-B11C-EB909B8D4709}"/>
            </a:ext>
          </a:extLst>
        </xdr:cNvPr>
        <xdr:cNvSpPr txBox="1"/>
      </xdr:nvSpPr>
      <xdr:spPr>
        <a:xfrm>
          <a:off x="6918695" y="1315564"/>
          <a:ext cx="1604315" cy="40163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2AE81E-9686-488B-B00E-B69229514C1F}" type="TxLink">
            <a:rPr lang="en-US" sz="1800" b="0" i="0" u="none" strike="noStrike">
              <a:solidFill>
                <a:schemeClr val="bg1"/>
              </a:solidFill>
              <a:latin typeface="Aptos Narrow"/>
            </a:rPr>
            <a:pPr algn="ctr"/>
            <a:t> $16,99,513 </a:t>
          </a:fld>
          <a:endParaRPr lang="ru-RU" sz="4400" b="1">
            <a:solidFill>
              <a:schemeClr val="bg1"/>
            </a:solidFill>
          </a:endParaRPr>
        </a:p>
      </xdr:txBody>
    </xdr:sp>
    <xdr:clientData/>
  </xdr:twoCellAnchor>
  <xdr:twoCellAnchor>
    <xdr:from>
      <xdr:col>16</xdr:col>
      <xdr:colOff>274055</xdr:colOff>
      <xdr:row>5</xdr:row>
      <xdr:rowOff>151814</xdr:rowOff>
    </xdr:from>
    <xdr:to>
      <xdr:col>19</xdr:col>
      <xdr:colOff>49570</xdr:colOff>
      <xdr:row>8</xdr:row>
      <xdr:rowOff>137747</xdr:rowOff>
    </xdr:to>
    <xdr:sp macro="" textlink="Processing!K8">
      <xdr:nvSpPr>
        <xdr:cNvPr id="49" name="TextBox 48">
          <a:extLst>
            <a:ext uri="{FF2B5EF4-FFF2-40B4-BE49-F238E27FC236}">
              <a16:creationId xmlns:a16="http://schemas.microsoft.com/office/drawing/2014/main" id="{0E27FC2E-365F-447B-981F-4703ECA8836A}"/>
            </a:ext>
          </a:extLst>
        </xdr:cNvPr>
        <xdr:cNvSpPr txBox="1"/>
      </xdr:nvSpPr>
      <xdr:spPr>
        <a:xfrm>
          <a:off x="1002765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B57748A-1474-4475-8483-7FAF4302AC3B}" type="TxLink">
            <a:rPr lang="en-US" sz="2800" b="0" i="0" u="none" strike="noStrike">
              <a:solidFill>
                <a:schemeClr val="bg1"/>
              </a:solidFill>
              <a:latin typeface="Aptos Narrow"/>
            </a:rPr>
            <a:pPr algn="l"/>
            <a:t> 115 596</a:t>
          </a:fld>
          <a:endParaRPr lang="ru-RU" sz="2800" b="1">
            <a:solidFill>
              <a:schemeClr val="bg1"/>
            </a:solidFill>
          </a:endParaRPr>
        </a:p>
      </xdr:txBody>
    </xdr:sp>
    <xdr:clientData/>
  </xdr:twoCellAnchor>
  <xdr:twoCellAnchor>
    <xdr:from>
      <xdr:col>15</xdr:col>
      <xdr:colOff>197855</xdr:colOff>
      <xdr:row>5</xdr:row>
      <xdr:rowOff>151814</xdr:rowOff>
    </xdr:from>
    <xdr:to>
      <xdr:col>16</xdr:col>
      <xdr:colOff>358140</xdr:colOff>
      <xdr:row>8</xdr:row>
      <xdr:rowOff>137747</xdr:rowOff>
    </xdr:to>
    <xdr:sp macro="" textlink="Processing!J8">
      <xdr:nvSpPr>
        <xdr:cNvPr id="50" name="TextBox 49">
          <a:extLst>
            <a:ext uri="{FF2B5EF4-FFF2-40B4-BE49-F238E27FC236}">
              <a16:creationId xmlns:a16="http://schemas.microsoft.com/office/drawing/2014/main" id="{FAAE3FC6-7E11-4EAB-A921-A5C299B66C72}"/>
            </a:ext>
          </a:extLst>
        </xdr:cNvPr>
        <xdr:cNvSpPr txBox="1"/>
      </xdr:nvSpPr>
      <xdr:spPr>
        <a:xfrm>
          <a:off x="9341855" y="1066214"/>
          <a:ext cx="76988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A42802B-656E-4E5C-8F50-F5F1B0CCEF06}" type="TxLink">
            <a:rPr lang="en-US" sz="2800" b="0" i="0" u="none" strike="noStrike">
              <a:solidFill>
                <a:schemeClr val="bg1"/>
              </a:solidFill>
              <a:latin typeface="Aptos Narrow"/>
            </a:rPr>
            <a:pPr algn="r"/>
            <a:t>C</a:t>
          </a:fld>
          <a:endParaRPr lang="ru-RU" sz="6000" b="1">
            <a:solidFill>
              <a:schemeClr val="bg1"/>
            </a:solidFill>
          </a:endParaRPr>
        </a:p>
      </xdr:txBody>
    </xdr:sp>
    <xdr:clientData/>
  </xdr:twoCellAnchor>
  <xdr:twoCellAnchor editAs="oneCell">
    <xdr:from>
      <xdr:col>2</xdr:col>
      <xdr:colOff>128848</xdr:colOff>
      <xdr:row>37</xdr:row>
      <xdr:rowOff>91440</xdr:rowOff>
    </xdr:from>
    <xdr:to>
      <xdr:col>4</xdr:col>
      <xdr:colOff>572193</xdr:colOff>
      <xdr:row>40</xdr:row>
      <xdr:rowOff>0</xdr:rowOff>
    </xdr:to>
    <mc:AlternateContent xmlns:mc="http://schemas.openxmlformats.org/markup-compatibility/2006" xmlns:a14="http://schemas.microsoft.com/office/drawing/2010/main">
      <mc:Choice Requires="a14">
        <xdr:graphicFrame macro="">
          <xdr:nvGraphicFramePr>
            <xdr:cNvPr id="51" name="Year 1">
              <a:extLst>
                <a:ext uri="{FF2B5EF4-FFF2-40B4-BE49-F238E27FC236}">
                  <a16:creationId xmlns:a16="http://schemas.microsoft.com/office/drawing/2014/main" id="{0BF063F3-0CD8-49C0-8463-57DB5B1425B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48048" y="6858000"/>
              <a:ext cx="1662545" cy="4572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128848</xdr:colOff>
      <xdr:row>30</xdr:row>
      <xdr:rowOff>114300</xdr:rowOff>
    </xdr:from>
    <xdr:to>
      <xdr:col>4</xdr:col>
      <xdr:colOff>572193</xdr:colOff>
      <xdr:row>37</xdr:row>
      <xdr:rowOff>121920</xdr:rowOff>
    </xdr:to>
    <mc:AlternateContent xmlns:mc="http://schemas.openxmlformats.org/markup-compatibility/2006" xmlns:a14="http://schemas.microsoft.com/office/drawing/2010/main">
      <mc:Choice Requires="a14">
        <xdr:graphicFrame macro="">
          <xdr:nvGraphicFramePr>
            <xdr:cNvPr id="52" name="Month 2">
              <a:extLst>
                <a:ext uri="{FF2B5EF4-FFF2-40B4-BE49-F238E27FC236}">
                  <a16:creationId xmlns:a16="http://schemas.microsoft.com/office/drawing/2014/main" id="{F783A578-6C8E-4FCC-9249-8E6F0BB6F455}"/>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348048" y="5600700"/>
              <a:ext cx="1662545" cy="128778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3</xdr:row>
      <xdr:rowOff>60961</xdr:rowOff>
    </xdr:from>
    <xdr:to>
      <xdr:col>1</xdr:col>
      <xdr:colOff>342900</xdr:colOff>
      <xdr:row>11</xdr:row>
      <xdr:rowOff>68580</xdr:rowOff>
    </xdr:to>
    <mc:AlternateContent xmlns:mc="http://schemas.openxmlformats.org/markup-compatibility/2006" xmlns:a14="http://schemas.microsoft.com/office/drawing/2010/main">
      <mc:Choice Requires="a14">
        <xdr:graphicFrame macro="">
          <xdr:nvGraphicFramePr>
            <xdr:cNvPr id="54" name="Post 1">
              <a:extLst>
                <a:ext uri="{FF2B5EF4-FFF2-40B4-BE49-F238E27FC236}">
                  <a16:creationId xmlns:a16="http://schemas.microsoft.com/office/drawing/2014/main" id="{3179E8C7-161C-4C47-8A1E-E504991E8259}"/>
                </a:ext>
              </a:extLst>
            </xdr:cNvPr>
            <xdr:cNvGraphicFramePr/>
          </xdr:nvGraphicFramePr>
          <xdr:xfrm>
            <a:off x="0" y="0"/>
            <a:ext cx="0" cy="0"/>
          </xdr:xfrm>
          <a:graphic>
            <a:graphicData uri="http://schemas.microsoft.com/office/drawing/2010/slicer">
              <sle:slicer xmlns:sle="http://schemas.microsoft.com/office/drawing/2010/slicer" name="Post 1"/>
            </a:graphicData>
          </a:graphic>
        </xdr:graphicFrame>
      </mc:Choice>
      <mc:Fallback xmlns="">
        <xdr:sp macro="" textlink="">
          <xdr:nvSpPr>
            <xdr:cNvPr id="0" name=""/>
            <xdr:cNvSpPr>
              <a:spLocks noTextEdit="1"/>
            </xdr:cNvSpPr>
          </xdr:nvSpPr>
          <xdr:spPr>
            <a:xfrm>
              <a:off x="121920" y="609601"/>
              <a:ext cx="830580" cy="147065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312420</xdr:colOff>
      <xdr:row>3</xdr:row>
      <xdr:rowOff>15240</xdr:rowOff>
    </xdr:from>
    <xdr:to>
      <xdr:col>4</xdr:col>
      <xdr:colOff>419100</xdr:colOff>
      <xdr:row>11</xdr:row>
      <xdr:rowOff>48714</xdr:rowOff>
    </xdr:to>
    <xdr:sp macro="" textlink="Processing!F2">
      <xdr:nvSpPr>
        <xdr:cNvPr id="55" name="TextBox 54">
          <a:extLst>
            <a:ext uri="{FF2B5EF4-FFF2-40B4-BE49-F238E27FC236}">
              <a16:creationId xmlns:a16="http://schemas.microsoft.com/office/drawing/2014/main" id="{FD42FD53-AAE0-4C9E-A2EB-92426BC09EDE}"/>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F943A8-244E-4DB2-9F4D-3FA6B5ED33C3}" type="TxLink">
            <a:rPr lang="en-US" sz="34400" b="0" i="0" u="none" strike="noStrike">
              <a:blipFill>
                <a:blip xmlns:r="http://schemas.openxmlformats.org/officeDocument/2006/relationships" r:embed="rId12">
                  <a:extLst>
                    <a:ext uri="{96DAC541-7B7A-43D3-8B79-37D633B846F1}">
                      <asvg:svgBlip xmlns:asvg="http://schemas.microsoft.com/office/drawing/2016/SVG/main" r:embed="rId13"/>
                    </a:ext>
                  </a:extLst>
                </a:blip>
                <a:stretch>
                  <a:fillRect/>
                </a:stretch>
              </a:blipFill>
              <a:latin typeface="Aptos Narrow"/>
            </a:rPr>
            <a:pPr algn="ctr"/>
            <a:t> </a:t>
          </a:fld>
          <a:endParaRPr lang="ru-RU" sz="49600" b="1">
            <a:blipFill>
              <a:blip xmlns:r="http://schemas.openxmlformats.org/officeDocument/2006/relationships" r:embed="rId12">
                <a:extLst>
                  <a:ext uri="{96DAC541-7B7A-43D3-8B79-37D633B846F1}">
                    <asvg:svgBlip xmlns:asvg="http://schemas.microsoft.com/office/drawing/2016/SVG/main" r:embed="rId13"/>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3">
      <xdr:nvSpPr>
        <xdr:cNvPr id="56" name="TextBox 55">
          <a:extLst>
            <a:ext uri="{FF2B5EF4-FFF2-40B4-BE49-F238E27FC236}">
              <a16:creationId xmlns:a16="http://schemas.microsoft.com/office/drawing/2014/main" id="{41224087-2F0E-4F00-93B7-D45A8826EF24}"/>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B94B8F-6DD8-4B45-A17E-EDC9C2D8A63E}" type="TxLink">
            <a:rPr lang="en-US" sz="34400" b="0" i="0" u="none" strike="noStrike">
              <a:blipFill>
                <a:blip xmlns:r="http://schemas.openxmlformats.org/officeDocument/2006/relationships" r:embed="rId14">
                  <a:extLst>
                    <a:ext uri="{96DAC541-7B7A-43D3-8B79-37D633B846F1}">
                      <asvg:svgBlip xmlns:asvg="http://schemas.microsoft.com/office/drawing/2016/SVG/main" r:embed="rId15"/>
                    </a:ext>
                  </a:extLst>
                </a:blip>
                <a:stretch>
                  <a:fillRect/>
                </a:stretch>
              </a:blipFill>
              <a:latin typeface="Aptos Narrow"/>
            </a:rPr>
            <a:pPr algn="ctr"/>
            <a:t> </a:t>
          </a:fld>
          <a:endParaRPr lang="ru-RU" sz="34400" b="1">
            <a:blipFill>
              <a:blip xmlns:r="http://schemas.openxmlformats.org/officeDocument/2006/relationships" r:embed="rId14">
                <a:extLst>
                  <a:ext uri="{96DAC541-7B7A-43D3-8B79-37D633B846F1}">
                    <asvg:svgBlip xmlns:asvg="http://schemas.microsoft.com/office/drawing/2016/SVG/main" r:embed="rId15"/>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4">
      <xdr:nvSpPr>
        <xdr:cNvPr id="57" name="TextBox 56">
          <a:extLst>
            <a:ext uri="{FF2B5EF4-FFF2-40B4-BE49-F238E27FC236}">
              <a16:creationId xmlns:a16="http://schemas.microsoft.com/office/drawing/2014/main" id="{E186BFF9-0A0C-41FB-B2E2-38C46F538A6E}"/>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600FE7-6AF4-4C9C-B438-F1F770917FF5}" type="TxLink">
            <a:rPr lang="en-US" sz="34400" b="0" i="0" u="none" strike="noStrike">
              <a:blipFill>
                <a:blip xmlns:r="http://schemas.openxmlformats.org/officeDocument/2006/relationships" r:embed="rId16">
                  <a:extLst>
                    <a:ext uri="{96DAC541-7B7A-43D3-8B79-37D633B846F1}">
                      <asvg:svgBlip xmlns:asvg="http://schemas.microsoft.com/office/drawing/2016/SVG/main" r:embed="rId17"/>
                    </a:ext>
                  </a:extLst>
                </a:blip>
                <a:stretch>
                  <a:fillRect/>
                </a:stretch>
              </a:blipFill>
              <a:latin typeface="Aptos Narrow"/>
            </a:rPr>
            <a:pPr algn="ctr"/>
            <a:t> </a:t>
          </a:fld>
          <a:endParaRPr lang="ru-RU" sz="34400" b="1">
            <a:blipFill>
              <a:blip xmlns:r="http://schemas.openxmlformats.org/officeDocument/2006/relationships" r:embed="rId16">
                <a:extLst>
                  <a:ext uri="{96DAC541-7B7A-43D3-8B79-37D633B846F1}">
                    <asvg:svgBlip xmlns:asvg="http://schemas.microsoft.com/office/drawing/2016/SVG/main" r:embed="rId17"/>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5">
      <xdr:nvSpPr>
        <xdr:cNvPr id="58" name="TextBox 57">
          <a:extLst>
            <a:ext uri="{FF2B5EF4-FFF2-40B4-BE49-F238E27FC236}">
              <a16:creationId xmlns:a16="http://schemas.microsoft.com/office/drawing/2014/main" id="{A0A424BF-B7E9-4DE2-BD55-4CF6B67C8325}"/>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C4F96B-A15B-4E38-8BF3-C29D993C43C1}" type="TxLink">
            <a:rPr lang="en-US" sz="34400" b="0" i="0" u="none" strike="noStrike">
              <a:blipFill>
                <a:blip xmlns:r="http://schemas.openxmlformats.org/officeDocument/2006/relationships" r:embed="rId18">
                  <a:extLst>
                    <a:ext uri="{96DAC541-7B7A-43D3-8B79-37D633B846F1}">
                      <asvg:svgBlip xmlns:asvg="http://schemas.microsoft.com/office/drawing/2016/SVG/main" r:embed="rId19"/>
                    </a:ext>
                  </a:extLst>
                </a:blip>
                <a:stretch>
                  <a:fillRect/>
                </a:stretch>
              </a:blipFill>
              <a:latin typeface="Aptos Narrow"/>
            </a:rPr>
            <a:pPr algn="ctr"/>
            <a:t> </a:t>
          </a:fld>
          <a:endParaRPr lang="ru-RU" sz="34400" b="1">
            <a:blipFill>
              <a:blip xmlns:r="http://schemas.openxmlformats.org/officeDocument/2006/relationships" r:embed="rId18">
                <a:extLst>
                  <a:ext uri="{96DAC541-7B7A-43D3-8B79-37D633B846F1}">
                    <asvg:svgBlip xmlns:asvg="http://schemas.microsoft.com/office/drawing/2016/SVG/main" r:embed="rId19"/>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6">
      <xdr:nvSpPr>
        <xdr:cNvPr id="59" name="TextBox 58">
          <a:extLst>
            <a:ext uri="{FF2B5EF4-FFF2-40B4-BE49-F238E27FC236}">
              <a16:creationId xmlns:a16="http://schemas.microsoft.com/office/drawing/2014/main" id="{A5BFB194-6E52-4EDF-AA03-0C63B6E494BD}"/>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1724FD-C422-48DF-B6CB-66C76995B120}" type="TxLink">
            <a:rPr lang="en-US" sz="34400" b="0" i="0" u="none" strike="noStrike">
              <a:blipFill>
                <a:blip xmlns:r="http://schemas.openxmlformats.org/officeDocument/2006/relationships" r:embed="rId20">
                  <a:extLst>
                    <a:ext uri="{96DAC541-7B7A-43D3-8B79-37D633B846F1}">
                      <asvg:svgBlip xmlns:asvg="http://schemas.microsoft.com/office/drawing/2016/SVG/main" r:embed="rId21"/>
                    </a:ext>
                  </a:extLst>
                </a:blip>
                <a:stretch>
                  <a:fillRect/>
                </a:stretch>
              </a:blipFill>
              <a:latin typeface="Aptos Narrow"/>
            </a:rPr>
            <a:pPr algn="ctr"/>
            <a:t> </a:t>
          </a:fld>
          <a:endParaRPr lang="ru-RU" sz="34400" b="1">
            <a:blipFill>
              <a:blip xmlns:r="http://schemas.openxmlformats.org/officeDocument/2006/relationships" r:embed="rId20">
                <a:extLst>
                  <a:ext uri="{96DAC541-7B7A-43D3-8B79-37D633B846F1}">
                    <asvg:svgBlip xmlns:asvg="http://schemas.microsoft.com/office/drawing/2016/SVG/main" r:embed="rId21"/>
                  </a:ext>
                </a:extLst>
              </a:blip>
              <a:stretch>
                <a:fillRect/>
              </a:stretch>
            </a:blipFill>
          </a:endParaRPr>
        </a:p>
      </xdr:txBody>
    </xdr:sp>
    <xdr:clientData/>
  </xdr:twoCellAnchor>
  <xdr:twoCellAnchor>
    <xdr:from>
      <xdr:col>5</xdr:col>
      <xdr:colOff>467106</xdr:colOff>
      <xdr:row>12</xdr:row>
      <xdr:rowOff>152400</xdr:rowOff>
    </xdr:from>
    <xdr:to>
      <xdr:col>8</xdr:col>
      <xdr:colOff>96774</xdr:colOff>
      <xdr:row>14</xdr:row>
      <xdr:rowOff>60960</xdr:rowOff>
    </xdr:to>
    <xdr:sp macro="" textlink="Processing!N8">
      <xdr:nvSpPr>
        <xdr:cNvPr id="60" name="TextBox 59">
          <a:extLst>
            <a:ext uri="{FF2B5EF4-FFF2-40B4-BE49-F238E27FC236}">
              <a16:creationId xmlns:a16="http://schemas.microsoft.com/office/drawing/2014/main" id="{845B0110-D7EB-CDC6-4A92-0E46DA9AC8B2}"/>
            </a:ext>
          </a:extLst>
        </xdr:cNvPr>
        <xdr:cNvSpPr txBox="1"/>
      </xdr:nvSpPr>
      <xdr:spPr>
        <a:xfrm>
          <a:off x="3515106" y="234696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FDE9070-1720-4449-9845-70DD53A0B8DE}" type="TxLink">
            <a:rPr lang="en-US" sz="1200" b="0" i="0" u="none" strike="noStrike">
              <a:solidFill>
                <a:schemeClr val="bg1"/>
              </a:solidFill>
              <a:latin typeface="Aptos Narrow"/>
              <a:ea typeface="+mn-ea"/>
              <a:cs typeface="+mn-cs"/>
            </a:rPr>
            <a:pPr marL="0" indent="0" algn="ctr"/>
            <a:t>Weekly Sales Trends</a:t>
          </a:fld>
          <a:endParaRPr lang="ru-RU" sz="1200" b="0" i="0" u="none" strike="noStrike">
            <a:solidFill>
              <a:schemeClr val="bg1"/>
            </a:solidFill>
            <a:latin typeface="Aptos Narrow"/>
            <a:ea typeface="+mn-ea"/>
            <a:cs typeface="+mn-cs"/>
          </a:endParaRPr>
        </a:p>
      </xdr:txBody>
    </xdr:sp>
    <xdr:clientData/>
  </xdr:twoCellAnchor>
  <xdr:twoCellAnchor>
    <xdr:from>
      <xdr:col>15</xdr:col>
      <xdr:colOff>304800</xdr:colOff>
      <xdr:row>17</xdr:row>
      <xdr:rowOff>106680</xdr:rowOff>
    </xdr:from>
    <xdr:to>
      <xdr:col>19</xdr:col>
      <xdr:colOff>426720</xdr:colOff>
      <xdr:row>26</xdr:row>
      <xdr:rowOff>15240</xdr:rowOff>
    </xdr:to>
    <xdr:graphicFrame macro="">
      <xdr:nvGraphicFramePr>
        <xdr:cNvPr id="61" name="Chart 60">
          <a:extLst>
            <a:ext uri="{FF2B5EF4-FFF2-40B4-BE49-F238E27FC236}">
              <a16:creationId xmlns:a16="http://schemas.microsoft.com/office/drawing/2014/main" id="{D87E2D81-1DBB-466E-A359-3075D1ADC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5</xdr:col>
      <xdr:colOff>601980</xdr:colOff>
      <xdr:row>36</xdr:row>
      <xdr:rowOff>99060</xdr:rowOff>
    </xdr:from>
    <xdr:to>
      <xdr:col>14</xdr:col>
      <xdr:colOff>236220</xdr:colOff>
      <xdr:row>39</xdr:row>
      <xdr:rowOff>7620</xdr:rowOff>
    </xdr:to>
    <mc:AlternateContent xmlns:mc="http://schemas.openxmlformats.org/markup-compatibility/2006" xmlns:a14="http://schemas.microsoft.com/office/drawing/2010/main">
      <mc:Choice Requires="a14">
        <xdr:graphicFrame macro="">
          <xdr:nvGraphicFramePr>
            <xdr:cNvPr id="62" name="Week Days">
              <a:extLst>
                <a:ext uri="{FF2B5EF4-FFF2-40B4-BE49-F238E27FC236}">
                  <a16:creationId xmlns:a16="http://schemas.microsoft.com/office/drawing/2014/main" id="{EEDFF50A-EF31-4B61-8590-67424A4430BE}"/>
                </a:ext>
              </a:extLst>
            </xdr:cNvPr>
            <xdr:cNvGraphicFramePr/>
          </xdr:nvGraphicFramePr>
          <xdr:xfrm>
            <a:off x="0" y="0"/>
            <a:ext cx="0" cy="0"/>
          </xdr:xfrm>
          <a:graphic>
            <a:graphicData uri="http://schemas.microsoft.com/office/drawing/2010/slicer">
              <sle:slicer xmlns:sle="http://schemas.microsoft.com/office/drawing/2010/slicer" name="Week Days"/>
            </a:graphicData>
          </a:graphic>
        </xdr:graphicFrame>
      </mc:Choice>
      <mc:Fallback xmlns="">
        <xdr:sp macro="" textlink="">
          <xdr:nvSpPr>
            <xdr:cNvPr id="0" name=""/>
            <xdr:cNvSpPr>
              <a:spLocks noTextEdit="1"/>
            </xdr:cNvSpPr>
          </xdr:nvSpPr>
          <xdr:spPr>
            <a:xfrm>
              <a:off x="3649980" y="6682740"/>
              <a:ext cx="5120640" cy="4572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223266</xdr:colOff>
      <xdr:row>12</xdr:row>
      <xdr:rowOff>152400</xdr:rowOff>
    </xdr:from>
    <xdr:to>
      <xdr:col>14</xdr:col>
      <xdr:colOff>462534</xdr:colOff>
      <xdr:row>14</xdr:row>
      <xdr:rowOff>60960</xdr:rowOff>
    </xdr:to>
    <xdr:sp macro="" textlink="Processing!P16">
      <xdr:nvSpPr>
        <xdr:cNvPr id="63" name="TextBox 62">
          <a:extLst>
            <a:ext uri="{FF2B5EF4-FFF2-40B4-BE49-F238E27FC236}">
              <a16:creationId xmlns:a16="http://schemas.microsoft.com/office/drawing/2014/main" id="{A75FF091-A8D2-21EF-A69E-96383BA987F1}"/>
            </a:ext>
          </a:extLst>
        </xdr:cNvPr>
        <xdr:cNvSpPr txBox="1"/>
      </xdr:nvSpPr>
      <xdr:spPr>
        <a:xfrm>
          <a:off x="7538466" y="234696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593EE0E5-8D4B-41DC-AF62-D727D4567BEA}" type="TxLink">
            <a:rPr lang="en-US" sz="1600" b="0" i="0" u="none" strike="noStrike">
              <a:solidFill>
                <a:schemeClr val="bg1"/>
              </a:solidFill>
              <a:latin typeface="Aptos Narrow"/>
              <a:ea typeface="+mn-ea"/>
              <a:cs typeface="+mn-cs"/>
            </a:rPr>
            <a:pPr marL="0" indent="0" algn="r"/>
            <a:t> $19,29,849 </a:t>
          </a:fld>
          <a:endParaRPr lang="ru-RU" sz="1800" b="0" i="0" u="none" strike="noStrike">
            <a:solidFill>
              <a:schemeClr val="bg1"/>
            </a:solidFill>
            <a:latin typeface="Aptos Narrow"/>
            <a:ea typeface="+mn-ea"/>
            <a:cs typeface="+mn-cs"/>
          </a:endParaRPr>
        </a:p>
      </xdr:txBody>
    </xdr:sp>
    <xdr:clientData/>
  </xdr:twoCellAnchor>
  <xdr:twoCellAnchor>
    <xdr:from>
      <xdr:col>9</xdr:col>
      <xdr:colOff>596646</xdr:colOff>
      <xdr:row>12</xdr:row>
      <xdr:rowOff>152400</xdr:rowOff>
    </xdr:from>
    <xdr:to>
      <xdr:col>12</xdr:col>
      <xdr:colOff>226314</xdr:colOff>
      <xdr:row>14</xdr:row>
      <xdr:rowOff>60960</xdr:rowOff>
    </xdr:to>
    <xdr:sp macro="" textlink="Processing!P17">
      <xdr:nvSpPr>
        <xdr:cNvPr id="64" name="TextBox 63">
          <a:extLst>
            <a:ext uri="{FF2B5EF4-FFF2-40B4-BE49-F238E27FC236}">
              <a16:creationId xmlns:a16="http://schemas.microsoft.com/office/drawing/2014/main" id="{7252B101-332F-D5AD-1C32-6FAF296E29CD}"/>
            </a:ext>
          </a:extLst>
        </xdr:cNvPr>
        <xdr:cNvSpPr txBox="1"/>
      </xdr:nvSpPr>
      <xdr:spPr>
        <a:xfrm>
          <a:off x="6083046" y="234696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62DC824B-BAAB-4DA9-B758-352DB0A43718}" type="TxLink">
            <a:rPr lang="en-US" sz="1200" b="0" i="0" u="none" strike="noStrike">
              <a:solidFill>
                <a:schemeClr val="bg1"/>
              </a:solidFill>
              <a:latin typeface="Aptos Narrow"/>
              <a:ea typeface="+mn-ea"/>
              <a:cs typeface="+mn-cs"/>
            </a:rPr>
            <a:pPr marL="0" indent="0" algn="r"/>
            <a:t>Select Days Total</a:t>
          </a:fld>
          <a:endParaRPr lang="ru-RU" sz="2000" b="0" i="0" u="none" strike="noStrike">
            <a:solidFill>
              <a:schemeClr val="bg1"/>
            </a:solidFill>
            <a:latin typeface="Aptos Narrow"/>
            <a:ea typeface="+mn-ea"/>
            <a:cs typeface="+mn-cs"/>
          </a:endParaRPr>
        </a:p>
      </xdr:txBody>
    </xdr:sp>
    <xdr:clientData/>
  </xdr:twoCellAnchor>
  <xdr:twoCellAnchor>
    <xdr:from>
      <xdr:col>10</xdr:col>
      <xdr:colOff>152400</xdr:colOff>
      <xdr:row>3</xdr:row>
      <xdr:rowOff>91440</xdr:rowOff>
    </xdr:from>
    <xdr:to>
      <xdr:col>15</xdr:col>
      <xdr:colOff>91440</xdr:colOff>
      <xdr:row>11</xdr:row>
      <xdr:rowOff>38100</xdr:rowOff>
    </xdr:to>
    <xdr:sp macro="" textlink="">
      <xdr:nvSpPr>
        <xdr:cNvPr id="66" name="Rectangle 65">
          <a:hlinkClick xmlns:r="http://schemas.openxmlformats.org/officeDocument/2006/relationships" r:id="rId23"/>
          <a:extLst>
            <a:ext uri="{FF2B5EF4-FFF2-40B4-BE49-F238E27FC236}">
              <a16:creationId xmlns:a16="http://schemas.microsoft.com/office/drawing/2014/main" id="{C71C5754-7187-4F14-A022-09123284CEE8}"/>
            </a:ext>
          </a:extLst>
        </xdr:cNvPr>
        <xdr:cNvSpPr/>
      </xdr:nvSpPr>
      <xdr:spPr>
        <a:xfrm>
          <a:off x="6248400" y="640080"/>
          <a:ext cx="2987040"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213360</xdr:colOff>
      <xdr:row>3</xdr:row>
      <xdr:rowOff>91440</xdr:rowOff>
    </xdr:from>
    <xdr:to>
      <xdr:col>19</xdr:col>
      <xdr:colOff>548640</xdr:colOff>
      <xdr:row>11</xdr:row>
      <xdr:rowOff>38100</xdr:rowOff>
    </xdr:to>
    <xdr:sp macro="" textlink="">
      <xdr:nvSpPr>
        <xdr:cNvPr id="67" name="Rectangle 66">
          <a:hlinkClick xmlns:r="http://schemas.openxmlformats.org/officeDocument/2006/relationships" r:id="rId24"/>
          <a:extLst>
            <a:ext uri="{FF2B5EF4-FFF2-40B4-BE49-F238E27FC236}">
              <a16:creationId xmlns:a16="http://schemas.microsoft.com/office/drawing/2014/main" id="{33A16828-6007-4329-82F5-243225220F2B}"/>
            </a:ext>
          </a:extLst>
        </xdr:cNvPr>
        <xdr:cNvSpPr/>
      </xdr:nvSpPr>
      <xdr:spPr>
        <a:xfrm>
          <a:off x="9357360" y="640080"/>
          <a:ext cx="2773680"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220980</xdr:colOff>
      <xdr:row>13</xdr:row>
      <xdr:rowOff>68580</xdr:rowOff>
    </xdr:from>
    <xdr:to>
      <xdr:col>4</xdr:col>
      <xdr:colOff>511925</xdr:colOff>
      <xdr:row>16</xdr:row>
      <xdr:rowOff>103892</xdr:rowOff>
    </xdr:to>
    <xdr:sp macro="" textlink="">
      <xdr:nvSpPr>
        <xdr:cNvPr id="68" name="Rectangle 67">
          <a:hlinkClick xmlns:r="http://schemas.openxmlformats.org/officeDocument/2006/relationships" r:id="rId25"/>
          <a:extLst>
            <a:ext uri="{FF2B5EF4-FFF2-40B4-BE49-F238E27FC236}">
              <a16:creationId xmlns:a16="http://schemas.microsoft.com/office/drawing/2014/main" id="{4221FF90-6F65-4923-BF9A-6ABE442905BE}"/>
            </a:ext>
          </a:extLst>
        </xdr:cNvPr>
        <xdr:cNvSpPr/>
      </xdr:nvSpPr>
      <xdr:spPr>
        <a:xfrm>
          <a:off x="1440180" y="244602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220980</xdr:colOff>
      <xdr:row>22</xdr:row>
      <xdr:rowOff>15240</xdr:rowOff>
    </xdr:from>
    <xdr:to>
      <xdr:col>4</xdr:col>
      <xdr:colOff>511925</xdr:colOff>
      <xdr:row>25</xdr:row>
      <xdr:rowOff>50552</xdr:rowOff>
    </xdr:to>
    <xdr:sp macro="" textlink="">
      <xdr:nvSpPr>
        <xdr:cNvPr id="70" name="Rectangle 69">
          <a:hlinkClick xmlns:r="http://schemas.openxmlformats.org/officeDocument/2006/relationships" r:id="rId23"/>
          <a:extLst>
            <a:ext uri="{FF2B5EF4-FFF2-40B4-BE49-F238E27FC236}">
              <a16:creationId xmlns:a16="http://schemas.microsoft.com/office/drawing/2014/main" id="{BD920DDC-335D-44D3-89A8-688F7511306B}"/>
            </a:ext>
          </a:extLst>
        </xdr:cNvPr>
        <xdr:cNvSpPr/>
      </xdr:nvSpPr>
      <xdr:spPr>
        <a:xfrm>
          <a:off x="1440180" y="403860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220980</xdr:colOff>
      <xdr:row>26</xdr:row>
      <xdr:rowOff>76200</xdr:rowOff>
    </xdr:from>
    <xdr:to>
      <xdr:col>4</xdr:col>
      <xdr:colOff>511925</xdr:colOff>
      <xdr:row>29</xdr:row>
      <xdr:rowOff>111512</xdr:rowOff>
    </xdr:to>
    <xdr:sp macro="" textlink="">
      <xdr:nvSpPr>
        <xdr:cNvPr id="71" name="Rectangle 70">
          <a:hlinkClick xmlns:r="http://schemas.openxmlformats.org/officeDocument/2006/relationships" r:id="rId24"/>
          <a:extLst>
            <a:ext uri="{FF2B5EF4-FFF2-40B4-BE49-F238E27FC236}">
              <a16:creationId xmlns:a16="http://schemas.microsoft.com/office/drawing/2014/main" id="{5AE5530A-F157-4F43-8B22-DB45A4A2EAC4}"/>
            </a:ext>
          </a:extLst>
        </xdr:cNvPr>
        <xdr:cNvSpPr/>
      </xdr:nvSpPr>
      <xdr:spPr>
        <a:xfrm>
          <a:off x="1440180" y="483108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20</xdr:col>
      <xdr:colOff>555811</xdr:colOff>
      <xdr:row>4</xdr:row>
      <xdr:rowOff>80683</xdr:rowOff>
    </xdr:from>
    <xdr:to>
      <xdr:col>21</xdr:col>
      <xdr:colOff>439270</xdr:colOff>
      <xdr:row>7</xdr:row>
      <xdr:rowOff>29414</xdr:rowOff>
    </xdr:to>
    <xdr:pic>
      <xdr:nvPicPr>
        <xdr:cNvPr id="72" name="Graphic 71" descr="Sun with solid fill">
          <a:hlinkClick xmlns:r="http://schemas.openxmlformats.org/officeDocument/2006/relationships" r:id="rId26"/>
          <a:extLst>
            <a:ext uri="{FF2B5EF4-FFF2-40B4-BE49-F238E27FC236}">
              <a16:creationId xmlns:a16="http://schemas.microsoft.com/office/drawing/2014/main" id="{64D8C4E2-7806-4A03-85C4-20031B4D736A}"/>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747811" y="797859"/>
          <a:ext cx="493059" cy="4866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19594</xdr:colOff>
      <xdr:row>1</xdr:row>
      <xdr:rowOff>167640</xdr:rowOff>
    </xdr:from>
    <xdr:to>
      <xdr:col>20</xdr:col>
      <xdr:colOff>312420</xdr:colOff>
      <xdr:row>40</xdr:row>
      <xdr:rowOff>167640</xdr:rowOff>
    </xdr:to>
    <xdr:sp macro="" textlink="">
      <xdr:nvSpPr>
        <xdr:cNvPr id="4" name="Rectangle: Rounded Corners 3">
          <a:extLst>
            <a:ext uri="{FF2B5EF4-FFF2-40B4-BE49-F238E27FC236}">
              <a16:creationId xmlns:a16="http://schemas.microsoft.com/office/drawing/2014/main" id="{AE23F955-D260-46C4-9CE1-B94A14D2E37A}"/>
            </a:ext>
          </a:extLst>
        </xdr:cNvPr>
        <xdr:cNvSpPr/>
      </xdr:nvSpPr>
      <xdr:spPr>
        <a:xfrm>
          <a:off x="1238794" y="350520"/>
          <a:ext cx="11265626" cy="7132320"/>
        </a:xfrm>
        <a:prstGeom prst="roundRect">
          <a:avLst>
            <a:gd name="adj" fmla="val 2780"/>
          </a:avLst>
        </a:prstGeom>
        <a:solidFill>
          <a:srgbClr val="F6F5EF"/>
        </a:solidFill>
        <a:ln w="9525">
          <a:solidFill>
            <a:schemeClr val="bg1"/>
          </a:solidFill>
        </a:ln>
        <a:effectLst>
          <a:outerShdw blurRad="444500" dist="63500" dir="5400000" algn="tl"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2</xdr:col>
      <xdr:colOff>28596</xdr:colOff>
      <xdr:row>2</xdr:row>
      <xdr:rowOff>0</xdr:rowOff>
    </xdr:from>
    <xdr:to>
      <xdr:col>5</xdr:col>
      <xdr:colOff>63038</xdr:colOff>
      <xdr:row>40</xdr:row>
      <xdr:rowOff>158634</xdr:rowOff>
    </xdr:to>
    <xdr:sp macro="" textlink="">
      <xdr:nvSpPr>
        <xdr:cNvPr id="5" name="Rectangle: Rounded Corners 13">
          <a:extLst>
            <a:ext uri="{FF2B5EF4-FFF2-40B4-BE49-F238E27FC236}">
              <a16:creationId xmlns:a16="http://schemas.microsoft.com/office/drawing/2014/main" id="{03A8A505-77F7-431A-9B17-E1E6242735D5}"/>
            </a:ext>
          </a:extLst>
        </xdr:cNvPr>
        <xdr:cNvSpPr/>
      </xdr:nvSpPr>
      <xdr:spPr>
        <a:xfrm>
          <a:off x="1247796" y="365760"/>
          <a:ext cx="1863242" cy="7108074"/>
        </a:xfrm>
        <a:custGeom>
          <a:avLst/>
          <a:gdLst>
            <a:gd name="connsiteX0" fmla="*/ 0 w 2090059"/>
            <a:gd name="connsiteY0" fmla="*/ 180393 h 7498080"/>
            <a:gd name="connsiteX1" fmla="*/ 180393 w 2090059"/>
            <a:gd name="connsiteY1" fmla="*/ 0 h 7498080"/>
            <a:gd name="connsiteX2" fmla="*/ 1909666 w 2090059"/>
            <a:gd name="connsiteY2" fmla="*/ 0 h 7498080"/>
            <a:gd name="connsiteX3" fmla="*/ 2090059 w 2090059"/>
            <a:gd name="connsiteY3" fmla="*/ 180393 h 7498080"/>
            <a:gd name="connsiteX4" fmla="*/ 2090059 w 2090059"/>
            <a:gd name="connsiteY4" fmla="*/ 7317687 h 7498080"/>
            <a:gd name="connsiteX5" fmla="*/ 1909666 w 2090059"/>
            <a:gd name="connsiteY5" fmla="*/ 7498080 h 7498080"/>
            <a:gd name="connsiteX6" fmla="*/ 180393 w 2090059"/>
            <a:gd name="connsiteY6" fmla="*/ 7498080 h 7498080"/>
            <a:gd name="connsiteX7" fmla="*/ 0 w 2090059"/>
            <a:gd name="connsiteY7" fmla="*/ 7317687 h 7498080"/>
            <a:gd name="connsiteX8" fmla="*/ 0 w 2090059"/>
            <a:gd name="connsiteY8" fmla="*/ 180393 h 7498080"/>
            <a:gd name="connsiteX0" fmla="*/ 0 w 2119773"/>
            <a:gd name="connsiteY0" fmla="*/ 180393 h 7498080"/>
            <a:gd name="connsiteX1" fmla="*/ 180393 w 2119773"/>
            <a:gd name="connsiteY1" fmla="*/ 0 h 7498080"/>
            <a:gd name="connsiteX2" fmla="*/ 1909666 w 2119773"/>
            <a:gd name="connsiteY2" fmla="*/ 0 h 7498080"/>
            <a:gd name="connsiteX3" fmla="*/ 2090059 w 2119773"/>
            <a:gd name="connsiteY3" fmla="*/ 7317687 h 7498080"/>
            <a:gd name="connsiteX4" fmla="*/ 1909666 w 2119773"/>
            <a:gd name="connsiteY4" fmla="*/ 7498080 h 7498080"/>
            <a:gd name="connsiteX5" fmla="*/ 180393 w 2119773"/>
            <a:gd name="connsiteY5" fmla="*/ 7498080 h 7498080"/>
            <a:gd name="connsiteX6" fmla="*/ 0 w 2119773"/>
            <a:gd name="connsiteY6" fmla="*/ 7317687 h 7498080"/>
            <a:gd name="connsiteX7" fmla="*/ 0 w 2119773"/>
            <a:gd name="connsiteY7" fmla="*/ 180393 h 7498080"/>
            <a:gd name="connsiteX0" fmla="*/ 0 w 2125825"/>
            <a:gd name="connsiteY0" fmla="*/ 180393 h 7498080"/>
            <a:gd name="connsiteX1" fmla="*/ 180393 w 2125825"/>
            <a:gd name="connsiteY1" fmla="*/ 0 h 7498080"/>
            <a:gd name="connsiteX2" fmla="*/ 1909666 w 2125825"/>
            <a:gd name="connsiteY2" fmla="*/ 0 h 7498080"/>
            <a:gd name="connsiteX3" fmla="*/ 1909666 w 2125825"/>
            <a:gd name="connsiteY3" fmla="*/ 7498080 h 7498080"/>
            <a:gd name="connsiteX4" fmla="*/ 180393 w 2125825"/>
            <a:gd name="connsiteY4" fmla="*/ 7498080 h 7498080"/>
            <a:gd name="connsiteX5" fmla="*/ 0 w 2125825"/>
            <a:gd name="connsiteY5" fmla="*/ 7317687 h 7498080"/>
            <a:gd name="connsiteX6" fmla="*/ 0 w 2125825"/>
            <a:gd name="connsiteY6" fmla="*/ 180393 h 7498080"/>
            <a:gd name="connsiteX0" fmla="*/ 0 w 1909666"/>
            <a:gd name="connsiteY0" fmla="*/ 180393 h 7498080"/>
            <a:gd name="connsiteX1" fmla="*/ 180393 w 1909666"/>
            <a:gd name="connsiteY1" fmla="*/ 0 h 7498080"/>
            <a:gd name="connsiteX2" fmla="*/ 1909666 w 1909666"/>
            <a:gd name="connsiteY2" fmla="*/ 0 h 7498080"/>
            <a:gd name="connsiteX3" fmla="*/ 1909666 w 1909666"/>
            <a:gd name="connsiteY3" fmla="*/ 7498080 h 7498080"/>
            <a:gd name="connsiteX4" fmla="*/ 180393 w 1909666"/>
            <a:gd name="connsiteY4" fmla="*/ 7498080 h 7498080"/>
            <a:gd name="connsiteX5" fmla="*/ 0 w 1909666"/>
            <a:gd name="connsiteY5" fmla="*/ 7317687 h 7498080"/>
            <a:gd name="connsiteX6" fmla="*/ 0 w 1909666"/>
            <a:gd name="connsiteY6" fmla="*/ 180393 h 74980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09666" h="7498080">
              <a:moveTo>
                <a:pt x="0" y="180393"/>
              </a:moveTo>
              <a:cubicBezTo>
                <a:pt x="0" y="80765"/>
                <a:pt x="80765" y="0"/>
                <a:pt x="180393" y="0"/>
              </a:cubicBezTo>
              <a:lnTo>
                <a:pt x="1909666" y="0"/>
              </a:lnTo>
              <a:lnTo>
                <a:pt x="1909666" y="7498080"/>
              </a:lnTo>
              <a:lnTo>
                <a:pt x="180393" y="7498080"/>
              </a:lnTo>
              <a:cubicBezTo>
                <a:pt x="80765" y="7498080"/>
                <a:pt x="0" y="7417315"/>
                <a:pt x="0" y="7317687"/>
              </a:cubicBezTo>
              <a:lnTo>
                <a:pt x="0" y="180393"/>
              </a:lnTo>
              <a:close/>
            </a:path>
          </a:pathLst>
        </a:custGeom>
        <a:gradFill>
          <a:gsLst>
            <a:gs pos="0">
              <a:srgbClr val="2B435C"/>
            </a:gs>
            <a:gs pos="52000">
              <a:srgbClr val="192837"/>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15</xdr:col>
      <xdr:colOff>228600</xdr:colOff>
      <xdr:row>3</xdr:row>
      <xdr:rowOff>99060</xdr:rowOff>
    </xdr:from>
    <xdr:to>
      <xdr:col>19</xdr:col>
      <xdr:colOff>533400</xdr:colOff>
      <xdr:row>11</xdr:row>
      <xdr:rowOff>7620</xdr:rowOff>
    </xdr:to>
    <xdr:sp macro="" textlink="Processing!H8">
      <xdr:nvSpPr>
        <xdr:cNvPr id="6" name="Rectangle: Rounded Corners 5">
          <a:extLst>
            <a:ext uri="{FF2B5EF4-FFF2-40B4-BE49-F238E27FC236}">
              <a16:creationId xmlns:a16="http://schemas.microsoft.com/office/drawing/2014/main" id="{684A4CFD-EBCF-4C99-9DFF-36DCDBB3CE5C}"/>
            </a:ext>
          </a:extLst>
        </xdr:cNvPr>
        <xdr:cNvSpPr/>
      </xdr:nvSpPr>
      <xdr:spPr>
        <a:xfrm>
          <a:off x="9372600" y="647700"/>
          <a:ext cx="2743200" cy="1371600"/>
        </a:xfrm>
        <a:prstGeom prst="roundRect">
          <a:avLst>
            <a:gd name="adj" fmla="val 10575"/>
          </a:avLst>
        </a:prstGeom>
        <a:gradFill>
          <a:gsLst>
            <a:gs pos="0">
              <a:srgbClr val="60B0BE"/>
            </a:gs>
            <a:gs pos="100000">
              <a:srgbClr val="4192AE"/>
            </a:gs>
          </a:gsLst>
          <a:lin ang="2700000" scaled="1"/>
        </a:gradFill>
        <a:ln w="9525">
          <a:noFill/>
        </a:ln>
        <a:effectLst>
          <a:outerShdw blurRad="254000" dist="101600" dir="5400000" algn="t"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7F5829C8-431D-41F0-A3F2-DDC2E2E2B59E}" type="TxLink">
            <a:rPr lang="en-US" sz="1400" b="0" i="0" u="none" strike="noStrike" kern="1200">
              <a:solidFill>
                <a:schemeClr val="bg1"/>
              </a:solidFill>
              <a:latin typeface="Aptos Narrow"/>
              <a:ea typeface="+mn-ea"/>
              <a:cs typeface="+mn-cs"/>
            </a:rPr>
            <a:pPr marL="0" indent="0" algn="ctr" defTabSz="914400" rtl="0" eaLnBrk="1" latinLnBrk="0" hangingPunct="1"/>
            <a:t>Product Trends</a:t>
          </a:fld>
          <a:endParaRPr lang="ru-RU" sz="1400" b="0" i="0" u="none" strike="noStrike" kern="1200">
            <a:solidFill>
              <a:schemeClr val="bg1"/>
            </a:solidFill>
            <a:latin typeface="Aptos Narrow"/>
            <a:ea typeface="+mn-ea"/>
            <a:cs typeface="+mn-cs"/>
          </a:endParaRPr>
        </a:p>
      </xdr:txBody>
    </xdr:sp>
    <xdr:clientData/>
  </xdr:twoCellAnchor>
  <xdr:twoCellAnchor>
    <xdr:from>
      <xdr:col>15</xdr:col>
      <xdr:colOff>228600</xdr:colOff>
      <xdr:row>12</xdr:row>
      <xdr:rowOff>53340</xdr:rowOff>
    </xdr:from>
    <xdr:to>
      <xdr:col>19</xdr:col>
      <xdr:colOff>533400</xdr:colOff>
      <xdr:row>26</xdr:row>
      <xdr:rowOff>114300</xdr:rowOff>
    </xdr:to>
    <xdr:sp macro="" textlink="">
      <xdr:nvSpPr>
        <xdr:cNvPr id="7" name="Rectangle: Rounded Corners 6">
          <a:extLst>
            <a:ext uri="{FF2B5EF4-FFF2-40B4-BE49-F238E27FC236}">
              <a16:creationId xmlns:a16="http://schemas.microsoft.com/office/drawing/2014/main" id="{FE38A13D-647C-46D7-A5D1-46A2E85A949F}"/>
            </a:ext>
          </a:extLst>
        </xdr:cNvPr>
        <xdr:cNvSpPr/>
      </xdr:nvSpPr>
      <xdr:spPr>
        <a:xfrm>
          <a:off x="9372600" y="2247900"/>
          <a:ext cx="2743200" cy="2621280"/>
        </a:xfrm>
        <a:prstGeom prst="roundRect">
          <a:avLst>
            <a:gd name="adj" fmla="val 6044"/>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15</xdr:col>
      <xdr:colOff>228600</xdr:colOff>
      <xdr:row>27</xdr:row>
      <xdr:rowOff>137160</xdr:rowOff>
    </xdr:from>
    <xdr:to>
      <xdr:col>19</xdr:col>
      <xdr:colOff>533400</xdr:colOff>
      <xdr:row>39</xdr:row>
      <xdr:rowOff>45720</xdr:rowOff>
    </xdr:to>
    <xdr:sp macro="" textlink="">
      <xdr:nvSpPr>
        <xdr:cNvPr id="8" name="Rectangle: Rounded Corners 7">
          <a:extLst>
            <a:ext uri="{FF2B5EF4-FFF2-40B4-BE49-F238E27FC236}">
              <a16:creationId xmlns:a16="http://schemas.microsoft.com/office/drawing/2014/main" id="{126D59BF-C570-43E6-88C0-D2907942A8F8}"/>
            </a:ext>
          </a:extLst>
        </xdr:cNvPr>
        <xdr:cNvSpPr/>
      </xdr:nvSpPr>
      <xdr:spPr>
        <a:xfrm>
          <a:off x="9372600" y="5074920"/>
          <a:ext cx="2743200" cy="2103120"/>
        </a:xfrm>
        <a:prstGeom prst="roundRect">
          <a:avLst>
            <a:gd name="adj" fmla="val 6044"/>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289560</xdr:colOff>
      <xdr:row>12</xdr:row>
      <xdr:rowOff>53340</xdr:rowOff>
    </xdr:from>
    <xdr:to>
      <xdr:col>15</xdr:col>
      <xdr:colOff>45720</xdr:colOff>
      <xdr:row>39</xdr:row>
      <xdr:rowOff>53340</xdr:rowOff>
    </xdr:to>
    <xdr:sp macro="" textlink="">
      <xdr:nvSpPr>
        <xdr:cNvPr id="9" name="Rectangle: Rounded Corners 8">
          <a:extLst>
            <a:ext uri="{FF2B5EF4-FFF2-40B4-BE49-F238E27FC236}">
              <a16:creationId xmlns:a16="http://schemas.microsoft.com/office/drawing/2014/main" id="{F5805C26-8BCA-4F12-B4EB-AE855C3881D9}"/>
            </a:ext>
          </a:extLst>
        </xdr:cNvPr>
        <xdr:cNvSpPr/>
      </xdr:nvSpPr>
      <xdr:spPr>
        <a:xfrm>
          <a:off x="3337560" y="2247900"/>
          <a:ext cx="5852160" cy="4937760"/>
        </a:xfrm>
        <a:prstGeom prst="roundRect">
          <a:avLst>
            <a:gd name="adj" fmla="val 2803"/>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281940</xdr:colOff>
      <xdr:row>3</xdr:row>
      <xdr:rowOff>99060</xdr:rowOff>
    </xdr:from>
    <xdr:to>
      <xdr:col>9</xdr:col>
      <xdr:colOff>586740</xdr:colOff>
      <xdr:row>11</xdr:row>
      <xdr:rowOff>7620</xdr:rowOff>
    </xdr:to>
    <xdr:sp macro="" textlink="">
      <xdr:nvSpPr>
        <xdr:cNvPr id="10" name="Rectangle: Rounded Corners 9">
          <a:extLst>
            <a:ext uri="{FF2B5EF4-FFF2-40B4-BE49-F238E27FC236}">
              <a16:creationId xmlns:a16="http://schemas.microsoft.com/office/drawing/2014/main" id="{4954242D-6327-42BB-B848-CF4A3E2FD2C0}"/>
            </a:ext>
          </a:extLst>
        </xdr:cNvPr>
        <xdr:cNvSpPr/>
      </xdr:nvSpPr>
      <xdr:spPr>
        <a:xfrm>
          <a:off x="3329940" y="647700"/>
          <a:ext cx="2743200" cy="1371600"/>
        </a:xfrm>
        <a:prstGeom prst="roundRect">
          <a:avLst>
            <a:gd name="adj" fmla="val 10575"/>
          </a:avLst>
        </a:prstGeom>
        <a:gradFill flip="none" rotWithShape="1">
          <a:gsLst>
            <a:gs pos="30000">
              <a:srgbClr val="3832F8"/>
            </a:gs>
            <a:gs pos="86000">
              <a:srgbClr val="6F14CA"/>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ru-RU" sz="1800" kern="1200">
            <a:solidFill>
              <a:schemeClr val="lt1"/>
            </a:solidFill>
            <a:latin typeface="+mn-lt"/>
            <a:ea typeface="+mn-ea"/>
            <a:cs typeface="+mn-cs"/>
          </a:endParaRPr>
        </a:p>
      </xdr:txBody>
    </xdr:sp>
    <xdr:clientData/>
  </xdr:twoCellAnchor>
  <xdr:twoCellAnchor>
    <xdr:from>
      <xdr:col>10</xdr:col>
      <xdr:colOff>152400</xdr:colOff>
      <xdr:row>3</xdr:row>
      <xdr:rowOff>99060</xdr:rowOff>
    </xdr:from>
    <xdr:to>
      <xdr:col>15</xdr:col>
      <xdr:colOff>53340</xdr:colOff>
      <xdr:row>11</xdr:row>
      <xdr:rowOff>7620</xdr:rowOff>
    </xdr:to>
    <xdr:sp macro="" textlink="Processing!A8">
      <xdr:nvSpPr>
        <xdr:cNvPr id="11" name="Rectangle: Rounded Corners 10">
          <a:extLst>
            <a:ext uri="{FF2B5EF4-FFF2-40B4-BE49-F238E27FC236}">
              <a16:creationId xmlns:a16="http://schemas.microsoft.com/office/drawing/2014/main" id="{4DB1B886-8527-4673-8FD1-795BDC61F362}"/>
            </a:ext>
          </a:extLst>
        </xdr:cNvPr>
        <xdr:cNvSpPr/>
      </xdr:nvSpPr>
      <xdr:spPr>
        <a:xfrm>
          <a:off x="6248400" y="647700"/>
          <a:ext cx="2948940" cy="1371600"/>
        </a:xfrm>
        <a:prstGeom prst="roundRect">
          <a:avLst>
            <a:gd name="adj" fmla="val 10575"/>
          </a:avLst>
        </a:prstGeom>
        <a:gradFill>
          <a:gsLst>
            <a:gs pos="0">
              <a:srgbClr val="609DD4"/>
            </a:gs>
            <a:gs pos="100000">
              <a:srgbClr val="4B89C5"/>
            </a:gs>
          </a:gsLst>
          <a:lin ang="2700000" scaled="1"/>
        </a:gradFill>
        <a:ln w="9525">
          <a:noFill/>
        </a:ln>
        <a:effectLst>
          <a:outerShdw blurRad="254000" dist="101600" dir="5400000" algn="t"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B21E3101-0230-4326-AA27-4525D5457293}" type="TxLink">
            <a:rPr lang="en-US" sz="1400" b="0" i="0" u="none" strike="noStrike" kern="1200">
              <a:solidFill>
                <a:schemeClr val="bg1"/>
              </a:solidFill>
              <a:latin typeface="Aptos Narrow"/>
              <a:ea typeface="+mn-ea"/>
              <a:cs typeface="+mn-cs"/>
            </a:rPr>
            <a:pPr marL="0" indent="0" algn="ctr" defTabSz="914400" rtl="0" eaLnBrk="1" latinLnBrk="0" hangingPunct="1"/>
            <a:t>Revenue vs Expenses</a:t>
          </a:fld>
          <a:endParaRPr lang="ru-RU" sz="1400" b="0" i="0" u="none" strike="noStrike" kern="1200">
            <a:solidFill>
              <a:schemeClr val="bg1"/>
            </a:solidFill>
            <a:latin typeface="Aptos Narrow"/>
            <a:ea typeface="+mn-ea"/>
            <a:cs typeface="+mn-cs"/>
          </a:endParaRPr>
        </a:p>
      </xdr:txBody>
    </xdr:sp>
    <xdr:clientData/>
  </xdr:twoCellAnchor>
  <xdr:twoCellAnchor>
    <xdr:from>
      <xdr:col>5</xdr:col>
      <xdr:colOff>281940</xdr:colOff>
      <xdr:row>3</xdr:row>
      <xdr:rowOff>99060</xdr:rowOff>
    </xdr:from>
    <xdr:to>
      <xdr:col>9</xdr:col>
      <xdr:colOff>586740</xdr:colOff>
      <xdr:row>11</xdr:row>
      <xdr:rowOff>7620</xdr:rowOff>
    </xdr:to>
    <xdr:sp macro="" textlink="Processing!N8">
      <xdr:nvSpPr>
        <xdr:cNvPr id="12" name="Rectangle: Rounded Corners 11">
          <a:extLst>
            <a:ext uri="{FF2B5EF4-FFF2-40B4-BE49-F238E27FC236}">
              <a16:creationId xmlns:a16="http://schemas.microsoft.com/office/drawing/2014/main" id="{18618399-BAF1-423A-9722-F79567D52D08}"/>
            </a:ext>
          </a:extLst>
        </xdr:cNvPr>
        <xdr:cNvSpPr/>
      </xdr:nvSpPr>
      <xdr:spPr>
        <a:xfrm>
          <a:off x="3329940" y="647700"/>
          <a:ext cx="2743200" cy="1371600"/>
        </a:xfrm>
        <a:prstGeom prst="roundRect">
          <a:avLst>
            <a:gd name="adj" fmla="val 10575"/>
          </a:avLst>
        </a:prstGeom>
        <a:solidFill>
          <a:schemeClr val="bg1"/>
        </a:solidFill>
        <a:ln>
          <a:noFill/>
        </a:ln>
        <a:effectLst>
          <a:outerShdw blurRad="254000" dist="101600" dir="5400000" algn="t"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fld id="{E428BB09-2D49-4557-BDFF-5DCAB68E1D70}" type="TxLink">
            <a:rPr lang="en-US" sz="1400" b="0" i="0" u="none" strike="noStrike" kern="1200">
              <a:solidFill>
                <a:srgbClr val="2B4967"/>
              </a:solidFill>
              <a:latin typeface="Aptos Narrow"/>
              <a:ea typeface="+mn-ea"/>
              <a:cs typeface="+mn-cs"/>
            </a:rPr>
            <a:pPr marL="0" indent="0" algn="ctr" defTabSz="914400" rtl="0" eaLnBrk="1" latinLnBrk="0" hangingPunct="1"/>
            <a:t>Weekly Sales Trends</a:t>
          </a:fld>
          <a:endParaRPr lang="ru-RU" sz="1400" b="0" i="0" u="none" strike="noStrike" kern="1200">
            <a:solidFill>
              <a:srgbClr val="2B4967"/>
            </a:solidFill>
            <a:latin typeface="Aptos Narrow"/>
            <a:ea typeface="+mn-ea"/>
            <a:cs typeface="+mn-cs"/>
          </a:endParaRPr>
        </a:p>
      </xdr:txBody>
    </xdr:sp>
    <xdr:clientData/>
  </xdr:twoCellAnchor>
  <xdr:twoCellAnchor>
    <xdr:from>
      <xdr:col>2</xdr:col>
      <xdr:colOff>349623</xdr:colOff>
      <xdr:row>3</xdr:row>
      <xdr:rowOff>119231</xdr:rowOff>
    </xdr:from>
    <xdr:to>
      <xdr:col>4</xdr:col>
      <xdr:colOff>385482</xdr:colOff>
      <xdr:row>10</xdr:row>
      <xdr:rowOff>119231</xdr:rowOff>
    </xdr:to>
    <xdr:sp macro="" textlink="">
      <xdr:nvSpPr>
        <xdr:cNvPr id="13" name="Oval 12">
          <a:extLst>
            <a:ext uri="{FF2B5EF4-FFF2-40B4-BE49-F238E27FC236}">
              <a16:creationId xmlns:a16="http://schemas.microsoft.com/office/drawing/2014/main" id="{3BE02D02-BF43-4467-A158-9DA7CDE22385}"/>
            </a:ext>
          </a:extLst>
        </xdr:cNvPr>
        <xdr:cNvSpPr/>
      </xdr:nvSpPr>
      <xdr:spPr>
        <a:xfrm>
          <a:off x="1568823" y="667871"/>
          <a:ext cx="1255059" cy="1280160"/>
        </a:xfrm>
        <a:prstGeom prst="ellipse">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100">
              <a:solidFill>
                <a:schemeClr val="bg1"/>
              </a:solidFill>
            </a:rPr>
            <a:t>POS</a:t>
          </a:r>
          <a:endParaRPr lang="ru-RU" sz="3100">
            <a:solidFill>
              <a:schemeClr val="bg1"/>
            </a:solidFill>
          </a:endParaRPr>
        </a:p>
      </xdr:txBody>
    </xdr:sp>
    <xdr:clientData/>
  </xdr:twoCellAnchor>
  <xdr:twoCellAnchor editAs="oneCell">
    <xdr:from>
      <xdr:col>3</xdr:col>
      <xdr:colOff>141194</xdr:colOff>
      <xdr:row>7</xdr:row>
      <xdr:rowOff>87212</xdr:rowOff>
    </xdr:from>
    <xdr:to>
      <xdr:col>3</xdr:col>
      <xdr:colOff>587525</xdr:colOff>
      <xdr:row>9</xdr:row>
      <xdr:rowOff>176574</xdr:rowOff>
    </xdr:to>
    <xdr:pic>
      <xdr:nvPicPr>
        <xdr:cNvPr id="14" name="Graphic 13" descr="Shopping bag outline">
          <a:extLst>
            <a:ext uri="{FF2B5EF4-FFF2-40B4-BE49-F238E27FC236}">
              <a16:creationId xmlns:a16="http://schemas.microsoft.com/office/drawing/2014/main" id="{EFFC3D3D-1925-4469-9DEE-630603576EF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69994" y="1367372"/>
          <a:ext cx="446331" cy="455122"/>
        </a:xfrm>
        <a:prstGeom prst="rect">
          <a:avLst/>
        </a:prstGeom>
      </xdr:spPr>
    </xdr:pic>
    <xdr:clientData/>
  </xdr:twoCellAnchor>
  <xdr:twoCellAnchor>
    <xdr:from>
      <xdr:col>5</xdr:col>
      <xdr:colOff>461368</xdr:colOff>
      <xdr:row>15</xdr:row>
      <xdr:rowOff>33808</xdr:rowOff>
    </xdr:from>
    <xdr:to>
      <xdr:col>14</xdr:col>
      <xdr:colOff>274320</xdr:colOff>
      <xdr:row>38</xdr:row>
      <xdr:rowOff>60960</xdr:rowOff>
    </xdr:to>
    <xdr:graphicFrame macro="">
      <xdr:nvGraphicFramePr>
        <xdr:cNvPr id="15" name="Chart 14">
          <a:extLst>
            <a:ext uri="{FF2B5EF4-FFF2-40B4-BE49-F238E27FC236}">
              <a16:creationId xmlns:a16="http://schemas.microsoft.com/office/drawing/2014/main" id="{1939F2B7-7F67-4D19-863C-BA9CE787B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119049</xdr:colOff>
      <xdr:row>12</xdr:row>
      <xdr:rowOff>152400</xdr:rowOff>
    </xdr:from>
    <xdr:to>
      <xdr:col>19</xdr:col>
      <xdr:colOff>231471</xdr:colOff>
      <xdr:row>14</xdr:row>
      <xdr:rowOff>60960</xdr:rowOff>
    </xdr:to>
    <xdr:sp macro="" textlink="Processing!A8">
      <xdr:nvSpPr>
        <xdr:cNvPr id="16" name="TextBox 15">
          <a:extLst>
            <a:ext uri="{FF2B5EF4-FFF2-40B4-BE49-F238E27FC236}">
              <a16:creationId xmlns:a16="http://schemas.microsoft.com/office/drawing/2014/main" id="{E21C3828-CE70-488A-A401-EDE6D1DC3789}"/>
            </a:ext>
          </a:extLst>
        </xdr:cNvPr>
        <xdr:cNvSpPr txBox="1"/>
      </xdr:nvSpPr>
      <xdr:spPr>
        <a:xfrm>
          <a:off x="9872649" y="234696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12565B7-5899-413B-A44A-7BF065FDD90C}" type="TxLink">
            <a:rPr lang="en-US" sz="1200" b="1" i="0" u="none" strike="noStrike">
              <a:solidFill>
                <a:srgbClr val="2B4967"/>
              </a:solidFill>
              <a:latin typeface="Aptos Narrow"/>
              <a:ea typeface="+mn-ea"/>
              <a:cs typeface="+mn-cs"/>
            </a:rPr>
            <a:pPr marL="0" indent="0" algn="ctr"/>
            <a:t>Revenue vs Expenses</a:t>
          </a:fld>
          <a:endParaRPr lang="ru-RU" sz="1200" b="1" i="0" u="none" strike="noStrike">
            <a:solidFill>
              <a:srgbClr val="2B4967"/>
            </a:solidFill>
            <a:latin typeface="Aptos Narrow"/>
            <a:ea typeface="+mn-ea"/>
            <a:cs typeface="+mn-cs"/>
          </a:endParaRPr>
        </a:p>
      </xdr:txBody>
    </xdr:sp>
    <xdr:clientData/>
  </xdr:twoCellAnchor>
  <xdr:twoCellAnchor>
    <xdr:from>
      <xdr:col>15</xdr:col>
      <xdr:colOff>480272</xdr:colOff>
      <xdr:row>29</xdr:row>
      <xdr:rowOff>0</xdr:rowOff>
    </xdr:from>
    <xdr:to>
      <xdr:col>19</xdr:col>
      <xdr:colOff>251459</xdr:colOff>
      <xdr:row>39</xdr:row>
      <xdr:rowOff>179069</xdr:rowOff>
    </xdr:to>
    <xdr:graphicFrame macro="">
      <xdr:nvGraphicFramePr>
        <xdr:cNvPr id="17" name="Chart 16">
          <a:extLst>
            <a:ext uri="{FF2B5EF4-FFF2-40B4-BE49-F238E27FC236}">
              <a16:creationId xmlns:a16="http://schemas.microsoft.com/office/drawing/2014/main" id="{12BAEF34-614B-49B4-BEAD-13AA73EDB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400989</xdr:colOff>
      <xdr:row>28</xdr:row>
      <xdr:rowOff>53340</xdr:rowOff>
    </xdr:from>
    <xdr:to>
      <xdr:col>18</xdr:col>
      <xdr:colOff>513411</xdr:colOff>
      <xdr:row>29</xdr:row>
      <xdr:rowOff>144780</xdr:rowOff>
    </xdr:to>
    <xdr:sp macro="" textlink="Processing!H8">
      <xdr:nvSpPr>
        <xdr:cNvPr id="18" name="TextBox 17">
          <a:extLst>
            <a:ext uri="{FF2B5EF4-FFF2-40B4-BE49-F238E27FC236}">
              <a16:creationId xmlns:a16="http://schemas.microsoft.com/office/drawing/2014/main" id="{1D4A5417-4162-4B81-AB19-6849DF424C60}"/>
            </a:ext>
          </a:extLst>
        </xdr:cNvPr>
        <xdr:cNvSpPr txBox="1"/>
      </xdr:nvSpPr>
      <xdr:spPr>
        <a:xfrm>
          <a:off x="9544989" y="517398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17B3826-8C64-4B75-AF56-7EE3B32654F8}" type="TxLink">
            <a:rPr lang="en-US" sz="1200" b="1" i="0" u="none" strike="noStrike">
              <a:solidFill>
                <a:srgbClr val="2B4967"/>
              </a:solidFill>
              <a:latin typeface="Aptos Narrow"/>
              <a:ea typeface="+mn-ea"/>
              <a:cs typeface="+mn-cs"/>
            </a:rPr>
            <a:pPr marL="0" indent="0" algn="l"/>
            <a:t>Product Trends</a:t>
          </a:fld>
          <a:endParaRPr lang="ru-RU" sz="1200" b="1" i="0" u="none" strike="noStrike">
            <a:solidFill>
              <a:srgbClr val="2B4967"/>
            </a:solidFill>
            <a:latin typeface="Aptos Narrow"/>
            <a:ea typeface="+mn-ea"/>
            <a:cs typeface="+mn-cs"/>
          </a:endParaRPr>
        </a:p>
      </xdr:txBody>
    </xdr:sp>
    <xdr:clientData/>
  </xdr:twoCellAnchor>
  <xdr:twoCellAnchor>
    <xdr:from>
      <xdr:col>2</xdr:col>
      <xdr:colOff>174995</xdr:colOff>
      <xdr:row>11</xdr:row>
      <xdr:rowOff>30480</xdr:rowOff>
    </xdr:from>
    <xdr:to>
      <xdr:col>4</xdr:col>
      <xdr:colOff>560110</xdr:colOff>
      <xdr:row>12</xdr:row>
      <xdr:rowOff>121920</xdr:rowOff>
    </xdr:to>
    <xdr:sp macro="" textlink="Processing!G5">
      <xdr:nvSpPr>
        <xdr:cNvPr id="19" name="TextBox 18">
          <a:extLst>
            <a:ext uri="{FF2B5EF4-FFF2-40B4-BE49-F238E27FC236}">
              <a16:creationId xmlns:a16="http://schemas.microsoft.com/office/drawing/2014/main" id="{0775BA94-B092-4B56-9E46-50EEEA5A5EE9}"/>
            </a:ext>
          </a:extLst>
        </xdr:cNvPr>
        <xdr:cNvSpPr txBox="1"/>
      </xdr:nvSpPr>
      <xdr:spPr>
        <a:xfrm>
          <a:off x="1394195" y="20421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45A2661-8249-41F6-A2F3-1D6BDF56FBBE}" type="TxLink">
            <a:rPr lang="en-US" sz="1200" b="0" i="0" u="none" strike="noStrike">
              <a:solidFill>
                <a:schemeClr val="bg1"/>
              </a:solidFill>
              <a:latin typeface="Aptos Narrow"/>
            </a:rPr>
            <a:pPr algn="ctr"/>
            <a:t>SYSTEMS</a:t>
          </a:fld>
          <a:endParaRPr lang="ru-RU" sz="1600" b="1">
            <a:solidFill>
              <a:schemeClr val="bg1"/>
            </a:solidFill>
          </a:endParaRPr>
        </a:p>
      </xdr:txBody>
    </xdr:sp>
    <xdr:clientData/>
  </xdr:twoCellAnchor>
  <xdr:twoCellAnchor>
    <xdr:from>
      <xdr:col>3</xdr:col>
      <xdr:colOff>276225</xdr:colOff>
      <xdr:row>13</xdr:row>
      <xdr:rowOff>167640</xdr:rowOff>
    </xdr:from>
    <xdr:to>
      <xdr:col>3</xdr:col>
      <xdr:colOff>455295</xdr:colOff>
      <xdr:row>14</xdr:row>
      <xdr:rowOff>163830</xdr:rowOff>
    </xdr:to>
    <xdr:grpSp>
      <xdr:nvGrpSpPr>
        <xdr:cNvPr id="20" name="Group 19">
          <a:extLst>
            <a:ext uri="{FF2B5EF4-FFF2-40B4-BE49-F238E27FC236}">
              <a16:creationId xmlns:a16="http://schemas.microsoft.com/office/drawing/2014/main" id="{EAF69469-96EA-4D87-A72C-820BE2198FD5}"/>
            </a:ext>
          </a:extLst>
        </xdr:cNvPr>
        <xdr:cNvGrpSpPr/>
      </xdr:nvGrpSpPr>
      <xdr:grpSpPr>
        <a:xfrm>
          <a:off x="2105025" y="2498464"/>
          <a:ext cx="179070" cy="175484"/>
          <a:chOff x="742950" y="9277350"/>
          <a:chExt cx="533400" cy="533400"/>
        </a:xfrm>
        <a:solidFill>
          <a:srgbClr val="4C8AC6"/>
        </a:solidFill>
      </xdr:grpSpPr>
      <xdr:sp macro="" textlink="">
        <xdr:nvSpPr>
          <xdr:cNvPr id="21" name="Freeform: Shape 20">
            <a:extLst>
              <a:ext uri="{FF2B5EF4-FFF2-40B4-BE49-F238E27FC236}">
                <a16:creationId xmlns:a16="http://schemas.microsoft.com/office/drawing/2014/main" id="{EA667D1E-A544-7427-0B2D-4105D3BAD351}"/>
              </a:ext>
            </a:extLst>
          </xdr:cNvPr>
          <xdr:cNvSpPr/>
        </xdr:nvSpPr>
        <xdr:spPr>
          <a:xfrm>
            <a:off x="117157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22" name="Freeform: Shape 21">
            <a:extLst>
              <a:ext uri="{FF2B5EF4-FFF2-40B4-BE49-F238E27FC236}">
                <a16:creationId xmlns:a16="http://schemas.microsoft.com/office/drawing/2014/main" id="{4210456A-7760-A2B8-CBD2-9CD61F176447}"/>
              </a:ext>
            </a:extLst>
          </xdr:cNvPr>
          <xdr:cNvSpPr/>
        </xdr:nvSpPr>
        <xdr:spPr>
          <a:xfrm>
            <a:off x="1028700" y="9277350"/>
            <a:ext cx="104775" cy="533400"/>
          </a:xfrm>
          <a:custGeom>
            <a:avLst/>
            <a:gdLst>
              <a:gd name="connsiteX0" fmla="*/ 0 w 104775"/>
              <a:gd name="connsiteY0" fmla="*/ 0 h 533400"/>
              <a:gd name="connsiteX1" fmla="*/ 104775 w 104775"/>
              <a:gd name="connsiteY1" fmla="*/ 0 h 533400"/>
              <a:gd name="connsiteX2" fmla="*/ 104775 w 104775"/>
              <a:gd name="connsiteY2" fmla="*/ 533400 h 533400"/>
              <a:gd name="connsiteX3" fmla="*/ 0 w 104775"/>
              <a:gd name="connsiteY3" fmla="*/ 533400 h 533400"/>
            </a:gdLst>
            <a:ahLst/>
            <a:cxnLst>
              <a:cxn ang="0">
                <a:pos x="connsiteX0" y="connsiteY0"/>
              </a:cxn>
              <a:cxn ang="0">
                <a:pos x="connsiteX1" y="connsiteY1"/>
              </a:cxn>
              <a:cxn ang="0">
                <a:pos x="connsiteX2" y="connsiteY2"/>
              </a:cxn>
              <a:cxn ang="0">
                <a:pos x="connsiteX3" y="connsiteY3"/>
              </a:cxn>
            </a:cxnLst>
            <a:rect l="l" t="t" r="r" b="b"/>
            <a:pathLst>
              <a:path w="104775" h="533400">
                <a:moveTo>
                  <a:pt x="0" y="0"/>
                </a:moveTo>
                <a:lnTo>
                  <a:pt x="104775" y="0"/>
                </a:lnTo>
                <a:lnTo>
                  <a:pt x="104775" y="533400"/>
                </a:lnTo>
                <a:lnTo>
                  <a:pt x="0" y="533400"/>
                </a:lnTo>
                <a:close/>
              </a:path>
            </a:pathLst>
          </a:custGeom>
          <a:grpFill/>
          <a:ln w="9525" cap="flat">
            <a:noFill/>
            <a:prstDash val="solid"/>
            <a:miter/>
          </a:ln>
        </xdr:spPr>
        <xdr:txBody>
          <a:bodyPr rtlCol="0" anchor="ctr"/>
          <a:lstStyle/>
          <a:p>
            <a:endParaRPr lang="ru-RU"/>
          </a:p>
        </xdr:txBody>
      </xdr:sp>
      <xdr:sp macro="" textlink="">
        <xdr:nvSpPr>
          <xdr:cNvPr id="23" name="Freeform: Shape 22">
            <a:extLst>
              <a:ext uri="{FF2B5EF4-FFF2-40B4-BE49-F238E27FC236}">
                <a16:creationId xmlns:a16="http://schemas.microsoft.com/office/drawing/2014/main" id="{D7FDA75B-4F5B-B3EA-2823-B1440C17251B}"/>
              </a:ext>
            </a:extLst>
          </xdr:cNvPr>
          <xdr:cNvSpPr/>
        </xdr:nvSpPr>
        <xdr:spPr>
          <a:xfrm>
            <a:off x="88582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24" name="Freeform: Shape 23">
            <a:extLst>
              <a:ext uri="{FF2B5EF4-FFF2-40B4-BE49-F238E27FC236}">
                <a16:creationId xmlns:a16="http://schemas.microsoft.com/office/drawing/2014/main" id="{8F67D2CE-E533-E4CB-2ACB-3852ED09E558}"/>
              </a:ext>
            </a:extLst>
          </xdr:cNvPr>
          <xdr:cNvSpPr/>
        </xdr:nvSpPr>
        <xdr:spPr>
          <a:xfrm>
            <a:off x="742950" y="9639300"/>
            <a:ext cx="104775" cy="171450"/>
          </a:xfrm>
          <a:custGeom>
            <a:avLst/>
            <a:gdLst>
              <a:gd name="connsiteX0" fmla="*/ 0 w 104775"/>
              <a:gd name="connsiteY0" fmla="*/ 0 h 171450"/>
              <a:gd name="connsiteX1" fmla="*/ 104775 w 104775"/>
              <a:gd name="connsiteY1" fmla="*/ 0 h 171450"/>
              <a:gd name="connsiteX2" fmla="*/ 104775 w 104775"/>
              <a:gd name="connsiteY2" fmla="*/ 171450 h 171450"/>
              <a:gd name="connsiteX3" fmla="*/ 0 w 104775"/>
              <a:gd name="connsiteY3" fmla="*/ 171450 h 171450"/>
            </a:gdLst>
            <a:ahLst/>
            <a:cxnLst>
              <a:cxn ang="0">
                <a:pos x="connsiteX0" y="connsiteY0"/>
              </a:cxn>
              <a:cxn ang="0">
                <a:pos x="connsiteX1" y="connsiteY1"/>
              </a:cxn>
              <a:cxn ang="0">
                <a:pos x="connsiteX2" y="connsiteY2"/>
              </a:cxn>
              <a:cxn ang="0">
                <a:pos x="connsiteX3" y="connsiteY3"/>
              </a:cxn>
            </a:cxnLst>
            <a:rect l="l" t="t" r="r" b="b"/>
            <a:pathLst>
              <a:path w="104775" h="171450">
                <a:moveTo>
                  <a:pt x="0" y="0"/>
                </a:moveTo>
                <a:lnTo>
                  <a:pt x="104775" y="0"/>
                </a:lnTo>
                <a:lnTo>
                  <a:pt x="104775" y="171450"/>
                </a:lnTo>
                <a:lnTo>
                  <a:pt x="0" y="171450"/>
                </a:lnTo>
                <a:close/>
              </a:path>
            </a:pathLst>
          </a:custGeom>
          <a:grpFill/>
          <a:ln w="9525" cap="flat">
            <a:noFill/>
            <a:prstDash val="solid"/>
            <a:miter/>
          </a:ln>
        </xdr:spPr>
        <xdr:txBody>
          <a:bodyPr rtlCol="0" anchor="ctr"/>
          <a:lstStyle/>
          <a:p>
            <a:endParaRPr lang="ru-RU"/>
          </a:p>
        </xdr:txBody>
      </xdr:sp>
    </xdr:grpSp>
    <xdr:clientData/>
  </xdr:twoCellAnchor>
  <xdr:twoCellAnchor>
    <xdr:from>
      <xdr:col>2</xdr:col>
      <xdr:colOff>429268</xdr:colOff>
      <xdr:row>15</xdr:row>
      <xdr:rowOff>7620</xdr:rowOff>
    </xdr:from>
    <xdr:to>
      <xdr:col>4</xdr:col>
      <xdr:colOff>305836</xdr:colOff>
      <xdr:row>16</xdr:row>
      <xdr:rowOff>99060</xdr:rowOff>
    </xdr:to>
    <xdr:sp macro="" textlink="Processing!G6">
      <xdr:nvSpPr>
        <xdr:cNvPr id="25" name="TextBox 24">
          <a:extLst>
            <a:ext uri="{FF2B5EF4-FFF2-40B4-BE49-F238E27FC236}">
              <a16:creationId xmlns:a16="http://schemas.microsoft.com/office/drawing/2014/main" id="{C42780A1-0B7E-45E6-91D9-ECB30BDD8D0D}"/>
            </a:ext>
          </a:extLst>
        </xdr:cNvPr>
        <xdr:cNvSpPr txBox="1"/>
      </xdr:nvSpPr>
      <xdr:spPr>
        <a:xfrm>
          <a:off x="1648468" y="2750820"/>
          <a:ext cx="10957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A8D39C0-611B-4CA4-81BF-818F0B58058E}" type="TxLink">
            <a:rPr lang="en-US" sz="1200" b="0" i="0" u="none" strike="noStrike">
              <a:solidFill>
                <a:srgbClr val="4C8AC6"/>
              </a:solidFill>
              <a:latin typeface="Aptos Narrow"/>
              <a:ea typeface="+mn-ea"/>
              <a:cs typeface="+mn-cs"/>
            </a:rPr>
            <a:pPr marL="0" indent="0" algn="ctr"/>
            <a:t>DASHBOARD</a:t>
          </a:fld>
          <a:endParaRPr lang="ru-RU" sz="1200" b="0" i="0" u="none" strike="noStrike">
            <a:solidFill>
              <a:srgbClr val="4C8AC6"/>
            </a:solidFill>
            <a:latin typeface="Aptos Narrow"/>
            <a:ea typeface="+mn-ea"/>
            <a:cs typeface="+mn-cs"/>
          </a:endParaRPr>
        </a:p>
      </xdr:txBody>
    </xdr:sp>
    <xdr:clientData/>
  </xdr:twoCellAnchor>
  <xdr:twoCellAnchor>
    <xdr:from>
      <xdr:col>2</xdr:col>
      <xdr:colOff>247918</xdr:colOff>
      <xdr:row>19</xdr:row>
      <xdr:rowOff>83820</xdr:rowOff>
    </xdr:from>
    <xdr:to>
      <xdr:col>4</xdr:col>
      <xdr:colOff>487186</xdr:colOff>
      <xdr:row>20</xdr:row>
      <xdr:rowOff>175260</xdr:rowOff>
    </xdr:to>
    <xdr:sp macro="" textlink="Processing!N8">
      <xdr:nvSpPr>
        <xdr:cNvPr id="26" name="TextBox 25">
          <a:extLst>
            <a:ext uri="{FF2B5EF4-FFF2-40B4-BE49-F238E27FC236}">
              <a16:creationId xmlns:a16="http://schemas.microsoft.com/office/drawing/2014/main" id="{C2F5D5E1-5DAD-41A4-BCBD-BB7A62FDEC48}"/>
            </a:ext>
          </a:extLst>
        </xdr:cNvPr>
        <xdr:cNvSpPr txBox="1"/>
      </xdr:nvSpPr>
      <xdr:spPr>
        <a:xfrm>
          <a:off x="1467118" y="355854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F20B6AB-360B-49BB-B173-56620FE9A37D}" type="TxLink">
            <a:rPr lang="en-US" sz="1200" b="0" i="0" u="none" strike="noStrike">
              <a:solidFill>
                <a:schemeClr val="bg1"/>
              </a:solidFill>
              <a:latin typeface="Aptos Narrow"/>
              <a:ea typeface="+mn-ea"/>
              <a:cs typeface="+mn-cs"/>
            </a:rPr>
            <a:pPr marL="0" indent="0" algn="ctr"/>
            <a:t>Weekly Sales Trends</a:t>
          </a:fld>
          <a:endParaRPr lang="ru-RU" sz="1400" b="0" i="0" u="none" strike="noStrike">
            <a:solidFill>
              <a:schemeClr val="bg1"/>
            </a:solidFill>
            <a:latin typeface="Aptos Narrow"/>
            <a:ea typeface="+mn-ea"/>
            <a:cs typeface="+mn-cs"/>
          </a:endParaRPr>
        </a:p>
      </xdr:txBody>
    </xdr:sp>
    <xdr:clientData/>
  </xdr:twoCellAnchor>
  <xdr:twoCellAnchor>
    <xdr:from>
      <xdr:col>3</xdr:col>
      <xdr:colOff>267567</xdr:colOff>
      <xdr:row>18</xdr:row>
      <xdr:rowOff>106680</xdr:rowOff>
    </xdr:from>
    <xdr:to>
      <xdr:col>3</xdr:col>
      <xdr:colOff>463954</xdr:colOff>
      <xdr:row>19</xdr:row>
      <xdr:rowOff>63269</xdr:rowOff>
    </xdr:to>
    <xdr:sp macro="" textlink="">
      <xdr:nvSpPr>
        <xdr:cNvPr id="27" name="Freeform: Shape 26">
          <a:extLst>
            <a:ext uri="{FF2B5EF4-FFF2-40B4-BE49-F238E27FC236}">
              <a16:creationId xmlns:a16="http://schemas.microsoft.com/office/drawing/2014/main" id="{D0A76F9B-769D-461C-B8F9-60C86447BD5E}"/>
            </a:ext>
          </a:extLst>
        </xdr:cNvPr>
        <xdr:cNvSpPr/>
      </xdr:nvSpPr>
      <xdr:spPr>
        <a:xfrm>
          <a:off x="2096367" y="3398520"/>
          <a:ext cx="196387" cy="139469"/>
        </a:xfrm>
        <a:custGeom>
          <a:avLst/>
          <a:gdLst>
            <a:gd name="connsiteX0" fmla="*/ 401003 w 553402"/>
            <a:gd name="connsiteY0" fmla="*/ 0 h 324802"/>
            <a:gd name="connsiteX1" fmla="*/ 457200 w 553402"/>
            <a:gd name="connsiteY1" fmla="*/ 56198 h 324802"/>
            <a:gd name="connsiteX2" fmla="*/ 381953 w 553402"/>
            <a:gd name="connsiteY2" fmla="*/ 131445 h 324802"/>
            <a:gd name="connsiteX3" fmla="*/ 324803 w 553402"/>
            <a:gd name="connsiteY3" fmla="*/ 74295 h 324802"/>
            <a:gd name="connsiteX4" fmla="*/ 229553 w 553402"/>
            <a:gd name="connsiteY4" fmla="*/ 169545 h 324802"/>
            <a:gd name="connsiteX5" fmla="*/ 172403 w 553402"/>
            <a:gd name="connsiteY5" fmla="*/ 112395 h 324802"/>
            <a:gd name="connsiteX6" fmla="*/ 0 w 553402"/>
            <a:gd name="connsiteY6" fmla="*/ 284798 h 324802"/>
            <a:gd name="connsiteX7" fmla="*/ 40005 w 553402"/>
            <a:gd name="connsiteY7" fmla="*/ 324803 h 324802"/>
            <a:gd name="connsiteX8" fmla="*/ 172403 w 553402"/>
            <a:gd name="connsiteY8" fmla="*/ 192405 h 324802"/>
            <a:gd name="connsiteX9" fmla="*/ 229553 w 553402"/>
            <a:gd name="connsiteY9" fmla="*/ 249555 h 324802"/>
            <a:gd name="connsiteX10" fmla="*/ 324803 w 553402"/>
            <a:gd name="connsiteY10" fmla="*/ 154305 h 324802"/>
            <a:gd name="connsiteX11" fmla="*/ 381953 w 553402"/>
            <a:gd name="connsiteY11" fmla="*/ 211455 h 324802"/>
            <a:gd name="connsiteX12" fmla="*/ 497205 w 553402"/>
            <a:gd name="connsiteY12" fmla="*/ 96202 h 324802"/>
            <a:gd name="connsiteX13" fmla="*/ 553403 w 553402"/>
            <a:gd name="connsiteY13" fmla="*/ 152400 h 324802"/>
            <a:gd name="connsiteX14" fmla="*/ 553403 w 553402"/>
            <a:gd name="connsiteY14" fmla="*/ 0 h 3248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53402" h="324802">
              <a:moveTo>
                <a:pt x="401003" y="0"/>
              </a:moveTo>
              <a:lnTo>
                <a:pt x="457200" y="56198"/>
              </a:lnTo>
              <a:lnTo>
                <a:pt x="381953" y="131445"/>
              </a:lnTo>
              <a:lnTo>
                <a:pt x="324803" y="74295"/>
              </a:lnTo>
              <a:lnTo>
                <a:pt x="229553" y="169545"/>
              </a:lnTo>
              <a:lnTo>
                <a:pt x="172403" y="112395"/>
              </a:lnTo>
              <a:lnTo>
                <a:pt x="0" y="284798"/>
              </a:lnTo>
              <a:lnTo>
                <a:pt x="40005" y="324803"/>
              </a:lnTo>
              <a:lnTo>
                <a:pt x="172403" y="192405"/>
              </a:lnTo>
              <a:lnTo>
                <a:pt x="229553" y="249555"/>
              </a:lnTo>
              <a:lnTo>
                <a:pt x="324803" y="154305"/>
              </a:lnTo>
              <a:lnTo>
                <a:pt x="381953" y="211455"/>
              </a:lnTo>
              <a:lnTo>
                <a:pt x="497205" y="96202"/>
              </a:lnTo>
              <a:lnTo>
                <a:pt x="553403" y="152400"/>
              </a:lnTo>
              <a:lnTo>
                <a:pt x="553403" y="0"/>
              </a:lnTo>
              <a:close/>
            </a:path>
          </a:pathLst>
        </a:custGeom>
        <a:solidFill>
          <a:schemeClr val="bg1"/>
        </a:solidFill>
        <a:ln w="9525" cap="flat">
          <a:noFill/>
          <a:prstDash val="solid"/>
          <a:miter/>
        </a:ln>
      </xdr:spPr>
      <xdr:txBody>
        <a:bodyPr rtlCol="0" anchor="ctr"/>
        <a:lstStyle/>
        <a:p>
          <a:endParaRPr lang="ru-RU">
            <a:solidFill>
              <a:schemeClr val="bg1"/>
            </a:solidFill>
          </a:endParaRPr>
        </a:p>
      </xdr:txBody>
    </xdr:sp>
    <xdr:clientData/>
  </xdr:twoCellAnchor>
  <xdr:twoCellAnchor>
    <xdr:from>
      <xdr:col>7</xdr:col>
      <xdr:colOff>30480</xdr:colOff>
      <xdr:row>5</xdr:row>
      <xdr:rowOff>106680</xdr:rowOff>
    </xdr:from>
    <xdr:to>
      <xdr:col>9</xdr:col>
      <xdr:colOff>601980</xdr:colOff>
      <xdr:row>11</xdr:row>
      <xdr:rowOff>83820</xdr:rowOff>
    </xdr:to>
    <xdr:graphicFrame macro="">
      <xdr:nvGraphicFramePr>
        <xdr:cNvPr id="28" name="Chart 27">
          <a:extLst>
            <a:ext uri="{FF2B5EF4-FFF2-40B4-BE49-F238E27FC236}">
              <a16:creationId xmlns:a16="http://schemas.microsoft.com/office/drawing/2014/main" id="{BB4F21C3-D190-489A-9170-082C7C27E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160020</xdr:colOff>
      <xdr:row>5</xdr:row>
      <xdr:rowOff>175260</xdr:rowOff>
    </xdr:from>
    <xdr:to>
      <xdr:col>15</xdr:col>
      <xdr:colOff>76200</xdr:colOff>
      <xdr:row>11</xdr:row>
      <xdr:rowOff>83820</xdr:rowOff>
    </xdr:to>
    <xdr:graphicFrame macro="">
      <xdr:nvGraphicFramePr>
        <xdr:cNvPr id="29" name="Chart 28">
          <a:extLst>
            <a:ext uri="{FF2B5EF4-FFF2-40B4-BE49-F238E27FC236}">
              <a16:creationId xmlns:a16="http://schemas.microsoft.com/office/drawing/2014/main" id="{1E7B7662-1556-4EF1-8AB1-FC0D0C2D6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360680</xdr:colOff>
      <xdr:row>5</xdr:row>
      <xdr:rowOff>175260</xdr:rowOff>
    </xdr:from>
    <xdr:to>
      <xdr:col>20</xdr:col>
      <xdr:colOff>316230</xdr:colOff>
      <xdr:row>11</xdr:row>
      <xdr:rowOff>148590</xdr:rowOff>
    </xdr:to>
    <xdr:graphicFrame macro="">
      <xdr:nvGraphicFramePr>
        <xdr:cNvPr id="30" name="Chart 29">
          <a:extLst>
            <a:ext uri="{FF2B5EF4-FFF2-40B4-BE49-F238E27FC236}">
              <a16:creationId xmlns:a16="http://schemas.microsoft.com/office/drawing/2014/main" id="{D3E780CB-897A-4FFF-AEE6-F2DA90CDF9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174995</xdr:colOff>
      <xdr:row>23</xdr:row>
      <xdr:rowOff>160020</xdr:rowOff>
    </xdr:from>
    <xdr:to>
      <xdr:col>4</xdr:col>
      <xdr:colOff>560110</xdr:colOff>
      <xdr:row>25</xdr:row>
      <xdr:rowOff>68580</xdr:rowOff>
    </xdr:to>
    <xdr:sp macro="" textlink="Processing!A8">
      <xdr:nvSpPr>
        <xdr:cNvPr id="31" name="TextBox 30">
          <a:extLst>
            <a:ext uri="{FF2B5EF4-FFF2-40B4-BE49-F238E27FC236}">
              <a16:creationId xmlns:a16="http://schemas.microsoft.com/office/drawing/2014/main" id="{7B3913F4-6789-40BF-9F44-EBCB4D2D5CC8}"/>
            </a:ext>
          </a:extLst>
        </xdr:cNvPr>
        <xdr:cNvSpPr txBox="1"/>
      </xdr:nvSpPr>
      <xdr:spPr>
        <a:xfrm>
          <a:off x="1394195" y="43662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C39502F-124D-4780-83C6-79A63114CE66}" type="TxLink">
            <a:rPr lang="en-US" sz="1200" b="0" i="0" u="none" strike="noStrike">
              <a:solidFill>
                <a:srgbClr val="4C8AC6"/>
              </a:solidFill>
              <a:latin typeface="Aptos Narrow"/>
              <a:ea typeface="+mn-ea"/>
              <a:cs typeface="+mn-cs"/>
            </a:rPr>
            <a:pPr marL="0" indent="0" algn="ctr"/>
            <a:t>Revenue vs Expenses</a:t>
          </a:fld>
          <a:endParaRPr lang="ru-RU" sz="1200" b="0" i="0" u="none" strike="noStrike">
            <a:solidFill>
              <a:srgbClr val="4C8AC6"/>
            </a:solidFill>
            <a:latin typeface="Aptos Narrow"/>
            <a:ea typeface="+mn-ea"/>
            <a:cs typeface="+mn-cs"/>
          </a:endParaRPr>
        </a:p>
      </xdr:txBody>
    </xdr:sp>
    <xdr:clientData/>
  </xdr:twoCellAnchor>
  <xdr:twoCellAnchor>
    <xdr:from>
      <xdr:col>2</xdr:col>
      <xdr:colOff>174995</xdr:colOff>
      <xdr:row>28</xdr:row>
      <xdr:rowOff>53340</xdr:rowOff>
    </xdr:from>
    <xdr:to>
      <xdr:col>4</xdr:col>
      <xdr:colOff>560110</xdr:colOff>
      <xdr:row>29</xdr:row>
      <xdr:rowOff>144780</xdr:rowOff>
    </xdr:to>
    <xdr:sp macro="" textlink="Processing!H8">
      <xdr:nvSpPr>
        <xdr:cNvPr id="32" name="TextBox 31">
          <a:extLst>
            <a:ext uri="{FF2B5EF4-FFF2-40B4-BE49-F238E27FC236}">
              <a16:creationId xmlns:a16="http://schemas.microsoft.com/office/drawing/2014/main" id="{ECBC2A43-64D5-4C48-97BD-D51C58DF8B88}"/>
            </a:ext>
          </a:extLst>
        </xdr:cNvPr>
        <xdr:cNvSpPr txBox="1"/>
      </xdr:nvSpPr>
      <xdr:spPr>
        <a:xfrm>
          <a:off x="1394195" y="517398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D2ABAE-91AF-4949-AB8E-FC1B66EA6534}" type="TxLink">
            <a:rPr lang="en-US" sz="1200" b="0" i="0" u="none" strike="noStrike">
              <a:solidFill>
                <a:srgbClr val="4C8AC6"/>
              </a:solidFill>
              <a:latin typeface="Aptos Narrow"/>
              <a:ea typeface="+mn-ea"/>
              <a:cs typeface="+mn-cs"/>
            </a:rPr>
            <a:pPr marL="0" indent="0" algn="ctr"/>
            <a:t>Product Trends</a:t>
          </a:fld>
          <a:endParaRPr lang="ru-RU" sz="1200" b="0" i="0" u="none" strike="noStrike">
            <a:solidFill>
              <a:srgbClr val="4C8AC6"/>
            </a:solidFill>
            <a:latin typeface="Aptos Narrow"/>
            <a:ea typeface="+mn-ea"/>
            <a:cs typeface="+mn-cs"/>
          </a:endParaRPr>
        </a:p>
      </xdr:txBody>
    </xdr:sp>
    <xdr:clientData/>
  </xdr:twoCellAnchor>
  <xdr:twoCellAnchor editAs="oneCell">
    <xdr:from>
      <xdr:col>3</xdr:col>
      <xdr:colOff>228600</xdr:colOff>
      <xdr:row>22</xdr:row>
      <xdr:rowOff>83820</xdr:rowOff>
    </xdr:from>
    <xdr:to>
      <xdr:col>3</xdr:col>
      <xdr:colOff>502920</xdr:colOff>
      <xdr:row>23</xdr:row>
      <xdr:rowOff>175260</xdr:rowOff>
    </xdr:to>
    <xdr:pic>
      <xdr:nvPicPr>
        <xdr:cNvPr id="33" name="Graphic 32" descr="Money with solid fill">
          <a:extLst>
            <a:ext uri="{FF2B5EF4-FFF2-40B4-BE49-F238E27FC236}">
              <a16:creationId xmlns:a16="http://schemas.microsoft.com/office/drawing/2014/main" id="{6D89EFA7-07A7-4F3D-B315-C448573C3DE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057400" y="4107180"/>
          <a:ext cx="274320" cy="274320"/>
        </a:xfrm>
        <a:prstGeom prst="rect">
          <a:avLst/>
        </a:prstGeom>
      </xdr:spPr>
    </xdr:pic>
    <xdr:clientData/>
  </xdr:twoCellAnchor>
  <xdr:twoCellAnchor editAs="oneCell">
    <xdr:from>
      <xdr:col>3</xdr:col>
      <xdr:colOff>182880</xdr:colOff>
      <xdr:row>26</xdr:row>
      <xdr:rowOff>121920</xdr:rowOff>
    </xdr:from>
    <xdr:to>
      <xdr:col>3</xdr:col>
      <xdr:colOff>548640</xdr:colOff>
      <xdr:row>28</xdr:row>
      <xdr:rowOff>121920</xdr:rowOff>
    </xdr:to>
    <xdr:pic>
      <xdr:nvPicPr>
        <xdr:cNvPr id="34" name="Graphic 33" descr="Continuous Improvement with solid fill">
          <a:extLst>
            <a:ext uri="{FF2B5EF4-FFF2-40B4-BE49-F238E27FC236}">
              <a16:creationId xmlns:a16="http://schemas.microsoft.com/office/drawing/2014/main" id="{87805FF1-5EFD-4C2A-8A6A-F7C4452D110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011680" y="4876800"/>
          <a:ext cx="365760" cy="365760"/>
        </a:xfrm>
        <a:prstGeom prst="rect">
          <a:avLst/>
        </a:prstGeom>
      </xdr:spPr>
    </xdr:pic>
    <xdr:clientData/>
  </xdr:twoCellAnchor>
  <xdr:twoCellAnchor>
    <xdr:from>
      <xdr:col>6</xdr:col>
      <xdr:colOff>205475</xdr:colOff>
      <xdr:row>5</xdr:row>
      <xdr:rowOff>151814</xdr:rowOff>
    </xdr:from>
    <xdr:to>
      <xdr:col>8</xdr:col>
      <xdr:colOff>590590</xdr:colOff>
      <xdr:row>8</xdr:row>
      <xdr:rowOff>137747</xdr:rowOff>
    </xdr:to>
    <xdr:sp macro="" textlink="Processing!O16">
      <xdr:nvSpPr>
        <xdr:cNvPr id="35" name="TextBox 34">
          <a:extLst>
            <a:ext uri="{FF2B5EF4-FFF2-40B4-BE49-F238E27FC236}">
              <a16:creationId xmlns:a16="http://schemas.microsoft.com/office/drawing/2014/main" id="{7BA11B05-89F2-4130-8D68-0EDA07B0A92C}"/>
            </a:ext>
          </a:extLst>
        </xdr:cNvPr>
        <xdr:cNvSpPr txBox="1"/>
      </xdr:nvSpPr>
      <xdr:spPr>
        <a:xfrm>
          <a:off x="3863075" y="1066214"/>
          <a:ext cx="1604315" cy="534573"/>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7EADCE-7CC2-44F2-830A-A703400E9D2D}" type="TxLink">
            <a:rPr lang="en-US" sz="2800" b="0" i="0" u="none" strike="noStrike">
              <a:solidFill>
                <a:srgbClr val="2B4967"/>
              </a:solidFill>
              <a:latin typeface="Aptos Narrow"/>
            </a:rPr>
            <a:pPr algn="ctr"/>
            <a:t> $19,29,849 </a:t>
          </a:fld>
          <a:endParaRPr lang="ru-RU" sz="2800" b="1">
            <a:solidFill>
              <a:srgbClr val="2B4967"/>
            </a:solidFill>
          </a:endParaRPr>
        </a:p>
      </xdr:txBody>
    </xdr:sp>
    <xdr:clientData/>
  </xdr:twoCellAnchor>
  <xdr:twoCellAnchor>
    <xdr:from>
      <xdr:col>11</xdr:col>
      <xdr:colOff>213095</xdr:colOff>
      <xdr:row>4</xdr:row>
      <xdr:rowOff>174674</xdr:rowOff>
    </xdr:from>
    <xdr:to>
      <xdr:col>13</xdr:col>
      <xdr:colOff>598210</xdr:colOff>
      <xdr:row>7</xdr:row>
      <xdr:rowOff>160607</xdr:rowOff>
    </xdr:to>
    <xdr:sp macro="" textlink="Processing!D21">
      <xdr:nvSpPr>
        <xdr:cNvPr id="36" name="TextBox 35">
          <a:extLst>
            <a:ext uri="{FF2B5EF4-FFF2-40B4-BE49-F238E27FC236}">
              <a16:creationId xmlns:a16="http://schemas.microsoft.com/office/drawing/2014/main" id="{AB2B5835-124E-4FED-9620-8539F15BDCF7}"/>
            </a:ext>
          </a:extLst>
        </xdr:cNvPr>
        <xdr:cNvSpPr txBox="1"/>
      </xdr:nvSpPr>
      <xdr:spPr>
        <a:xfrm>
          <a:off x="6918695" y="90619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1F7E94-1CA8-4A39-A286-4DF71A8E134F}"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7</xdr:row>
      <xdr:rowOff>35404</xdr:rowOff>
    </xdr:from>
    <xdr:to>
      <xdr:col>13</xdr:col>
      <xdr:colOff>598210</xdr:colOff>
      <xdr:row>9</xdr:row>
      <xdr:rowOff>71276</xdr:rowOff>
    </xdr:to>
    <xdr:sp macro="" textlink="Processing!E21">
      <xdr:nvSpPr>
        <xdr:cNvPr id="37" name="TextBox 36">
          <a:extLst>
            <a:ext uri="{FF2B5EF4-FFF2-40B4-BE49-F238E27FC236}">
              <a16:creationId xmlns:a16="http://schemas.microsoft.com/office/drawing/2014/main" id="{BAC90B0E-06B8-45EB-8959-E7A333766586}"/>
            </a:ext>
          </a:extLst>
        </xdr:cNvPr>
        <xdr:cNvSpPr txBox="1"/>
      </xdr:nvSpPr>
      <xdr:spPr>
        <a:xfrm>
          <a:off x="6918695" y="1315564"/>
          <a:ext cx="1604315" cy="40163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2AE81E-9686-488B-B00E-B69229514C1F}" type="TxLink">
            <a:rPr lang="en-US" sz="1800" b="0" i="0" u="none" strike="noStrike">
              <a:solidFill>
                <a:schemeClr val="bg1"/>
              </a:solidFill>
              <a:latin typeface="Aptos Narrow"/>
            </a:rPr>
            <a:pPr algn="ctr"/>
            <a:t> $16,99,513 </a:t>
          </a:fld>
          <a:endParaRPr lang="ru-RU" sz="4400" b="1">
            <a:solidFill>
              <a:schemeClr val="bg1"/>
            </a:solidFill>
          </a:endParaRPr>
        </a:p>
      </xdr:txBody>
    </xdr:sp>
    <xdr:clientData/>
  </xdr:twoCellAnchor>
  <xdr:twoCellAnchor>
    <xdr:from>
      <xdr:col>16</xdr:col>
      <xdr:colOff>274055</xdr:colOff>
      <xdr:row>5</xdr:row>
      <xdr:rowOff>151814</xdr:rowOff>
    </xdr:from>
    <xdr:to>
      <xdr:col>19</xdr:col>
      <xdr:colOff>49570</xdr:colOff>
      <xdr:row>8</xdr:row>
      <xdr:rowOff>137747</xdr:rowOff>
    </xdr:to>
    <xdr:sp macro="" textlink="Processing!K8">
      <xdr:nvSpPr>
        <xdr:cNvPr id="38" name="TextBox 37">
          <a:extLst>
            <a:ext uri="{FF2B5EF4-FFF2-40B4-BE49-F238E27FC236}">
              <a16:creationId xmlns:a16="http://schemas.microsoft.com/office/drawing/2014/main" id="{9792D9C7-F1AB-40AB-8AD7-202630DAC5A5}"/>
            </a:ext>
          </a:extLst>
        </xdr:cNvPr>
        <xdr:cNvSpPr txBox="1"/>
      </xdr:nvSpPr>
      <xdr:spPr>
        <a:xfrm>
          <a:off x="1002765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B57748A-1474-4475-8483-7FAF4302AC3B}" type="TxLink">
            <a:rPr lang="en-US" sz="2800" b="0" i="0" u="none" strike="noStrike">
              <a:solidFill>
                <a:schemeClr val="bg1"/>
              </a:solidFill>
              <a:latin typeface="Aptos Narrow"/>
            </a:rPr>
            <a:pPr algn="l"/>
            <a:t> 115 596</a:t>
          </a:fld>
          <a:endParaRPr lang="ru-RU" sz="2800" b="1">
            <a:solidFill>
              <a:schemeClr val="bg1"/>
            </a:solidFill>
          </a:endParaRPr>
        </a:p>
      </xdr:txBody>
    </xdr:sp>
    <xdr:clientData/>
  </xdr:twoCellAnchor>
  <xdr:twoCellAnchor>
    <xdr:from>
      <xdr:col>15</xdr:col>
      <xdr:colOff>197855</xdr:colOff>
      <xdr:row>5</xdr:row>
      <xdr:rowOff>151814</xdr:rowOff>
    </xdr:from>
    <xdr:to>
      <xdr:col>16</xdr:col>
      <xdr:colOff>358140</xdr:colOff>
      <xdr:row>8</xdr:row>
      <xdr:rowOff>137747</xdr:rowOff>
    </xdr:to>
    <xdr:sp macro="" textlink="Processing!J8">
      <xdr:nvSpPr>
        <xdr:cNvPr id="39" name="TextBox 38">
          <a:extLst>
            <a:ext uri="{FF2B5EF4-FFF2-40B4-BE49-F238E27FC236}">
              <a16:creationId xmlns:a16="http://schemas.microsoft.com/office/drawing/2014/main" id="{05CFDAA1-A96F-4BCD-9807-8002691F17F8}"/>
            </a:ext>
          </a:extLst>
        </xdr:cNvPr>
        <xdr:cNvSpPr txBox="1"/>
      </xdr:nvSpPr>
      <xdr:spPr>
        <a:xfrm>
          <a:off x="9341855" y="1066214"/>
          <a:ext cx="76988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A42802B-656E-4E5C-8F50-F5F1B0CCEF06}" type="TxLink">
            <a:rPr lang="en-US" sz="2800" b="0" i="0" u="none" strike="noStrike">
              <a:solidFill>
                <a:schemeClr val="bg1"/>
              </a:solidFill>
              <a:latin typeface="Aptos Narrow"/>
            </a:rPr>
            <a:pPr algn="r"/>
            <a:t>C</a:t>
          </a:fld>
          <a:endParaRPr lang="ru-RU" sz="6000" b="1">
            <a:solidFill>
              <a:schemeClr val="bg1"/>
            </a:solidFill>
          </a:endParaRPr>
        </a:p>
      </xdr:txBody>
    </xdr:sp>
    <xdr:clientData/>
  </xdr:twoCellAnchor>
  <xdr:twoCellAnchor editAs="oneCell">
    <xdr:from>
      <xdr:col>2</xdr:col>
      <xdr:colOff>128848</xdr:colOff>
      <xdr:row>37</xdr:row>
      <xdr:rowOff>91440</xdr:rowOff>
    </xdr:from>
    <xdr:to>
      <xdr:col>4</xdr:col>
      <xdr:colOff>572193</xdr:colOff>
      <xdr:row>40</xdr:row>
      <xdr:rowOff>0</xdr:rowOff>
    </xdr:to>
    <mc:AlternateContent xmlns:mc="http://schemas.openxmlformats.org/markup-compatibility/2006" xmlns:a14="http://schemas.microsoft.com/office/drawing/2010/main">
      <mc:Choice Requires="a14">
        <xdr:graphicFrame macro="">
          <xdr:nvGraphicFramePr>
            <xdr:cNvPr id="40" name="Year 5">
              <a:extLst>
                <a:ext uri="{FF2B5EF4-FFF2-40B4-BE49-F238E27FC236}">
                  <a16:creationId xmlns:a16="http://schemas.microsoft.com/office/drawing/2014/main" id="{27AA9853-1BB3-4E47-99E9-C2CFCF066A21}"/>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1348048" y="6858000"/>
              <a:ext cx="1662545" cy="4572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128848</xdr:colOff>
      <xdr:row>30</xdr:row>
      <xdr:rowOff>114300</xdr:rowOff>
    </xdr:from>
    <xdr:to>
      <xdr:col>4</xdr:col>
      <xdr:colOff>572193</xdr:colOff>
      <xdr:row>37</xdr:row>
      <xdr:rowOff>121920</xdr:rowOff>
    </xdr:to>
    <mc:AlternateContent xmlns:mc="http://schemas.openxmlformats.org/markup-compatibility/2006" xmlns:a14="http://schemas.microsoft.com/office/drawing/2010/main">
      <mc:Choice Requires="a14">
        <xdr:graphicFrame macro="">
          <xdr:nvGraphicFramePr>
            <xdr:cNvPr id="41" name="Month 9">
              <a:extLst>
                <a:ext uri="{FF2B5EF4-FFF2-40B4-BE49-F238E27FC236}">
                  <a16:creationId xmlns:a16="http://schemas.microsoft.com/office/drawing/2014/main" id="{4F7932F7-A519-4F8B-8EEF-7EC7C257D9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1348048" y="5600700"/>
              <a:ext cx="1662545" cy="128778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3</xdr:row>
      <xdr:rowOff>60961</xdr:rowOff>
    </xdr:from>
    <xdr:to>
      <xdr:col>1</xdr:col>
      <xdr:colOff>342900</xdr:colOff>
      <xdr:row>11</xdr:row>
      <xdr:rowOff>68580</xdr:rowOff>
    </xdr:to>
    <mc:AlternateContent xmlns:mc="http://schemas.openxmlformats.org/markup-compatibility/2006" xmlns:a14="http://schemas.microsoft.com/office/drawing/2010/main">
      <mc:Choice Requires="a14">
        <xdr:graphicFrame macro="">
          <xdr:nvGraphicFramePr>
            <xdr:cNvPr id="42" name="Post 5">
              <a:extLst>
                <a:ext uri="{FF2B5EF4-FFF2-40B4-BE49-F238E27FC236}">
                  <a16:creationId xmlns:a16="http://schemas.microsoft.com/office/drawing/2014/main" id="{FB2A1E02-F66C-4B63-85C9-AE1FD2E2618A}"/>
                </a:ext>
              </a:extLst>
            </xdr:cNvPr>
            <xdr:cNvGraphicFramePr/>
          </xdr:nvGraphicFramePr>
          <xdr:xfrm>
            <a:off x="0" y="0"/>
            <a:ext cx="0" cy="0"/>
          </xdr:xfrm>
          <a:graphic>
            <a:graphicData uri="http://schemas.microsoft.com/office/drawing/2010/slicer">
              <sle:slicer xmlns:sle="http://schemas.microsoft.com/office/drawing/2010/slicer" name="Post 5"/>
            </a:graphicData>
          </a:graphic>
        </xdr:graphicFrame>
      </mc:Choice>
      <mc:Fallback xmlns="">
        <xdr:sp macro="" textlink="">
          <xdr:nvSpPr>
            <xdr:cNvPr id="0" name=""/>
            <xdr:cNvSpPr>
              <a:spLocks noTextEdit="1"/>
            </xdr:cNvSpPr>
          </xdr:nvSpPr>
          <xdr:spPr>
            <a:xfrm>
              <a:off x="121920" y="609601"/>
              <a:ext cx="830580" cy="147065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312420</xdr:colOff>
      <xdr:row>3</xdr:row>
      <xdr:rowOff>15240</xdr:rowOff>
    </xdr:from>
    <xdr:to>
      <xdr:col>4</xdr:col>
      <xdr:colOff>419100</xdr:colOff>
      <xdr:row>11</xdr:row>
      <xdr:rowOff>48714</xdr:rowOff>
    </xdr:to>
    <xdr:sp macro="" textlink="Processing!F2">
      <xdr:nvSpPr>
        <xdr:cNvPr id="43" name="TextBox 42">
          <a:extLst>
            <a:ext uri="{FF2B5EF4-FFF2-40B4-BE49-F238E27FC236}">
              <a16:creationId xmlns:a16="http://schemas.microsoft.com/office/drawing/2014/main" id="{59FE76AC-E5A1-4B26-946B-D7060D8AB1D7}"/>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F943A8-244E-4DB2-9F4D-3FA6B5ED33C3}" type="TxLink">
            <a:rPr lang="en-US" sz="34400" b="0" i="0" u="none" strike="noStrike">
              <a:blipFill>
                <a:blip xmlns:r="http://schemas.openxmlformats.org/officeDocument/2006/relationships" r:embed="rId12">
                  <a:extLst>
                    <a:ext uri="{96DAC541-7B7A-43D3-8B79-37D633B846F1}">
                      <asvg:svgBlip xmlns:asvg="http://schemas.microsoft.com/office/drawing/2016/SVG/main" r:embed="rId13"/>
                    </a:ext>
                  </a:extLst>
                </a:blip>
                <a:stretch>
                  <a:fillRect/>
                </a:stretch>
              </a:blipFill>
              <a:latin typeface="Aptos Narrow"/>
            </a:rPr>
            <a:pPr algn="ctr"/>
            <a:t> </a:t>
          </a:fld>
          <a:endParaRPr lang="ru-RU" sz="49600" b="1">
            <a:blipFill>
              <a:blip xmlns:r="http://schemas.openxmlformats.org/officeDocument/2006/relationships" r:embed="rId12">
                <a:extLst>
                  <a:ext uri="{96DAC541-7B7A-43D3-8B79-37D633B846F1}">
                    <asvg:svgBlip xmlns:asvg="http://schemas.microsoft.com/office/drawing/2016/SVG/main" r:embed="rId13"/>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3">
      <xdr:nvSpPr>
        <xdr:cNvPr id="44" name="TextBox 43">
          <a:extLst>
            <a:ext uri="{FF2B5EF4-FFF2-40B4-BE49-F238E27FC236}">
              <a16:creationId xmlns:a16="http://schemas.microsoft.com/office/drawing/2014/main" id="{F599247F-6FC2-44C5-B6F5-BD63B0EB0C36}"/>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B94B8F-6DD8-4B45-A17E-EDC9C2D8A63E}" type="TxLink">
            <a:rPr lang="en-US" sz="34400" b="0" i="0" u="none" strike="noStrike">
              <a:blipFill>
                <a:blip xmlns:r="http://schemas.openxmlformats.org/officeDocument/2006/relationships" r:embed="rId14">
                  <a:extLst>
                    <a:ext uri="{96DAC541-7B7A-43D3-8B79-37D633B846F1}">
                      <asvg:svgBlip xmlns:asvg="http://schemas.microsoft.com/office/drawing/2016/SVG/main" r:embed="rId15"/>
                    </a:ext>
                  </a:extLst>
                </a:blip>
                <a:stretch>
                  <a:fillRect/>
                </a:stretch>
              </a:blipFill>
              <a:latin typeface="Aptos Narrow"/>
            </a:rPr>
            <a:pPr algn="ctr"/>
            <a:t> </a:t>
          </a:fld>
          <a:endParaRPr lang="ru-RU" sz="34400" b="1">
            <a:blipFill>
              <a:blip xmlns:r="http://schemas.openxmlformats.org/officeDocument/2006/relationships" r:embed="rId14">
                <a:extLst>
                  <a:ext uri="{96DAC541-7B7A-43D3-8B79-37D633B846F1}">
                    <asvg:svgBlip xmlns:asvg="http://schemas.microsoft.com/office/drawing/2016/SVG/main" r:embed="rId15"/>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4">
      <xdr:nvSpPr>
        <xdr:cNvPr id="45" name="TextBox 44">
          <a:extLst>
            <a:ext uri="{FF2B5EF4-FFF2-40B4-BE49-F238E27FC236}">
              <a16:creationId xmlns:a16="http://schemas.microsoft.com/office/drawing/2014/main" id="{A3EE29ED-040F-4A52-9736-00E73AB28DA7}"/>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600FE7-6AF4-4C9C-B438-F1F770917FF5}" type="TxLink">
            <a:rPr lang="en-US" sz="34400" b="0" i="0" u="none" strike="noStrike">
              <a:blipFill>
                <a:blip xmlns:r="http://schemas.openxmlformats.org/officeDocument/2006/relationships" r:embed="rId16">
                  <a:extLst>
                    <a:ext uri="{96DAC541-7B7A-43D3-8B79-37D633B846F1}">
                      <asvg:svgBlip xmlns:asvg="http://schemas.microsoft.com/office/drawing/2016/SVG/main" r:embed="rId17"/>
                    </a:ext>
                  </a:extLst>
                </a:blip>
                <a:stretch>
                  <a:fillRect/>
                </a:stretch>
              </a:blipFill>
              <a:latin typeface="Aptos Narrow"/>
            </a:rPr>
            <a:pPr algn="ctr"/>
            <a:t> </a:t>
          </a:fld>
          <a:endParaRPr lang="ru-RU" sz="34400" b="1">
            <a:blipFill>
              <a:blip xmlns:r="http://schemas.openxmlformats.org/officeDocument/2006/relationships" r:embed="rId16">
                <a:extLst>
                  <a:ext uri="{96DAC541-7B7A-43D3-8B79-37D633B846F1}">
                    <asvg:svgBlip xmlns:asvg="http://schemas.microsoft.com/office/drawing/2016/SVG/main" r:embed="rId17"/>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5">
      <xdr:nvSpPr>
        <xdr:cNvPr id="46" name="TextBox 45">
          <a:extLst>
            <a:ext uri="{FF2B5EF4-FFF2-40B4-BE49-F238E27FC236}">
              <a16:creationId xmlns:a16="http://schemas.microsoft.com/office/drawing/2014/main" id="{B0406948-389B-47E6-A019-C569BDBCB998}"/>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C4F96B-A15B-4E38-8BF3-C29D993C43C1}" type="TxLink">
            <a:rPr lang="en-US" sz="34400" b="0" i="0" u="none" strike="noStrike">
              <a:blipFill>
                <a:blip xmlns:r="http://schemas.openxmlformats.org/officeDocument/2006/relationships" r:embed="rId18">
                  <a:extLst>
                    <a:ext uri="{96DAC541-7B7A-43D3-8B79-37D633B846F1}">
                      <asvg:svgBlip xmlns:asvg="http://schemas.microsoft.com/office/drawing/2016/SVG/main" r:embed="rId19"/>
                    </a:ext>
                  </a:extLst>
                </a:blip>
                <a:stretch>
                  <a:fillRect/>
                </a:stretch>
              </a:blipFill>
              <a:latin typeface="Aptos Narrow"/>
            </a:rPr>
            <a:pPr algn="ctr"/>
            <a:t> </a:t>
          </a:fld>
          <a:endParaRPr lang="ru-RU" sz="34400" b="1">
            <a:blipFill>
              <a:blip xmlns:r="http://schemas.openxmlformats.org/officeDocument/2006/relationships" r:embed="rId18">
                <a:extLst>
                  <a:ext uri="{96DAC541-7B7A-43D3-8B79-37D633B846F1}">
                    <asvg:svgBlip xmlns:asvg="http://schemas.microsoft.com/office/drawing/2016/SVG/main" r:embed="rId19"/>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6">
      <xdr:nvSpPr>
        <xdr:cNvPr id="47" name="TextBox 46">
          <a:extLst>
            <a:ext uri="{FF2B5EF4-FFF2-40B4-BE49-F238E27FC236}">
              <a16:creationId xmlns:a16="http://schemas.microsoft.com/office/drawing/2014/main" id="{D9E1822C-05F6-4EC7-A7E9-0A1BE9C874B9}"/>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1724FD-C422-48DF-B6CB-66C76995B120}" type="TxLink">
            <a:rPr lang="en-US" sz="34400" b="0" i="0" u="none" strike="noStrike">
              <a:blipFill>
                <a:blip xmlns:r="http://schemas.openxmlformats.org/officeDocument/2006/relationships" r:embed="rId20">
                  <a:extLst>
                    <a:ext uri="{96DAC541-7B7A-43D3-8B79-37D633B846F1}">
                      <asvg:svgBlip xmlns:asvg="http://schemas.microsoft.com/office/drawing/2016/SVG/main" r:embed="rId21"/>
                    </a:ext>
                  </a:extLst>
                </a:blip>
                <a:stretch>
                  <a:fillRect/>
                </a:stretch>
              </a:blipFill>
              <a:latin typeface="Aptos Narrow"/>
            </a:rPr>
            <a:pPr algn="ctr"/>
            <a:t> </a:t>
          </a:fld>
          <a:endParaRPr lang="ru-RU" sz="34400" b="1">
            <a:blipFill>
              <a:blip xmlns:r="http://schemas.openxmlformats.org/officeDocument/2006/relationships" r:embed="rId20">
                <a:extLst>
                  <a:ext uri="{96DAC541-7B7A-43D3-8B79-37D633B846F1}">
                    <asvg:svgBlip xmlns:asvg="http://schemas.microsoft.com/office/drawing/2016/SVG/main" r:embed="rId21"/>
                  </a:ext>
                </a:extLst>
              </a:blip>
              <a:stretch>
                <a:fillRect/>
              </a:stretch>
            </a:blipFill>
          </a:endParaRPr>
        </a:p>
      </xdr:txBody>
    </xdr:sp>
    <xdr:clientData/>
  </xdr:twoCellAnchor>
  <xdr:twoCellAnchor>
    <xdr:from>
      <xdr:col>5</xdr:col>
      <xdr:colOff>467106</xdr:colOff>
      <xdr:row>12</xdr:row>
      <xdr:rowOff>152400</xdr:rowOff>
    </xdr:from>
    <xdr:to>
      <xdr:col>8</xdr:col>
      <xdr:colOff>284226</xdr:colOff>
      <xdr:row>14</xdr:row>
      <xdr:rowOff>60960</xdr:rowOff>
    </xdr:to>
    <xdr:sp macro="" textlink="Processing!N8">
      <xdr:nvSpPr>
        <xdr:cNvPr id="48" name="TextBox 47">
          <a:extLst>
            <a:ext uri="{FF2B5EF4-FFF2-40B4-BE49-F238E27FC236}">
              <a16:creationId xmlns:a16="http://schemas.microsoft.com/office/drawing/2014/main" id="{841AF79F-75EE-4757-A442-94C304A8730A}"/>
            </a:ext>
          </a:extLst>
        </xdr:cNvPr>
        <xdr:cNvSpPr txBox="1"/>
      </xdr:nvSpPr>
      <xdr:spPr>
        <a:xfrm>
          <a:off x="3515106" y="2346960"/>
          <a:ext cx="16459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FDE9070-1720-4449-9845-70DD53A0B8DE}" type="TxLink">
            <a:rPr lang="en-US" sz="1200" b="1" i="0" u="none" strike="noStrike">
              <a:solidFill>
                <a:srgbClr val="2B4967"/>
              </a:solidFill>
              <a:latin typeface="Aptos Narrow"/>
              <a:ea typeface="+mn-ea"/>
              <a:cs typeface="+mn-cs"/>
            </a:rPr>
            <a:pPr marL="0" indent="0" algn="l"/>
            <a:t>Weekly Sales Trends</a:t>
          </a:fld>
          <a:endParaRPr lang="ru-RU" sz="1200" b="1" i="0" u="none" strike="noStrike">
            <a:solidFill>
              <a:srgbClr val="2B4967"/>
            </a:solidFill>
            <a:latin typeface="Aptos Narrow"/>
            <a:ea typeface="+mn-ea"/>
            <a:cs typeface="+mn-cs"/>
          </a:endParaRPr>
        </a:p>
      </xdr:txBody>
    </xdr:sp>
    <xdr:clientData/>
  </xdr:twoCellAnchor>
  <xdr:twoCellAnchor editAs="oneCell">
    <xdr:from>
      <xdr:col>5</xdr:col>
      <xdr:colOff>601980</xdr:colOff>
      <xdr:row>36</xdr:row>
      <xdr:rowOff>99060</xdr:rowOff>
    </xdr:from>
    <xdr:to>
      <xdr:col>14</xdr:col>
      <xdr:colOff>236220</xdr:colOff>
      <xdr:row>39</xdr:row>
      <xdr:rowOff>7620</xdr:rowOff>
    </xdr:to>
    <mc:AlternateContent xmlns:mc="http://schemas.openxmlformats.org/markup-compatibility/2006" xmlns:a14="http://schemas.microsoft.com/office/drawing/2010/main">
      <mc:Choice Requires="a14">
        <xdr:graphicFrame macro="">
          <xdr:nvGraphicFramePr>
            <xdr:cNvPr id="50" name="Week Days 1">
              <a:extLst>
                <a:ext uri="{FF2B5EF4-FFF2-40B4-BE49-F238E27FC236}">
                  <a16:creationId xmlns:a16="http://schemas.microsoft.com/office/drawing/2014/main" id="{A2997CAC-69D5-4401-BAA2-7051A8FCD601}"/>
                </a:ext>
              </a:extLst>
            </xdr:cNvPr>
            <xdr:cNvGraphicFramePr/>
          </xdr:nvGraphicFramePr>
          <xdr:xfrm>
            <a:off x="0" y="0"/>
            <a:ext cx="0" cy="0"/>
          </xdr:xfrm>
          <a:graphic>
            <a:graphicData uri="http://schemas.microsoft.com/office/drawing/2010/slicer">
              <sle:slicer xmlns:sle="http://schemas.microsoft.com/office/drawing/2010/slicer" name="Week Days 1"/>
            </a:graphicData>
          </a:graphic>
        </xdr:graphicFrame>
      </mc:Choice>
      <mc:Fallback xmlns="">
        <xdr:sp macro="" textlink="">
          <xdr:nvSpPr>
            <xdr:cNvPr id="0" name=""/>
            <xdr:cNvSpPr>
              <a:spLocks noTextEdit="1"/>
            </xdr:cNvSpPr>
          </xdr:nvSpPr>
          <xdr:spPr>
            <a:xfrm>
              <a:off x="3649980" y="6682740"/>
              <a:ext cx="5120640" cy="4572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223266</xdr:colOff>
      <xdr:row>12</xdr:row>
      <xdr:rowOff>152400</xdr:rowOff>
    </xdr:from>
    <xdr:to>
      <xdr:col>14</xdr:col>
      <xdr:colOff>462534</xdr:colOff>
      <xdr:row>14</xdr:row>
      <xdr:rowOff>60960</xdr:rowOff>
    </xdr:to>
    <xdr:sp macro="" textlink="Processing!P16">
      <xdr:nvSpPr>
        <xdr:cNvPr id="51" name="TextBox 50">
          <a:extLst>
            <a:ext uri="{FF2B5EF4-FFF2-40B4-BE49-F238E27FC236}">
              <a16:creationId xmlns:a16="http://schemas.microsoft.com/office/drawing/2014/main" id="{ADA92835-EEB5-4628-B201-1336C048E3EF}"/>
            </a:ext>
          </a:extLst>
        </xdr:cNvPr>
        <xdr:cNvSpPr txBox="1"/>
      </xdr:nvSpPr>
      <xdr:spPr>
        <a:xfrm>
          <a:off x="7538466" y="234696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593EE0E5-8D4B-41DC-AF62-D727D4567BEA}" type="TxLink">
            <a:rPr lang="en-US" sz="1600" b="0" i="0" u="none" strike="noStrike">
              <a:solidFill>
                <a:srgbClr val="2B4967"/>
              </a:solidFill>
              <a:latin typeface="Aptos Narrow"/>
              <a:ea typeface="+mn-ea"/>
              <a:cs typeface="+mn-cs"/>
            </a:rPr>
            <a:pPr marL="0" indent="0" algn="r"/>
            <a:t> $19,29,849 </a:t>
          </a:fld>
          <a:endParaRPr lang="ru-RU" sz="1800" b="0" i="0" u="none" strike="noStrike">
            <a:solidFill>
              <a:srgbClr val="2B4967"/>
            </a:solidFill>
            <a:latin typeface="Aptos Narrow"/>
            <a:ea typeface="+mn-ea"/>
            <a:cs typeface="+mn-cs"/>
          </a:endParaRPr>
        </a:p>
      </xdr:txBody>
    </xdr:sp>
    <xdr:clientData/>
  </xdr:twoCellAnchor>
  <xdr:twoCellAnchor>
    <xdr:from>
      <xdr:col>9</xdr:col>
      <xdr:colOff>596646</xdr:colOff>
      <xdr:row>12</xdr:row>
      <xdr:rowOff>152400</xdr:rowOff>
    </xdr:from>
    <xdr:to>
      <xdr:col>12</xdr:col>
      <xdr:colOff>226314</xdr:colOff>
      <xdr:row>14</xdr:row>
      <xdr:rowOff>60960</xdr:rowOff>
    </xdr:to>
    <xdr:sp macro="" textlink="Processing!P17">
      <xdr:nvSpPr>
        <xdr:cNvPr id="52" name="TextBox 51">
          <a:extLst>
            <a:ext uri="{FF2B5EF4-FFF2-40B4-BE49-F238E27FC236}">
              <a16:creationId xmlns:a16="http://schemas.microsoft.com/office/drawing/2014/main" id="{284BCA8E-3E01-4702-B3C0-914E445FF326}"/>
            </a:ext>
          </a:extLst>
        </xdr:cNvPr>
        <xdr:cNvSpPr txBox="1"/>
      </xdr:nvSpPr>
      <xdr:spPr>
        <a:xfrm>
          <a:off x="6083046" y="234696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62DC824B-BAAB-4DA9-B758-352DB0A43718}" type="TxLink">
            <a:rPr lang="en-US" sz="1200" b="0" i="0" u="none" strike="noStrike">
              <a:solidFill>
                <a:srgbClr val="2B4967"/>
              </a:solidFill>
              <a:latin typeface="Aptos Narrow"/>
              <a:ea typeface="+mn-ea"/>
              <a:cs typeface="+mn-cs"/>
            </a:rPr>
            <a:pPr marL="0" indent="0" algn="r"/>
            <a:t>Select Days Total</a:t>
          </a:fld>
          <a:endParaRPr lang="ru-RU" sz="2000" b="0" i="0" u="none" strike="noStrike">
            <a:solidFill>
              <a:srgbClr val="2B4967"/>
            </a:solidFill>
            <a:latin typeface="Aptos Narrow"/>
            <a:ea typeface="+mn-ea"/>
            <a:cs typeface="+mn-cs"/>
          </a:endParaRPr>
        </a:p>
      </xdr:txBody>
    </xdr:sp>
    <xdr:clientData/>
  </xdr:twoCellAnchor>
  <xdr:twoCellAnchor>
    <xdr:from>
      <xdr:col>10</xdr:col>
      <xdr:colOff>152400</xdr:colOff>
      <xdr:row>3</xdr:row>
      <xdr:rowOff>91440</xdr:rowOff>
    </xdr:from>
    <xdr:to>
      <xdr:col>15</xdr:col>
      <xdr:colOff>91440</xdr:colOff>
      <xdr:row>11</xdr:row>
      <xdr:rowOff>38100</xdr:rowOff>
    </xdr:to>
    <xdr:sp macro="" textlink="">
      <xdr:nvSpPr>
        <xdr:cNvPr id="53" name="Rectangle 52">
          <a:hlinkClick xmlns:r="http://schemas.openxmlformats.org/officeDocument/2006/relationships" r:id="rId22"/>
          <a:extLst>
            <a:ext uri="{FF2B5EF4-FFF2-40B4-BE49-F238E27FC236}">
              <a16:creationId xmlns:a16="http://schemas.microsoft.com/office/drawing/2014/main" id="{D6E78969-1969-47E5-BF75-357C694F36A9}"/>
            </a:ext>
          </a:extLst>
        </xdr:cNvPr>
        <xdr:cNvSpPr/>
      </xdr:nvSpPr>
      <xdr:spPr>
        <a:xfrm>
          <a:off x="6248400" y="640080"/>
          <a:ext cx="2987040"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213360</xdr:colOff>
      <xdr:row>3</xdr:row>
      <xdr:rowOff>91440</xdr:rowOff>
    </xdr:from>
    <xdr:to>
      <xdr:col>19</xdr:col>
      <xdr:colOff>548640</xdr:colOff>
      <xdr:row>11</xdr:row>
      <xdr:rowOff>38100</xdr:rowOff>
    </xdr:to>
    <xdr:sp macro="" textlink="">
      <xdr:nvSpPr>
        <xdr:cNvPr id="54" name="Rectangle 53">
          <a:hlinkClick xmlns:r="http://schemas.openxmlformats.org/officeDocument/2006/relationships" r:id="rId23"/>
          <a:extLst>
            <a:ext uri="{FF2B5EF4-FFF2-40B4-BE49-F238E27FC236}">
              <a16:creationId xmlns:a16="http://schemas.microsoft.com/office/drawing/2014/main" id="{CC56FEEE-714B-4C89-8D32-06CEE01C7124}"/>
            </a:ext>
          </a:extLst>
        </xdr:cNvPr>
        <xdr:cNvSpPr/>
      </xdr:nvSpPr>
      <xdr:spPr>
        <a:xfrm>
          <a:off x="9357360" y="640080"/>
          <a:ext cx="2773680"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220980</xdr:colOff>
      <xdr:row>13</xdr:row>
      <xdr:rowOff>68580</xdr:rowOff>
    </xdr:from>
    <xdr:to>
      <xdr:col>4</xdr:col>
      <xdr:colOff>511925</xdr:colOff>
      <xdr:row>16</xdr:row>
      <xdr:rowOff>103892</xdr:rowOff>
    </xdr:to>
    <xdr:sp macro="" textlink="">
      <xdr:nvSpPr>
        <xdr:cNvPr id="55" name="Rectangle 54">
          <a:hlinkClick xmlns:r="http://schemas.openxmlformats.org/officeDocument/2006/relationships" r:id="rId24"/>
          <a:extLst>
            <a:ext uri="{FF2B5EF4-FFF2-40B4-BE49-F238E27FC236}">
              <a16:creationId xmlns:a16="http://schemas.microsoft.com/office/drawing/2014/main" id="{65B95B0C-978D-4882-BA32-1B28EFD51C8E}"/>
            </a:ext>
          </a:extLst>
        </xdr:cNvPr>
        <xdr:cNvSpPr/>
      </xdr:nvSpPr>
      <xdr:spPr>
        <a:xfrm>
          <a:off x="1440180" y="244602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220980</xdr:colOff>
      <xdr:row>22</xdr:row>
      <xdr:rowOff>15240</xdr:rowOff>
    </xdr:from>
    <xdr:to>
      <xdr:col>4</xdr:col>
      <xdr:colOff>511925</xdr:colOff>
      <xdr:row>25</xdr:row>
      <xdr:rowOff>50552</xdr:rowOff>
    </xdr:to>
    <xdr:sp macro="" textlink="">
      <xdr:nvSpPr>
        <xdr:cNvPr id="56" name="Rectangle 55">
          <a:hlinkClick xmlns:r="http://schemas.openxmlformats.org/officeDocument/2006/relationships" r:id="rId22"/>
          <a:extLst>
            <a:ext uri="{FF2B5EF4-FFF2-40B4-BE49-F238E27FC236}">
              <a16:creationId xmlns:a16="http://schemas.microsoft.com/office/drawing/2014/main" id="{CB37388D-ACA5-4972-9C9B-6F06FC1FA89C}"/>
            </a:ext>
          </a:extLst>
        </xdr:cNvPr>
        <xdr:cNvSpPr/>
      </xdr:nvSpPr>
      <xdr:spPr>
        <a:xfrm>
          <a:off x="1440180" y="403860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220980</xdr:colOff>
      <xdr:row>26</xdr:row>
      <xdr:rowOff>76200</xdr:rowOff>
    </xdr:from>
    <xdr:to>
      <xdr:col>4</xdr:col>
      <xdr:colOff>511925</xdr:colOff>
      <xdr:row>29</xdr:row>
      <xdr:rowOff>111512</xdr:rowOff>
    </xdr:to>
    <xdr:sp macro="" textlink="">
      <xdr:nvSpPr>
        <xdr:cNvPr id="57" name="Rectangle 56">
          <a:hlinkClick xmlns:r="http://schemas.openxmlformats.org/officeDocument/2006/relationships" r:id="rId23"/>
          <a:extLst>
            <a:ext uri="{FF2B5EF4-FFF2-40B4-BE49-F238E27FC236}">
              <a16:creationId xmlns:a16="http://schemas.microsoft.com/office/drawing/2014/main" id="{D127E3EE-32FA-4B37-84B7-F68CB3491E5B}"/>
            </a:ext>
          </a:extLst>
        </xdr:cNvPr>
        <xdr:cNvSpPr/>
      </xdr:nvSpPr>
      <xdr:spPr>
        <a:xfrm>
          <a:off x="1440180" y="483108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312420</xdr:colOff>
      <xdr:row>17</xdr:row>
      <xdr:rowOff>106680</xdr:rowOff>
    </xdr:from>
    <xdr:to>
      <xdr:col>19</xdr:col>
      <xdr:colOff>434340</xdr:colOff>
      <xdr:row>26</xdr:row>
      <xdr:rowOff>15240</xdr:rowOff>
    </xdr:to>
    <xdr:graphicFrame macro="">
      <xdr:nvGraphicFramePr>
        <xdr:cNvPr id="58" name="Chart 57">
          <a:extLst>
            <a:ext uri="{FF2B5EF4-FFF2-40B4-BE49-F238E27FC236}">
              <a16:creationId xmlns:a16="http://schemas.microsoft.com/office/drawing/2014/main" id="{532082B0-B605-45C7-85E9-1F89BCC2A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20</xdr:col>
      <xdr:colOff>573741</xdr:colOff>
      <xdr:row>4</xdr:row>
      <xdr:rowOff>143435</xdr:rowOff>
    </xdr:from>
    <xdr:to>
      <xdr:col>21</xdr:col>
      <xdr:colOff>412377</xdr:colOff>
      <xdr:row>7</xdr:row>
      <xdr:rowOff>47929</xdr:rowOff>
    </xdr:to>
    <xdr:pic>
      <xdr:nvPicPr>
        <xdr:cNvPr id="59" name="Graphic 58" descr="Moon and stars with solid fill">
          <a:hlinkClick xmlns:r="http://schemas.openxmlformats.org/officeDocument/2006/relationships" r:id="rId26"/>
          <a:extLst>
            <a:ext uri="{FF2B5EF4-FFF2-40B4-BE49-F238E27FC236}">
              <a16:creationId xmlns:a16="http://schemas.microsoft.com/office/drawing/2014/main" id="{C70AA558-66CB-4798-B6CE-A4FB3D77C3A4}"/>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765741" y="860611"/>
          <a:ext cx="448236" cy="442377"/>
        </a:xfrm>
        <a:prstGeom prst="rect">
          <a:avLst/>
        </a:prstGeom>
      </xdr:spPr>
    </xdr:pic>
    <xdr:clientData/>
  </xdr:twoCellAnchor>
  <xdr:twoCellAnchor>
    <xdr:from>
      <xdr:col>0</xdr:col>
      <xdr:colOff>0</xdr:colOff>
      <xdr:row>0</xdr:row>
      <xdr:rowOff>0</xdr:rowOff>
    </xdr:from>
    <xdr:to>
      <xdr:col>1</xdr:col>
      <xdr:colOff>137160</xdr:colOff>
      <xdr:row>1</xdr:row>
      <xdr:rowOff>68580</xdr:rowOff>
    </xdr:to>
    <xdr:sp macro="" textlink="">
      <xdr:nvSpPr>
        <xdr:cNvPr id="60" name="Rectangle 59">
          <a:extLst>
            <a:ext uri="{FF2B5EF4-FFF2-40B4-BE49-F238E27FC236}">
              <a16:creationId xmlns:a16="http://schemas.microsoft.com/office/drawing/2014/main" id="{B4C2C727-FEAB-4160-96D9-9919304F9D87}"/>
            </a:ext>
          </a:extLst>
        </xdr:cNvPr>
        <xdr:cNvSpPr/>
      </xdr:nvSpPr>
      <xdr:spPr>
        <a:xfrm>
          <a:off x="0" y="0"/>
          <a:ext cx="746760" cy="251460"/>
        </a:xfrm>
        <a:prstGeom prst="rect">
          <a:avLst/>
        </a:prstGeom>
        <a:solidFill>
          <a:srgbClr val="F4F3E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365760</xdr:colOff>
      <xdr:row>44</xdr:row>
      <xdr:rowOff>0</xdr:rowOff>
    </xdr:to>
    <xdr:sp macro="" textlink="">
      <xdr:nvSpPr>
        <xdr:cNvPr id="2" name="Rectangle 1">
          <a:extLst>
            <a:ext uri="{FF2B5EF4-FFF2-40B4-BE49-F238E27FC236}">
              <a16:creationId xmlns:a16="http://schemas.microsoft.com/office/drawing/2014/main" id="{7051665C-4D3D-4310-BA4E-D03A67DB0C8A}"/>
            </a:ext>
          </a:extLst>
        </xdr:cNvPr>
        <xdr:cNvSpPr/>
      </xdr:nvSpPr>
      <xdr:spPr>
        <a:xfrm>
          <a:off x="0" y="0"/>
          <a:ext cx="14996160" cy="8046720"/>
        </a:xfrm>
        <a:prstGeom prst="rect">
          <a:avLst/>
        </a:prstGeom>
        <a:gradFill>
          <a:gsLst>
            <a:gs pos="13000">
              <a:srgbClr val="711967"/>
            </a:gs>
            <a:gs pos="37000">
              <a:srgbClr val="1E0E50"/>
            </a:gs>
            <a:gs pos="100000">
              <a:schemeClr val="tx1"/>
            </a:gs>
          </a:gsLst>
          <a:lin ang="8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0</xdr:colOff>
      <xdr:row>0</xdr:row>
      <xdr:rowOff>0</xdr:rowOff>
    </xdr:from>
    <xdr:to>
      <xdr:col>24</xdr:col>
      <xdr:colOff>365760</xdr:colOff>
      <xdr:row>44</xdr:row>
      <xdr:rowOff>0</xdr:rowOff>
    </xdr:to>
    <xdr:sp macro="" textlink="">
      <xdr:nvSpPr>
        <xdr:cNvPr id="3" name="Rectangle 2">
          <a:extLst>
            <a:ext uri="{FF2B5EF4-FFF2-40B4-BE49-F238E27FC236}">
              <a16:creationId xmlns:a16="http://schemas.microsoft.com/office/drawing/2014/main" id="{E57C1E43-73BE-4AF1-9367-598EA9CCC851}"/>
            </a:ext>
          </a:extLst>
        </xdr:cNvPr>
        <xdr:cNvSpPr/>
      </xdr:nvSpPr>
      <xdr:spPr>
        <a:xfrm>
          <a:off x="0" y="0"/>
          <a:ext cx="14996160" cy="8046720"/>
        </a:xfrm>
        <a:prstGeom prst="rect">
          <a:avLst/>
        </a:prstGeom>
        <a:gradFill>
          <a:gsLst>
            <a:gs pos="0">
              <a:srgbClr val="1E0E50">
                <a:alpha val="0"/>
              </a:srgbClr>
            </a:gs>
            <a:gs pos="65000">
              <a:srgbClr val="00072C"/>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19594</xdr:colOff>
      <xdr:row>1</xdr:row>
      <xdr:rowOff>167640</xdr:rowOff>
    </xdr:from>
    <xdr:to>
      <xdr:col>20</xdr:col>
      <xdr:colOff>312420</xdr:colOff>
      <xdr:row>40</xdr:row>
      <xdr:rowOff>167640</xdr:rowOff>
    </xdr:to>
    <xdr:sp macro="" textlink="">
      <xdr:nvSpPr>
        <xdr:cNvPr id="4" name="Rectangle: Rounded Corners 3">
          <a:extLst>
            <a:ext uri="{FF2B5EF4-FFF2-40B4-BE49-F238E27FC236}">
              <a16:creationId xmlns:a16="http://schemas.microsoft.com/office/drawing/2014/main" id="{599FE748-F4CE-4022-8BAD-C6A8592C5FFD}"/>
            </a:ext>
          </a:extLst>
        </xdr:cNvPr>
        <xdr:cNvSpPr/>
      </xdr:nvSpPr>
      <xdr:spPr>
        <a:xfrm>
          <a:off x="1238794" y="350520"/>
          <a:ext cx="11265626" cy="7132320"/>
        </a:xfrm>
        <a:prstGeom prst="roundRect">
          <a:avLst>
            <a:gd name="adj" fmla="val 2780"/>
          </a:avLst>
        </a:prstGeom>
        <a:gradFill flip="none" rotWithShape="1">
          <a:gsLst>
            <a:gs pos="0">
              <a:srgbClr val="901160"/>
            </a:gs>
            <a:gs pos="26000">
              <a:srgbClr val="190E5E"/>
            </a:gs>
            <a:gs pos="51000">
              <a:srgbClr val="00052B"/>
            </a:gs>
          </a:gsLst>
          <a:lin ang="8400000" scaled="0"/>
          <a:tileRect/>
        </a:gradFill>
        <a:ln w="9525">
          <a:gradFill>
            <a:gsLst>
              <a:gs pos="86014">
                <a:srgbClr val="261AA8"/>
              </a:gs>
              <a:gs pos="0">
                <a:srgbClr val="F31DA1"/>
              </a:gs>
              <a:gs pos="56000">
                <a:srgbClr val="0070C0"/>
              </a:gs>
            </a:gsLst>
            <a:lin ang="8400000" scaled="0"/>
          </a:gradFill>
        </a:ln>
        <a:effectLst>
          <a:outerShdw blurRad="444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28596</xdr:colOff>
      <xdr:row>2</xdr:row>
      <xdr:rowOff>0</xdr:rowOff>
    </xdr:from>
    <xdr:to>
      <xdr:col>5</xdr:col>
      <xdr:colOff>63038</xdr:colOff>
      <xdr:row>40</xdr:row>
      <xdr:rowOff>158634</xdr:rowOff>
    </xdr:to>
    <xdr:sp macro="" textlink="">
      <xdr:nvSpPr>
        <xdr:cNvPr id="5" name="Rectangle: Rounded Corners 13">
          <a:extLst>
            <a:ext uri="{FF2B5EF4-FFF2-40B4-BE49-F238E27FC236}">
              <a16:creationId xmlns:a16="http://schemas.microsoft.com/office/drawing/2014/main" id="{4B0B3959-33D0-4513-8BCA-3958F33BAAEA}"/>
            </a:ext>
          </a:extLst>
        </xdr:cNvPr>
        <xdr:cNvSpPr/>
      </xdr:nvSpPr>
      <xdr:spPr>
        <a:xfrm>
          <a:off x="1247796" y="365760"/>
          <a:ext cx="1863242" cy="7108074"/>
        </a:xfrm>
        <a:custGeom>
          <a:avLst/>
          <a:gdLst>
            <a:gd name="connsiteX0" fmla="*/ 0 w 2090059"/>
            <a:gd name="connsiteY0" fmla="*/ 180393 h 7498080"/>
            <a:gd name="connsiteX1" fmla="*/ 180393 w 2090059"/>
            <a:gd name="connsiteY1" fmla="*/ 0 h 7498080"/>
            <a:gd name="connsiteX2" fmla="*/ 1909666 w 2090059"/>
            <a:gd name="connsiteY2" fmla="*/ 0 h 7498080"/>
            <a:gd name="connsiteX3" fmla="*/ 2090059 w 2090059"/>
            <a:gd name="connsiteY3" fmla="*/ 180393 h 7498080"/>
            <a:gd name="connsiteX4" fmla="*/ 2090059 w 2090059"/>
            <a:gd name="connsiteY4" fmla="*/ 7317687 h 7498080"/>
            <a:gd name="connsiteX5" fmla="*/ 1909666 w 2090059"/>
            <a:gd name="connsiteY5" fmla="*/ 7498080 h 7498080"/>
            <a:gd name="connsiteX6" fmla="*/ 180393 w 2090059"/>
            <a:gd name="connsiteY6" fmla="*/ 7498080 h 7498080"/>
            <a:gd name="connsiteX7" fmla="*/ 0 w 2090059"/>
            <a:gd name="connsiteY7" fmla="*/ 7317687 h 7498080"/>
            <a:gd name="connsiteX8" fmla="*/ 0 w 2090059"/>
            <a:gd name="connsiteY8" fmla="*/ 180393 h 7498080"/>
            <a:gd name="connsiteX0" fmla="*/ 0 w 2119773"/>
            <a:gd name="connsiteY0" fmla="*/ 180393 h 7498080"/>
            <a:gd name="connsiteX1" fmla="*/ 180393 w 2119773"/>
            <a:gd name="connsiteY1" fmla="*/ 0 h 7498080"/>
            <a:gd name="connsiteX2" fmla="*/ 1909666 w 2119773"/>
            <a:gd name="connsiteY2" fmla="*/ 0 h 7498080"/>
            <a:gd name="connsiteX3" fmla="*/ 2090059 w 2119773"/>
            <a:gd name="connsiteY3" fmla="*/ 7317687 h 7498080"/>
            <a:gd name="connsiteX4" fmla="*/ 1909666 w 2119773"/>
            <a:gd name="connsiteY4" fmla="*/ 7498080 h 7498080"/>
            <a:gd name="connsiteX5" fmla="*/ 180393 w 2119773"/>
            <a:gd name="connsiteY5" fmla="*/ 7498080 h 7498080"/>
            <a:gd name="connsiteX6" fmla="*/ 0 w 2119773"/>
            <a:gd name="connsiteY6" fmla="*/ 7317687 h 7498080"/>
            <a:gd name="connsiteX7" fmla="*/ 0 w 2119773"/>
            <a:gd name="connsiteY7" fmla="*/ 180393 h 7498080"/>
            <a:gd name="connsiteX0" fmla="*/ 0 w 2125825"/>
            <a:gd name="connsiteY0" fmla="*/ 180393 h 7498080"/>
            <a:gd name="connsiteX1" fmla="*/ 180393 w 2125825"/>
            <a:gd name="connsiteY1" fmla="*/ 0 h 7498080"/>
            <a:gd name="connsiteX2" fmla="*/ 1909666 w 2125825"/>
            <a:gd name="connsiteY2" fmla="*/ 0 h 7498080"/>
            <a:gd name="connsiteX3" fmla="*/ 1909666 w 2125825"/>
            <a:gd name="connsiteY3" fmla="*/ 7498080 h 7498080"/>
            <a:gd name="connsiteX4" fmla="*/ 180393 w 2125825"/>
            <a:gd name="connsiteY4" fmla="*/ 7498080 h 7498080"/>
            <a:gd name="connsiteX5" fmla="*/ 0 w 2125825"/>
            <a:gd name="connsiteY5" fmla="*/ 7317687 h 7498080"/>
            <a:gd name="connsiteX6" fmla="*/ 0 w 2125825"/>
            <a:gd name="connsiteY6" fmla="*/ 180393 h 7498080"/>
            <a:gd name="connsiteX0" fmla="*/ 0 w 1909666"/>
            <a:gd name="connsiteY0" fmla="*/ 180393 h 7498080"/>
            <a:gd name="connsiteX1" fmla="*/ 180393 w 1909666"/>
            <a:gd name="connsiteY1" fmla="*/ 0 h 7498080"/>
            <a:gd name="connsiteX2" fmla="*/ 1909666 w 1909666"/>
            <a:gd name="connsiteY2" fmla="*/ 0 h 7498080"/>
            <a:gd name="connsiteX3" fmla="*/ 1909666 w 1909666"/>
            <a:gd name="connsiteY3" fmla="*/ 7498080 h 7498080"/>
            <a:gd name="connsiteX4" fmla="*/ 180393 w 1909666"/>
            <a:gd name="connsiteY4" fmla="*/ 7498080 h 7498080"/>
            <a:gd name="connsiteX5" fmla="*/ 0 w 1909666"/>
            <a:gd name="connsiteY5" fmla="*/ 7317687 h 7498080"/>
            <a:gd name="connsiteX6" fmla="*/ 0 w 1909666"/>
            <a:gd name="connsiteY6" fmla="*/ 180393 h 74980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09666" h="7498080">
              <a:moveTo>
                <a:pt x="0" y="180393"/>
              </a:moveTo>
              <a:cubicBezTo>
                <a:pt x="0" y="80765"/>
                <a:pt x="80765" y="0"/>
                <a:pt x="180393" y="0"/>
              </a:cubicBezTo>
              <a:lnTo>
                <a:pt x="1909666" y="0"/>
              </a:lnTo>
              <a:lnTo>
                <a:pt x="1909666" y="7498080"/>
              </a:lnTo>
              <a:lnTo>
                <a:pt x="180393" y="7498080"/>
              </a:lnTo>
              <a:cubicBezTo>
                <a:pt x="80765" y="7498080"/>
                <a:pt x="0" y="7417315"/>
                <a:pt x="0" y="7317687"/>
              </a:cubicBezTo>
              <a:lnTo>
                <a:pt x="0" y="180393"/>
              </a:lnTo>
              <a:close/>
            </a:path>
          </a:pathLst>
        </a:custGeom>
        <a:gradFill>
          <a:gsLst>
            <a:gs pos="0">
              <a:srgbClr val="261AA8"/>
            </a:gs>
            <a:gs pos="51000">
              <a:srgbClr val="120C48"/>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228600</xdr:colOff>
      <xdr:row>3</xdr:row>
      <xdr:rowOff>99060</xdr:rowOff>
    </xdr:from>
    <xdr:to>
      <xdr:col>19</xdr:col>
      <xdr:colOff>533400</xdr:colOff>
      <xdr:row>11</xdr:row>
      <xdr:rowOff>7620</xdr:rowOff>
    </xdr:to>
    <xdr:sp macro="" textlink="Processing!H8">
      <xdr:nvSpPr>
        <xdr:cNvPr id="6" name="Rectangle: Rounded Corners 5">
          <a:extLst>
            <a:ext uri="{FF2B5EF4-FFF2-40B4-BE49-F238E27FC236}">
              <a16:creationId xmlns:a16="http://schemas.microsoft.com/office/drawing/2014/main" id="{A0BD92AA-54F1-4C50-92B8-1B35AEDE17FB}"/>
            </a:ext>
          </a:extLst>
        </xdr:cNvPr>
        <xdr:cNvSpPr/>
      </xdr:nvSpPr>
      <xdr:spPr>
        <a:xfrm>
          <a:off x="9372600" y="647700"/>
          <a:ext cx="2743200" cy="1371600"/>
        </a:xfrm>
        <a:prstGeom prst="roundRect">
          <a:avLst>
            <a:gd name="adj" fmla="val 10575"/>
          </a:avLst>
        </a:prstGeom>
        <a:gradFill flip="none" rotWithShape="1">
          <a:gsLst>
            <a:gs pos="0">
              <a:srgbClr val="DA21B6"/>
            </a:gs>
            <a:gs pos="100000">
              <a:srgbClr val="FB563E"/>
            </a:gs>
          </a:gsLst>
          <a:lin ang="18900000" scaled="1"/>
          <a:tileRect/>
        </a:gradFill>
        <a:ln w="9525">
          <a:no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7F5829C8-431D-41F0-A3F2-DDC2E2E2B59E}" type="TxLink">
            <a:rPr lang="en-US" sz="1400" b="0" i="0" u="none" strike="noStrike" kern="1200">
              <a:solidFill>
                <a:schemeClr val="bg1"/>
              </a:solidFill>
              <a:latin typeface="Aptos Narrow"/>
              <a:ea typeface="+mn-ea"/>
              <a:cs typeface="+mn-cs"/>
            </a:rPr>
            <a:pPr marL="0" indent="0" algn="ctr" defTabSz="914400" rtl="0" eaLnBrk="1" latinLnBrk="0" hangingPunct="1"/>
            <a:t>Product Trends</a:t>
          </a:fld>
          <a:endParaRPr lang="ru-RU" sz="1400" kern="1200">
            <a:solidFill>
              <a:schemeClr val="bg1"/>
            </a:solidFill>
            <a:latin typeface="+mn-lt"/>
            <a:ea typeface="+mn-ea"/>
            <a:cs typeface="+mn-cs"/>
          </a:endParaRPr>
        </a:p>
      </xdr:txBody>
    </xdr:sp>
    <xdr:clientData/>
  </xdr:twoCellAnchor>
  <xdr:twoCellAnchor>
    <xdr:from>
      <xdr:col>15</xdr:col>
      <xdr:colOff>228600</xdr:colOff>
      <xdr:row>12</xdr:row>
      <xdr:rowOff>53340</xdr:rowOff>
    </xdr:from>
    <xdr:to>
      <xdr:col>19</xdr:col>
      <xdr:colOff>533400</xdr:colOff>
      <xdr:row>26</xdr:row>
      <xdr:rowOff>114300</xdr:rowOff>
    </xdr:to>
    <xdr:sp macro="" textlink="">
      <xdr:nvSpPr>
        <xdr:cNvPr id="7" name="Rectangle: Rounded Corners 6">
          <a:extLst>
            <a:ext uri="{FF2B5EF4-FFF2-40B4-BE49-F238E27FC236}">
              <a16:creationId xmlns:a16="http://schemas.microsoft.com/office/drawing/2014/main" id="{7B962F1F-3C7D-4306-8A7F-840785B0C102}"/>
            </a:ext>
          </a:extLst>
        </xdr:cNvPr>
        <xdr:cNvSpPr/>
      </xdr:nvSpPr>
      <xdr:spPr>
        <a:xfrm>
          <a:off x="9372600" y="2247900"/>
          <a:ext cx="2743200" cy="2621280"/>
        </a:xfrm>
        <a:prstGeom prst="roundRect">
          <a:avLst>
            <a:gd name="adj" fmla="val 6044"/>
          </a:avLst>
        </a:prstGeom>
        <a:gradFill>
          <a:gsLst>
            <a:gs pos="0">
              <a:srgbClr val="330C4C"/>
            </a:gs>
            <a:gs pos="51000">
              <a:srgbClr val="0E0A40"/>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15</xdr:col>
      <xdr:colOff>228600</xdr:colOff>
      <xdr:row>27</xdr:row>
      <xdr:rowOff>137160</xdr:rowOff>
    </xdr:from>
    <xdr:to>
      <xdr:col>19</xdr:col>
      <xdr:colOff>533400</xdr:colOff>
      <xdr:row>39</xdr:row>
      <xdr:rowOff>45720</xdr:rowOff>
    </xdr:to>
    <xdr:sp macro="" textlink="">
      <xdr:nvSpPr>
        <xdr:cNvPr id="8" name="Rectangle: Rounded Corners 7">
          <a:extLst>
            <a:ext uri="{FF2B5EF4-FFF2-40B4-BE49-F238E27FC236}">
              <a16:creationId xmlns:a16="http://schemas.microsoft.com/office/drawing/2014/main" id="{1AD3B592-6428-4243-9750-C3591441C5AC}"/>
            </a:ext>
          </a:extLst>
        </xdr:cNvPr>
        <xdr:cNvSpPr/>
      </xdr:nvSpPr>
      <xdr:spPr>
        <a:xfrm>
          <a:off x="9372600" y="5074920"/>
          <a:ext cx="2743200" cy="2103120"/>
        </a:xfrm>
        <a:prstGeom prst="roundRect">
          <a:avLst>
            <a:gd name="adj" fmla="val 6044"/>
          </a:avLst>
        </a:prstGeom>
        <a:gradFill>
          <a:gsLst>
            <a:gs pos="0">
              <a:srgbClr val="0C0B3F"/>
            </a:gs>
            <a:gs pos="51000">
              <a:srgbClr val="080934"/>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289560</xdr:colOff>
      <xdr:row>12</xdr:row>
      <xdr:rowOff>53340</xdr:rowOff>
    </xdr:from>
    <xdr:to>
      <xdr:col>15</xdr:col>
      <xdr:colOff>45720</xdr:colOff>
      <xdr:row>39</xdr:row>
      <xdr:rowOff>53340</xdr:rowOff>
    </xdr:to>
    <xdr:sp macro="" textlink="">
      <xdr:nvSpPr>
        <xdr:cNvPr id="9" name="Rectangle: Rounded Corners 8">
          <a:extLst>
            <a:ext uri="{FF2B5EF4-FFF2-40B4-BE49-F238E27FC236}">
              <a16:creationId xmlns:a16="http://schemas.microsoft.com/office/drawing/2014/main" id="{24A8B6B3-4C79-4B42-9B6F-49903AF33F96}"/>
            </a:ext>
          </a:extLst>
        </xdr:cNvPr>
        <xdr:cNvSpPr/>
      </xdr:nvSpPr>
      <xdr:spPr>
        <a:xfrm>
          <a:off x="3337560" y="2247900"/>
          <a:ext cx="5852160" cy="4937760"/>
        </a:xfrm>
        <a:prstGeom prst="roundRect">
          <a:avLst>
            <a:gd name="adj" fmla="val 2803"/>
          </a:avLst>
        </a:prstGeom>
        <a:gradFill>
          <a:gsLst>
            <a:gs pos="0">
              <a:srgbClr val="330C4C"/>
            </a:gs>
            <a:gs pos="51000">
              <a:srgbClr val="080934"/>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281940</xdr:colOff>
      <xdr:row>3</xdr:row>
      <xdr:rowOff>99060</xdr:rowOff>
    </xdr:from>
    <xdr:to>
      <xdr:col>9</xdr:col>
      <xdr:colOff>586740</xdr:colOff>
      <xdr:row>11</xdr:row>
      <xdr:rowOff>7620</xdr:rowOff>
    </xdr:to>
    <xdr:sp macro="" textlink="Processing!N8">
      <xdr:nvSpPr>
        <xdr:cNvPr id="10" name="Rectangle: Rounded Corners 9">
          <a:extLst>
            <a:ext uri="{FF2B5EF4-FFF2-40B4-BE49-F238E27FC236}">
              <a16:creationId xmlns:a16="http://schemas.microsoft.com/office/drawing/2014/main" id="{C30ADA91-6231-4A2D-B2A2-5FBB7A0563AB}"/>
            </a:ext>
          </a:extLst>
        </xdr:cNvPr>
        <xdr:cNvSpPr/>
      </xdr:nvSpPr>
      <xdr:spPr>
        <a:xfrm>
          <a:off x="3329940" y="647700"/>
          <a:ext cx="2743200" cy="1371600"/>
        </a:xfrm>
        <a:prstGeom prst="roundRect">
          <a:avLst>
            <a:gd name="adj" fmla="val 10575"/>
          </a:avLst>
        </a:prstGeom>
        <a:gradFill flip="none" rotWithShape="1">
          <a:gsLst>
            <a:gs pos="30000">
              <a:srgbClr val="3832F8"/>
            </a:gs>
            <a:gs pos="86000">
              <a:srgbClr val="6F14CA"/>
            </a:gs>
          </a:gsLst>
          <a:lin ang="0" scaled="0"/>
          <a:tileRect/>
        </a:gradFill>
        <a:ln>
          <a:no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fld id="{2AB94AC9-56A7-4E20-9A11-235D29BC32E7}" type="TxLink">
            <a:rPr lang="en-US" sz="1400" b="0" i="0" u="none" strike="noStrike" kern="1200">
              <a:solidFill>
                <a:schemeClr val="bg1"/>
              </a:solidFill>
              <a:latin typeface="Aptos Narrow"/>
              <a:ea typeface="+mn-ea"/>
              <a:cs typeface="+mn-cs"/>
            </a:rPr>
            <a:pPr marL="0" indent="0" algn="ctr" defTabSz="914400" rtl="0" eaLnBrk="1" latinLnBrk="0" hangingPunct="1"/>
            <a:t>Weekly Sales Trends</a:t>
          </a:fld>
          <a:endParaRPr lang="ru-RU" sz="2400" kern="1200">
            <a:solidFill>
              <a:schemeClr val="bg1"/>
            </a:solidFill>
            <a:latin typeface="+mn-lt"/>
            <a:ea typeface="+mn-ea"/>
            <a:cs typeface="+mn-cs"/>
          </a:endParaRPr>
        </a:p>
      </xdr:txBody>
    </xdr:sp>
    <xdr:clientData/>
  </xdr:twoCellAnchor>
  <xdr:twoCellAnchor>
    <xdr:from>
      <xdr:col>10</xdr:col>
      <xdr:colOff>152400</xdr:colOff>
      <xdr:row>3</xdr:row>
      <xdr:rowOff>99060</xdr:rowOff>
    </xdr:from>
    <xdr:to>
      <xdr:col>15</xdr:col>
      <xdr:colOff>53340</xdr:colOff>
      <xdr:row>11</xdr:row>
      <xdr:rowOff>7620</xdr:rowOff>
    </xdr:to>
    <xdr:sp macro="" textlink="Processing!A8">
      <xdr:nvSpPr>
        <xdr:cNvPr id="11" name="Rectangle: Rounded Corners 10">
          <a:extLst>
            <a:ext uri="{FF2B5EF4-FFF2-40B4-BE49-F238E27FC236}">
              <a16:creationId xmlns:a16="http://schemas.microsoft.com/office/drawing/2014/main" id="{2E8FB66D-B3D3-430E-B3B9-54111B773F16}"/>
            </a:ext>
          </a:extLst>
        </xdr:cNvPr>
        <xdr:cNvSpPr/>
      </xdr:nvSpPr>
      <xdr:spPr>
        <a:xfrm>
          <a:off x="6248400" y="647700"/>
          <a:ext cx="2948940" cy="1371600"/>
        </a:xfrm>
        <a:prstGeom prst="roundRect">
          <a:avLst>
            <a:gd name="adj" fmla="val 10575"/>
          </a:avLst>
        </a:prstGeom>
        <a:gradFill>
          <a:gsLst>
            <a:gs pos="30000">
              <a:srgbClr val="3832F8"/>
            </a:gs>
            <a:gs pos="86000">
              <a:srgbClr val="6F14CA"/>
            </a:gs>
          </a:gsLst>
          <a:lin ang="0" scaled="0"/>
        </a:gradFill>
        <a:ln w="9525">
          <a:no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B21E3101-0230-4326-AA27-4525D5457293}" type="TxLink">
            <a:rPr lang="en-US" sz="1400" b="0" i="0" u="none" strike="noStrike" kern="1200">
              <a:solidFill>
                <a:schemeClr val="bg1"/>
              </a:solidFill>
              <a:latin typeface="Aptos Narrow"/>
              <a:ea typeface="+mn-ea"/>
              <a:cs typeface="+mn-cs"/>
            </a:rPr>
            <a:pPr marL="0" indent="0" algn="ctr" defTabSz="914400" rtl="0" eaLnBrk="1" latinLnBrk="0" hangingPunct="1"/>
            <a:t>Revenue vs Expenses</a:t>
          </a:fld>
          <a:endParaRPr lang="ru-RU" sz="1400" kern="1200">
            <a:solidFill>
              <a:schemeClr val="bg1"/>
            </a:solidFill>
            <a:latin typeface="+mn-lt"/>
            <a:ea typeface="+mn-ea"/>
            <a:cs typeface="+mn-cs"/>
          </a:endParaRPr>
        </a:p>
      </xdr:txBody>
    </xdr:sp>
    <xdr:clientData/>
  </xdr:twoCellAnchor>
  <xdr:twoCellAnchor>
    <xdr:from>
      <xdr:col>10</xdr:col>
      <xdr:colOff>144780</xdr:colOff>
      <xdr:row>3</xdr:row>
      <xdr:rowOff>99060</xdr:rowOff>
    </xdr:from>
    <xdr:to>
      <xdr:col>15</xdr:col>
      <xdr:colOff>50292</xdr:colOff>
      <xdr:row>11</xdr:row>
      <xdr:rowOff>7620</xdr:rowOff>
    </xdr:to>
    <xdr:sp macro="" textlink="">
      <xdr:nvSpPr>
        <xdr:cNvPr id="12" name="Rectangle: Rounded Corners 11">
          <a:extLst>
            <a:ext uri="{FF2B5EF4-FFF2-40B4-BE49-F238E27FC236}">
              <a16:creationId xmlns:a16="http://schemas.microsoft.com/office/drawing/2014/main" id="{4B00BEC6-05F4-4EE6-9F3C-9EA6CD2575F9}"/>
            </a:ext>
          </a:extLst>
        </xdr:cNvPr>
        <xdr:cNvSpPr/>
      </xdr:nvSpPr>
      <xdr:spPr>
        <a:xfrm>
          <a:off x="6240780" y="647700"/>
          <a:ext cx="2953512" cy="1371600"/>
        </a:xfrm>
        <a:prstGeom prst="roundRect">
          <a:avLst>
            <a:gd name="adj" fmla="val 10575"/>
          </a:avLst>
        </a:prstGeom>
        <a:gradFill flip="none" rotWithShape="1">
          <a:gsLst>
            <a:gs pos="24000">
              <a:srgbClr val="1C0F7A">
                <a:alpha val="0"/>
              </a:srgbClr>
            </a:gs>
            <a:gs pos="93000">
              <a:srgbClr val="140B59"/>
            </a:gs>
          </a:gsLst>
          <a:lin ang="4500000" scaled="0"/>
          <a:tileRect/>
        </a:gradFill>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endParaRPr lang="en-US" sz="1100" b="0" i="0" u="none" strike="noStrike" kern="1200">
            <a:solidFill>
              <a:schemeClr val="bg1"/>
            </a:solidFill>
            <a:latin typeface="Aptos Narrow"/>
            <a:ea typeface="+mn-ea"/>
            <a:cs typeface="+mn-cs"/>
          </a:endParaRPr>
        </a:p>
      </xdr:txBody>
    </xdr:sp>
    <xdr:clientData/>
  </xdr:twoCellAnchor>
  <xdr:twoCellAnchor>
    <xdr:from>
      <xdr:col>2</xdr:col>
      <xdr:colOff>349623</xdr:colOff>
      <xdr:row>3</xdr:row>
      <xdr:rowOff>119231</xdr:rowOff>
    </xdr:from>
    <xdr:to>
      <xdr:col>4</xdr:col>
      <xdr:colOff>385482</xdr:colOff>
      <xdr:row>10</xdr:row>
      <xdr:rowOff>119231</xdr:rowOff>
    </xdr:to>
    <xdr:sp macro="" textlink="">
      <xdr:nvSpPr>
        <xdr:cNvPr id="13" name="Oval 12">
          <a:extLst>
            <a:ext uri="{FF2B5EF4-FFF2-40B4-BE49-F238E27FC236}">
              <a16:creationId xmlns:a16="http://schemas.microsoft.com/office/drawing/2014/main" id="{01A39269-CEC5-43B9-84F1-F59431C39C89}"/>
            </a:ext>
          </a:extLst>
        </xdr:cNvPr>
        <xdr:cNvSpPr/>
      </xdr:nvSpPr>
      <xdr:spPr>
        <a:xfrm>
          <a:off x="1568823" y="667871"/>
          <a:ext cx="1255059" cy="1280160"/>
        </a:xfrm>
        <a:prstGeom prst="ellipse">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100">
              <a:solidFill>
                <a:schemeClr val="bg1"/>
              </a:solidFill>
            </a:rPr>
            <a:t>POS</a:t>
          </a:r>
          <a:endParaRPr lang="ru-RU" sz="3100">
            <a:solidFill>
              <a:schemeClr val="bg1"/>
            </a:solidFill>
          </a:endParaRPr>
        </a:p>
      </xdr:txBody>
    </xdr:sp>
    <xdr:clientData/>
  </xdr:twoCellAnchor>
  <xdr:twoCellAnchor editAs="oneCell">
    <xdr:from>
      <xdr:col>3</xdr:col>
      <xdr:colOff>141194</xdr:colOff>
      <xdr:row>7</xdr:row>
      <xdr:rowOff>87212</xdr:rowOff>
    </xdr:from>
    <xdr:to>
      <xdr:col>3</xdr:col>
      <xdr:colOff>587525</xdr:colOff>
      <xdr:row>9</xdr:row>
      <xdr:rowOff>176574</xdr:rowOff>
    </xdr:to>
    <xdr:pic>
      <xdr:nvPicPr>
        <xdr:cNvPr id="16" name="Graphic 15" descr="Shopping bag outline">
          <a:extLst>
            <a:ext uri="{FF2B5EF4-FFF2-40B4-BE49-F238E27FC236}">
              <a16:creationId xmlns:a16="http://schemas.microsoft.com/office/drawing/2014/main" id="{10B2E9F0-DA1F-4005-BDF9-866229F46DF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69994" y="1367372"/>
          <a:ext cx="446331" cy="455122"/>
        </a:xfrm>
        <a:prstGeom prst="rect">
          <a:avLst/>
        </a:prstGeom>
      </xdr:spPr>
    </xdr:pic>
    <xdr:clientData/>
  </xdr:twoCellAnchor>
  <xdr:twoCellAnchor>
    <xdr:from>
      <xdr:col>15</xdr:col>
      <xdr:colOff>480272</xdr:colOff>
      <xdr:row>29</xdr:row>
      <xdr:rowOff>0</xdr:rowOff>
    </xdr:from>
    <xdr:to>
      <xdr:col>19</xdr:col>
      <xdr:colOff>251459</xdr:colOff>
      <xdr:row>39</xdr:row>
      <xdr:rowOff>179069</xdr:rowOff>
    </xdr:to>
    <xdr:graphicFrame macro="">
      <xdr:nvGraphicFramePr>
        <xdr:cNvPr id="19" name="Chart 18">
          <a:extLst>
            <a:ext uri="{FF2B5EF4-FFF2-40B4-BE49-F238E27FC236}">
              <a16:creationId xmlns:a16="http://schemas.microsoft.com/office/drawing/2014/main" id="{E8A511D9-58F3-4859-AC80-1C7EBF995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400989</xdr:colOff>
      <xdr:row>28</xdr:row>
      <xdr:rowOff>53340</xdr:rowOff>
    </xdr:from>
    <xdr:to>
      <xdr:col>18</xdr:col>
      <xdr:colOff>513411</xdr:colOff>
      <xdr:row>29</xdr:row>
      <xdr:rowOff>144780</xdr:rowOff>
    </xdr:to>
    <xdr:sp macro="" textlink="Processing!H8">
      <xdr:nvSpPr>
        <xdr:cNvPr id="20" name="TextBox 19">
          <a:extLst>
            <a:ext uri="{FF2B5EF4-FFF2-40B4-BE49-F238E27FC236}">
              <a16:creationId xmlns:a16="http://schemas.microsoft.com/office/drawing/2014/main" id="{4F4408D5-6517-4295-B8CA-E2095FFF402A}"/>
            </a:ext>
          </a:extLst>
        </xdr:cNvPr>
        <xdr:cNvSpPr txBox="1"/>
      </xdr:nvSpPr>
      <xdr:spPr>
        <a:xfrm>
          <a:off x="9544989" y="517398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17B3826-8C64-4B75-AF56-7EE3B32654F8}" type="TxLink">
            <a:rPr lang="en-US" sz="1200" b="0" i="0" u="none" strike="noStrike">
              <a:solidFill>
                <a:schemeClr val="bg1"/>
              </a:solidFill>
              <a:latin typeface="Aptos Narrow"/>
              <a:ea typeface="+mn-ea"/>
              <a:cs typeface="+mn-cs"/>
            </a:rPr>
            <a:pPr marL="0" indent="0" algn="l"/>
            <a:t>Product Trends</a:t>
          </a:fld>
          <a:endParaRPr lang="ru-RU" sz="1200" b="0" i="0" u="none" strike="noStrike">
            <a:solidFill>
              <a:schemeClr val="bg1"/>
            </a:solidFill>
            <a:latin typeface="Aptos Narrow"/>
            <a:ea typeface="+mn-ea"/>
            <a:cs typeface="+mn-cs"/>
          </a:endParaRPr>
        </a:p>
      </xdr:txBody>
    </xdr:sp>
    <xdr:clientData/>
  </xdr:twoCellAnchor>
  <xdr:twoCellAnchor>
    <xdr:from>
      <xdr:col>2</xdr:col>
      <xdr:colOff>174995</xdr:colOff>
      <xdr:row>11</xdr:row>
      <xdr:rowOff>30480</xdr:rowOff>
    </xdr:from>
    <xdr:to>
      <xdr:col>4</xdr:col>
      <xdr:colOff>560110</xdr:colOff>
      <xdr:row>12</xdr:row>
      <xdr:rowOff>121920</xdr:rowOff>
    </xdr:to>
    <xdr:sp macro="" textlink="Processing!G5">
      <xdr:nvSpPr>
        <xdr:cNvPr id="21" name="TextBox 20">
          <a:extLst>
            <a:ext uri="{FF2B5EF4-FFF2-40B4-BE49-F238E27FC236}">
              <a16:creationId xmlns:a16="http://schemas.microsoft.com/office/drawing/2014/main" id="{3542A736-9EA5-4C34-9114-C1169F09C739}"/>
            </a:ext>
          </a:extLst>
        </xdr:cNvPr>
        <xdr:cNvSpPr txBox="1"/>
      </xdr:nvSpPr>
      <xdr:spPr>
        <a:xfrm>
          <a:off x="1394195" y="20421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45A2661-8249-41F6-A2F3-1D6BDF56FBBE}" type="TxLink">
            <a:rPr lang="en-US" sz="1200" b="0" i="0" u="none" strike="noStrike">
              <a:solidFill>
                <a:schemeClr val="bg1"/>
              </a:solidFill>
              <a:latin typeface="Aptos Narrow"/>
            </a:rPr>
            <a:pPr algn="ctr"/>
            <a:t>SYSTEMS</a:t>
          </a:fld>
          <a:endParaRPr lang="ru-RU" sz="1600" b="1">
            <a:solidFill>
              <a:schemeClr val="bg1"/>
            </a:solidFill>
          </a:endParaRPr>
        </a:p>
      </xdr:txBody>
    </xdr:sp>
    <xdr:clientData/>
  </xdr:twoCellAnchor>
  <xdr:twoCellAnchor>
    <xdr:from>
      <xdr:col>3</xdr:col>
      <xdr:colOff>276225</xdr:colOff>
      <xdr:row>13</xdr:row>
      <xdr:rowOff>167640</xdr:rowOff>
    </xdr:from>
    <xdr:to>
      <xdr:col>3</xdr:col>
      <xdr:colOff>455295</xdr:colOff>
      <xdr:row>14</xdr:row>
      <xdr:rowOff>163830</xdr:rowOff>
    </xdr:to>
    <xdr:grpSp>
      <xdr:nvGrpSpPr>
        <xdr:cNvPr id="22" name="Group 21">
          <a:extLst>
            <a:ext uri="{FF2B5EF4-FFF2-40B4-BE49-F238E27FC236}">
              <a16:creationId xmlns:a16="http://schemas.microsoft.com/office/drawing/2014/main" id="{82D4F855-06E5-4789-9C8C-58274DA09636}"/>
            </a:ext>
          </a:extLst>
        </xdr:cNvPr>
        <xdr:cNvGrpSpPr/>
      </xdr:nvGrpSpPr>
      <xdr:grpSpPr>
        <a:xfrm>
          <a:off x="2105025" y="2498464"/>
          <a:ext cx="179070" cy="175484"/>
          <a:chOff x="742950" y="9277350"/>
          <a:chExt cx="533400" cy="533400"/>
        </a:xfrm>
        <a:solidFill>
          <a:srgbClr val="AABFFF"/>
        </a:solidFill>
      </xdr:grpSpPr>
      <xdr:sp macro="" textlink="">
        <xdr:nvSpPr>
          <xdr:cNvPr id="23" name="Freeform: Shape 22">
            <a:extLst>
              <a:ext uri="{FF2B5EF4-FFF2-40B4-BE49-F238E27FC236}">
                <a16:creationId xmlns:a16="http://schemas.microsoft.com/office/drawing/2014/main" id="{00EC70F3-CB41-878C-4E8A-FAC4E73D5F2B}"/>
              </a:ext>
            </a:extLst>
          </xdr:cNvPr>
          <xdr:cNvSpPr/>
        </xdr:nvSpPr>
        <xdr:spPr>
          <a:xfrm>
            <a:off x="117157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24" name="Freeform: Shape 23">
            <a:extLst>
              <a:ext uri="{FF2B5EF4-FFF2-40B4-BE49-F238E27FC236}">
                <a16:creationId xmlns:a16="http://schemas.microsoft.com/office/drawing/2014/main" id="{78A3CD11-C680-9729-E884-5A55C4EED206}"/>
              </a:ext>
            </a:extLst>
          </xdr:cNvPr>
          <xdr:cNvSpPr/>
        </xdr:nvSpPr>
        <xdr:spPr>
          <a:xfrm>
            <a:off x="1028700" y="9277350"/>
            <a:ext cx="104775" cy="533400"/>
          </a:xfrm>
          <a:custGeom>
            <a:avLst/>
            <a:gdLst>
              <a:gd name="connsiteX0" fmla="*/ 0 w 104775"/>
              <a:gd name="connsiteY0" fmla="*/ 0 h 533400"/>
              <a:gd name="connsiteX1" fmla="*/ 104775 w 104775"/>
              <a:gd name="connsiteY1" fmla="*/ 0 h 533400"/>
              <a:gd name="connsiteX2" fmla="*/ 104775 w 104775"/>
              <a:gd name="connsiteY2" fmla="*/ 533400 h 533400"/>
              <a:gd name="connsiteX3" fmla="*/ 0 w 104775"/>
              <a:gd name="connsiteY3" fmla="*/ 533400 h 533400"/>
            </a:gdLst>
            <a:ahLst/>
            <a:cxnLst>
              <a:cxn ang="0">
                <a:pos x="connsiteX0" y="connsiteY0"/>
              </a:cxn>
              <a:cxn ang="0">
                <a:pos x="connsiteX1" y="connsiteY1"/>
              </a:cxn>
              <a:cxn ang="0">
                <a:pos x="connsiteX2" y="connsiteY2"/>
              </a:cxn>
              <a:cxn ang="0">
                <a:pos x="connsiteX3" y="connsiteY3"/>
              </a:cxn>
            </a:cxnLst>
            <a:rect l="l" t="t" r="r" b="b"/>
            <a:pathLst>
              <a:path w="104775" h="533400">
                <a:moveTo>
                  <a:pt x="0" y="0"/>
                </a:moveTo>
                <a:lnTo>
                  <a:pt x="104775" y="0"/>
                </a:lnTo>
                <a:lnTo>
                  <a:pt x="104775" y="533400"/>
                </a:lnTo>
                <a:lnTo>
                  <a:pt x="0" y="533400"/>
                </a:lnTo>
                <a:close/>
              </a:path>
            </a:pathLst>
          </a:custGeom>
          <a:grpFill/>
          <a:ln w="9525" cap="flat">
            <a:noFill/>
            <a:prstDash val="solid"/>
            <a:miter/>
          </a:ln>
        </xdr:spPr>
        <xdr:txBody>
          <a:bodyPr rtlCol="0" anchor="ctr"/>
          <a:lstStyle/>
          <a:p>
            <a:endParaRPr lang="ru-RU"/>
          </a:p>
        </xdr:txBody>
      </xdr:sp>
      <xdr:sp macro="" textlink="">
        <xdr:nvSpPr>
          <xdr:cNvPr id="25" name="Freeform: Shape 24">
            <a:extLst>
              <a:ext uri="{FF2B5EF4-FFF2-40B4-BE49-F238E27FC236}">
                <a16:creationId xmlns:a16="http://schemas.microsoft.com/office/drawing/2014/main" id="{A187B3A6-E443-8CD2-130D-5643C7398EB5}"/>
              </a:ext>
            </a:extLst>
          </xdr:cNvPr>
          <xdr:cNvSpPr/>
        </xdr:nvSpPr>
        <xdr:spPr>
          <a:xfrm>
            <a:off x="88582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26" name="Freeform: Shape 25">
            <a:extLst>
              <a:ext uri="{FF2B5EF4-FFF2-40B4-BE49-F238E27FC236}">
                <a16:creationId xmlns:a16="http://schemas.microsoft.com/office/drawing/2014/main" id="{54E4BF9F-5B07-3F0F-478C-B56B49BB6623}"/>
              </a:ext>
            </a:extLst>
          </xdr:cNvPr>
          <xdr:cNvSpPr/>
        </xdr:nvSpPr>
        <xdr:spPr>
          <a:xfrm>
            <a:off x="742950" y="9639300"/>
            <a:ext cx="104775" cy="171450"/>
          </a:xfrm>
          <a:custGeom>
            <a:avLst/>
            <a:gdLst>
              <a:gd name="connsiteX0" fmla="*/ 0 w 104775"/>
              <a:gd name="connsiteY0" fmla="*/ 0 h 171450"/>
              <a:gd name="connsiteX1" fmla="*/ 104775 w 104775"/>
              <a:gd name="connsiteY1" fmla="*/ 0 h 171450"/>
              <a:gd name="connsiteX2" fmla="*/ 104775 w 104775"/>
              <a:gd name="connsiteY2" fmla="*/ 171450 h 171450"/>
              <a:gd name="connsiteX3" fmla="*/ 0 w 104775"/>
              <a:gd name="connsiteY3" fmla="*/ 171450 h 171450"/>
            </a:gdLst>
            <a:ahLst/>
            <a:cxnLst>
              <a:cxn ang="0">
                <a:pos x="connsiteX0" y="connsiteY0"/>
              </a:cxn>
              <a:cxn ang="0">
                <a:pos x="connsiteX1" y="connsiteY1"/>
              </a:cxn>
              <a:cxn ang="0">
                <a:pos x="connsiteX2" y="connsiteY2"/>
              </a:cxn>
              <a:cxn ang="0">
                <a:pos x="connsiteX3" y="connsiteY3"/>
              </a:cxn>
            </a:cxnLst>
            <a:rect l="l" t="t" r="r" b="b"/>
            <a:pathLst>
              <a:path w="104775" h="171450">
                <a:moveTo>
                  <a:pt x="0" y="0"/>
                </a:moveTo>
                <a:lnTo>
                  <a:pt x="104775" y="0"/>
                </a:lnTo>
                <a:lnTo>
                  <a:pt x="104775" y="171450"/>
                </a:lnTo>
                <a:lnTo>
                  <a:pt x="0" y="171450"/>
                </a:lnTo>
                <a:close/>
              </a:path>
            </a:pathLst>
          </a:custGeom>
          <a:grpFill/>
          <a:ln w="9525" cap="flat">
            <a:noFill/>
            <a:prstDash val="solid"/>
            <a:miter/>
          </a:ln>
        </xdr:spPr>
        <xdr:txBody>
          <a:bodyPr rtlCol="0" anchor="ctr"/>
          <a:lstStyle/>
          <a:p>
            <a:endParaRPr lang="ru-RU"/>
          </a:p>
        </xdr:txBody>
      </xdr:sp>
    </xdr:grpSp>
    <xdr:clientData/>
  </xdr:twoCellAnchor>
  <xdr:twoCellAnchor>
    <xdr:from>
      <xdr:col>2</xdr:col>
      <xdr:colOff>429268</xdr:colOff>
      <xdr:row>15</xdr:row>
      <xdr:rowOff>7620</xdr:rowOff>
    </xdr:from>
    <xdr:to>
      <xdr:col>4</xdr:col>
      <xdr:colOff>305836</xdr:colOff>
      <xdr:row>16</xdr:row>
      <xdr:rowOff>99060</xdr:rowOff>
    </xdr:to>
    <xdr:sp macro="" textlink="Processing!G6">
      <xdr:nvSpPr>
        <xdr:cNvPr id="27" name="TextBox 26">
          <a:extLst>
            <a:ext uri="{FF2B5EF4-FFF2-40B4-BE49-F238E27FC236}">
              <a16:creationId xmlns:a16="http://schemas.microsoft.com/office/drawing/2014/main" id="{7891E5C4-F334-4C5A-B459-29D58A9C80C5}"/>
            </a:ext>
          </a:extLst>
        </xdr:cNvPr>
        <xdr:cNvSpPr txBox="1"/>
      </xdr:nvSpPr>
      <xdr:spPr>
        <a:xfrm>
          <a:off x="1648468" y="2750820"/>
          <a:ext cx="10957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A8D39C0-611B-4CA4-81BF-818F0B58058E}" type="TxLink">
            <a:rPr lang="en-US" sz="1200" b="0" i="0" u="none" strike="noStrike">
              <a:solidFill>
                <a:srgbClr val="AABFFF"/>
              </a:solidFill>
              <a:latin typeface="Aptos Narrow"/>
              <a:ea typeface="+mn-ea"/>
              <a:cs typeface="+mn-cs"/>
            </a:rPr>
            <a:pPr marL="0" indent="0" algn="ctr"/>
            <a:t>DASHBOARD</a:t>
          </a:fld>
          <a:endParaRPr lang="ru-RU" sz="1200" b="0" i="0" u="none" strike="noStrike">
            <a:solidFill>
              <a:srgbClr val="AABFFF"/>
            </a:solidFill>
            <a:latin typeface="Aptos Narrow"/>
            <a:ea typeface="+mn-ea"/>
            <a:cs typeface="+mn-cs"/>
          </a:endParaRPr>
        </a:p>
      </xdr:txBody>
    </xdr:sp>
    <xdr:clientData/>
  </xdr:twoCellAnchor>
  <xdr:twoCellAnchor>
    <xdr:from>
      <xdr:col>2</xdr:col>
      <xdr:colOff>247918</xdr:colOff>
      <xdr:row>19</xdr:row>
      <xdr:rowOff>83820</xdr:rowOff>
    </xdr:from>
    <xdr:to>
      <xdr:col>4</xdr:col>
      <xdr:colOff>487186</xdr:colOff>
      <xdr:row>20</xdr:row>
      <xdr:rowOff>175260</xdr:rowOff>
    </xdr:to>
    <xdr:sp macro="" textlink="Processing!N8">
      <xdr:nvSpPr>
        <xdr:cNvPr id="28" name="TextBox 27">
          <a:extLst>
            <a:ext uri="{FF2B5EF4-FFF2-40B4-BE49-F238E27FC236}">
              <a16:creationId xmlns:a16="http://schemas.microsoft.com/office/drawing/2014/main" id="{1AD2312F-723A-4619-A3A4-5F5360E8CB6E}"/>
            </a:ext>
          </a:extLst>
        </xdr:cNvPr>
        <xdr:cNvSpPr txBox="1"/>
      </xdr:nvSpPr>
      <xdr:spPr>
        <a:xfrm>
          <a:off x="1467118" y="355854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F20B6AB-360B-49BB-B173-56620FE9A37D}" type="TxLink">
            <a:rPr lang="en-US" sz="1200" b="0" i="0" u="none" strike="noStrike">
              <a:solidFill>
                <a:srgbClr val="AABFFF"/>
              </a:solidFill>
              <a:latin typeface="Aptos Narrow"/>
              <a:ea typeface="+mn-ea"/>
              <a:cs typeface="+mn-cs"/>
            </a:rPr>
            <a:pPr marL="0" indent="0" algn="ctr"/>
            <a:t>Weekly Sales Trends</a:t>
          </a:fld>
          <a:endParaRPr lang="ru-RU" sz="1400" b="0" i="0" u="none" strike="noStrike">
            <a:solidFill>
              <a:srgbClr val="AABFFF"/>
            </a:solidFill>
            <a:latin typeface="Aptos Narrow"/>
            <a:ea typeface="+mn-ea"/>
            <a:cs typeface="+mn-cs"/>
          </a:endParaRPr>
        </a:p>
      </xdr:txBody>
    </xdr:sp>
    <xdr:clientData/>
  </xdr:twoCellAnchor>
  <xdr:twoCellAnchor>
    <xdr:from>
      <xdr:col>3</xdr:col>
      <xdr:colOff>267567</xdr:colOff>
      <xdr:row>18</xdr:row>
      <xdr:rowOff>106680</xdr:rowOff>
    </xdr:from>
    <xdr:to>
      <xdr:col>3</xdr:col>
      <xdr:colOff>463954</xdr:colOff>
      <xdr:row>19</xdr:row>
      <xdr:rowOff>63269</xdr:rowOff>
    </xdr:to>
    <xdr:sp macro="" textlink="">
      <xdr:nvSpPr>
        <xdr:cNvPr id="29" name="Freeform: Shape 28">
          <a:extLst>
            <a:ext uri="{FF2B5EF4-FFF2-40B4-BE49-F238E27FC236}">
              <a16:creationId xmlns:a16="http://schemas.microsoft.com/office/drawing/2014/main" id="{7408D3A2-62C0-4D6E-B966-1A65F05172A7}"/>
            </a:ext>
          </a:extLst>
        </xdr:cNvPr>
        <xdr:cNvSpPr/>
      </xdr:nvSpPr>
      <xdr:spPr>
        <a:xfrm>
          <a:off x="2096367" y="3398520"/>
          <a:ext cx="196387" cy="139469"/>
        </a:xfrm>
        <a:custGeom>
          <a:avLst/>
          <a:gdLst>
            <a:gd name="connsiteX0" fmla="*/ 401003 w 553402"/>
            <a:gd name="connsiteY0" fmla="*/ 0 h 324802"/>
            <a:gd name="connsiteX1" fmla="*/ 457200 w 553402"/>
            <a:gd name="connsiteY1" fmla="*/ 56198 h 324802"/>
            <a:gd name="connsiteX2" fmla="*/ 381953 w 553402"/>
            <a:gd name="connsiteY2" fmla="*/ 131445 h 324802"/>
            <a:gd name="connsiteX3" fmla="*/ 324803 w 553402"/>
            <a:gd name="connsiteY3" fmla="*/ 74295 h 324802"/>
            <a:gd name="connsiteX4" fmla="*/ 229553 w 553402"/>
            <a:gd name="connsiteY4" fmla="*/ 169545 h 324802"/>
            <a:gd name="connsiteX5" fmla="*/ 172403 w 553402"/>
            <a:gd name="connsiteY5" fmla="*/ 112395 h 324802"/>
            <a:gd name="connsiteX6" fmla="*/ 0 w 553402"/>
            <a:gd name="connsiteY6" fmla="*/ 284798 h 324802"/>
            <a:gd name="connsiteX7" fmla="*/ 40005 w 553402"/>
            <a:gd name="connsiteY7" fmla="*/ 324803 h 324802"/>
            <a:gd name="connsiteX8" fmla="*/ 172403 w 553402"/>
            <a:gd name="connsiteY8" fmla="*/ 192405 h 324802"/>
            <a:gd name="connsiteX9" fmla="*/ 229553 w 553402"/>
            <a:gd name="connsiteY9" fmla="*/ 249555 h 324802"/>
            <a:gd name="connsiteX10" fmla="*/ 324803 w 553402"/>
            <a:gd name="connsiteY10" fmla="*/ 154305 h 324802"/>
            <a:gd name="connsiteX11" fmla="*/ 381953 w 553402"/>
            <a:gd name="connsiteY11" fmla="*/ 211455 h 324802"/>
            <a:gd name="connsiteX12" fmla="*/ 497205 w 553402"/>
            <a:gd name="connsiteY12" fmla="*/ 96202 h 324802"/>
            <a:gd name="connsiteX13" fmla="*/ 553403 w 553402"/>
            <a:gd name="connsiteY13" fmla="*/ 152400 h 324802"/>
            <a:gd name="connsiteX14" fmla="*/ 553403 w 553402"/>
            <a:gd name="connsiteY14" fmla="*/ 0 h 3248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53402" h="324802">
              <a:moveTo>
                <a:pt x="401003" y="0"/>
              </a:moveTo>
              <a:lnTo>
                <a:pt x="457200" y="56198"/>
              </a:lnTo>
              <a:lnTo>
                <a:pt x="381953" y="131445"/>
              </a:lnTo>
              <a:lnTo>
                <a:pt x="324803" y="74295"/>
              </a:lnTo>
              <a:lnTo>
                <a:pt x="229553" y="169545"/>
              </a:lnTo>
              <a:lnTo>
                <a:pt x="172403" y="112395"/>
              </a:lnTo>
              <a:lnTo>
                <a:pt x="0" y="284798"/>
              </a:lnTo>
              <a:lnTo>
                <a:pt x="40005" y="324803"/>
              </a:lnTo>
              <a:lnTo>
                <a:pt x="172403" y="192405"/>
              </a:lnTo>
              <a:lnTo>
                <a:pt x="229553" y="249555"/>
              </a:lnTo>
              <a:lnTo>
                <a:pt x="324803" y="154305"/>
              </a:lnTo>
              <a:lnTo>
                <a:pt x="381953" y="211455"/>
              </a:lnTo>
              <a:lnTo>
                <a:pt x="497205" y="96202"/>
              </a:lnTo>
              <a:lnTo>
                <a:pt x="553403" y="152400"/>
              </a:lnTo>
              <a:lnTo>
                <a:pt x="553403" y="0"/>
              </a:lnTo>
              <a:close/>
            </a:path>
          </a:pathLst>
        </a:custGeom>
        <a:solidFill>
          <a:srgbClr val="AABFFF"/>
        </a:solidFill>
        <a:ln w="9525" cap="flat">
          <a:noFill/>
          <a:prstDash val="solid"/>
          <a:miter/>
        </a:ln>
      </xdr:spPr>
      <xdr:txBody>
        <a:bodyPr rtlCol="0" anchor="ctr"/>
        <a:lstStyle/>
        <a:p>
          <a:endParaRPr lang="ru-RU">
            <a:solidFill>
              <a:schemeClr val="bg1"/>
            </a:solidFill>
          </a:endParaRPr>
        </a:p>
      </xdr:txBody>
    </xdr:sp>
    <xdr:clientData/>
  </xdr:twoCellAnchor>
  <xdr:twoCellAnchor>
    <xdr:from>
      <xdr:col>7</xdr:col>
      <xdr:colOff>30480</xdr:colOff>
      <xdr:row>5</xdr:row>
      <xdr:rowOff>106680</xdr:rowOff>
    </xdr:from>
    <xdr:to>
      <xdr:col>9</xdr:col>
      <xdr:colOff>601980</xdr:colOff>
      <xdr:row>11</xdr:row>
      <xdr:rowOff>83820</xdr:rowOff>
    </xdr:to>
    <xdr:graphicFrame macro="">
      <xdr:nvGraphicFramePr>
        <xdr:cNvPr id="30" name="Chart 29">
          <a:extLst>
            <a:ext uri="{FF2B5EF4-FFF2-40B4-BE49-F238E27FC236}">
              <a16:creationId xmlns:a16="http://schemas.microsoft.com/office/drawing/2014/main" id="{E14161E1-524C-43A5-98BF-560B213E4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160020</xdr:colOff>
      <xdr:row>5</xdr:row>
      <xdr:rowOff>175260</xdr:rowOff>
    </xdr:from>
    <xdr:to>
      <xdr:col>15</xdr:col>
      <xdr:colOff>76200</xdr:colOff>
      <xdr:row>11</xdr:row>
      <xdr:rowOff>83820</xdr:rowOff>
    </xdr:to>
    <xdr:graphicFrame macro="">
      <xdr:nvGraphicFramePr>
        <xdr:cNvPr id="31" name="Chart 30">
          <a:extLst>
            <a:ext uri="{FF2B5EF4-FFF2-40B4-BE49-F238E27FC236}">
              <a16:creationId xmlns:a16="http://schemas.microsoft.com/office/drawing/2014/main" id="{1E4A39DE-C6B4-419D-AF07-C51F7C6A3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360680</xdr:colOff>
      <xdr:row>5</xdr:row>
      <xdr:rowOff>175260</xdr:rowOff>
    </xdr:from>
    <xdr:to>
      <xdr:col>20</xdr:col>
      <xdr:colOff>316230</xdr:colOff>
      <xdr:row>11</xdr:row>
      <xdr:rowOff>148590</xdr:rowOff>
    </xdr:to>
    <xdr:graphicFrame macro="">
      <xdr:nvGraphicFramePr>
        <xdr:cNvPr id="32" name="Chart 31">
          <a:extLst>
            <a:ext uri="{FF2B5EF4-FFF2-40B4-BE49-F238E27FC236}">
              <a16:creationId xmlns:a16="http://schemas.microsoft.com/office/drawing/2014/main" id="{1149C354-6EA5-40B4-A364-E23D36F39D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174995</xdr:colOff>
      <xdr:row>23</xdr:row>
      <xdr:rowOff>160020</xdr:rowOff>
    </xdr:from>
    <xdr:to>
      <xdr:col>4</xdr:col>
      <xdr:colOff>560110</xdr:colOff>
      <xdr:row>25</xdr:row>
      <xdr:rowOff>68580</xdr:rowOff>
    </xdr:to>
    <xdr:sp macro="" textlink="Processing!A8">
      <xdr:nvSpPr>
        <xdr:cNvPr id="33" name="TextBox 32">
          <a:extLst>
            <a:ext uri="{FF2B5EF4-FFF2-40B4-BE49-F238E27FC236}">
              <a16:creationId xmlns:a16="http://schemas.microsoft.com/office/drawing/2014/main" id="{0BF0810F-027A-40B0-8674-811B1D5614D5}"/>
            </a:ext>
          </a:extLst>
        </xdr:cNvPr>
        <xdr:cNvSpPr txBox="1"/>
      </xdr:nvSpPr>
      <xdr:spPr>
        <a:xfrm>
          <a:off x="1394195" y="43662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C39502F-124D-4780-83C6-79A63114CE66}" type="TxLink">
            <a:rPr lang="en-US" sz="1200" b="0" i="0" u="none" strike="noStrike">
              <a:solidFill>
                <a:schemeClr val="bg1"/>
              </a:solidFill>
              <a:latin typeface="Aptos Narrow"/>
              <a:ea typeface="+mn-ea"/>
              <a:cs typeface="+mn-cs"/>
            </a:rPr>
            <a:pPr marL="0" indent="0" algn="ctr"/>
            <a:t>Revenue vs Expenses</a:t>
          </a:fld>
          <a:endParaRPr lang="ru-RU" sz="1200" b="0" i="0" u="none" strike="noStrike">
            <a:solidFill>
              <a:schemeClr val="bg1"/>
            </a:solidFill>
            <a:latin typeface="Aptos Narrow"/>
            <a:ea typeface="+mn-ea"/>
            <a:cs typeface="+mn-cs"/>
          </a:endParaRPr>
        </a:p>
      </xdr:txBody>
    </xdr:sp>
    <xdr:clientData/>
  </xdr:twoCellAnchor>
  <xdr:twoCellAnchor>
    <xdr:from>
      <xdr:col>2</xdr:col>
      <xdr:colOff>174995</xdr:colOff>
      <xdr:row>28</xdr:row>
      <xdr:rowOff>53340</xdr:rowOff>
    </xdr:from>
    <xdr:to>
      <xdr:col>4</xdr:col>
      <xdr:colOff>560110</xdr:colOff>
      <xdr:row>29</xdr:row>
      <xdr:rowOff>144780</xdr:rowOff>
    </xdr:to>
    <xdr:sp macro="" textlink="Processing!H8">
      <xdr:nvSpPr>
        <xdr:cNvPr id="34" name="TextBox 33">
          <a:extLst>
            <a:ext uri="{FF2B5EF4-FFF2-40B4-BE49-F238E27FC236}">
              <a16:creationId xmlns:a16="http://schemas.microsoft.com/office/drawing/2014/main" id="{19CF8441-8CED-4539-B4E8-33E6B5C00EEF}"/>
            </a:ext>
          </a:extLst>
        </xdr:cNvPr>
        <xdr:cNvSpPr txBox="1"/>
      </xdr:nvSpPr>
      <xdr:spPr>
        <a:xfrm>
          <a:off x="1394195" y="517398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D2ABAE-91AF-4949-AB8E-FC1B66EA6534}" type="TxLink">
            <a:rPr lang="en-US" sz="1200" b="0" i="0" u="none" strike="noStrike">
              <a:solidFill>
                <a:srgbClr val="AABFFF"/>
              </a:solidFill>
              <a:latin typeface="Aptos Narrow"/>
              <a:ea typeface="+mn-ea"/>
              <a:cs typeface="+mn-cs"/>
            </a:rPr>
            <a:pPr marL="0" indent="0" algn="ctr"/>
            <a:t>Product Trends</a:t>
          </a:fld>
          <a:endParaRPr lang="ru-RU" sz="1200" b="0" i="0" u="none" strike="noStrike">
            <a:solidFill>
              <a:srgbClr val="AABFFF"/>
            </a:solidFill>
            <a:latin typeface="Aptos Narrow"/>
            <a:ea typeface="+mn-ea"/>
            <a:cs typeface="+mn-cs"/>
          </a:endParaRPr>
        </a:p>
      </xdr:txBody>
    </xdr:sp>
    <xdr:clientData/>
  </xdr:twoCellAnchor>
  <xdr:twoCellAnchor editAs="oneCell">
    <xdr:from>
      <xdr:col>3</xdr:col>
      <xdr:colOff>228600</xdr:colOff>
      <xdr:row>22</xdr:row>
      <xdr:rowOff>83820</xdr:rowOff>
    </xdr:from>
    <xdr:to>
      <xdr:col>3</xdr:col>
      <xdr:colOff>502920</xdr:colOff>
      <xdr:row>23</xdr:row>
      <xdr:rowOff>175260</xdr:rowOff>
    </xdr:to>
    <xdr:pic>
      <xdr:nvPicPr>
        <xdr:cNvPr id="35" name="Graphic 34" descr="Money with solid fill">
          <a:extLst>
            <a:ext uri="{FF2B5EF4-FFF2-40B4-BE49-F238E27FC236}">
              <a16:creationId xmlns:a16="http://schemas.microsoft.com/office/drawing/2014/main" id="{FFF75084-6BB6-4BEE-96F6-4031DE0485D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57400" y="4107180"/>
          <a:ext cx="274320" cy="274320"/>
        </a:xfrm>
        <a:prstGeom prst="rect">
          <a:avLst/>
        </a:prstGeom>
      </xdr:spPr>
    </xdr:pic>
    <xdr:clientData/>
  </xdr:twoCellAnchor>
  <xdr:twoCellAnchor editAs="oneCell">
    <xdr:from>
      <xdr:col>3</xdr:col>
      <xdr:colOff>182880</xdr:colOff>
      <xdr:row>26</xdr:row>
      <xdr:rowOff>121920</xdr:rowOff>
    </xdr:from>
    <xdr:to>
      <xdr:col>3</xdr:col>
      <xdr:colOff>548640</xdr:colOff>
      <xdr:row>28</xdr:row>
      <xdr:rowOff>121920</xdr:rowOff>
    </xdr:to>
    <xdr:pic>
      <xdr:nvPicPr>
        <xdr:cNvPr id="36" name="Graphic 35" descr="Continuous Improvement with solid fill">
          <a:extLst>
            <a:ext uri="{FF2B5EF4-FFF2-40B4-BE49-F238E27FC236}">
              <a16:creationId xmlns:a16="http://schemas.microsoft.com/office/drawing/2014/main" id="{6702A30A-F238-4471-9D58-4877311B2C9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1680" y="4876800"/>
          <a:ext cx="365760" cy="365760"/>
        </a:xfrm>
        <a:prstGeom prst="rect">
          <a:avLst/>
        </a:prstGeom>
      </xdr:spPr>
    </xdr:pic>
    <xdr:clientData/>
  </xdr:twoCellAnchor>
  <xdr:twoCellAnchor>
    <xdr:from>
      <xdr:col>6</xdr:col>
      <xdr:colOff>205475</xdr:colOff>
      <xdr:row>5</xdr:row>
      <xdr:rowOff>151814</xdr:rowOff>
    </xdr:from>
    <xdr:to>
      <xdr:col>8</xdr:col>
      <xdr:colOff>590590</xdr:colOff>
      <xdr:row>8</xdr:row>
      <xdr:rowOff>137747</xdr:rowOff>
    </xdr:to>
    <xdr:sp macro="" textlink="Processing!O16">
      <xdr:nvSpPr>
        <xdr:cNvPr id="37" name="TextBox 36">
          <a:extLst>
            <a:ext uri="{FF2B5EF4-FFF2-40B4-BE49-F238E27FC236}">
              <a16:creationId xmlns:a16="http://schemas.microsoft.com/office/drawing/2014/main" id="{D9EBBA8B-34DA-4767-816C-C98BD6EC0054}"/>
            </a:ext>
          </a:extLst>
        </xdr:cNvPr>
        <xdr:cNvSpPr txBox="1"/>
      </xdr:nvSpPr>
      <xdr:spPr>
        <a:xfrm>
          <a:off x="386307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7EADCE-7CC2-44F2-830A-A703400E9D2D}"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4</xdr:row>
      <xdr:rowOff>174674</xdr:rowOff>
    </xdr:from>
    <xdr:to>
      <xdr:col>13</xdr:col>
      <xdr:colOff>598210</xdr:colOff>
      <xdr:row>7</xdr:row>
      <xdr:rowOff>160607</xdr:rowOff>
    </xdr:to>
    <xdr:sp macro="" textlink="Processing!D21">
      <xdr:nvSpPr>
        <xdr:cNvPr id="38" name="TextBox 37">
          <a:extLst>
            <a:ext uri="{FF2B5EF4-FFF2-40B4-BE49-F238E27FC236}">
              <a16:creationId xmlns:a16="http://schemas.microsoft.com/office/drawing/2014/main" id="{1CD5C64B-EFE8-41F4-9DC8-7B5CF2493D24}"/>
            </a:ext>
          </a:extLst>
        </xdr:cNvPr>
        <xdr:cNvSpPr txBox="1"/>
      </xdr:nvSpPr>
      <xdr:spPr>
        <a:xfrm>
          <a:off x="6918695" y="90619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1F7E94-1CA8-4A39-A286-4DF71A8E134F}"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7</xdr:row>
      <xdr:rowOff>35404</xdr:rowOff>
    </xdr:from>
    <xdr:to>
      <xdr:col>13</xdr:col>
      <xdr:colOff>598210</xdr:colOff>
      <xdr:row>9</xdr:row>
      <xdr:rowOff>71276</xdr:rowOff>
    </xdr:to>
    <xdr:sp macro="" textlink="Processing!E21">
      <xdr:nvSpPr>
        <xdr:cNvPr id="39" name="TextBox 38">
          <a:extLst>
            <a:ext uri="{FF2B5EF4-FFF2-40B4-BE49-F238E27FC236}">
              <a16:creationId xmlns:a16="http://schemas.microsoft.com/office/drawing/2014/main" id="{9E16CFF9-D49D-4CD3-8CA5-CD8CAACB18E6}"/>
            </a:ext>
          </a:extLst>
        </xdr:cNvPr>
        <xdr:cNvSpPr txBox="1"/>
      </xdr:nvSpPr>
      <xdr:spPr>
        <a:xfrm>
          <a:off x="6918695" y="1315564"/>
          <a:ext cx="1604315" cy="40163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2AE81E-9686-488B-B00E-B69229514C1F}" type="TxLink">
            <a:rPr lang="en-US" sz="1800" b="0" i="0" u="none" strike="noStrike">
              <a:solidFill>
                <a:schemeClr val="bg1"/>
              </a:solidFill>
              <a:latin typeface="Aptos Narrow"/>
            </a:rPr>
            <a:pPr algn="ctr"/>
            <a:t> $16,99,513 </a:t>
          </a:fld>
          <a:endParaRPr lang="ru-RU" sz="4400" b="1">
            <a:solidFill>
              <a:schemeClr val="bg1"/>
            </a:solidFill>
          </a:endParaRPr>
        </a:p>
      </xdr:txBody>
    </xdr:sp>
    <xdr:clientData/>
  </xdr:twoCellAnchor>
  <xdr:twoCellAnchor>
    <xdr:from>
      <xdr:col>16</xdr:col>
      <xdr:colOff>274055</xdr:colOff>
      <xdr:row>5</xdr:row>
      <xdr:rowOff>151814</xdr:rowOff>
    </xdr:from>
    <xdr:to>
      <xdr:col>19</xdr:col>
      <xdr:colOff>49570</xdr:colOff>
      <xdr:row>8</xdr:row>
      <xdr:rowOff>137747</xdr:rowOff>
    </xdr:to>
    <xdr:sp macro="" textlink="Processing!K8">
      <xdr:nvSpPr>
        <xdr:cNvPr id="40" name="TextBox 39">
          <a:extLst>
            <a:ext uri="{FF2B5EF4-FFF2-40B4-BE49-F238E27FC236}">
              <a16:creationId xmlns:a16="http://schemas.microsoft.com/office/drawing/2014/main" id="{55CE99E7-50F9-4D22-8473-CC424B704CE4}"/>
            </a:ext>
          </a:extLst>
        </xdr:cNvPr>
        <xdr:cNvSpPr txBox="1"/>
      </xdr:nvSpPr>
      <xdr:spPr>
        <a:xfrm>
          <a:off x="1002765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B57748A-1474-4475-8483-7FAF4302AC3B}" type="TxLink">
            <a:rPr lang="en-US" sz="2800" b="0" i="0" u="none" strike="noStrike">
              <a:solidFill>
                <a:schemeClr val="bg1"/>
              </a:solidFill>
              <a:latin typeface="Aptos Narrow"/>
            </a:rPr>
            <a:pPr algn="l"/>
            <a:t> 115 596</a:t>
          </a:fld>
          <a:endParaRPr lang="ru-RU" sz="2800" b="1">
            <a:solidFill>
              <a:schemeClr val="bg1"/>
            </a:solidFill>
          </a:endParaRPr>
        </a:p>
      </xdr:txBody>
    </xdr:sp>
    <xdr:clientData/>
  </xdr:twoCellAnchor>
  <xdr:twoCellAnchor>
    <xdr:from>
      <xdr:col>15</xdr:col>
      <xdr:colOff>197855</xdr:colOff>
      <xdr:row>5</xdr:row>
      <xdr:rowOff>151814</xdr:rowOff>
    </xdr:from>
    <xdr:to>
      <xdr:col>16</xdr:col>
      <xdr:colOff>358140</xdr:colOff>
      <xdr:row>8</xdr:row>
      <xdr:rowOff>137747</xdr:rowOff>
    </xdr:to>
    <xdr:sp macro="" textlink="Processing!J8">
      <xdr:nvSpPr>
        <xdr:cNvPr id="41" name="TextBox 40">
          <a:extLst>
            <a:ext uri="{FF2B5EF4-FFF2-40B4-BE49-F238E27FC236}">
              <a16:creationId xmlns:a16="http://schemas.microsoft.com/office/drawing/2014/main" id="{03285058-CF0F-4A26-9149-A5171CB22C51}"/>
            </a:ext>
          </a:extLst>
        </xdr:cNvPr>
        <xdr:cNvSpPr txBox="1"/>
      </xdr:nvSpPr>
      <xdr:spPr>
        <a:xfrm>
          <a:off x="9341855" y="1066214"/>
          <a:ext cx="76988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A42802B-656E-4E5C-8F50-F5F1B0CCEF06}" type="TxLink">
            <a:rPr lang="en-US" sz="2800" b="0" i="0" u="none" strike="noStrike">
              <a:solidFill>
                <a:schemeClr val="bg1"/>
              </a:solidFill>
              <a:latin typeface="Aptos Narrow"/>
            </a:rPr>
            <a:pPr algn="r"/>
            <a:t>C</a:t>
          </a:fld>
          <a:endParaRPr lang="ru-RU" sz="6000" b="1">
            <a:solidFill>
              <a:schemeClr val="bg1"/>
            </a:solidFill>
          </a:endParaRPr>
        </a:p>
      </xdr:txBody>
    </xdr:sp>
    <xdr:clientData/>
  </xdr:twoCellAnchor>
  <xdr:twoCellAnchor editAs="oneCell">
    <xdr:from>
      <xdr:col>2</xdr:col>
      <xdr:colOff>128848</xdr:colOff>
      <xdr:row>37</xdr:row>
      <xdr:rowOff>91440</xdr:rowOff>
    </xdr:from>
    <xdr:to>
      <xdr:col>4</xdr:col>
      <xdr:colOff>572193</xdr:colOff>
      <xdr:row>40</xdr:row>
      <xdr:rowOff>0</xdr:rowOff>
    </xdr:to>
    <mc:AlternateContent xmlns:mc="http://schemas.openxmlformats.org/markup-compatibility/2006" xmlns:a14="http://schemas.microsoft.com/office/drawing/2010/main">
      <mc:Choice Requires="a14">
        <xdr:graphicFrame macro="">
          <xdr:nvGraphicFramePr>
            <xdr:cNvPr id="42" name="Year 2">
              <a:extLst>
                <a:ext uri="{FF2B5EF4-FFF2-40B4-BE49-F238E27FC236}">
                  <a16:creationId xmlns:a16="http://schemas.microsoft.com/office/drawing/2014/main" id="{4F88E1F0-1ADA-4EA7-94B1-FCA52F136F3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48048" y="6858000"/>
              <a:ext cx="1662545" cy="4572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128848</xdr:colOff>
      <xdr:row>30</xdr:row>
      <xdr:rowOff>114300</xdr:rowOff>
    </xdr:from>
    <xdr:to>
      <xdr:col>4</xdr:col>
      <xdr:colOff>572193</xdr:colOff>
      <xdr:row>37</xdr:row>
      <xdr:rowOff>121920</xdr:rowOff>
    </xdr:to>
    <mc:AlternateContent xmlns:mc="http://schemas.openxmlformats.org/markup-compatibility/2006" xmlns:a14="http://schemas.microsoft.com/office/drawing/2010/main">
      <mc:Choice Requires="a14">
        <xdr:graphicFrame macro="">
          <xdr:nvGraphicFramePr>
            <xdr:cNvPr id="43" name="Month 3">
              <a:extLst>
                <a:ext uri="{FF2B5EF4-FFF2-40B4-BE49-F238E27FC236}">
                  <a16:creationId xmlns:a16="http://schemas.microsoft.com/office/drawing/2014/main" id="{365C06A7-8252-4D3A-9752-ACAA6A3D2514}"/>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1348048" y="5600700"/>
              <a:ext cx="1662545" cy="128778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3</xdr:row>
      <xdr:rowOff>60961</xdr:rowOff>
    </xdr:from>
    <xdr:to>
      <xdr:col>1</xdr:col>
      <xdr:colOff>342900</xdr:colOff>
      <xdr:row>11</xdr:row>
      <xdr:rowOff>68580</xdr:rowOff>
    </xdr:to>
    <mc:AlternateContent xmlns:mc="http://schemas.openxmlformats.org/markup-compatibility/2006" xmlns:a14="http://schemas.microsoft.com/office/drawing/2010/main">
      <mc:Choice Requires="a14">
        <xdr:graphicFrame macro="">
          <xdr:nvGraphicFramePr>
            <xdr:cNvPr id="44" name="Post 2">
              <a:extLst>
                <a:ext uri="{FF2B5EF4-FFF2-40B4-BE49-F238E27FC236}">
                  <a16:creationId xmlns:a16="http://schemas.microsoft.com/office/drawing/2014/main" id="{0A365852-F9FD-4E87-BFD1-56C98915D5D2}"/>
                </a:ext>
              </a:extLst>
            </xdr:cNvPr>
            <xdr:cNvGraphicFramePr/>
          </xdr:nvGraphicFramePr>
          <xdr:xfrm>
            <a:off x="0" y="0"/>
            <a:ext cx="0" cy="0"/>
          </xdr:xfrm>
          <a:graphic>
            <a:graphicData uri="http://schemas.microsoft.com/office/drawing/2010/slicer">
              <sle:slicer xmlns:sle="http://schemas.microsoft.com/office/drawing/2010/slicer" name="Post 2"/>
            </a:graphicData>
          </a:graphic>
        </xdr:graphicFrame>
      </mc:Choice>
      <mc:Fallback xmlns="">
        <xdr:sp macro="" textlink="">
          <xdr:nvSpPr>
            <xdr:cNvPr id="0" name=""/>
            <xdr:cNvSpPr>
              <a:spLocks noTextEdit="1"/>
            </xdr:cNvSpPr>
          </xdr:nvSpPr>
          <xdr:spPr>
            <a:xfrm>
              <a:off x="121920" y="609601"/>
              <a:ext cx="830580" cy="147065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312420</xdr:colOff>
      <xdr:row>3</xdr:row>
      <xdr:rowOff>15240</xdr:rowOff>
    </xdr:from>
    <xdr:to>
      <xdr:col>4</xdr:col>
      <xdr:colOff>419100</xdr:colOff>
      <xdr:row>11</xdr:row>
      <xdr:rowOff>48714</xdr:rowOff>
    </xdr:to>
    <xdr:sp macro="" textlink="Processing!F2">
      <xdr:nvSpPr>
        <xdr:cNvPr id="45" name="TextBox 44">
          <a:extLst>
            <a:ext uri="{FF2B5EF4-FFF2-40B4-BE49-F238E27FC236}">
              <a16:creationId xmlns:a16="http://schemas.microsoft.com/office/drawing/2014/main" id="{26264C7C-4BBD-4555-BFDF-93E9DA98A719}"/>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F943A8-244E-4DB2-9F4D-3FA6B5ED33C3}" type="TxLink">
            <a:rPr lang="en-US" sz="34400" b="0" i="0" u="none" strike="noStrike">
              <a:blipFill>
                <a:blip xmlns:r="http://schemas.openxmlformats.org/officeDocument/2006/relationships" r:embed="rId11">
                  <a:extLst>
                    <a:ext uri="{96DAC541-7B7A-43D3-8B79-37D633B846F1}">
                      <asvg:svgBlip xmlns:asvg="http://schemas.microsoft.com/office/drawing/2016/SVG/main" r:embed="rId12"/>
                    </a:ext>
                  </a:extLst>
                </a:blip>
                <a:stretch>
                  <a:fillRect/>
                </a:stretch>
              </a:blipFill>
              <a:latin typeface="Aptos Narrow"/>
            </a:rPr>
            <a:pPr algn="ctr"/>
            <a:t> </a:t>
          </a:fld>
          <a:endParaRPr lang="ru-RU" sz="49600" b="1">
            <a:blipFill>
              <a:blip xmlns:r="http://schemas.openxmlformats.org/officeDocument/2006/relationships" r:embed="rId11">
                <a:extLst>
                  <a:ext uri="{96DAC541-7B7A-43D3-8B79-37D633B846F1}">
                    <asvg:svgBlip xmlns:asvg="http://schemas.microsoft.com/office/drawing/2016/SVG/main" r:embed="rId12"/>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3">
      <xdr:nvSpPr>
        <xdr:cNvPr id="46" name="TextBox 45">
          <a:extLst>
            <a:ext uri="{FF2B5EF4-FFF2-40B4-BE49-F238E27FC236}">
              <a16:creationId xmlns:a16="http://schemas.microsoft.com/office/drawing/2014/main" id="{61400F78-8DC9-4974-A9C4-8F11015C7499}"/>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B94B8F-6DD8-4B45-A17E-EDC9C2D8A63E}" type="TxLink">
            <a:rPr lang="en-US" sz="34400" b="0" i="0" u="none" strike="noStrike">
              <a:blipFill>
                <a:blip xmlns:r="http://schemas.openxmlformats.org/officeDocument/2006/relationships" r:embed="rId13">
                  <a:extLst>
                    <a:ext uri="{96DAC541-7B7A-43D3-8B79-37D633B846F1}">
                      <asvg:svgBlip xmlns:asvg="http://schemas.microsoft.com/office/drawing/2016/SVG/main" r:embed="rId14"/>
                    </a:ext>
                  </a:extLst>
                </a:blip>
                <a:stretch>
                  <a:fillRect/>
                </a:stretch>
              </a:blipFill>
              <a:latin typeface="Aptos Narrow"/>
            </a:rPr>
            <a:pPr algn="ctr"/>
            <a:t> </a:t>
          </a:fld>
          <a:endParaRPr lang="ru-RU" sz="34400" b="1">
            <a:blipFill>
              <a:blip xmlns:r="http://schemas.openxmlformats.org/officeDocument/2006/relationships" r:embed="rId13">
                <a:extLst>
                  <a:ext uri="{96DAC541-7B7A-43D3-8B79-37D633B846F1}">
                    <asvg:svgBlip xmlns:asvg="http://schemas.microsoft.com/office/drawing/2016/SVG/main" r:embed="rId14"/>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4">
      <xdr:nvSpPr>
        <xdr:cNvPr id="47" name="TextBox 46">
          <a:extLst>
            <a:ext uri="{FF2B5EF4-FFF2-40B4-BE49-F238E27FC236}">
              <a16:creationId xmlns:a16="http://schemas.microsoft.com/office/drawing/2014/main" id="{91BC3D0D-59F0-4826-AF08-E23C8E45096F}"/>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600FE7-6AF4-4C9C-B438-F1F770917FF5}" type="TxLink">
            <a:rPr lang="en-US" sz="34400" b="0" i="0" u="none" strike="noStrike">
              <a:blipFill>
                <a:blip xmlns:r="http://schemas.openxmlformats.org/officeDocument/2006/relationships" r:embed="rId15">
                  <a:extLst>
                    <a:ext uri="{96DAC541-7B7A-43D3-8B79-37D633B846F1}">
                      <asvg:svgBlip xmlns:asvg="http://schemas.microsoft.com/office/drawing/2016/SVG/main" r:embed="rId16"/>
                    </a:ext>
                  </a:extLst>
                </a:blip>
                <a:stretch>
                  <a:fillRect/>
                </a:stretch>
              </a:blipFill>
              <a:latin typeface="Aptos Narrow"/>
            </a:rPr>
            <a:pPr algn="ctr"/>
            <a:t> </a:t>
          </a:fld>
          <a:endParaRPr lang="ru-RU" sz="34400" b="1">
            <a:blipFill>
              <a:blip xmlns:r="http://schemas.openxmlformats.org/officeDocument/2006/relationships" r:embed="rId15">
                <a:extLst>
                  <a:ext uri="{96DAC541-7B7A-43D3-8B79-37D633B846F1}">
                    <asvg:svgBlip xmlns:asvg="http://schemas.microsoft.com/office/drawing/2016/SVG/main" r:embed="rId16"/>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5">
      <xdr:nvSpPr>
        <xdr:cNvPr id="48" name="TextBox 47">
          <a:extLst>
            <a:ext uri="{FF2B5EF4-FFF2-40B4-BE49-F238E27FC236}">
              <a16:creationId xmlns:a16="http://schemas.microsoft.com/office/drawing/2014/main" id="{9361831F-0606-4EB9-82EE-F494318F3288}"/>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C4F96B-A15B-4E38-8BF3-C29D993C43C1}" type="TxLink">
            <a:rPr lang="en-US" sz="34400" b="0" i="0" u="none" strike="noStrike">
              <a:blipFill>
                <a:blip xmlns:r="http://schemas.openxmlformats.org/officeDocument/2006/relationships" r:embed="rId17">
                  <a:extLst>
                    <a:ext uri="{96DAC541-7B7A-43D3-8B79-37D633B846F1}">
                      <asvg:svgBlip xmlns:asvg="http://schemas.microsoft.com/office/drawing/2016/SVG/main" r:embed="rId18"/>
                    </a:ext>
                  </a:extLst>
                </a:blip>
                <a:stretch>
                  <a:fillRect/>
                </a:stretch>
              </a:blipFill>
              <a:latin typeface="Aptos Narrow"/>
            </a:rPr>
            <a:pPr algn="ctr"/>
            <a:t> </a:t>
          </a:fld>
          <a:endParaRPr lang="ru-RU" sz="34400" b="1">
            <a:blipFill>
              <a:blip xmlns:r="http://schemas.openxmlformats.org/officeDocument/2006/relationships" r:embed="rId17">
                <a:extLst>
                  <a:ext uri="{96DAC541-7B7A-43D3-8B79-37D633B846F1}">
                    <asvg:svgBlip xmlns:asvg="http://schemas.microsoft.com/office/drawing/2016/SVG/main" r:embed="rId18"/>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6">
      <xdr:nvSpPr>
        <xdr:cNvPr id="49" name="TextBox 48">
          <a:extLst>
            <a:ext uri="{FF2B5EF4-FFF2-40B4-BE49-F238E27FC236}">
              <a16:creationId xmlns:a16="http://schemas.microsoft.com/office/drawing/2014/main" id="{BD726D48-B85F-4CA6-A021-D7E4067FCAD4}"/>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1724FD-C422-48DF-B6CB-66C76995B120}" type="TxLink">
            <a:rPr lang="en-US" sz="34400" b="0" i="0" u="none" strike="noStrike">
              <a:blipFill>
                <a:blip xmlns:r="http://schemas.openxmlformats.org/officeDocument/2006/relationships" r:embed="rId19">
                  <a:extLst>
                    <a:ext uri="{96DAC541-7B7A-43D3-8B79-37D633B846F1}">
                      <asvg:svgBlip xmlns:asvg="http://schemas.microsoft.com/office/drawing/2016/SVG/main" r:embed="rId20"/>
                    </a:ext>
                  </a:extLst>
                </a:blip>
                <a:stretch>
                  <a:fillRect/>
                </a:stretch>
              </a:blipFill>
              <a:latin typeface="Aptos Narrow"/>
            </a:rPr>
            <a:pPr algn="ctr"/>
            <a:t> </a:t>
          </a:fld>
          <a:endParaRPr lang="ru-RU" sz="34400" b="1">
            <a:blipFill>
              <a:blip xmlns:r="http://schemas.openxmlformats.org/officeDocument/2006/relationships" r:embed="rId19">
                <a:extLst>
                  <a:ext uri="{96DAC541-7B7A-43D3-8B79-37D633B846F1}">
                    <asvg:svgBlip xmlns:asvg="http://schemas.microsoft.com/office/drawing/2016/SVG/main" r:embed="rId20"/>
                  </a:ext>
                </a:extLst>
              </a:blip>
              <a:stretch>
                <a:fillRect/>
              </a:stretch>
            </a:blipFill>
          </a:endParaRPr>
        </a:p>
      </xdr:txBody>
    </xdr:sp>
    <xdr:clientData/>
  </xdr:twoCellAnchor>
  <xdr:twoCellAnchor>
    <xdr:from>
      <xdr:col>12</xdr:col>
      <xdr:colOff>223266</xdr:colOff>
      <xdr:row>12</xdr:row>
      <xdr:rowOff>152400</xdr:rowOff>
    </xdr:from>
    <xdr:to>
      <xdr:col>14</xdr:col>
      <xdr:colOff>462534</xdr:colOff>
      <xdr:row>14</xdr:row>
      <xdr:rowOff>60960</xdr:rowOff>
    </xdr:to>
    <xdr:sp macro="" textlink="Processing!D21">
      <xdr:nvSpPr>
        <xdr:cNvPr id="53" name="TextBox 52">
          <a:extLst>
            <a:ext uri="{FF2B5EF4-FFF2-40B4-BE49-F238E27FC236}">
              <a16:creationId xmlns:a16="http://schemas.microsoft.com/office/drawing/2014/main" id="{891AEBE4-2534-463B-BAC9-A799848A92D3}"/>
            </a:ext>
          </a:extLst>
        </xdr:cNvPr>
        <xdr:cNvSpPr txBox="1"/>
      </xdr:nvSpPr>
      <xdr:spPr>
        <a:xfrm>
          <a:off x="7538466" y="234696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3FA0AD29-6E16-442E-A8D3-7DCB6F8C02C9}" type="TxLink">
            <a:rPr lang="en-US" sz="1600" b="0" i="0" u="none" strike="noStrike">
              <a:solidFill>
                <a:srgbClr val="F121A9"/>
              </a:solidFill>
              <a:latin typeface="Aptos Narrow"/>
              <a:ea typeface="+mn-ea"/>
              <a:cs typeface="+mn-cs"/>
            </a:rPr>
            <a:pPr marL="0" indent="0" algn="r"/>
            <a:t> $19,29,849 </a:t>
          </a:fld>
          <a:endParaRPr lang="ru-RU" sz="2800" b="0" i="0" u="none" strike="noStrike">
            <a:solidFill>
              <a:srgbClr val="F121A9"/>
            </a:solidFill>
            <a:latin typeface="Aptos Narrow"/>
            <a:ea typeface="+mn-ea"/>
            <a:cs typeface="+mn-cs"/>
          </a:endParaRPr>
        </a:p>
      </xdr:txBody>
    </xdr:sp>
    <xdr:clientData/>
  </xdr:twoCellAnchor>
  <xdr:twoCellAnchor>
    <xdr:from>
      <xdr:col>9</xdr:col>
      <xdr:colOff>596646</xdr:colOff>
      <xdr:row>12</xdr:row>
      <xdr:rowOff>152400</xdr:rowOff>
    </xdr:from>
    <xdr:to>
      <xdr:col>12</xdr:col>
      <xdr:colOff>226314</xdr:colOff>
      <xdr:row>14</xdr:row>
      <xdr:rowOff>60960</xdr:rowOff>
    </xdr:to>
    <xdr:sp macro="" textlink="Processing!B8">
      <xdr:nvSpPr>
        <xdr:cNvPr id="54" name="TextBox 53">
          <a:extLst>
            <a:ext uri="{FF2B5EF4-FFF2-40B4-BE49-F238E27FC236}">
              <a16:creationId xmlns:a16="http://schemas.microsoft.com/office/drawing/2014/main" id="{1B058A7E-A887-4FD6-920F-ED5C264CB7E9}"/>
            </a:ext>
          </a:extLst>
        </xdr:cNvPr>
        <xdr:cNvSpPr txBox="1"/>
      </xdr:nvSpPr>
      <xdr:spPr>
        <a:xfrm>
          <a:off x="6083046" y="234696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EAD7B0A-75C1-45F2-9C63-5D3158483BCB}" type="TxLink">
            <a:rPr lang="en-US" sz="1200" b="0" i="0" u="none" strike="noStrike">
              <a:solidFill>
                <a:srgbClr val="F121A9"/>
              </a:solidFill>
              <a:latin typeface="Aptos Narrow"/>
              <a:ea typeface="+mn-ea"/>
              <a:cs typeface="+mn-cs"/>
            </a:rPr>
            <a:pPr marL="0" indent="0" algn="r"/>
            <a:t>Revenue</a:t>
          </a:fld>
          <a:endParaRPr lang="ru-RU" sz="2400" b="0" i="0" u="none" strike="noStrike">
            <a:solidFill>
              <a:srgbClr val="F121A9"/>
            </a:solidFill>
            <a:latin typeface="Aptos Narrow"/>
            <a:ea typeface="+mn-ea"/>
            <a:cs typeface="+mn-cs"/>
          </a:endParaRPr>
        </a:p>
      </xdr:txBody>
    </xdr:sp>
    <xdr:clientData/>
  </xdr:twoCellAnchor>
  <xdr:twoCellAnchor>
    <xdr:from>
      <xdr:col>5</xdr:col>
      <xdr:colOff>396240</xdr:colOff>
      <xdr:row>20</xdr:row>
      <xdr:rowOff>22860</xdr:rowOff>
    </xdr:from>
    <xdr:to>
      <xdr:col>14</xdr:col>
      <xdr:colOff>510540</xdr:colOff>
      <xdr:row>37</xdr:row>
      <xdr:rowOff>22860</xdr:rowOff>
    </xdr:to>
    <xdr:graphicFrame macro="">
      <xdr:nvGraphicFramePr>
        <xdr:cNvPr id="55" name="Chart 54">
          <a:extLst>
            <a:ext uri="{FF2B5EF4-FFF2-40B4-BE49-F238E27FC236}">
              <a16:creationId xmlns:a16="http://schemas.microsoft.com/office/drawing/2014/main" id="{ED1042BC-0F70-4C9F-9CEF-3201C2096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467106</xdr:colOff>
      <xdr:row>12</xdr:row>
      <xdr:rowOff>152400</xdr:rowOff>
    </xdr:from>
    <xdr:to>
      <xdr:col>8</xdr:col>
      <xdr:colOff>579528</xdr:colOff>
      <xdr:row>14</xdr:row>
      <xdr:rowOff>60960</xdr:rowOff>
    </xdr:to>
    <xdr:sp macro="" textlink="Processing!A8">
      <xdr:nvSpPr>
        <xdr:cNvPr id="56" name="TextBox 55">
          <a:extLst>
            <a:ext uri="{FF2B5EF4-FFF2-40B4-BE49-F238E27FC236}">
              <a16:creationId xmlns:a16="http://schemas.microsoft.com/office/drawing/2014/main" id="{EE27105A-ABF1-4994-92CF-FDA95830DB6D}"/>
            </a:ext>
          </a:extLst>
        </xdr:cNvPr>
        <xdr:cNvSpPr txBox="1"/>
      </xdr:nvSpPr>
      <xdr:spPr>
        <a:xfrm>
          <a:off x="3515106" y="234696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7F384E6-C880-4854-94C4-2E450A7775D4}" type="TxLink">
            <a:rPr lang="en-US" sz="1200" b="0" i="0" u="none" strike="noStrike">
              <a:solidFill>
                <a:schemeClr val="bg1"/>
              </a:solidFill>
              <a:latin typeface="Aptos Narrow"/>
              <a:ea typeface="+mn-ea"/>
              <a:cs typeface="+mn-cs"/>
            </a:rPr>
            <a:pPr marL="0" indent="0" algn="l"/>
            <a:t>Revenue vs Expenses</a:t>
          </a:fld>
          <a:endParaRPr lang="ru-RU" sz="1200" b="0" i="0" u="none" strike="noStrike">
            <a:solidFill>
              <a:schemeClr val="bg1"/>
            </a:solidFill>
            <a:latin typeface="Aptos Narrow"/>
            <a:ea typeface="+mn-ea"/>
            <a:cs typeface="+mn-cs"/>
          </a:endParaRPr>
        </a:p>
      </xdr:txBody>
    </xdr:sp>
    <xdr:clientData/>
  </xdr:twoCellAnchor>
  <xdr:twoCellAnchor editAs="oneCell">
    <xdr:from>
      <xdr:col>5</xdr:col>
      <xdr:colOff>510540</xdr:colOff>
      <xdr:row>36</xdr:row>
      <xdr:rowOff>45720</xdr:rowOff>
    </xdr:from>
    <xdr:to>
      <xdr:col>14</xdr:col>
      <xdr:colOff>487680</xdr:colOff>
      <xdr:row>38</xdr:row>
      <xdr:rowOff>30480</xdr:rowOff>
    </xdr:to>
    <mc:AlternateContent xmlns:mc="http://schemas.openxmlformats.org/markup-compatibility/2006" xmlns:a14="http://schemas.microsoft.com/office/drawing/2010/main">
      <mc:Choice Requires="a14">
        <xdr:graphicFrame macro="">
          <xdr:nvGraphicFramePr>
            <xdr:cNvPr id="57" name="Month 4">
              <a:extLst>
                <a:ext uri="{FF2B5EF4-FFF2-40B4-BE49-F238E27FC236}">
                  <a16:creationId xmlns:a16="http://schemas.microsoft.com/office/drawing/2014/main" id="{B008CCF6-9550-4BF3-AC43-56753496EA39}"/>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558540" y="6629400"/>
              <a:ext cx="5463540" cy="3505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223266</xdr:colOff>
      <xdr:row>14</xdr:row>
      <xdr:rowOff>83820</xdr:rowOff>
    </xdr:from>
    <xdr:to>
      <xdr:col>14</xdr:col>
      <xdr:colOff>462534</xdr:colOff>
      <xdr:row>15</xdr:row>
      <xdr:rowOff>175260</xdr:rowOff>
    </xdr:to>
    <xdr:sp macro="" textlink="Processing!E21">
      <xdr:nvSpPr>
        <xdr:cNvPr id="58" name="TextBox 57">
          <a:extLst>
            <a:ext uri="{FF2B5EF4-FFF2-40B4-BE49-F238E27FC236}">
              <a16:creationId xmlns:a16="http://schemas.microsoft.com/office/drawing/2014/main" id="{C44CECD8-D542-E0CE-B529-C4145D5E02D3}"/>
            </a:ext>
          </a:extLst>
        </xdr:cNvPr>
        <xdr:cNvSpPr txBox="1"/>
      </xdr:nvSpPr>
      <xdr:spPr>
        <a:xfrm>
          <a:off x="7538466" y="264414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0BF3C69-CB9B-473B-AB1C-290F7DE97570}" type="TxLink">
            <a:rPr lang="en-US" sz="1600" b="0" i="0" u="none" strike="noStrike">
              <a:solidFill>
                <a:srgbClr val="514DF9"/>
              </a:solidFill>
              <a:latin typeface="Aptos Narrow"/>
              <a:ea typeface="+mn-ea"/>
              <a:cs typeface="+mn-cs"/>
            </a:rPr>
            <a:pPr marL="0" indent="0" algn="r"/>
            <a:t> $16,99,513 </a:t>
          </a:fld>
          <a:endParaRPr lang="ru-RU" sz="2800" b="0" i="0" u="none" strike="noStrike">
            <a:solidFill>
              <a:srgbClr val="514DF9"/>
            </a:solidFill>
            <a:latin typeface="Aptos Narrow"/>
            <a:ea typeface="+mn-ea"/>
            <a:cs typeface="+mn-cs"/>
          </a:endParaRPr>
        </a:p>
      </xdr:txBody>
    </xdr:sp>
    <xdr:clientData/>
  </xdr:twoCellAnchor>
  <xdr:twoCellAnchor>
    <xdr:from>
      <xdr:col>9</xdr:col>
      <xdr:colOff>596646</xdr:colOff>
      <xdr:row>14</xdr:row>
      <xdr:rowOff>83820</xdr:rowOff>
    </xdr:from>
    <xdr:to>
      <xdr:col>12</xdr:col>
      <xdr:colOff>226314</xdr:colOff>
      <xdr:row>15</xdr:row>
      <xdr:rowOff>175260</xdr:rowOff>
    </xdr:to>
    <xdr:sp macro="" textlink="Processing!C8">
      <xdr:nvSpPr>
        <xdr:cNvPr id="59" name="TextBox 58">
          <a:extLst>
            <a:ext uri="{FF2B5EF4-FFF2-40B4-BE49-F238E27FC236}">
              <a16:creationId xmlns:a16="http://schemas.microsoft.com/office/drawing/2014/main" id="{CCA43BC7-F89C-458B-BDA5-A012A3EDF743}"/>
            </a:ext>
          </a:extLst>
        </xdr:cNvPr>
        <xdr:cNvSpPr txBox="1"/>
      </xdr:nvSpPr>
      <xdr:spPr>
        <a:xfrm>
          <a:off x="6083046" y="264414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820778E-800E-49CF-8C4E-9B43751EA453}" type="TxLink">
            <a:rPr lang="en-US" sz="1200" b="0" i="0" u="none" strike="noStrike">
              <a:solidFill>
                <a:srgbClr val="514DF9"/>
              </a:solidFill>
              <a:latin typeface="Aptos Narrow"/>
              <a:ea typeface="+mn-ea"/>
              <a:cs typeface="+mn-cs"/>
            </a:rPr>
            <a:pPr marL="0" indent="0" algn="r"/>
            <a:t>Expenses</a:t>
          </a:fld>
          <a:endParaRPr lang="ru-RU" sz="2400" b="0" i="0" u="none" strike="noStrike">
            <a:solidFill>
              <a:srgbClr val="514DF9"/>
            </a:solidFill>
            <a:latin typeface="Aptos Narrow"/>
            <a:ea typeface="+mn-ea"/>
            <a:cs typeface="+mn-cs"/>
          </a:endParaRPr>
        </a:p>
      </xdr:txBody>
    </xdr:sp>
    <xdr:clientData/>
  </xdr:twoCellAnchor>
  <xdr:twoCellAnchor>
    <xdr:from>
      <xdr:col>15</xdr:col>
      <xdr:colOff>274320</xdr:colOff>
      <xdr:row>14</xdr:row>
      <xdr:rowOff>114300</xdr:rowOff>
    </xdr:from>
    <xdr:to>
      <xdr:col>19</xdr:col>
      <xdr:colOff>487680</xdr:colOff>
      <xdr:row>26</xdr:row>
      <xdr:rowOff>38100</xdr:rowOff>
    </xdr:to>
    <xdr:graphicFrame macro="">
      <xdr:nvGraphicFramePr>
        <xdr:cNvPr id="60" name="Chart 59">
          <a:extLst>
            <a:ext uri="{FF2B5EF4-FFF2-40B4-BE49-F238E27FC236}">
              <a16:creationId xmlns:a16="http://schemas.microsoft.com/office/drawing/2014/main" id="{A1F8A06A-DEB4-4A30-9F3C-D3FC7680C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16</xdr:col>
      <xdr:colOff>360426</xdr:colOff>
      <xdr:row>12</xdr:row>
      <xdr:rowOff>152400</xdr:rowOff>
    </xdr:from>
    <xdr:to>
      <xdr:col>18</xdr:col>
      <xdr:colOff>599694</xdr:colOff>
      <xdr:row>14</xdr:row>
      <xdr:rowOff>60960</xdr:rowOff>
    </xdr:to>
    <xdr:sp macro="" textlink="Processing!N8">
      <xdr:nvSpPr>
        <xdr:cNvPr id="61" name="TextBox 60">
          <a:extLst>
            <a:ext uri="{FF2B5EF4-FFF2-40B4-BE49-F238E27FC236}">
              <a16:creationId xmlns:a16="http://schemas.microsoft.com/office/drawing/2014/main" id="{DC7A88DA-4F0C-4086-B7AB-5589FB2781D1}"/>
            </a:ext>
          </a:extLst>
        </xdr:cNvPr>
        <xdr:cNvSpPr txBox="1"/>
      </xdr:nvSpPr>
      <xdr:spPr>
        <a:xfrm>
          <a:off x="10114026" y="234696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FDE9070-1720-4449-9845-70DD53A0B8DE}" type="TxLink">
            <a:rPr lang="en-US" sz="1200" b="0" i="0" u="none" strike="noStrike">
              <a:solidFill>
                <a:schemeClr val="bg1"/>
              </a:solidFill>
              <a:latin typeface="Aptos Narrow"/>
              <a:ea typeface="+mn-ea"/>
              <a:cs typeface="+mn-cs"/>
            </a:rPr>
            <a:pPr marL="0" indent="0" algn="ctr"/>
            <a:t>Weekly Sales Trends</a:t>
          </a:fld>
          <a:endParaRPr lang="ru-RU" sz="1200" b="0" i="0" u="none" strike="noStrike">
            <a:solidFill>
              <a:schemeClr val="bg1"/>
            </a:solidFill>
            <a:latin typeface="Aptos Narrow"/>
            <a:ea typeface="+mn-ea"/>
            <a:cs typeface="+mn-cs"/>
          </a:endParaRPr>
        </a:p>
      </xdr:txBody>
    </xdr:sp>
    <xdr:clientData/>
  </xdr:twoCellAnchor>
  <xdr:twoCellAnchor>
    <xdr:from>
      <xdr:col>5</xdr:col>
      <xdr:colOff>243840</xdr:colOff>
      <xdr:row>3</xdr:row>
      <xdr:rowOff>68580</xdr:rowOff>
    </xdr:from>
    <xdr:to>
      <xdr:col>9</xdr:col>
      <xdr:colOff>586740</xdr:colOff>
      <xdr:row>11</xdr:row>
      <xdr:rowOff>60960</xdr:rowOff>
    </xdr:to>
    <xdr:sp macro="" textlink="">
      <xdr:nvSpPr>
        <xdr:cNvPr id="62" name="Rectangle 61">
          <a:hlinkClick xmlns:r="http://schemas.openxmlformats.org/officeDocument/2006/relationships" r:id="rId23"/>
          <a:extLst>
            <a:ext uri="{FF2B5EF4-FFF2-40B4-BE49-F238E27FC236}">
              <a16:creationId xmlns:a16="http://schemas.microsoft.com/office/drawing/2014/main" id="{B76861F4-A2AF-4278-B968-F0744F3694D4}"/>
            </a:ext>
          </a:extLst>
        </xdr:cNvPr>
        <xdr:cNvSpPr/>
      </xdr:nvSpPr>
      <xdr:spPr>
        <a:xfrm>
          <a:off x="3291840" y="617220"/>
          <a:ext cx="2781300" cy="1455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205740</xdr:colOff>
      <xdr:row>3</xdr:row>
      <xdr:rowOff>91440</xdr:rowOff>
    </xdr:from>
    <xdr:to>
      <xdr:col>19</xdr:col>
      <xdr:colOff>541020</xdr:colOff>
      <xdr:row>11</xdr:row>
      <xdr:rowOff>38100</xdr:rowOff>
    </xdr:to>
    <xdr:sp macro="" textlink="">
      <xdr:nvSpPr>
        <xdr:cNvPr id="64" name="Rectangle 63">
          <a:hlinkClick xmlns:r="http://schemas.openxmlformats.org/officeDocument/2006/relationships" r:id="rId24"/>
          <a:extLst>
            <a:ext uri="{FF2B5EF4-FFF2-40B4-BE49-F238E27FC236}">
              <a16:creationId xmlns:a16="http://schemas.microsoft.com/office/drawing/2014/main" id="{FBEA67DD-0C69-4521-9A80-B857CCEAEE72}"/>
            </a:ext>
          </a:extLst>
        </xdr:cNvPr>
        <xdr:cNvSpPr/>
      </xdr:nvSpPr>
      <xdr:spPr>
        <a:xfrm>
          <a:off x="9349740" y="640080"/>
          <a:ext cx="2773680"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205740</xdr:colOff>
      <xdr:row>13</xdr:row>
      <xdr:rowOff>91440</xdr:rowOff>
    </xdr:from>
    <xdr:to>
      <xdr:col>4</xdr:col>
      <xdr:colOff>496685</xdr:colOff>
      <xdr:row>16</xdr:row>
      <xdr:rowOff>126752</xdr:rowOff>
    </xdr:to>
    <xdr:sp macro="" textlink="">
      <xdr:nvSpPr>
        <xdr:cNvPr id="65" name="Rectangle 64">
          <a:hlinkClick xmlns:r="http://schemas.openxmlformats.org/officeDocument/2006/relationships" r:id="rId25"/>
          <a:extLst>
            <a:ext uri="{FF2B5EF4-FFF2-40B4-BE49-F238E27FC236}">
              <a16:creationId xmlns:a16="http://schemas.microsoft.com/office/drawing/2014/main" id="{934C6B61-8729-4C19-9710-1744F4032497}"/>
            </a:ext>
          </a:extLst>
        </xdr:cNvPr>
        <xdr:cNvSpPr/>
      </xdr:nvSpPr>
      <xdr:spPr>
        <a:xfrm>
          <a:off x="1424940" y="246888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205740</xdr:colOff>
      <xdr:row>18</xdr:row>
      <xdr:rowOff>0</xdr:rowOff>
    </xdr:from>
    <xdr:to>
      <xdr:col>4</xdr:col>
      <xdr:colOff>496685</xdr:colOff>
      <xdr:row>21</xdr:row>
      <xdr:rowOff>35312</xdr:rowOff>
    </xdr:to>
    <xdr:sp macro="" textlink="">
      <xdr:nvSpPr>
        <xdr:cNvPr id="66" name="Rectangle 65">
          <a:hlinkClick xmlns:r="http://schemas.openxmlformats.org/officeDocument/2006/relationships" r:id="rId23"/>
          <a:extLst>
            <a:ext uri="{FF2B5EF4-FFF2-40B4-BE49-F238E27FC236}">
              <a16:creationId xmlns:a16="http://schemas.microsoft.com/office/drawing/2014/main" id="{EB057BAA-6869-446E-AEA9-6DAAFD3D7787}"/>
            </a:ext>
          </a:extLst>
        </xdr:cNvPr>
        <xdr:cNvSpPr/>
      </xdr:nvSpPr>
      <xdr:spPr>
        <a:xfrm>
          <a:off x="1424940" y="329184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205740</xdr:colOff>
      <xdr:row>26</xdr:row>
      <xdr:rowOff>99060</xdr:rowOff>
    </xdr:from>
    <xdr:to>
      <xdr:col>4</xdr:col>
      <xdr:colOff>496685</xdr:colOff>
      <xdr:row>29</xdr:row>
      <xdr:rowOff>134372</xdr:rowOff>
    </xdr:to>
    <xdr:sp macro="" textlink="">
      <xdr:nvSpPr>
        <xdr:cNvPr id="68" name="Rectangle 67">
          <a:hlinkClick xmlns:r="http://schemas.openxmlformats.org/officeDocument/2006/relationships" r:id="rId24"/>
          <a:extLst>
            <a:ext uri="{FF2B5EF4-FFF2-40B4-BE49-F238E27FC236}">
              <a16:creationId xmlns:a16="http://schemas.microsoft.com/office/drawing/2014/main" id="{D56929DE-8C4C-47CC-AADD-3DA40627FE8F}"/>
            </a:ext>
          </a:extLst>
        </xdr:cNvPr>
        <xdr:cNvSpPr/>
      </xdr:nvSpPr>
      <xdr:spPr>
        <a:xfrm>
          <a:off x="1424940" y="485394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20</xdr:col>
      <xdr:colOff>546847</xdr:colOff>
      <xdr:row>4</xdr:row>
      <xdr:rowOff>143435</xdr:rowOff>
    </xdr:from>
    <xdr:to>
      <xdr:col>21</xdr:col>
      <xdr:colOff>391420</xdr:colOff>
      <xdr:row>7</xdr:row>
      <xdr:rowOff>53788</xdr:rowOff>
    </xdr:to>
    <xdr:pic>
      <xdr:nvPicPr>
        <xdr:cNvPr id="69" name="Graphic 68" descr="Sun with solid fill">
          <a:hlinkClick xmlns:r="http://schemas.openxmlformats.org/officeDocument/2006/relationships" r:id="rId26"/>
          <a:extLst>
            <a:ext uri="{FF2B5EF4-FFF2-40B4-BE49-F238E27FC236}">
              <a16:creationId xmlns:a16="http://schemas.microsoft.com/office/drawing/2014/main" id="{3CF030FA-5A64-4EDB-B1D4-14CB1F90E9D3}"/>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738847" y="860611"/>
          <a:ext cx="454173" cy="4482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19594</xdr:colOff>
      <xdr:row>1</xdr:row>
      <xdr:rowOff>167640</xdr:rowOff>
    </xdr:from>
    <xdr:to>
      <xdr:col>20</xdr:col>
      <xdr:colOff>312420</xdr:colOff>
      <xdr:row>40</xdr:row>
      <xdr:rowOff>167640</xdr:rowOff>
    </xdr:to>
    <xdr:sp macro="" textlink="">
      <xdr:nvSpPr>
        <xdr:cNvPr id="4" name="Rectangle: Rounded Corners 3">
          <a:extLst>
            <a:ext uri="{FF2B5EF4-FFF2-40B4-BE49-F238E27FC236}">
              <a16:creationId xmlns:a16="http://schemas.microsoft.com/office/drawing/2014/main" id="{65F68F2D-D4AB-494B-B923-15DFF52D51CE}"/>
            </a:ext>
          </a:extLst>
        </xdr:cNvPr>
        <xdr:cNvSpPr/>
      </xdr:nvSpPr>
      <xdr:spPr>
        <a:xfrm>
          <a:off x="1238794" y="350520"/>
          <a:ext cx="11265626" cy="7132320"/>
        </a:xfrm>
        <a:prstGeom prst="roundRect">
          <a:avLst>
            <a:gd name="adj" fmla="val 2780"/>
          </a:avLst>
        </a:prstGeom>
        <a:solidFill>
          <a:srgbClr val="F6F5EF"/>
        </a:solidFill>
        <a:ln w="9525">
          <a:solidFill>
            <a:schemeClr val="bg1"/>
          </a:solidFill>
        </a:ln>
        <a:effectLst>
          <a:outerShdw blurRad="444500" dist="63500" dir="5400000" algn="tl"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2</xdr:col>
      <xdr:colOff>28596</xdr:colOff>
      <xdr:row>2</xdr:row>
      <xdr:rowOff>0</xdr:rowOff>
    </xdr:from>
    <xdr:to>
      <xdr:col>5</xdr:col>
      <xdr:colOff>63038</xdr:colOff>
      <xdr:row>40</xdr:row>
      <xdr:rowOff>158634</xdr:rowOff>
    </xdr:to>
    <xdr:sp macro="" textlink="">
      <xdr:nvSpPr>
        <xdr:cNvPr id="5" name="Rectangle: Rounded Corners 13">
          <a:extLst>
            <a:ext uri="{FF2B5EF4-FFF2-40B4-BE49-F238E27FC236}">
              <a16:creationId xmlns:a16="http://schemas.microsoft.com/office/drawing/2014/main" id="{A591FE20-BF6B-4AF2-A9DA-7D433E689A56}"/>
            </a:ext>
          </a:extLst>
        </xdr:cNvPr>
        <xdr:cNvSpPr/>
      </xdr:nvSpPr>
      <xdr:spPr>
        <a:xfrm>
          <a:off x="1247796" y="365760"/>
          <a:ext cx="1863242" cy="7108074"/>
        </a:xfrm>
        <a:custGeom>
          <a:avLst/>
          <a:gdLst>
            <a:gd name="connsiteX0" fmla="*/ 0 w 2090059"/>
            <a:gd name="connsiteY0" fmla="*/ 180393 h 7498080"/>
            <a:gd name="connsiteX1" fmla="*/ 180393 w 2090059"/>
            <a:gd name="connsiteY1" fmla="*/ 0 h 7498080"/>
            <a:gd name="connsiteX2" fmla="*/ 1909666 w 2090059"/>
            <a:gd name="connsiteY2" fmla="*/ 0 h 7498080"/>
            <a:gd name="connsiteX3" fmla="*/ 2090059 w 2090059"/>
            <a:gd name="connsiteY3" fmla="*/ 180393 h 7498080"/>
            <a:gd name="connsiteX4" fmla="*/ 2090059 w 2090059"/>
            <a:gd name="connsiteY4" fmla="*/ 7317687 h 7498080"/>
            <a:gd name="connsiteX5" fmla="*/ 1909666 w 2090059"/>
            <a:gd name="connsiteY5" fmla="*/ 7498080 h 7498080"/>
            <a:gd name="connsiteX6" fmla="*/ 180393 w 2090059"/>
            <a:gd name="connsiteY6" fmla="*/ 7498080 h 7498080"/>
            <a:gd name="connsiteX7" fmla="*/ 0 w 2090059"/>
            <a:gd name="connsiteY7" fmla="*/ 7317687 h 7498080"/>
            <a:gd name="connsiteX8" fmla="*/ 0 w 2090059"/>
            <a:gd name="connsiteY8" fmla="*/ 180393 h 7498080"/>
            <a:gd name="connsiteX0" fmla="*/ 0 w 2119773"/>
            <a:gd name="connsiteY0" fmla="*/ 180393 h 7498080"/>
            <a:gd name="connsiteX1" fmla="*/ 180393 w 2119773"/>
            <a:gd name="connsiteY1" fmla="*/ 0 h 7498080"/>
            <a:gd name="connsiteX2" fmla="*/ 1909666 w 2119773"/>
            <a:gd name="connsiteY2" fmla="*/ 0 h 7498080"/>
            <a:gd name="connsiteX3" fmla="*/ 2090059 w 2119773"/>
            <a:gd name="connsiteY3" fmla="*/ 7317687 h 7498080"/>
            <a:gd name="connsiteX4" fmla="*/ 1909666 w 2119773"/>
            <a:gd name="connsiteY4" fmla="*/ 7498080 h 7498080"/>
            <a:gd name="connsiteX5" fmla="*/ 180393 w 2119773"/>
            <a:gd name="connsiteY5" fmla="*/ 7498080 h 7498080"/>
            <a:gd name="connsiteX6" fmla="*/ 0 w 2119773"/>
            <a:gd name="connsiteY6" fmla="*/ 7317687 h 7498080"/>
            <a:gd name="connsiteX7" fmla="*/ 0 w 2119773"/>
            <a:gd name="connsiteY7" fmla="*/ 180393 h 7498080"/>
            <a:gd name="connsiteX0" fmla="*/ 0 w 2125825"/>
            <a:gd name="connsiteY0" fmla="*/ 180393 h 7498080"/>
            <a:gd name="connsiteX1" fmla="*/ 180393 w 2125825"/>
            <a:gd name="connsiteY1" fmla="*/ 0 h 7498080"/>
            <a:gd name="connsiteX2" fmla="*/ 1909666 w 2125825"/>
            <a:gd name="connsiteY2" fmla="*/ 0 h 7498080"/>
            <a:gd name="connsiteX3" fmla="*/ 1909666 w 2125825"/>
            <a:gd name="connsiteY3" fmla="*/ 7498080 h 7498080"/>
            <a:gd name="connsiteX4" fmla="*/ 180393 w 2125825"/>
            <a:gd name="connsiteY4" fmla="*/ 7498080 h 7498080"/>
            <a:gd name="connsiteX5" fmla="*/ 0 w 2125825"/>
            <a:gd name="connsiteY5" fmla="*/ 7317687 h 7498080"/>
            <a:gd name="connsiteX6" fmla="*/ 0 w 2125825"/>
            <a:gd name="connsiteY6" fmla="*/ 180393 h 7498080"/>
            <a:gd name="connsiteX0" fmla="*/ 0 w 1909666"/>
            <a:gd name="connsiteY0" fmla="*/ 180393 h 7498080"/>
            <a:gd name="connsiteX1" fmla="*/ 180393 w 1909666"/>
            <a:gd name="connsiteY1" fmla="*/ 0 h 7498080"/>
            <a:gd name="connsiteX2" fmla="*/ 1909666 w 1909666"/>
            <a:gd name="connsiteY2" fmla="*/ 0 h 7498080"/>
            <a:gd name="connsiteX3" fmla="*/ 1909666 w 1909666"/>
            <a:gd name="connsiteY3" fmla="*/ 7498080 h 7498080"/>
            <a:gd name="connsiteX4" fmla="*/ 180393 w 1909666"/>
            <a:gd name="connsiteY4" fmla="*/ 7498080 h 7498080"/>
            <a:gd name="connsiteX5" fmla="*/ 0 w 1909666"/>
            <a:gd name="connsiteY5" fmla="*/ 7317687 h 7498080"/>
            <a:gd name="connsiteX6" fmla="*/ 0 w 1909666"/>
            <a:gd name="connsiteY6" fmla="*/ 180393 h 74980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09666" h="7498080">
              <a:moveTo>
                <a:pt x="0" y="180393"/>
              </a:moveTo>
              <a:cubicBezTo>
                <a:pt x="0" y="80765"/>
                <a:pt x="80765" y="0"/>
                <a:pt x="180393" y="0"/>
              </a:cubicBezTo>
              <a:lnTo>
                <a:pt x="1909666" y="0"/>
              </a:lnTo>
              <a:lnTo>
                <a:pt x="1909666" y="7498080"/>
              </a:lnTo>
              <a:lnTo>
                <a:pt x="180393" y="7498080"/>
              </a:lnTo>
              <a:cubicBezTo>
                <a:pt x="80765" y="7498080"/>
                <a:pt x="0" y="7417315"/>
                <a:pt x="0" y="7317687"/>
              </a:cubicBezTo>
              <a:lnTo>
                <a:pt x="0" y="180393"/>
              </a:lnTo>
              <a:close/>
            </a:path>
          </a:pathLst>
        </a:custGeom>
        <a:gradFill>
          <a:gsLst>
            <a:gs pos="0">
              <a:srgbClr val="2B435C"/>
            </a:gs>
            <a:gs pos="52000">
              <a:srgbClr val="192837"/>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15</xdr:col>
      <xdr:colOff>228600</xdr:colOff>
      <xdr:row>3</xdr:row>
      <xdr:rowOff>99060</xdr:rowOff>
    </xdr:from>
    <xdr:to>
      <xdr:col>19</xdr:col>
      <xdr:colOff>533400</xdr:colOff>
      <xdr:row>11</xdr:row>
      <xdr:rowOff>7620</xdr:rowOff>
    </xdr:to>
    <xdr:sp macro="" textlink="Processing!H8">
      <xdr:nvSpPr>
        <xdr:cNvPr id="6" name="Rectangle: Rounded Corners 5">
          <a:extLst>
            <a:ext uri="{FF2B5EF4-FFF2-40B4-BE49-F238E27FC236}">
              <a16:creationId xmlns:a16="http://schemas.microsoft.com/office/drawing/2014/main" id="{98BAF3D2-2D28-4A4A-8466-CE8D23793552}"/>
            </a:ext>
          </a:extLst>
        </xdr:cNvPr>
        <xdr:cNvSpPr/>
      </xdr:nvSpPr>
      <xdr:spPr>
        <a:xfrm>
          <a:off x="9372600" y="647700"/>
          <a:ext cx="2743200" cy="1371600"/>
        </a:xfrm>
        <a:prstGeom prst="roundRect">
          <a:avLst>
            <a:gd name="adj" fmla="val 10575"/>
          </a:avLst>
        </a:prstGeom>
        <a:gradFill>
          <a:gsLst>
            <a:gs pos="0">
              <a:srgbClr val="60B0BE"/>
            </a:gs>
            <a:gs pos="100000">
              <a:srgbClr val="4192AE"/>
            </a:gs>
          </a:gsLst>
          <a:lin ang="2700000" scaled="1"/>
        </a:gradFill>
        <a:ln w="9525">
          <a:noFill/>
        </a:ln>
        <a:effectLst>
          <a:outerShdw blurRad="254000" dist="101600" dir="5400000" algn="t"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7F5829C8-431D-41F0-A3F2-DDC2E2E2B59E}" type="TxLink">
            <a:rPr lang="en-US" sz="1400" b="0" i="0" u="none" strike="noStrike" kern="1200">
              <a:solidFill>
                <a:schemeClr val="bg1"/>
              </a:solidFill>
              <a:latin typeface="Aptos Narrow"/>
              <a:ea typeface="+mn-ea"/>
              <a:cs typeface="+mn-cs"/>
            </a:rPr>
            <a:pPr marL="0" indent="0" algn="ctr" defTabSz="914400" rtl="0" eaLnBrk="1" latinLnBrk="0" hangingPunct="1"/>
            <a:t>Product Trends</a:t>
          </a:fld>
          <a:endParaRPr lang="ru-RU" sz="1400" b="0" i="0" u="none" strike="noStrike" kern="1200">
            <a:solidFill>
              <a:schemeClr val="bg1"/>
            </a:solidFill>
            <a:latin typeface="Aptos Narrow"/>
            <a:ea typeface="+mn-ea"/>
            <a:cs typeface="+mn-cs"/>
          </a:endParaRPr>
        </a:p>
      </xdr:txBody>
    </xdr:sp>
    <xdr:clientData/>
  </xdr:twoCellAnchor>
  <xdr:twoCellAnchor>
    <xdr:from>
      <xdr:col>15</xdr:col>
      <xdr:colOff>228600</xdr:colOff>
      <xdr:row>12</xdr:row>
      <xdr:rowOff>53340</xdr:rowOff>
    </xdr:from>
    <xdr:to>
      <xdr:col>19</xdr:col>
      <xdr:colOff>533400</xdr:colOff>
      <xdr:row>26</xdr:row>
      <xdr:rowOff>114300</xdr:rowOff>
    </xdr:to>
    <xdr:sp macro="" textlink="">
      <xdr:nvSpPr>
        <xdr:cNvPr id="7" name="Rectangle: Rounded Corners 6">
          <a:extLst>
            <a:ext uri="{FF2B5EF4-FFF2-40B4-BE49-F238E27FC236}">
              <a16:creationId xmlns:a16="http://schemas.microsoft.com/office/drawing/2014/main" id="{9736B17F-8D4A-4ECB-9B69-30C7F41A2B1E}"/>
            </a:ext>
          </a:extLst>
        </xdr:cNvPr>
        <xdr:cNvSpPr/>
      </xdr:nvSpPr>
      <xdr:spPr>
        <a:xfrm>
          <a:off x="9372600" y="2247900"/>
          <a:ext cx="2743200" cy="2621280"/>
        </a:xfrm>
        <a:prstGeom prst="roundRect">
          <a:avLst>
            <a:gd name="adj" fmla="val 6044"/>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15</xdr:col>
      <xdr:colOff>228600</xdr:colOff>
      <xdr:row>27</xdr:row>
      <xdr:rowOff>137160</xdr:rowOff>
    </xdr:from>
    <xdr:to>
      <xdr:col>19</xdr:col>
      <xdr:colOff>533400</xdr:colOff>
      <xdr:row>39</xdr:row>
      <xdr:rowOff>45720</xdr:rowOff>
    </xdr:to>
    <xdr:sp macro="" textlink="">
      <xdr:nvSpPr>
        <xdr:cNvPr id="8" name="Rectangle: Rounded Corners 7">
          <a:extLst>
            <a:ext uri="{FF2B5EF4-FFF2-40B4-BE49-F238E27FC236}">
              <a16:creationId xmlns:a16="http://schemas.microsoft.com/office/drawing/2014/main" id="{84C00270-1404-4DE7-8FA5-EE13416C2FD5}"/>
            </a:ext>
          </a:extLst>
        </xdr:cNvPr>
        <xdr:cNvSpPr/>
      </xdr:nvSpPr>
      <xdr:spPr>
        <a:xfrm>
          <a:off x="9372600" y="5074920"/>
          <a:ext cx="2743200" cy="2103120"/>
        </a:xfrm>
        <a:prstGeom prst="roundRect">
          <a:avLst>
            <a:gd name="adj" fmla="val 6044"/>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289560</xdr:colOff>
      <xdr:row>12</xdr:row>
      <xdr:rowOff>53340</xdr:rowOff>
    </xdr:from>
    <xdr:to>
      <xdr:col>15</xdr:col>
      <xdr:colOff>45720</xdr:colOff>
      <xdr:row>39</xdr:row>
      <xdr:rowOff>53340</xdr:rowOff>
    </xdr:to>
    <xdr:sp macro="" textlink="">
      <xdr:nvSpPr>
        <xdr:cNvPr id="9" name="Rectangle: Rounded Corners 8">
          <a:extLst>
            <a:ext uri="{FF2B5EF4-FFF2-40B4-BE49-F238E27FC236}">
              <a16:creationId xmlns:a16="http://schemas.microsoft.com/office/drawing/2014/main" id="{C407B6B2-0073-436C-862F-C42BC0FDE711}"/>
            </a:ext>
          </a:extLst>
        </xdr:cNvPr>
        <xdr:cNvSpPr/>
      </xdr:nvSpPr>
      <xdr:spPr>
        <a:xfrm>
          <a:off x="3337560" y="2247900"/>
          <a:ext cx="5852160" cy="4937760"/>
        </a:xfrm>
        <a:prstGeom prst="roundRect">
          <a:avLst>
            <a:gd name="adj" fmla="val 2803"/>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281940</xdr:colOff>
      <xdr:row>3</xdr:row>
      <xdr:rowOff>99060</xdr:rowOff>
    </xdr:from>
    <xdr:to>
      <xdr:col>9</xdr:col>
      <xdr:colOff>586740</xdr:colOff>
      <xdr:row>11</xdr:row>
      <xdr:rowOff>7620</xdr:rowOff>
    </xdr:to>
    <xdr:sp macro="" textlink="Processing!N8">
      <xdr:nvSpPr>
        <xdr:cNvPr id="10" name="Rectangle: Rounded Corners 9">
          <a:extLst>
            <a:ext uri="{FF2B5EF4-FFF2-40B4-BE49-F238E27FC236}">
              <a16:creationId xmlns:a16="http://schemas.microsoft.com/office/drawing/2014/main" id="{D29429D7-12C0-4950-BBAA-079390DE8ED9}"/>
            </a:ext>
          </a:extLst>
        </xdr:cNvPr>
        <xdr:cNvSpPr/>
      </xdr:nvSpPr>
      <xdr:spPr>
        <a:xfrm>
          <a:off x="3329940" y="647700"/>
          <a:ext cx="2743200" cy="1371600"/>
        </a:xfrm>
        <a:prstGeom prst="roundRect">
          <a:avLst>
            <a:gd name="adj" fmla="val 10575"/>
          </a:avLst>
        </a:prstGeom>
        <a:gradFill>
          <a:gsLst>
            <a:gs pos="0">
              <a:srgbClr val="82CBB9"/>
            </a:gs>
            <a:gs pos="100000">
              <a:srgbClr val="4FA992"/>
            </a:gs>
          </a:gsLst>
          <a:lin ang="2700000" scaled="1"/>
        </a:gradFill>
        <a:ln>
          <a:noFill/>
        </a:ln>
        <a:effectLst>
          <a:outerShdw blurRad="254000" dist="101600" dir="5400000" algn="t"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fld id="{2AB94AC9-56A7-4E20-9A11-235D29BC32E7}" type="TxLink">
            <a:rPr lang="en-US" sz="1400" b="0" i="0" u="none" strike="noStrike" kern="1200">
              <a:solidFill>
                <a:schemeClr val="bg1"/>
              </a:solidFill>
              <a:latin typeface="Aptos Narrow"/>
              <a:ea typeface="+mn-ea"/>
              <a:cs typeface="+mn-cs"/>
            </a:rPr>
            <a:pPr marL="0" indent="0" algn="ctr" defTabSz="914400" rtl="0" eaLnBrk="1" latinLnBrk="0" hangingPunct="1"/>
            <a:t>Weekly Sales Trends</a:t>
          </a:fld>
          <a:endParaRPr lang="ru-RU" sz="1400" b="0" i="0" u="none" strike="noStrike" kern="1200">
            <a:solidFill>
              <a:schemeClr val="bg1"/>
            </a:solidFill>
            <a:latin typeface="Aptos Narrow"/>
            <a:ea typeface="+mn-ea"/>
            <a:cs typeface="+mn-cs"/>
          </a:endParaRPr>
        </a:p>
      </xdr:txBody>
    </xdr:sp>
    <xdr:clientData/>
  </xdr:twoCellAnchor>
  <xdr:twoCellAnchor>
    <xdr:from>
      <xdr:col>10</xdr:col>
      <xdr:colOff>152400</xdr:colOff>
      <xdr:row>3</xdr:row>
      <xdr:rowOff>99060</xdr:rowOff>
    </xdr:from>
    <xdr:to>
      <xdr:col>15</xdr:col>
      <xdr:colOff>53340</xdr:colOff>
      <xdr:row>11</xdr:row>
      <xdr:rowOff>7620</xdr:rowOff>
    </xdr:to>
    <xdr:sp macro="" textlink="Processing!A8">
      <xdr:nvSpPr>
        <xdr:cNvPr id="11" name="Rectangle: Rounded Corners 10">
          <a:extLst>
            <a:ext uri="{FF2B5EF4-FFF2-40B4-BE49-F238E27FC236}">
              <a16:creationId xmlns:a16="http://schemas.microsoft.com/office/drawing/2014/main" id="{4B8C3B4E-BBA1-4ADC-8C0E-70BFE84AE57D}"/>
            </a:ext>
          </a:extLst>
        </xdr:cNvPr>
        <xdr:cNvSpPr/>
      </xdr:nvSpPr>
      <xdr:spPr>
        <a:xfrm>
          <a:off x="6248400" y="647700"/>
          <a:ext cx="2948940" cy="1371600"/>
        </a:xfrm>
        <a:prstGeom prst="roundRect">
          <a:avLst>
            <a:gd name="adj" fmla="val 10575"/>
          </a:avLst>
        </a:prstGeom>
        <a:solidFill>
          <a:schemeClr val="bg1"/>
        </a:solidFill>
        <a:ln w="9525">
          <a:noFill/>
        </a:ln>
        <a:effectLst>
          <a:outerShdw blurRad="254000" dist="101600" dir="5400000" algn="t"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B21E3101-0230-4326-AA27-4525D5457293}" type="TxLink">
            <a:rPr lang="en-US" sz="1400" b="0" i="0" u="none" strike="noStrike" kern="1200">
              <a:solidFill>
                <a:srgbClr val="2B4967"/>
              </a:solidFill>
              <a:latin typeface="Aptos Narrow"/>
              <a:ea typeface="+mn-ea"/>
              <a:cs typeface="+mn-cs"/>
            </a:rPr>
            <a:pPr marL="0" indent="0" algn="ctr" defTabSz="914400" rtl="0" eaLnBrk="1" latinLnBrk="0" hangingPunct="1"/>
            <a:t>Revenue vs Expenses</a:t>
          </a:fld>
          <a:endParaRPr lang="ru-RU" sz="1400" b="0" i="0" u="none" strike="noStrike" kern="1200">
            <a:solidFill>
              <a:srgbClr val="2B4967"/>
            </a:solidFill>
            <a:latin typeface="Aptos Narrow"/>
            <a:ea typeface="+mn-ea"/>
            <a:cs typeface="+mn-cs"/>
          </a:endParaRPr>
        </a:p>
      </xdr:txBody>
    </xdr:sp>
    <xdr:clientData/>
  </xdr:twoCellAnchor>
  <xdr:twoCellAnchor>
    <xdr:from>
      <xdr:col>2</xdr:col>
      <xdr:colOff>349623</xdr:colOff>
      <xdr:row>3</xdr:row>
      <xdr:rowOff>119231</xdr:rowOff>
    </xdr:from>
    <xdr:to>
      <xdr:col>4</xdr:col>
      <xdr:colOff>385482</xdr:colOff>
      <xdr:row>10</xdr:row>
      <xdr:rowOff>119231</xdr:rowOff>
    </xdr:to>
    <xdr:sp macro="" textlink="">
      <xdr:nvSpPr>
        <xdr:cNvPr id="13" name="Oval 12">
          <a:extLst>
            <a:ext uri="{FF2B5EF4-FFF2-40B4-BE49-F238E27FC236}">
              <a16:creationId xmlns:a16="http://schemas.microsoft.com/office/drawing/2014/main" id="{DEA2522A-5FEC-4F5F-9AB1-4BBB35F74116}"/>
            </a:ext>
          </a:extLst>
        </xdr:cNvPr>
        <xdr:cNvSpPr/>
      </xdr:nvSpPr>
      <xdr:spPr>
        <a:xfrm>
          <a:off x="1568823" y="667871"/>
          <a:ext cx="1255059" cy="1280160"/>
        </a:xfrm>
        <a:prstGeom prst="ellipse">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100">
              <a:solidFill>
                <a:schemeClr val="bg1"/>
              </a:solidFill>
            </a:rPr>
            <a:t>POS</a:t>
          </a:r>
          <a:endParaRPr lang="ru-RU" sz="3100">
            <a:solidFill>
              <a:schemeClr val="bg1"/>
            </a:solidFill>
          </a:endParaRPr>
        </a:p>
      </xdr:txBody>
    </xdr:sp>
    <xdr:clientData/>
  </xdr:twoCellAnchor>
  <xdr:twoCellAnchor editAs="oneCell">
    <xdr:from>
      <xdr:col>3</xdr:col>
      <xdr:colOff>141194</xdr:colOff>
      <xdr:row>7</xdr:row>
      <xdr:rowOff>87212</xdr:rowOff>
    </xdr:from>
    <xdr:to>
      <xdr:col>3</xdr:col>
      <xdr:colOff>587525</xdr:colOff>
      <xdr:row>9</xdr:row>
      <xdr:rowOff>176574</xdr:rowOff>
    </xdr:to>
    <xdr:pic>
      <xdr:nvPicPr>
        <xdr:cNvPr id="14" name="Graphic 13" descr="Shopping bag outline">
          <a:extLst>
            <a:ext uri="{FF2B5EF4-FFF2-40B4-BE49-F238E27FC236}">
              <a16:creationId xmlns:a16="http://schemas.microsoft.com/office/drawing/2014/main" id="{AC78317F-6259-43E9-BFD7-6E3B6ED0360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69994" y="1367372"/>
          <a:ext cx="446331" cy="455122"/>
        </a:xfrm>
        <a:prstGeom prst="rect">
          <a:avLst/>
        </a:prstGeom>
      </xdr:spPr>
    </xdr:pic>
    <xdr:clientData/>
  </xdr:twoCellAnchor>
  <xdr:twoCellAnchor>
    <xdr:from>
      <xdr:col>15</xdr:col>
      <xdr:colOff>400989</xdr:colOff>
      <xdr:row>28</xdr:row>
      <xdr:rowOff>53340</xdr:rowOff>
    </xdr:from>
    <xdr:to>
      <xdr:col>18</xdr:col>
      <xdr:colOff>513411</xdr:colOff>
      <xdr:row>29</xdr:row>
      <xdr:rowOff>144780</xdr:rowOff>
    </xdr:to>
    <xdr:sp macro="" textlink="Processing!H8">
      <xdr:nvSpPr>
        <xdr:cNvPr id="16" name="TextBox 15">
          <a:extLst>
            <a:ext uri="{FF2B5EF4-FFF2-40B4-BE49-F238E27FC236}">
              <a16:creationId xmlns:a16="http://schemas.microsoft.com/office/drawing/2014/main" id="{EB6122D6-8B8B-4A8F-8480-F63DF963209E}"/>
            </a:ext>
          </a:extLst>
        </xdr:cNvPr>
        <xdr:cNvSpPr txBox="1"/>
      </xdr:nvSpPr>
      <xdr:spPr>
        <a:xfrm>
          <a:off x="9544989" y="517398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17B3826-8C64-4B75-AF56-7EE3B32654F8}" type="TxLink">
            <a:rPr lang="en-US" sz="1200" b="1" i="0" u="none" strike="noStrike">
              <a:solidFill>
                <a:srgbClr val="2B4967"/>
              </a:solidFill>
              <a:latin typeface="Aptos Narrow"/>
              <a:ea typeface="+mn-ea"/>
              <a:cs typeface="+mn-cs"/>
            </a:rPr>
            <a:pPr marL="0" indent="0" algn="l"/>
            <a:t>Product Trends</a:t>
          </a:fld>
          <a:endParaRPr lang="ru-RU" sz="1200" b="1" i="0" u="none" strike="noStrike">
            <a:solidFill>
              <a:srgbClr val="2B4967"/>
            </a:solidFill>
            <a:latin typeface="Aptos Narrow"/>
            <a:ea typeface="+mn-ea"/>
            <a:cs typeface="+mn-cs"/>
          </a:endParaRPr>
        </a:p>
      </xdr:txBody>
    </xdr:sp>
    <xdr:clientData/>
  </xdr:twoCellAnchor>
  <xdr:twoCellAnchor>
    <xdr:from>
      <xdr:col>2</xdr:col>
      <xdr:colOff>174995</xdr:colOff>
      <xdr:row>11</xdr:row>
      <xdr:rowOff>30480</xdr:rowOff>
    </xdr:from>
    <xdr:to>
      <xdr:col>4</xdr:col>
      <xdr:colOff>560110</xdr:colOff>
      <xdr:row>12</xdr:row>
      <xdr:rowOff>121920</xdr:rowOff>
    </xdr:to>
    <xdr:sp macro="" textlink="Processing!G5">
      <xdr:nvSpPr>
        <xdr:cNvPr id="17" name="TextBox 16">
          <a:extLst>
            <a:ext uri="{FF2B5EF4-FFF2-40B4-BE49-F238E27FC236}">
              <a16:creationId xmlns:a16="http://schemas.microsoft.com/office/drawing/2014/main" id="{42041914-B6E7-4BC3-88EF-ED3DA014CDA8}"/>
            </a:ext>
          </a:extLst>
        </xdr:cNvPr>
        <xdr:cNvSpPr txBox="1"/>
      </xdr:nvSpPr>
      <xdr:spPr>
        <a:xfrm>
          <a:off x="1394195" y="20421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45A2661-8249-41F6-A2F3-1D6BDF56FBBE}" type="TxLink">
            <a:rPr lang="en-US" sz="1200" b="0" i="0" u="none" strike="noStrike">
              <a:solidFill>
                <a:schemeClr val="bg1"/>
              </a:solidFill>
              <a:latin typeface="Aptos Narrow"/>
            </a:rPr>
            <a:pPr algn="ctr"/>
            <a:t>SYSTEMS</a:t>
          </a:fld>
          <a:endParaRPr lang="ru-RU" sz="1600" b="1">
            <a:solidFill>
              <a:schemeClr val="bg1"/>
            </a:solidFill>
          </a:endParaRPr>
        </a:p>
      </xdr:txBody>
    </xdr:sp>
    <xdr:clientData/>
  </xdr:twoCellAnchor>
  <xdr:twoCellAnchor>
    <xdr:from>
      <xdr:col>3</xdr:col>
      <xdr:colOff>276225</xdr:colOff>
      <xdr:row>13</xdr:row>
      <xdr:rowOff>167640</xdr:rowOff>
    </xdr:from>
    <xdr:to>
      <xdr:col>3</xdr:col>
      <xdr:colOff>455295</xdr:colOff>
      <xdr:row>14</xdr:row>
      <xdr:rowOff>163830</xdr:rowOff>
    </xdr:to>
    <xdr:grpSp>
      <xdr:nvGrpSpPr>
        <xdr:cNvPr id="18" name="Group 17">
          <a:extLst>
            <a:ext uri="{FF2B5EF4-FFF2-40B4-BE49-F238E27FC236}">
              <a16:creationId xmlns:a16="http://schemas.microsoft.com/office/drawing/2014/main" id="{FC5A75CC-6066-4635-87A3-893EB95D67C7}"/>
            </a:ext>
          </a:extLst>
        </xdr:cNvPr>
        <xdr:cNvGrpSpPr/>
      </xdr:nvGrpSpPr>
      <xdr:grpSpPr>
        <a:xfrm>
          <a:off x="2105025" y="2498464"/>
          <a:ext cx="179070" cy="175484"/>
          <a:chOff x="742950" y="9277350"/>
          <a:chExt cx="533400" cy="533400"/>
        </a:xfrm>
        <a:solidFill>
          <a:srgbClr val="4C8AC6"/>
        </a:solidFill>
      </xdr:grpSpPr>
      <xdr:sp macro="" textlink="">
        <xdr:nvSpPr>
          <xdr:cNvPr id="19" name="Freeform: Shape 18">
            <a:extLst>
              <a:ext uri="{FF2B5EF4-FFF2-40B4-BE49-F238E27FC236}">
                <a16:creationId xmlns:a16="http://schemas.microsoft.com/office/drawing/2014/main" id="{6AC09D90-41BF-A17B-600B-5AB927DC1643}"/>
              </a:ext>
            </a:extLst>
          </xdr:cNvPr>
          <xdr:cNvSpPr/>
        </xdr:nvSpPr>
        <xdr:spPr>
          <a:xfrm>
            <a:off x="117157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20" name="Freeform: Shape 19">
            <a:extLst>
              <a:ext uri="{FF2B5EF4-FFF2-40B4-BE49-F238E27FC236}">
                <a16:creationId xmlns:a16="http://schemas.microsoft.com/office/drawing/2014/main" id="{BDB5F76D-2ABD-B534-A535-6036E551562A}"/>
              </a:ext>
            </a:extLst>
          </xdr:cNvPr>
          <xdr:cNvSpPr/>
        </xdr:nvSpPr>
        <xdr:spPr>
          <a:xfrm>
            <a:off x="1028700" y="9277350"/>
            <a:ext cx="104775" cy="533400"/>
          </a:xfrm>
          <a:custGeom>
            <a:avLst/>
            <a:gdLst>
              <a:gd name="connsiteX0" fmla="*/ 0 w 104775"/>
              <a:gd name="connsiteY0" fmla="*/ 0 h 533400"/>
              <a:gd name="connsiteX1" fmla="*/ 104775 w 104775"/>
              <a:gd name="connsiteY1" fmla="*/ 0 h 533400"/>
              <a:gd name="connsiteX2" fmla="*/ 104775 w 104775"/>
              <a:gd name="connsiteY2" fmla="*/ 533400 h 533400"/>
              <a:gd name="connsiteX3" fmla="*/ 0 w 104775"/>
              <a:gd name="connsiteY3" fmla="*/ 533400 h 533400"/>
            </a:gdLst>
            <a:ahLst/>
            <a:cxnLst>
              <a:cxn ang="0">
                <a:pos x="connsiteX0" y="connsiteY0"/>
              </a:cxn>
              <a:cxn ang="0">
                <a:pos x="connsiteX1" y="connsiteY1"/>
              </a:cxn>
              <a:cxn ang="0">
                <a:pos x="connsiteX2" y="connsiteY2"/>
              </a:cxn>
              <a:cxn ang="0">
                <a:pos x="connsiteX3" y="connsiteY3"/>
              </a:cxn>
            </a:cxnLst>
            <a:rect l="l" t="t" r="r" b="b"/>
            <a:pathLst>
              <a:path w="104775" h="533400">
                <a:moveTo>
                  <a:pt x="0" y="0"/>
                </a:moveTo>
                <a:lnTo>
                  <a:pt x="104775" y="0"/>
                </a:lnTo>
                <a:lnTo>
                  <a:pt x="104775" y="533400"/>
                </a:lnTo>
                <a:lnTo>
                  <a:pt x="0" y="533400"/>
                </a:lnTo>
                <a:close/>
              </a:path>
            </a:pathLst>
          </a:custGeom>
          <a:grpFill/>
          <a:ln w="9525" cap="flat">
            <a:noFill/>
            <a:prstDash val="solid"/>
            <a:miter/>
          </a:ln>
        </xdr:spPr>
        <xdr:txBody>
          <a:bodyPr rtlCol="0" anchor="ctr"/>
          <a:lstStyle/>
          <a:p>
            <a:endParaRPr lang="ru-RU"/>
          </a:p>
        </xdr:txBody>
      </xdr:sp>
      <xdr:sp macro="" textlink="">
        <xdr:nvSpPr>
          <xdr:cNvPr id="21" name="Freeform: Shape 20">
            <a:extLst>
              <a:ext uri="{FF2B5EF4-FFF2-40B4-BE49-F238E27FC236}">
                <a16:creationId xmlns:a16="http://schemas.microsoft.com/office/drawing/2014/main" id="{A1B8894C-112B-9BF3-78DD-E1E6B3373C85}"/>
              </a:ext>
            </a:extLst>
          </xdr:cNvPr>
          <xdr:cNvSpPr/>
        </xdr:nvSpPr>
        <xdr:spPr>
          <a:xfrm>
            <a:off x="88582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22" name="Freeform: Shape 21">
            <a:extLst>
              <a:ext uri="{FF2B5EF4-FFF2-40B4-BE49-F238E27FC236}">
                <a16:creationId xmlns:a16="http://schemas.microsoft.com/office/drawing/2014/main" id="{F147180D-D9EF-DDF8-A2D6-73C65C59E7E8}"/>
              </a:ext>
            </a:extLst>
          </xdr:cNvPr>
          <xdr:cNvSpPr/>
        </xdr:nvSpPr>
        <xdr:spPr>
          <a:xfrm>
            <a:off x="742950" y="9639300"/>
            <a:ext cx="104775" cy="171450"/>
          </a:xfrm>
          <a:custGeom>
            <a:avLst/>
            <a:gdLst>
              <a:gd name="connsiteX0" fmla="*/ 0 w 104775"/>
              <a:gd name="connsiteY0" fmla="*/ 0 h 171450"/>
              <a:gd name="connsiteX1" fmla="*/ 104775 w 104775"/>
              <a:gd name="connsiteY1" fmla="*/ 0 h 171450"/>
              <a:gd name="connsiteX2" fmla="*/ 104775 w 104775"/>
              <a:gd name="connsiteY2" fmla="*/ 171450 h 171450"/>
              <a:gd name="connsiteX3" fmla="*/ 0 w 104775"/>
              <a:gd name="connsiteY3" fmla="*/ 171450 h 171450"/>
            </a:gdLst>
            <a:ahLst/>
            <a:cxnLst>
              <a:cxn ang="0">
                <a:pos x="connsiteX0" y="connsiteY0"/>
              </a:cxn>
              <a:cxn ang="0">
                <a:pos x="connsiteX1" y="connsiteY1"/>
              </a:cxn>
              <a:cxn ang="0">
                <a:pos x="connsiteX2" y="connsiteY2"/>
              </a:cxn>
              <a:cxn ang="0">
                <a:pos x="connsiteX3" y="connsiteY3"/>
              </a:cxn>
            </a:cxnLst>
            <a:rect l="l" t="t" r="r" b="b"/>
            <a:pathLst>
              <a:path w="104775" h="171450">
                <a:moveTo>
                  <a:pt x="0" y="0"/>
                </a:moveTo>
                <a:lnTo>
                  <a:pt x="104775" y="0"/>
                </a:lnTo>
                <a:lnTo>
                  <a:pt x="104775" y="171450"/>
                </a:lnTo>
                <a:lnTo>
                  <a:pt x="0" y="171450"/>
                </a:lnTo>
                <a:close/>
              </a:path>
            </a:pathLst>
          </a:custGeom>
          <a:grpFill/>
          <a:ln w="9525" cap="flat">
            <a:noFill/>
            <a:prstDash val="solid"/>
            <a:miter/>
          </a:ln>
        </xdr:spPr>
        <xdr:txBody>
          <a:bodyPr rtlCol="0" anchor="ctr"/>
          <a:lstStyle/>
          <a:p>
            <a:endParaRPr lang="ru-RU"/>
          </a:p>
        </xdr:txBody>
      </xdr:sp>
    </xdr:grpSp>
    <xdr:clientData/>
  </xdr:twoCellAnchor>
  <xdr:twoCellAnchor>
    <xdr:from>
      <xdr:col>2</xdr:col>
      <xdr:colOff>429268</xdr:colOff>
      <xdr:row>15</xdr:row>
      <xdr:rowOff>7620</xdr:rowOff>
    </xdr:from>
    <xdr:to>
      <xdr:col>4</xdr:col>
      <xdr:colOff>305836</xdr:colOff>
      <xdr:row>16</xdr:row>
      <xdr:rowOff>99060</xdr:rowOff>
    </xdr:to>
    <xdr:sp macro="" textlink="Processing!G6">
      <xdr:nvSpPr>
        <xdr:cNvPr id="23" name="TextBox 22">
          <a:extLst>
            <a:ext uri="{FF2B5EF4-FFF2-40B4-BE49-F238E27FC236}">
              <a16:creationId xmlns:a16="http://schemas.microsoft.com/office/drawing/2014/main" id="{615CDF50-6DA6-4FEF-8CC7-B1E24BD02AD9}"/>
            </a:ext>
          </a:extLst>
        </xdr:cNvPr>
        <xdr:cNvSpPr txBox="1"/>
      </xdr:nvSpPr>
      <xdr:spPr>
        <a:xfrm>
          <a:off x="1648468" y="2750820"/>
          <a:ext cx="10957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A8D39C0-611B-4CA4-81BF-818F0B58058E}" type="TxLink">
            <a:rPr lang="en-US" sz="1200" b="0" i="0" u="none" strike="noStrike">
              <a:solidFill>
                <a:srgbClr val="4C8AC6"/>
              </a:solidFill>
              <a:latin typeface="Aptos Narrow"/>
              <a:ea typeface="+mn-ea"/>
              <a:cs typeface="+mn-cs"/>
            </a:rPr>
            <a:pPr marL="0" indent="0" algn="ctr"/>
            <a:t>DASHBOARD</a:t>
          </a:fld>
          <a:endParaRPr lang="ru-RU" sz="1200" b="0" i="0" u="none" strike="noStrike">
            <a:solidFill>
              <a:srgbClr val="4C8AC6"/>
            </a:solidFill>
            <a:latin typeface="Aptos Narrow"/>
            <a:ea typeface="+mn-ea"/>
            <a:cs typeface="+mn-cs"/>
          </a:endParaRPr>
        </a:p>
      </xdr:txBody>
    </xdr:sp>
    <xdr:clientData/>
  </xdr:twoCellAnchor>
  <xdr:twoCellAnchor>
    <xdr:from>
      <xdr:col>2</xdr:col>
      <xdr:colOff>247918</xdr:colOff>
      <xdr:row>19</xdr:row>
      <xdr:rowOff>83820</xdr:rowOff>
    </xdr:from>
    <xdr:to>
      <xdr:col>4</xdr:col>
      <xdr:colOff>487186</xdr:colOff>
      <xdr:row>20</xdr:row>
      <xdr:rowOff>175260</xdr:rowOff>
    </xdr:to>
    <xdr:sp macro="" textlink="Processing!N8">
      <xdr:nvSpPr>
        <xdr:cNvPr id="24" name="TextBox 23">
          <a:extLst>
            <a:ext uri="{FF2B5EF4-FFF2-40B4-BE49-F238E27FC236}">
              <a16:creationId xmlns:a16="http://schemas.microsoft.com/office/drawing/2014/main" id="{3FFB9FCF-CD86-402D-ABB8-A0CD21819742}"/>
            </a:ext>
          </a:extLst>
        </xdr:cNvPr>
        <xdr:cNvSpPr txBox="1"/>
      </xdr:nvSpPr>
      <xdr:spPr>
        <a:xfrm>
          <a:off x="1467118" y="355854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F20B6AB-360B-49BB-B173-56620FE9A37D}" type="TxLink">
            <a:rPr lang="en-US" sz="1200" b="0" i="0" u="none" strike="noStrike">
              <a:solidFill>
                <a:srgbClr val="4C8AC6"/>
              </a:solidFill>
              <a:latin typeface="Aptos Narrow"/>
              <a:ea typeface="+mn-ea"/>
              <a:cs typeface="+mn-cs"/>
            </a:rPr>
            <a:pPr marL="0" indent="0" algn="ctr"/>
            <a:t>Weekly Sales Trends</a:t>
          </a:fld>
          <a:endParaRPr lang="ru-RU" sz="1400" b="0" i="0" u="none" strike="noStrike">
            <a:solidFill>
              <a:srgbClr val="4C8AC6"/>
            </a:solidFill>
            <a:latin typeface="Aptos Narrow"/>
            <a:ea typeface="+mn-ea"/>
            <a:cs typeface="+mn-cs"/>
          </a:endParaRPr>
        </a:p>
      </xdr:txBody>
    </xdr:sp>
    <xdr:clientData/>
  </xdr:twoCellAnchor>
  <xdr:twoCellAnchor>
    <xdr:from>
      <xdr:col>3</xdr:col>
      <xdr:colOff>267567</xdr:colOff>
      <xdr:row>18</xdr:row>
      <xdr:rowOff>106680</xdr:rowOff>
    </xdr:from>
    <xdr:to>
      <xdr:col>3</xdr:col>
      <xdr:colOff>463954</xdr:colOff>
      <xdr:row>19</xdr:row>
      <xdr:rowOff>63269</xdr:rowOff>
    </xdr:to>
    <xdr:sp macro="" textlink="">
      <xdr:nvSpPr>
        <xdr:cNvPr id="25" name="Freeform: Shape 24">
          <a:extLst>
            <a:ext uri="{FF2B5EF4-FFF2-40B4-BE49-F238E27FC236}">
              <a16:creationId xmlns:a16="http://schemas.microsoft.com/office/drawing/2014/main" id="{8CBAF037-9754-493A-8956-1F3A40788572}"/>
            </a:ext>
          </a:extLst>
        </xdr:cNvPr>
        <xdr:cNvSpPr/>
      </xdr:nvSpPr>
      <xdr:spPr>
        <a:xfrm>
          <a:off x="2096367" y="3398520"/>
          <a:ext cx="196387" cy="139469"/>
        </a:xfrm>
        <a:custGeom>
          <a:avLst/>
          <a:gdLst>
            <a:gd name="connsiteX0" fmla="*/ 401003 w 553402"/>
            <a:gd name="connsiteY0" fmla="*/ 0 h 324802"/>
            <a:gd name="connsiteX1" fmla="*/ 457200 w 553402"/>
            <a:gd name="connsiteY1" fmla="*/ 56198 h 324802"/>
            <a:gd name="connsiteX2" fmla="*/ 381953 w 553402"/>
            <a:gd name="connsiteY2" fmla="*/ 131445 h 324802"/>
            <a:gd name="connsiteX3" fmla="*/ 324803 w 553402"/>
            <a:gd name="connsiteY3" fmla="*/ 74295 h 324802"/>
            <a:gd name="connsiteX4" fmla="*/ 229553 w 553402"/>
            <a:gd name="connsiteY4" fmla="*/ 169545 h 324802"/>
            <a:gd name="connsiteX5" fmla="*/ 172403 w 553402"/>
            <a:gd name="connsiteY5" fmla="*/ 112395 h 324802"/>
            <a:gd name="connsiteX6" fmla="*/ 0 w 553402"/>
            <a:gd name="connsiteY6" fmla="*/ 284798 h 324802"/>
            <a:gd name="connsiteX7" fmla="*/ 40005 w 553402"/>
            <a:gd name="connsiteY7" fmla="*/ 324803 h 324802"/>
            <a:gd name="connsiteX8" fmla="*/ 172403 w 553402"/>
            <a:gd name="connsiteY8" fmla="*/ 192405 h 324802"/>
            <a:gd name="connsiteX9" fmla="*/ 229553 w 553402"/>
            <a:gd name="connsiteY9" fmla="*/ 249555 h 324802"/>
            <a:gd name="connsiteX10" fmla="*/ 324803 w 553402"/>
            <a:gd name="connsiteY10" fmla="*/ 154305 h 324802"/>
            <a:gd name="connsiteX11" fmla="*/ 381953 w 553402"/>
            <a:gd name="connsiteY11" fmla="*/ 211455 h 324802"/>
            <a:gd name="connsiteX12" fmla="*/ 497205 w 553402"/>
            <a:gd name="connsiteY12" fmla="*/ 96202 h 324802"/>
            <a:gd name="connsiteX13" fmla="*/ 553403 w 553402"/>
            <a:gd name="connsiteY13" fmla="*/ 152400 h 324802"/>
            <a:gd name="connsiteX14" fmla="*/ 553403 w 553402"/>
            <a:gd name="connsiteY14" fmla="*/ 0 h 3248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53402" h="324802">
              <a:moveTo>
                <a:pt x="401003" y="0"/>
              </a:moveTo>
              <a:lnTo>
                <a:pt x="457200" y="56198"/>
              </a:lnTo>
              <a:lnTo>
                <a:pt x="381953" y="131445"/>
              </a:lnTo>
              <a:lnTo>
                <a:pt x="324803" y="74295"/>
              </a:lnTo>
              <a:lnTo>
                <a:pt x="229553" y="169545"/>
              </a:lnTo>
              <a:lnTo>
                <a:pt x="172403" y="112395"/>
              </a:lnTo>
              <a:lnTo>
                <a:pt x="0" y="284798"/>
              </a:lnTo>
              <a:lnTo>
                <a:pt x="40005" y="324803"/>
              </a:lnTo>
              <a:lnTo>
                <a:pt x="172403" y="192405"/>
              </a:lnTo>
              <a:lnTo>
                <a:pt x="229553" y="249555"/>
              </a:lnTo>
              <a:lnTo>
                <a:pt x="324803" y="154305"/>
              </a:lnTo>
              <a:lnTo>
                <a:pt x="381953" y="211455"/>
              </a:lnTo>
              <a:lnTo>
                <a:pt x="497205" y="96202"/>
              </a:lnTo>
              <a:lnTo>
                <a:pt x="553403" y="152400"/>
              </a:lnTo>
              <a:lnTo>
                <a:pt x="553403" y="0"/>
              </a:lnTo>
              <a:close/>
            </a:path>
          </a:pathLst>
        </a:custGeom>
        <a:solidFill>
          <a:srgbClr val="4C8AC6"/>
        </a:solidFill>
        <a:ln w="9525" cap="flat">
          <a:noFill/>
          <a:prstDash val="solid"/>
          <a:miter/>
        </a:ln>
      </xdr:spPr>
      <xdr:txBody>
        <a:bodyPr rtlCol="0" anchor="ctr"/>
        <a:lstStyle/>
        <a:p>
          <a:endParaRPr lang="ru-RU">
            <a:solidFill>
              <a:schemeClr val="bg1"/>
            </a:solidFill>
          </a:endParaRPr>
        </a:p>
      </xdr:txBody>
    </xdr:sp>
    <xdr:clientData/>
  </xdr:twoCellAnchor>
  <xdr:twoCellAnchor>
    <xdr:from>
      <xdr:col>7</xdr:col>
      <xdr:colOff>30480</xdr:colOff>
      <xdr:row>5</xdr:row>
      <xdr:rowOff>106680</xdr:rowOff>
    </xdr:from>
    <xdr:to>
      <xdr:col>9</xdr:col>
      <xdr:colOff>601980</xdr:colOff>
      <xdr:row>11</xdr:row>
      <xdr:rowOff>83820</xdr:rowOff>
    </xdr:to>
    <xdr:graphicFrame macro="">
      <xdr:nvGraphicFramePr>
        <xdr:cNvPr id="26" name="Chart 25">
          <a:extLst>
            <a:ext uri="{FF2B5EF4-FFF2-40B4-BE49-F238E27FC236}">
              <a16:creationId xmlns:a16="http://schemas.microsoft.com/office/drawing/2014/main" id="{B26D7C6C-3AD7-4880-86AB-71F26FBE0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160020</xdr:colOff>
      <xdr:row>5</xdr:row>
      <xdr:rowOff>175260</xdr:rowOff>
    </xdr:from>
    <xdr:to>
      <xdr:col>15</xdr:col>
      <xdr:colOff>76200</xdr:colOff>
      <xdr:row>11</xdr:row>
      <xdr:rowOff>83820</xdr:rowOff>
    </xdr:to>
    <xdr:graphicFrame macro="">
      <xdr:nvGraphicFramePr>
        <xdr:cNvPr id="27" name="Chart 26">
          <a:extLst>
            <a:ext uri="{FF2B5EF4-FFF2-40B4-BE49-F238E27FC236}">
              <a16:creationId xmlns:a16="http://schemas.microsoft.com/office/drawing/2014/main" id="{AD9C6FF2-8478-42DB-B25C-76084FC1E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360680</xdr:colOff>
      <xdr:row>5</xdr:row>
      <xdr:rowOff>175260</xdr:rowOff>
    </xdr:from>
    <xdr:to>
      <xdr:col>20</xdr:col>
      <xdr:colOff>316230</xdr:colOff>
      <xdr:row>11</xdr:row>
      <xdr:rowOff>148590</xdr:rowOff>
    </xdr:to>
    <xdr:graphicFrame macro="">
      <xdr:nvGraphicFramePr>
        <xdr:cNvPr id="28" name="Chart 27">
          <a:extLst>
            <a:ext uri="{FF2B5EF4-FFF2-40B4-BE49-F238E27FC236}">
              <a16:creationId xmlns:a16="http://schemas.microsoft.com/office/drawing/2014/main" id="{9BB29502-62F6-4A22-A98F-56B67DB96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480272</xdr:colOff>
      <xdr:row>29</xdr:row>
      <xdr:rowOff>0</xdr:rowOff>
    </xdr:from>
    <xdr:to>
      <xdr:col>19</xdr:col>
      <xdr:colOff>251459</xdr:colOff>
      <xdr:row>39</xdr:row>
      <xdr:rowOff>179069</xdr:rowOff>
    </xdr:to>
    <xdr:graphicFrame macro="">
      <xdr:nvGraphicFramePr>
        <xdr:cNvPr id="62" name="Chart 61">
          <a:extLst>
            <a:ext uri="{FF2B5EF4-FFF2-40B4-BE49-F238E27FC236}">
              <a16:creationId xmlns:a16="http://schemas.microsoft.com/office/drawing/2014/main" id="{E0CF576F-755D-4115-8C30-A4FC4A82F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174995</xdr:colOff>
      <xdr:row>23</xdr:row>
      <xdr:rowOff>160020</xdr:rowOff>
    </xdr:from>
    <xdr:to>
      <xdr:col>4</xdr:col>
      <xdr:colOff>560110</xdr:colOff>
      <xdr:row>25</xdr:row>
      <xdr:rowOff>68580</xdr:rowOff>
    </xdr:to>
    <xdr:sp macro="" textlink="Processing!A8">
      <xdr:nvSpPr>
        <xdr:cNvPr id="29" name="TextBox 28">
          <a:extLst>
            <a:ext uri="{FF2B5EF4-FFF2-40B4-BE49-F238E27FC236}">
              <a16:creationId xmlns:a16="http://schemas.microsoft.com/office/drawing/2014/main" id="{88565DA5-E38C-443F-AF3E-6E1FC1673B90}"/>
            </a:ext>
          </a:extLst>
        </xdr:cNvPr>
        <xdr:cNvSpPr txBox="1"/>
      </xdr:nvSpPr>
      <xdr:spPr>
        <a:xfrm>
          <a:off x="1394195" y="43662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C39502F-124D-4780-83C6-79A63114CE66}" type="TxLink">
            <a:rPr lang="en-US" sz="1200" b="0" i="0" u="none" strike="noStrike">
              <a:solidFill>
                <a:schemeClr val="bg1"/>
              </a:solidFill>
              <a:latin typeface="Aptos Narrow"/>
              <a:ea typeface="+mn-ea"/>
              <a:cs typeface="+mn-cs"/>
            </a:rPr>
            <a:pPr marL="0" indent="0" algn="ctr"/>
            <a:t>Revenue vs Expenses</a:t>
          </a:fld>
          <a:endParaRPr lang="ru-RU" sz="1200" b="0" i="0" u="none" strike="noStrike">
            <a:solidFill>
              <a:schemeClr val="bg1"/>
            </a:solidFill>
            <a:latin typeface="Aptos Narrow"/>
            <a:ea typeface="+mn-ea"/>
            <a:cs typeface="+mn-cs"/>
          </a:endParaRPr>
        </a:p>
      </xdr:txBody>
    </xdr:sp>
    <xdr:clientData/>
  </xdr:twoCellAnchor>
  <xdr:twoCellAnchor>
    <xdr:from>
      <xdr:col>2</xdr:col>
      <xdr:colOff>174995</xdr:colOff>
      <xdr:row>28</xdr:row>
      <xdr:rowOff>53340</xdr:rowOff>
    </xdr:from>
    <xdr:to>
      <xdr:col>4</xdr:col>
      <xdr:colOff>560110</xdr:colOff>
      <xdr:row>29</xdr:row>
      <xdr:rowOff>144780</xdr:rowOff>
    </xdr:to>
    <xdr:sp macro="" textlink="Processing!H8">
      <xdr:nvSpPr>
        <xdr:cNvPr id="30" name="TextBox 29">
          <a:extLst>
            <a:ext uri="{FF2B5EF4-FFF2-40B4-BE49-F238E27FC236}">
              <a16:creationId xmlns:a16="http://schemas.microsoft.com/office/drawing/2014/main" id="{FC26385A-31BD-49FE-9869-FE208E702CC6}"/>
            </a:ext>
          </a:extLst>
        </xdr:cNvPr>
        <xdr:cNvSpPr txBox="1"/>
      </xdr:nvSpPr>
      <xdr:spPr>
        <a:xfrm>
          <a:off x="1394195" y="517398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D2ABAE-91AF-4949-AB8E-FC1B66EA6534}" type="TxLink">
            <a:rPr lang="en-US" sz="1200" b="0" i="0" u="none" strike="noStrike">
              <a:solidFill>
                <a:srgbClr val="4C8AC6"/>
              </a:solidFill>
              <a:latin typeface="Aptos Narrow"/>
              <a:ea typeface="+mn-ea"/>
              <a:cs typeface="+mn-cs"/>
            </a:rPr>
            <a:pPr marL="0" indent="0" algn="ctr"/>
            <a:t>Product Trends</a:t>
          </a:fld>
          <a:endParaRPr lang="ru-RU" sz="1200" b="0" i="0" u="none" strike="noStrike">
            <a:solidFill>
              <a:srgbClr val="4C8AC6"/>
            </a:solidFill>
            <a:latin typeface="Aptos Narrow"/>
            <a:ea typeface="+mn-ea"/>
            <a:cs typeface="+mn-cs"/>
          </a:endParaRPr>
        </a:p>
      </xdr:txBody>
    </xdr:sp>
    <xdr:clientData/>
  </xdr:twoCellAnchor>
  <xdr:twoCellAnchor editAs="oneCell">
    <xdr:from>
      <xdr:col>3</xdr:col>
      <xdr:colOff>228600</xdr:colOff>
      <xdr:row>22</xdr:row>
      <xdr:rowOff>83820</xdr:rowOff>
    </xdr:from>
    <xdr:to>
      <xdr:col>3</xdr:col>
      <xdr:colOff>502920</xdr:colOff>
      <xdr:row>23</xdr:row>
      <xdr:rowOff>175260</xdr:rowOff>
    </xdr:to>
    <xdr:pic>
      <xdr:nvPicPr>
        <xdr:cNvPr id="31" name="Graphic 30" descr="Money with solid fill">
          <a:extLst>
            <a:ext uri="{FF2B5EF4-FFF2-40B4-BE49-F238E27FC236}">
              <a16:creationId xmlns:a16="http://schemas.microsoft.com/office/drawing/2014/main" id="{593857C6-4501-4B11-B3D2-75D134E2610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57400" y="4107180"/>
          <a:ext cx="274320" cy="274320"/>
        </a:xfrm>
        <a:prstGeom prst="rect">
          <a:avLst/>
        </a:prstGeom>
      </xdr:spPr>
    </xdr:pic>
    <xdr:clientData/>
  </xdr:twoCellAnchor>
  <xdr:twoCellAnchor editAs="oneCell">
    <xdr:from>
      <xdr:col>3</xdr:col>
      <xdr:colOff>182880</xdr:colOff>
      <xdr:row>26</xdr:row>
      <xdr:rowOff>121920</xdr:rowOff>
    </xdr:from>
    <xdr:to>
      <xdr:col>3</xdr:col>
      <xdr:colOff>548640</xdr:colOff>
      <xdr:row>28</xdr:row>
      <xdr:rowOff>121920</xdr:rowOff>
    </xdr:to>
    <xdr:pic>
      <xdr:nvPicPr>
        <xdr:cNvPr id="32" name="Graphic 31" descr="Continuous Improvement with solid fill">
          <a:extLst>
            <a:ext uri="{FF2B5EF4-FFF2-40B4-BE49-F238E27FC236}">
              <a16:creationId xmlns:a16="http://schemas.microsoft.com/office/drawing/2014/main" id="{3B16615E-7B91-4D19-9F12-74934097645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1680" y="4876800"/>
          <a:ext cx="365760" cy="365760"/>
        </a:xfrm>
        <a:prstGeom prst="rect">
          <a:avLst/>
        </a:prstGeom>
      </xdr:spPr>
    </xdr:pic>
    <xdr:clientData/>
  </xdr:twoCellAnchor>
  <xdr:twoCellAnchor>
    <xdr:from>
      <xdr:col>6</xdr:col>
      <xdr:colOff>205475</xdr:colOff>
      <xdr:row>5</xdr:row>
      <xdr:rowOff>151814</xdr:rowOff>
    </xdr:from>
    <xdr:to>
      <xdr:col>8</xdr:col>
      <xdr:colOff>590590</xdr:colOff>
      <xdr:row>8</xdr:row>
      <xdr:rowOff>137747</xdr:rowOff>
    </xdr:to>
    <xdr:sp macro="" textlink="Processing!O16">
      <xdr:nvSpPr>
        <xdr:cNvPr id="33" name="TextBox 32">
          <a:extLst>
            <a:ext uri="{FF2B5EF4-FFF2-40B4-BE49-F238E27FC236}">
              <a16:creationId xmlns:a16="http://schemas.microsoft.com/office/drawing/2014/main" id="{7844AAC6-CF7F-4966-81AB-1B46234516CF}"/>
            </a:ext>
          </a:extLst>
        </xdr:cNvPr>
        <xdr:cNvSpPr txBox="1"/>
      </xdr:nvSpPr>
      <xdr:spPr>
        <a:xfrm>
          <a:off x="386307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7EADCE-7CC2-44F2-830A-A703400E9D2D}"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4</xdr:row>
      <xdr:rowOff>174674</xdr:rowOff>
    </xdr:from>
    <xdr:to>
      <xdr:col>13</xdr:col>
      <xdr:colOff>598210</xdr:colOff>
      <xdr:row>7</xdr:row>
      <xdr:rowOff>160607</xdr:rowOff>
    </xdr:to>
    <xdr:sp macro="" textlink="Processing!D21">
      <xdr:nvSpPr>
        <xdr:cNvPr id="34" name="TextBox 33">
          <a:extLst>
            <a:ext uri="{FF2B5EF4-FFF2-40B4-BE49-F238E27FC236}">
              <a16:creationId xmlns:a16="http://schemas.microsoft.com/office/drawing/2014/main" id="{0FC0B928-B41D-4886-B00D-E3BC2A52490F}"/>
            </a:ext>
          </a:extLst>
        </xdr:cNvPr>
        <xdr:cNvSpPr txBox="1"/>
      </xdr:nvSpPr>
      <xdr:spPr>
        <a:xfrm>
          <a:off x="6918695" y="906194"/>
          <a:ext cx="1604315" cy="534573"/>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1F7E94-1CA8-4A39-A286-4DF71A8E134F}" type="TxLink">
            <a:rPr lang="en-US" sz="2800" b="0" i="0" u="none" strike="noStrike">
              <a:solidFill>
                <a:srgbClr val="2B4967"/>
              </a:solidFill>
              <a:latin typeface="Aptos Narrow"/>
            </a:rPr>
            <a:pPr algn="ctr"/>
            <a:t> $19,29,849 </a:t>
          </a:fld>
          <a:endParaRPr lang="ru-RU" sz="2800" b="1">
            <a:solidFill>
              <a:srgbClr val="2B4967"/>
            </a:solidFill>
          </a:endParaRPr>
        </a:p>
      </xdr:txBody>
    </xdr:sp>
    <xdr:clientData/>
  </xdr:twoCellAnchor>
  <xdr:twoCellAnchor>
    <xdr:from>
      <xdr:col>11</xdr:col>
      <xdr:colOff>213095</xdr:colOff>
      <xdr:row>7</xdr:row>
      <xdr:rowOff>35404</xdr:rowOff>
    </xdr:from>
    <xdr:to>
      <xdr:col>13</xdr:col>
      <xdr:colOff>598210</xdr:colOff>
      <xdr:row>9</xdr:row>
      <xdr:rowOff>71276</xdr:rowOff>
    </xdr:to>
    <xdr:sp macro="" textlink="Processing!E21">
      <xdr:nvSpPr>
        <xdr:cNvPr id="35" name="TextBox 34">
          <a:extLst>
            <a:ext uri="{FF2B5EF4-FFF2-40B4-BE49-F238E27FC236}">
              <a16:creationId xmlns:a16="http://schemas.microsoft.com/office/drawing/2014/main" id="{E131F8FD-8574-4AD5-9F66-4AFD982ACBA9}"/>
            </a:ext>
          </a:extLst>
        </xdr:cNvPr>
        <xdr:cNvSpPr txBox="1"/>
      </xdr:nvSpPr>
      <xdr:spPr>
        <a:xfrm>
          <a:off x="6918695" y="1315564"/>
          <a:ext cx="1604315" cy="401632"/>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2AE81E-9686-488B-B00E-B69229514C1F}" type="TxLink">
            <a:rPr lang="en-US" sz="1800" b="0" i="0" u="none" strike="noStrike">
              <a:solidFill>
                <a:srgbClr val="2B4967"/>
              </a:solidFill>
              <a:latin typeface="Aptos Narrow"/>
            </a:rPr>
            <a:pPr algn="ctr"/>
            <a:t> $16,99,513 </a:t>
          </a:fld>
          <a:endParaRPr lang="ru-RU" sz="4400" b="1">
            <a:solidFill>
              <a:srgbClr val="2B4967"/>
            </a:solidFill>
          </a:endParaRPr>
        </a:p>
      </xdr:txBody>
    </xdr:sp>
    <xdr:clientData/>
  </xdr:twoCellAnchor>
  <xdr:twoCellAnchor>
    <xdr:from>
      <xdr:col>16</xdr:col>
      <xdr:colOff>274055</xdr:colOff>
      <xdr:row>5</xdr:row>
      <xdr:rowOff>151814</xdr:rowOff>
    </xdr:from>
    <xdr:to>
      <xdr:col>19</xdr:col>
      <xdr:colOff>49570</xdr:colOff>
      <xdr:row>8</xdr:row>
      <xdr:rowOff>137747</xdr:rowOff>
    </xdr:to>
    <xdr:sp macro="" textlink="Processing!K8">
      <xdr:nvSpPr>
        <xdr:cNvPr id="36" name="TextBox 35">
          <a:extLst>
            <a:ext uri="{FF2B5EF4-FFF2-40B4-BE49-F238E27FC236}">
              <a16:creationId xmlns:a16="http://schemas.microsoft.com/office/drawing/2014/main" id="{2DFFFB2C-BA6B-4F39-8CB7-D49CC0E7519E}"/>
            </a:ext>
          </a:extLst>
        </xdr:cNvPr>
        <xdr:cNvSpPr txBox="1"/>
      </xdr:nvSpPr>
      <xdr:spPr>
        <a:xfrm>
          <a:off x="1002765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B57748A-1474-4475-8483-7FAF4302AC3B}" type="TxLink">
            <a:rPr lang="en-US" sz="2800" b="0" i="0" u="none" strike="noStrike">
              <a:solidFill>
                <a:schemeClr val="bg1"/>
              </a:solidFill>
              <a:latin typeface="Aptos Narrow"/>
            </a:rPr>
            <a:pPr algn="l"/>
            <a:t> 115 596</a:t>
          </a:fld>
          <a:endParaRPr lang="ru-RU" sz="2800" b="1">
            <a:solidFill>
              <a:schemeClr val="bg1"/>
            </a:solidFill>
          </a:endParaRPr>
        </a:p>
      </xdr:txBody>
    </xdr:sp>
    <xdr:clientData/>
  </xdr:twoCellAnchor>
  <xdr:twoCellAnchor>
    <xdr:from>
      <xdr:col>15</xdr:col>
      <xdr:colOff>197855</xdr:colOff>
      <xdr:row>5</xdr:row>
      <xdr:rowOff>151814</xdr:rowOff>
    </xdr:from>
    <xdr:to>
      <xdr:col>16</xdr:col>
      <xdr:colOff>358140</xdr:colOff>
      <xdr:row>8</xdr:row>
      <xdr:rowOff>137747</xdr:rowOff>
    </xdr:to>
    <xdr:sp macro="" textlink="Processing!J8">
      <xdr:nvSpPr>
        <xdr:cNvPr id="37" name="TextBox 36">
          <a:extLst>
            <a:ext uri="{FF2B5EF4-FFF2-40B4-BE49-F238E27FC236}">
              <a16:creationId xmlns:a16="http://schemas.microsoft.com/office/drawing/2014/main" id="{26E09FCE-7772-4490-9028-03A2820562F7}"/>
            </a:ext>
          </a:extLst>
        </xdr:cNvPr>
        <xdr:cNvSpPr txBox="1"/>
      </xdr:nvSpPr>
      <xdr:spPr>
        <a:xfrm>
          <a:off x="9341855" y="1066214"/>
          <a:ext cx="76988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A42802B-656E-4E5C-8F50-F5F1B0CCEF06}" type="TxLink">
            <a:rPr lang="en-US" sz="2800" b="0" i="0" u="none" strike="noStrike">
              <a:solidFill>
                <a:schemeClr val="bg1"/>
              </a:solidFill>
              <a:latin typeface="Aptos Narrow"/>
            </a:rPr>
            <a:pPr algn="r"/>
            <a:t>C</a:t>
          </a:fld>
          <a:endParaRPr lang="ru-RU" sz="6000" b="1">
            <a:solidFill>
              <a:schemeClr val="bg1"/>
            </a:solidFill>
          </a:endParaRPr>
        </a:p>
      </xdr:txBody>
    </xdr:sp>
    <xdr:clientData/>
  </xdr:twoCellAnchor>
  <xdr:twoCellAnchor editAs="oneCell">
    <xdr:from>
      <xdr:col>2</xdr:col>
      <xdr:colOff>128848</xdr:colOff>
      <xdr:row>37</xdr:row>
      <xdr:rowOff>91440</xdr:rowOff>
    </xdr:from>
    <xdr:to>
      <xdr:col>4</xdr:col>
      <xdr:colOff>572193</xdr:colOff>
      <xdr:row>40</xdr:row>
      <xdr:rowOff>0</xdr:rowOff>
    </xdr:to>
    <mc:AlternateContent xmlns:mc="http://schemas.openxmlformats.org/markup-compatibility/2006" xmlns:a14="http://schemas.microsoft.com/office/drawing/2010/main">
      <mc:Choice Requires="a14">
        <xdr:graphicFrame macro="">
          <xdr:nvGraphicFramePr>
            <xdr:cNvPr id="38" name="Year 6">
              <a:extLst>
                <a:ext uri="{FF2B5EF4-FFF2-40B4-BE49-F238E27FC236}">
                  <a16:creationId xmlns:a16="http://schemas.microsoft.com/office/drawing/2014/main" id="{62C3C2BE-AECD-405C-B6B6-1172A5B29491}"/>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1348048" y="6858000"/>
              <a:ext cx="1662545" cy="4572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128848</xdr:colOff>
      <xdr:row>30</xdr:row>
      <xdr:rowOff>114300</xdr:rowOff>
    </xdr:from>
    <xdr:to>
      <xdr:col>4</xdr:col>
      <xdr:colOff>572193</xdr:colOff>
      <xdr:row>37</xdr:row>
      <xdr:rowOff>121920</xdr:rowOff>
    </xdr:to>
    <mc:AlternateContent xmlns:mc="http://schemas.openxmlformats.org/markup-compatibility/2006" xmlns:a14="http://schemas.microsoft.com/office/drawing/2010/main">
      <mc:Choice Requires="a14">
        <xdr:graphicFrame macro="">
          <xdr:nvGraphicFramePr>
            <xdr:cNvPr id="39" name="Month 10">
              <a:extLst>
                <a:ext uri="{FF2B5EF4-FFF2-40B4-BE49-F238E27FC236}">
                  <a16:creationId xmlns:a16="http://schemas.microsoft.com/office/drawing/2014/main" id="{C42C6136-402A-48E9-8FE4-7B8A611DDF5E}"/>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1348048" y="5600700"/>
              <a:ext cx="1662545" cy="128778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3</xdr:row>
      <xdr:rowOff>60961</xdr:rowOff>
    </xdr:from>
    <xdr:to>
      <xdr:col>1</xdr:col>
      <xdr:colOff>342900</xdr:colOff>
      <xdr:row>11</xdr:row>
      <xdr:rowOff>68580</xdr:rowOff>
    </xdr:to>
    <mc:AlternateContent xmlns:mc="http://schemas.openxmlformats.org/markup-compatibility/2006" xmlns:a14="http://schemas.microsoft.com/office/drawing/2010/main">
      <mc:Choice Requires="a14">
        <xdr:graphicFrame macro="">
          <xdr:nvGraphicFramePr>
            <xdr:cNvPr id="40" name="Post 6">
              <a:extLst>
                <a:ext uri="{FF2B5EF4-FFF2-40B4-BE49-F238E27FC236}">
                  <a16:creationId xmlns:a16="http://schemas.microsoft.com/office/drawing/2014/main" id="{E86DEB30-7144-4071-A348-F2455E2CDA2B}"/>
                </a:ext>
              </a:extLst>
            </xdr:cNvPr>
            <xdr:cNvGraphicFramePr/>
          </xdr:nvGraphicFramePr>
          <xdr:xfrm>
            <a:off x="0" y="0"/>
            <a:ext cx="0" cy="0"/>
          </xdr:xfrm>
          <a:graphic>
            <a:graphicData uri="http://schemas.microsoft.com/office/drawing/2010/slicer">
              <sle:slicer xmlns:sle="http://schemas.microsoft.com/office/drawing/2010/slicer" name="Post 6"/>
            </a:graphicData>
          </a:graphic>
        </xdr:graphicFrame>
      </mc:Choice>
      <mc:Fallback xmlns="">
        <xdr:sp macro="" textlink="">
          <xdr:nvSpPr>
            <xdr:cNvPr id="0" name=""/>
            <xdr:cNvSpPr>
              <a:spLocks noTextEdit="1"/>
            </xdr:cNvSpPr>
          </xdr:nvSpPr>
          <xdr:spPr>
            <a:xfrm>
              <a:off x="121920" y="609601"/>
              <a:ext cx="830580" cy="147065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312420</xdr:colOff>
      <xdr:row>3</xdr:row>
      <xdr:rowOff>15240</xdr:rowOff>
    </xdr:from>
    <xdr:to>
      <xdr:col>4</xdr:col>
      <xdr:colOff>419100</xdr:colOff>
      <xdr:row>11</xdr:row>
      <xdr:rowOff>48714</xdr:rowOff>
    </xdr:to>
    <xdr:sp macro="" textlink="Processing!F2">
      <xdr:nvSpPr>
        <xdr:cNvPr id="41" name="TextBox 40">
          <a:extLst>
            <a:ext uri="{FF2B5EF4-FFF2-40B4-BE49-F238E27FC236}">
              <a16:creationId xmlns:a16="http://schemas.microsoft.com/office/drawing/2014/main" id="{B77E7DBB-13C2-49BB-8914-908A332FC4CB}"/>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F943A8-244E-4DB2-9F4D-3FA6B5ED33C3}" type="TxLink">
            <a:rPr lang="en-US" sz="34400" b="0" i="0" u="none" strike="noStrike">
              <a:blipFill>
                <a:blip xmlns:r="http://schemas.openxmlformats.org/officeDocument/2006/relationships" r:embed="rId11">
                  <a:extLst>
                    <a:ext uri="{96DAC541-7B7A-43D3-8B79-37D633B846F1}">
                      <asvg:svgBlip xmlns:asvg="http://schemas.microsoft.com/office/drawing/2016/SVG/main" r:embed="rId12"/>
                    </a:ext>
                  </a:extLst>
                </a:blip>
                <a:stretch>
                  <a:fillRect/>
                </a:stretch>
              </a:blipFill>
              <a:latin typeface="Aptos Narrow"/>
            </a:rPr>
            <a:pPr algn="ctr"/>
            <a:t> </a:t>
          </a:fld>
          <a:endParaRPr lang="ru-RU" sz="49600" b="1">
            <a:blipFill>
              <a:blip xmlns:r="http://schemas.openxmlformats.org/officeDocument/2006/relationships" r:embed="rId11">
                <a:extLst>
                  <a:ext uri="{96DAC541-7B7A-43D3-8B79-37D633B846F1}">
                    <asvg:svgBlip xmlns:asvg="http://schemas.microsoft.com/office/drawing/2016/SVG/main" r:embed="rId12"/>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3">
      <xdr:nvSpPr>
        <xdr:cNvPr id="42" name="TextBox 41">
          <a:extLst>
            <a:ext uri="{FF2B5EF4-FFF2-40B4-BE49-F238E27FC236}">
              <a16:creationId xmlns:a16="http://schemas.microsoft.com/office/drawing/2014/main" id="{48777B58-8F4F-4DF7-ACA5-8501BFD111D3}"/>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B94B8F-6DD8-4B45-A17E-EDC9C2D8A63E}" type="TxLink">
            <a:rPr lang="en-US" sz="34400" b="0" i="0" u="none" strike="noStrike">
              <a:blipFill>
                <a:blip xmlns:r="http://schemas.openxmlformats.org/officeDocument/2006/relationships" r:embed="rId13">
                  <a:extLst>
                    <a:ext uri="{96DAC541-7B7A-43D3-8B79-37D633B846F1}">
                      <asvg:svgBlip xmlns:asvg="http://schemas.microsoft.com/office/drawing/2016/SVG/main" r:embed="rId14"/>
                    </a:ext>
                  </a:extLst>
                </a:blip>
                <a:stretch>
                  <a:fillRect/>
                </a:stretch>
              </a:blipFill>
              <a:latin typeface="Aptos Narrow"/>
            </a:rPr>
            <a:pPr algn="ctr"/>
            <a:t> </a:t>
          </a:fld>
          <a:endParaRPr lang="ru-RU" sz="34400" b="1">
            <a:blipFill>
              <a:blip xmlns:r="http://schemas.openxmlformats.org/officeDocument/2006/relationships" r:embed="rId13">
                <a:extLst>
                  <a:ext uri="{96DAC541-7B7A-43D3-8B79-37D633B846F1}">
                    <asvg:svgBlip xmlns:asvg="http://schemas.microsoft.com/office/drawing/2016/SVG/main" r:embed="rId14"/>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4">
      <xdr:nvSpPr>
        <xdr:cNvPr id="43" name="TextBox 42">
          <a:extLst>
            <a:ext uri="{FF2B5EF4-FFF2-40B4-BE49-F238E27FC236}">
              <a16:creationId xmlns:a16="http://schemas.microsoft.com/office/drawing/2014/main" id="{C8D5A52F-F309-4B56-977B-7C6B9AC7072F}"/>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600FE7-6AF4-4C9C-B438-F1F770917FF5}" type="TxLink">
            <a:rPr lang="en-US" sz="34400" b="0" i="0" u="none" strike="noStrike">
              <a:blipFill>
                <a:blip xmlns:r="http://schemas.openxmlformats.org/officeDocument/2006/relationships" r:embed="rId15">
                  <a:extLst>
                    <a:ext uri="{96DAC541-7B7A-43D3-8B79-37D633B846F1}">
                      <asvg:svgBlip xmlns:asvg="http://schemas.microsoft.com/office/drawing/2016/SVG/main" r:embed="rId16"/>
                    </a:ext>
                  </a:extLst>
                </a:blip>
                <a:stretch>
                  <a:fillRect/>
                </a:stretch>
              </a:blipFill>
              <a:latin typeface="Aptos Narrow"/>
            </a:rPr>
            <a:pPr algn="ctr"/>
            <a:t> </a:t>
          </a:fld>
          <a:endParaRPr lang="ru-RU" sz="34400" b="1">
            <a:blipFill>
              <a:blip xmlns:r="http://schemas.openxmlformats.org/officeDocument/2006/relationships" r:embed="rId15">
                <a:extLst>
                  <a:ext uri="{96DAC541-7B7A-43D3-8B79-37D633B846F1}">
                    <asvg:svgBlip xmlns:asvg="http://schemas.microsoft.com/office/drawing/2016/SVG/main" r:embed="rId16"/>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5">
      <xdr:nvSpPr>
        <xdr:cNvPr id="44" name="TextBox 43">
          <a:extLst>
            <a:ext uri="{FF2B5EF4-FFF2-40B4-BE49-F238E27FC236}">
              <a16:creationId xmlns:a16="http://schemas.microsoft.com/office/drawing/2014/main" id="{246BFDF7-A086-440F-B9B8-A35C1FE5B2A1}"/>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C4F96B-A15B-4E38-8BF3-C29D993C43C1}" type="TxLink">
            <a:rPr lang="en-US" sz="34400" b="0" i="0" u="none" strike="noStrike">
              <a:blipFill>
                <a:blip xmlns:r="http://schemas.openxmlformats.org/officeDocument/2006/relationships" r:embed="rId17">
                  <a:extLst>
                    <a:ext uri="{96DAC541-7B7A-43D3-8B79-37D633B846F1}">
                      <asvg:svgBlip xmlns:asvg="http://schemas.microsoft.com/office/drawing/2016/SVG/main" r:embed="rId18"/>
                    </a:ext>
                  </a:extLst>
                </a:blip>
                <a:stretch>
                  <a:fillRect/>
                </a:stretch>
              </a:blipFill>
              <a:latin typeface="Aptos Narrow"/>
            </a:rPr>
            <a:pPr algn="ctr"/>
            <a:t> </a:t>
          </a:fld>
          <a:endParaRPr lang="ru-RU" sz="34400" b="1">
            <a:blipFill>
              <a:blip xmlns:r="http://schemas.openxmlformats.org/officeDocument/2006/relationships" r:embed="rId17">
                <a:extLst>
                  <a:ext uri="{96DAC541-7B7A-43D3-8B79-37D633B846F1}">
                    <asvg:svgBlip xmlns:asvg="http://schemas.microsoft.com/office/drawing/2016/SVG/main" r:embed="rId18"/>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6">
      <xdr:nvSpPr>
        <xdr:cNvPr id="45" name="TextBox 44">
          <a:extLst>
            <a:ext uri="{FF2B5EF4-FFF2-40B4-BE49-F238E27FC236}">
              <a16:creationId xmlns:a16="http://schemas.microsoft.com/office/drawing/2014/main" id="{B275DC47-B670-4040-9AB0-434838FBB893}"/>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1724FD-C422-48DF-B6CB-66C76995B120}" type="TxLink">
            <a:rPr lang="en-US" sz="34400" b="0" i="0" u="none" strike="noStrike">
              <a:blipFill>
                <a:blip xmlns:r="http://schemas.openxmlformats.org/officeDocument/2006/relationships" r:embed="rId19">
                  <a:extLst>
                    <a:ext uri="{96DAC541-7B7A-43D3-8B79-37D633B846F1}">
                      <asvg:svgBlip xmlns:asvg="http://schemas.microsoft.com/office/drawing/2016/SVG/main" r:embed="rId20"/>
                    </a:ext>
                  </a:extLst>
                </a:blip>
                <a:stretch>
                  <a:fillRect/>
                </a:stretch>
              </a:blipFill>
              <a:latin typeface="Aptos Narrow"/>
            </a:rPr>
            <a:pPr algn="ctr"/>
            <a:t> </a:t>
          </a:fld>
          <a:endParaRPr lang="ru-RU" sz="34400" b="1">
            <a:blipFill>
              <a:blip xmlns:r="http://schemas.openxmlformats.org/officeDocument/2006/relationships" r:embed="rId19">
                <a:extLst>
                  <a:ext uri="{96DAC541-7B7A-43D3-8B79-37D633B846F1}">
                    <asvg:svgBlip xmlns:asvg="http://schemas.microsoft.com/office/drawing/2016/SVG/main" r:embed="rId20"/>
                  </a:ext>
                </a:extLst>
              </a:blip>
              <a:stretch>
                <a:fillRect/>
              </a:stretch>
            </a:blipFill>
          </a:endParaRPr>
        </a:p>
      </xdr:txBody>
    </xdr:sp>
    <xdr:clientData/>
  </xdr:twoCellAnchor>
  <xdr:twoCellAnchor>
    <xdr:from>
      <xdr:col>12</xdr:col>
      <xdr:colOff>223266</xdr:colOff>
      <xdr:row>12</xdr:row>
      <xdr:rowOff>152400</xdr:rowOff>
    </xdr:from>
    <xdr:to>
      <xdr:col>14</xdr:col>
      <xdr:colOff>462534</xdr:colOff>
      <xdr:row>14</xdr:row>
      <xdr:rowOff>60960</xdr:rowOff>
    </xdr:to>
    <xdr:sp macro="" textlink="Processing!D21">
      <xdr:nvSpPr>
        <xdr:cNvPr id="46" name="TextBox 45">
          <a:extLst>
            <a:ext uri="{FF2B5EF4-FFF2-40B4-BE49-F238E27FC236}">
              <a16:creationId xmlns:a16="http://schemas.microsoft.com/office/drawing/2014/main" id="{F7024DF4-05CA-4430-9A10-6B40CF641608}"/>
            </a:ext>
          </a:extLst>
        </xdr:cNvPr>
        <xdr:cNvSpPr txBox="1"/>
      </xdr:nvSpPr>
      <xdr:spPr>
        <a:xfrm>
          <a:off x="7538466" y="234696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3FA0AD29-6E16-442E-A8D3-7DCB6F8C02C9}" type="TxLink">
            <a:rPr lang="en-US" sz="1600" b="0" i="0" u="none" strike="noStrike">
              <a:solidFill>
                <a:srgbClr val="4FA992"/>
              </a:solidFill>
              <a:latin typeface="Aptos Narrow"/>
              <a:ea typeface="+mn-ea"/>
              <a:cs typeface="+mn-cs"/>
            </a:rPr>
            <a:pPr marL="0" indent="0" algn="r"/>
            <a:t> $19,29,849 </a:t>
          </a:fld>
          <a:endParaRPr lang="ru-RU" sz="2800" b="0" i="0" u="none" strike="noStrike">
            <a:solidFill>
              <a:srgbClr val="4FA992"/>
            </a:solidFill>
            <a:latin typeface="Aptos Narrow"/>
            <a:ea typeface="+mn-ea"/>
            <a:cs typeface="+mn-cs"/>
          </a:endParaRPr>
        </a:p>
      </xdr:txBody>
    </xdr:sp>
    <xdr:clientData/>
  </xdr:twoCellAnchor>
  <xdr:twoCellAnchor>
    <xdr:from>
      <xdr:col>9</xdr:col>
      <xdr:colOff>596646</xdr:colOff>
      <xdr:row>12</xdr:row>
      <xdr:rowOff>152400</xdr:rowOff>
    </xdr:from>
    <xdr:to>
      <xdr:col>12</xdr:col>
      <xdr:colOff>226314</xdr:colOff>
      <xdr:row>14</xdr:row>
      <xdr:rowOff>60960</xdr:rowOff>
    </xdr:to>
    <xdr:sp macro="" textlink="Processing!B8">
      <xdr:nvSpPr>
        <xdr:cNvPr id="47" name="TextBox 46">
          <a:extLst>
            <a:ext uri="{FF2B5EF4-FFF2-40B4-BE49-F238E27FC236}">
              <a16:creationId xmlns:a16="http://schemas.microsoft.com/office/drawing/2014/main" id="{F1699BFD-453F-4C47-B873-D45AA10A5209}"/>
            </a:ext>
          </a:extLst>
        </xdr:cNvPr>
        <xdr:cNvSpPr txBox="1"/>
      </xdr:nvSpPr>
      <xdr:spPr>
        <a:xfrm>
          <a:off x="6083046" y="234696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EAD7B0A-75C1-45F2-9C63-5D3158483BCB}" type="TxLink">
            <a:rPr lang="en-US" sz="1200" b="0" i="0" u="none" strike="noStrike">
              <a:solidFill>
                <a:srgbClr val="4FA992"/>
              </a:solidFill>
              <a:latin typeface="Aptos Narrow"/>
              <a:ea typeface="+mn-ea"/>
              <a:cs typeface="+mn-cs"/>
            </a:rPr>
            <a:pPr marL="0" indent="0" algn="r"/>
            <a:t>Revenue</a:t>
          </a:fld>
          <a:endParaRPr lang="ru-RU" sz="2400" b="0" i="0" u="none" strike="noStrike">
            <a:solidFill>
              <a:srgbClr val="4FA992"/>
            </a:solidFill>
            <a:latin typeface="Aptos Narrow"/>
            <a:ea typeface="+mn-ea"/>
            <a:cs typeface="+mn-cs"/>
          </a:endParaRPr>
        </a:p>
      </xdr:txBody>
    </xdr:sp>
    <xdr:clientData/>
  </xdr:twoCellAnchor>
  <xdr:twoCellAnchor>
    <xdr:from>
      <xdr:col>5</xdr:col>
      <xdr:colOff>396240</xdr:colOff>
      <xdr:row>20</xdr:row>
      <xdr:rowOff>22860</xdr:rowOff>
    </xdr:from>
    <xdr:to>
      <xdr:col>14</xdr:col>
      <xdr:colOff>510540</xdr:colOff>
      <xdr:row>37</xdr:row>
      <xdr:rowOff>22860</xdr:rowOff>
    </xdr:to>
    <xdr:graphicFrame macro="">
      <xdr:nvGraphicFramePr>
        <xdr:cNvPr id="60" name="Chart 59">
          <a:extLst>
            <a:ext uri="{FF2B5EF4-FFF2-40B4-BE49-F238E27FC236}">
              <a16:creationId xmlns:a16="http://schemas.microsoft.com/office/drawing/2014/main" id="{F19C1395-5D10-4BA8-8C11-BB26E3A6F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467106</xdr:colOff>
      <xdr:row>12</xdr:row>
      <xdr:rowOff>152400</xdr:rowOff>
    </xdr:from>
    <xdr:to>
      <xdr:col>8</xdr:col>
      <xdr:colOff>579528</xdr:colOff>
      <xdr:row>14</xdr:row>
      <xdr:rowOff>60960</xdr:rowOff>
    </xdr:to>
    <xdr:sp macro="" textlink="Processing!A8">
      <xdr:nvSpPr>
        <xdr:cNvPr id="49" name="TextBox 48">
          <a:extLst>
            <a:ext uri="{FF2B5EF4-FFF2-40B4-BE49-F238E27FC236}">
              <a16:creationId xmlns:a16="http://schemas.microsoft.com/office/drawing/2014/main" id="{3E80A50C-82FE-434C-B72B-E2C22DD3E040}"/>
            </a:ext>
          </a:extLst>
        </xdr:cNvPr>
        <xdr:cNvSpPr txBox="1"/>
      </xdr:nvSpPr>
      <xdr:spPr>
        <a:xfrm>
          <a:off x="3515106" y="234696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7F384E6-C880-4854-94C4-2E450A7775D4}" type="TxLink">
            <a:rPr lang="en-US" sz="1200" b="1" i="0" u="none" strike="noStrike">
              <a:solidFill>
                <a:srgbClr val="2B4967"/>
              </a:solidFill>
              <a:latin typeface="Aptos Narrow"/>
              <a:ea typeface="+mn-ea"/>
              <a:cs typeface="+mn-cs"/>
            </a:rPr>
            <a:pPr marL="0" indent="0" algn="l"/>
            <a:t>Revenue vs Expenses</a:t>
          </a:fld>
          <a:endParaRPr lang="ru-RU" sz="1200" b="1" i="0" u="none" strike="noStrike">
            <a:solidFill>
              <a:srgbClr val="2B4967"/>
            </a:solidFill>
            <a:latin typeface="Aptos Narrow"/>
            <a:ea typeface="+mn-ea"/>
            <a:cs typeface="+mn-cs"/>
          </a:endParaRPr>
        </a:p>
      </xdr:txBody>
    </xdr:sp>
    <xdr:clientData/>
  </xdr:twoCellAnchor>
  <xdr:twoCellAnchor editAs="oneCell">
    <xdr:from>
      <xdr:col>5</xdr:col>
      <xdr:colOff>510540</xdr:colOff>
      <xdr:row>36</xdr:row>
      <xdr:rowOff>45720</xdr:rowOff>
    </xdr:from>
    <xdr:to>
      <xdr:col>14</xdr:col>
      <xdr:colOff>487680</xdr:colOff>
      <xdr:row>38</xdr:row>
      <xdr:rowOff>30480</xdr:rowOff>
    </xdr:to>
    <mc:AlternateContent xmlns:mc="http://schemas.openxmlformats.org/markup-compatibility/2006" xmlns:a14="http://schemas.microsoft.com/office/drawing/2010/main">
      <mc:Choice Requires="a14">
        <xdr:graphicFrame macro="">
          <xdr:nvGraphicFramePr>
            <xdr:cNvPr id="50" name="Month 11">
              <a:extLst>
                <a:ext uri="{FF2B5EF4-FFF2-40B4-BE49-F238E27FC236}">
                  <a16:creationId xmlns:a16="http://schemas.microsoft.com/office/drawing/2014/main" id="{C355A7D6-4DC7-4426-9D85-A326117D3252}"/>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3558540" y="6629400"/>
              <a:ext cx="5463540" cy="3505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223266</xdr:colOff>
      <xdr:row>14</xdr:row>
      <xdr:rowOff>83820</xdr:rowOff>
    </xdr:from>
    <xdr:to>
      <xdr:col>14</xdr:col>
      <xdr:colOff>462534</xdr:colOff>
      <xdr:row>15</xdr:row>
      <xdr:rowOff>175260</xdr:rowOff>
    </xdr:to>
    <xdr:sp macro="" textlink="Processing!E21">
      <xdr:nvSpPr>
        <xdr:cNvPr id="51" name="TextBox 50">
          <a:extLst>
            <a:ext uri="{FF2B5EF4-FFF2-40B4-BE49-F238E27FC236}">
              <a16:creationId xmlns:a16="http://schemas.microsoft.com/office/drawing/2014/main" id="{54646945-5718-4138-A0CD-F4DA3C0936E3}"/>
            </a:ext>
          </a:extLst>
        </xdr:cNvPr>
        <xdr:cNvSpPr txBox="1"/>
      </xdr:nvSpPr>
      <xdr:spPr>
        <a:xfrm>
          <a:off x="7538466" y="264414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0BF3C69-CB9B-473B-AB1C-290F7DE97570}" type="TxLink">
            <a:rPr lang="en-US" sz="1600" b="0" i="0" u="none" strike="noStrike">
              <a:solidFill>
                <a:srgbClr val="4B89C5"/>
              </a:solidFill>
              <a:latin typeface="Aptos Narrow"/>
              <a:ea typeface="+mn-ea"/>
              <a:cs typeface="+mn-cs"/>
            </a:rPr>
            <a:pPr marL="0" indent="0" algn="r"/>
            <a:t> $16,99,513 </a:t>
          </a:fld>
          <a:endParaRPr lang="ru-RU" sz="2800" b="0" i="0" u="none" strike="noStrike">
            <a:solidFill>
              <a:srgbClr val="4B89C5"/>
            </a:solidFill>
            <a:latin typeface="Aptos Narrow"/>
            <a:ea typeface="+mn-ea"/>
            <a:cs typeface="+mn-cs"/>
          </a:endParaRPr>
        </a:p>
      </xdr:txBody>
    </xdr:sp>
    <xdr:clientData/>
  </xdr:twoCellAnchor>
  <xdr:twoCellAnchor>
    <xdr:from>
      <xdr:col>9</xdr:col>
      <xdr:colOff>596646</xdr:colOff>
      <xdr:row>14</xdr:row>
      <xdr:rowOff>83820</xdr:rowOff>
    </xdr:from>
    <xdr:to>
      <xdr:col>12</xdr:col>
      <xdr:colOff>226314</xdr:colOff>
      <xdr:row>15</xdr:row>
      <xdr:rowOff>175260</xdr:rowOff>
    </xdr:to>
    <xdr:sp macro="" textlink="Processing!C8">
      <xdr:nvSpPr>
        <xdr:cNvPr id="52" name="TextBox 51">
          <a:extLst>
            <a:ext uri="{FF2B5EF4-FFF2-40B4-BE49-F238E27FC236}">
              <a16:creationId xmlns:a16="http://schemas.microsoft.com/office/drawing/2014/main" id="{FAA66E5F-CB19-427C-83A4-675D14740A3B}"/>
            </a:ext>
          </a:extLst>
        </xdr:cNvPr>
        <xdr:cNvSpPr txBox="1"/>
      </xdr:nvSpPr>
      <xdr:spPr>
        <a:xfrm>
          <a:off x="6083046" y="264414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820778E-800E-49CF-8C4E-9B43751EA453}" type="TxLink">
            <a:rPr lang="en-US" sz="1200" b="0" i="0" u="none" strike="noStrike">
              <a:solidFill>
                <a:srgbClr val="4B89C5"/>
              </a:solidFill>
              <a:latin typeface="Aptos Narrow"/>
              <a:ea typeface="+mn-ea"/>
              <a:cs typeface="+mn-cs"/>
            </a:rPr>
            <a:pPr marL="0" indent="0" algn="r"/>
            <a:t>Expenses</a:t>
          </a:fld>
          <a:endParaRPr lang="ru-RU" sz="2400" b="0" i="0" u="none" strike="noStrike">
            <a:solidFill>
              <a:srgbClr val="4B89C5"/>
            </a:solidFill>
            <a:latin typeface="Aptos Narrow"/>
            <a:ea typeface="+mn-ea"/>
            <a:cs typeface="+mn-cs"/>
          </a:endParaRPr>
        </a:p>
      </xdr:txBody>
    </xdr:sp>
    <xdr:clientData/>
  </xdr:twoCellAnchor>
  <xdr:twoCellAnchor>
    <xdr:from>
      <xdr:col>15</xdr:col>
      <xdr:colOff>274320</xdr:colOff>
      <xdr:row>14</xdr:row>
      <xdr:rowOff>114300</xdr:rowOff>
    </xdr:from>
    <xdr:to>
      <xdr:col>19</xdr:col>
      <xdr:colOff>487680</xdr:colOff>
      <xdr:row>26</xdr:row>
      <xdr:rowOff>38100</xdr:rowOff>
    </xdr:to>
    <xdr:graphicFrame macro="">
      <xdr:nvGraphicFramePr>
        <xdr:cNvPr id="61" name="Chart 60">
          <a:extLst>
            <a:ext uri="{FF2B5EF4-FFF2-40B4-BE49-F238E27FC236}">
              <a16:creationId xmlns:a16="http://schemas.microsoft.com/office/drawing/2014/main" id="{54DC18DC-B5C0-4C7F-8940-24EBE2E64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16</xdr:col>
      <xdr:colOff>287503</xdr:colOff>
      <xdr:row>12</xdr:row>
      <xdr:rowOff>152400</xdr:rowOff>
    </xdr:from>
    <xdr:to>
      <xdr:col>19</xdr:col>
      <xdr:colOff>63018</xdr:colOff>
      <xdr:row>14</xdr:row>
      <xdr:rowOff>60960</xdr:rowOff>
    </xdr:to>
    <xdr:sp macro="" textlink="Processing!N8">
      <xdr:nvSpPr>
        <xdr:cNvPr id="54" name="TextBox 53">
          <a:extLst>
            <a:ext uri="{FF2B5EF4-FFF2-40B4-BE49-F238E27FC236}">
              <a16:creationId xmlns:a16="http://schemas.microsoft.com/office/drawing/2014/main" id="{98BA2143-2570-46BF-BAE4-980A08E47833}"/>
            </a:ext>
          </a:extLst>
        </xdr:cNvPr>
        <xdr:cNvSpPr txBox="1"/>
      </xdr:nvSpPr>
      <xdr:spPr>
        <a:xfrm>
          <a:off x="10041103" y="23469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FDE9070-1720-4449-9845-70DD53A0B8DE}" type="TxLink">
            <a:rPr lang="en-US" sz="1200" b="1" i="0" u="none" strike="noStrike">
              <a:solidFill>
                <a:srgbClr val="2B4967"/>
              </a:solidFill>
              <a:latin typeface="Aptos Narrow"/>
              <a:ea typeface="+mn-ea"/>
              <a:cs typeface="+mn-cs"/>
            </a:rPr>
            <a:pPr marL="0" indent="0" algn="ctr"/>
            <a:t>Weekly Sales Trends</a:t>
          </a:fld>
          <a:endParaRPr lang="ru-RU" sz="1200" b="1" i="0" u="none" strike="noStrike">
            <a:solidFill>
              <a:srgbClr val="2B4967"/>
            </a:solidFill>
            <a:latin typeface="Aptos Narrow"/>
            <a:ea typeface="+mn-ea"/>
            <a:cs typeface="+mn-cs"/>
          </a:endParaRPr>
        </a:p>
      </xdr:txBody>
    </xdr:sp>
    <xdr:clientData/>
  </xdr:twoCellAnchor>
  <xdr:twoCellAnchor>
    <xdr:from>
      <xdr:col>5</xdr:col>
      <xdr:colOff>243840</xdr:colOff>
      <xdr:row>3</xdr:row>
      <xdr:rowOff>68580</xdr:rowOff>
    </xdr:from>
    <xdr:to>
      <xdr:col>9</xdr:col>
      <xdr:colOff>586740</xdr:colOff>
      <xdr:row>11</xdr:row>
      <xdr:rowOff>60960</xdr:rowOff>
    </xdr:to>
    <xdr:sp macro="" textlink="">
      <xdr:nvSpPr>
        <xdr:cNvPr id="55" name="Rectangle 54">
          <a:hlinkClick xmlns:r="http://schemas.openxmlformats.org/officeDocument/2006/relationships" r:id="rId23"/>
          <a:extLst>
            <a:ext uri="{FF2B5EF4-FFF2-40B4-BE49-F238E27FC236}">
              <a16:creationId xmlns:a16="http://schemas.microsoft.com/office/drawing/2014/main" id="{64F652BD-8CF0-470F-BD62-E035C28E89A6}"/>
            </a:ext>
          </a:extLst>
        </xdr:cNvPr>
        <xdr:cNvSpPr/>
      </xdr:nvSpPr>
      <xdr:spPr>
        <a:xfrm>
          <a:off x="3291840" y="617220"/>
          <a:ext cx="2781300" cy="1455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205740</xdr:colOff>
      <xdr:row>3</xdr:row>
      <xdr:rowOff>91440</xdr:rowOff>
    </xdr:from>
    <xdr:to>
      <xdr:col>19</xdr:col>
      <xdr:colOff>541020</xdr:colOff>
      <xdr:row>11</xdr:row>
      <xdr:rowOff>38100</xdr:rowOff>
    </xdr:to>
    <xdr:sp macro="" textlink="">
      <xdr:nvSpPr>
        <xdr:cNvPr id="56" name="Rectangle 55">
          <a:hlinkClick xmlns:r="http://schemas.openxmlformats.org/officeDocument/2006/relationships" r:id="rId24"/>
          <a:extLst>
            <a:ext uri="{FF2B5EF4-FFF2-40B4-BE49-F238E27FC236}">
              <a16:creationId xmlns:a16="http://schemas.microsoft.com/office/drawing/2014/main" id="{9D1A0146-8830-41C4-9DA1-52DAB017EB63}"/>
            </a:ext>
          </a:extLst>
        </xdr:cNvPr>
        <xdr:cNvSpPr/>
      </xdr:nvSpPr>
      <xdr:spPr>
        <a:xfrm>
          <a:off x="9349740" y="640080"/>
          <a:ext cx="2773680"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205740</xdr:colOff>
      <xdr:row>13</xdr:row>
      <xdr:rowOff>91440</xdr:rowOff>
    </xdr:from>
    <xdr:to>
      <xdr:col>4</xdr:col>
      <xdr:colOff>496685</xdr:colOff>
      <xdr:row>16</xdr:row>
      <xdr:rowOff>126752</xdr:rowOff>
    </xdr:to>
    <xdr:sp macro="" textlink="">
      <xdr:nvSpPr>
        <xdr:cNvPr id="57" name="Rectangle 56">
          <a:hlinkClick xmlns:r="http://schemas.openxmlformats.org/officeDocument/2006/relationships" r:id="rId25"/>
          <a:extLst>
            <a:ext uri="{FF2B5EF4-FFF2-40B4-BE49-F238E27FC236}">
              <a16:creationId xmlns:a16="http://schemas.microsoft.com/office/drawing/2014/main" id="{EF23B1A3-D111-4EAC-B005-855F191D98DD}"/>
            </a:ext>
          </a:extLst>
        </xdr:cNvPr>
        <xdr:cNvSpPr/>
      </xdr:nvSpPr>
      <xdr:spPr>
        <a:xfrm>
          <a:off x="1424940" y="246888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205740</xdr:colOff>
      <xdr:row>18</xdr:row>
      <xdr:rowOff>0</xdr:rowOff>
    </xdr:from>
    <xdr:to>
      <xdr:col>4</xdr:col>
      <xdr:colOff>496685</xdr:colOff>
      <xdr:row>21</xdr:row>
      <xdr:rowOff>35312</xdr:rowOff>
    </xdr:to>
    <xdr:sp macro="" textlink="">
      <xdr:nvSpPr>
        <xdr:cNvPr id="58" name="Rectangle 57">
          <a:hlinkClick xmlns:r="http://schemas.openxmlformats.org/officeDocument/2006/relationships" r:id="rId23"/>
          <a:extLst>
            <a:ext uri="{FF2B5EF4-FFF2-40B4-BE49-F238E27FC236}">
              <a16:creationId xmlns:a16="http://schemas.microsoft.com/office/drawing/2014/main" id="{95914041-28DF-4E9A-B1FA-365998F69777}"/>
            </a:ext>
          </a:extLst>
        </xdr:cNvPr>
        <xdr:cNvSpPr/>
      </xdr:nvSpPr>
      <xdr:spPr>
        <a:xfrm>
          <a:off x="1424940" y="329184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205740</xdr:colOff>
      <xdr:row>26</xdr:row>
      <xdr:rowOff>99060</xdr:rowOff>
    </xdr:from>
    <xdr:to>
      <xdr:col>4</xdr:col>
      <xdr:colOff>496685</xdr:colOff>
      <xdr:row>29</xdr:row>
      <xdr:rowOff>134372</xdr:rowOff>
    </xdr:to>
    <xdr:sp macro="" textlink="">
      <xdr:nvSpPr>
        <xdr:cNvPr id="59" name="Rectangle 58">
          <a:hlinkClick xmlns:r="http://schemas.openxmlformats.org/officeDocument/2006/relationships" r:id="rId24"/>
          <a:extLst>
            <a:ext uri="{FF2B5EF4-FFF2-40B4-BE49-F238E27FC236}">
              <a16:creationId xmlns:a16="http://schemas.microsoft.com/office/drawing/2014/main" id="{9F25BD9A-0682-42FA-80D7-6CEBEDE43063}"/>
            </a:ext>
          </a:extLst>
        </xdr:cNvPr>
        <xdr:cNvSpPr/>
      </xdr:nvSpPr>
      <xdr:spPr>
        <a:xfrm>
          <a:off x="1424940" y="485394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20</xdr:col>
      <xdr:colOff>484094</xdr:colOff>
      <xdr:row>4</xdr:row>
      <xdr:rowOff>116541</xdr:rowOff>
    </xdr:from>
    <xdr:to>
      <xdr:col>21</xdr:col>
      <xdr:colOff>394447</xdr:colOff>
      <xdr:row>7</xdr:row>
      <xdr:rowOff>91814</xdr:rowOff>
    </xdr:to>
    <xdr:pic>
      <xdr:nvPicPr>
        <xdr:cNvPr id="63" name="Graphic 62" descr="Moon and stars with solid fill">
          <a:hlinkClick xmlns:r="http://schemas.openxmlformats.org/officeDocument/2006/relationships" r:id="rId26"/>
          <a:extLst>
            <a:ext uri="{FF2B5EF4-FFF2-40B4-BE49-F238E27FC236}">
              <a16:creationId xmlns:a16="http://schemas.microsoft.com/office/drawing/2014/main" id="{07F09A21-39D3-4728-A408-6CBE809EE34C}"/>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676094" y="833717"/>
          <a:ext cx="519953" cy="513156"/>
        </a:xfrm>
        <a:prstGeom prst="rect">
          <a:avLst/>
        </a:prstGeom>
      </xdr:spPr>
    </xdr:pic>
    <xdr:clientData/>
  </xdr:twoCellAnchor>
  <xdr:twoCellAnchor>
    <xdr:from>
      <xdr:col>0</xdr:col>
      <xdr:colOff>0</xdr:colOff>
      <xdr:row>0</xdr:row>
      <xdr:rowOff>0</xdr:rowOff>
    </xdr:from>
    <xdr:to>
      <xdr:col>1</xdr:col>
      <xdr:colOff>137160</xdr:colOff>
      <xdr:row>1</xdr:row>
      <xdr:rowOff>68580</xdr:rowOff>
    </xdr:to>
    <xdr:sp macro="" textlink="">
      <xdr:nvSpPr>
        <xdr:cNvPr id="64" name="Rectangle 63">
          <a:extLst>
            <a:ext uri="{FF2B5EF4-FFF2-40B4-BE49-F238E27FC236}">
              <a16:creationId xmlns:a16="http://schemas.microsoft.com/office/drawing/2014/main" id="{B59C532B-8D9D-4BD4-8B95-1FA87CCE6A2B}"/>
            </a:ext>
          </a:extLst>
        </xdr:cNvPr>
        <xdr:cNvSpPr/>
      </xdr:nvSpPr>
      <xdr:spPr>
        <a:xfrm>
          <a:off x="0" y="0"/>
          <a:ext cx="746760" cy="251460"/>
        </a:xfrm>
        <a:prstGeom prst="rect">
          <a:avLst/>
        </a:prstGeom>
        <a:solidFill>
          <a:srgbClr val="F4F3E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365760</xdr:colOff>
      <xdr:row>44</xdr:row>
      <xdr:rowOff>0</xdr:rowOff>
    </xdr:to>
    <xdr:sp macro="" textlink="">
      <xdr:nvSpPr>
        <xdr:cNvPr id="2" name="Rectangle 1">
          <a:extLst>
            <a:ext uri="{FF2B5EF4-FFF2-40B4-BE49-F238E27FC236}">
              <a16:creationId xmlns:a16="http://schemas.microsoft.com/office/drawing/2014/main" id="{AFED47FA-BA07-4C90-B951-87FF5DFBFC2F}"/>
            </a:ext>
          </a:extLst>
        </xdr:cNvPr>
        <xdr:cNvSpPr/>
      </xdr:nvSpPr>
      <xdr:spPr>
        <a:xfrm>
          <a:off x="0" y="0"/>
          <a:ext cx="14996160" cy="8046720"/>
        </a:xfrm>
        <a:prstGeom prst="rect">
          <a:avLst/>
        </a:prstGeom>
        <a:gradFill>
          <a:gsLst>
            <a:gs pos="13000">
              <a:srgbClr val="711967"/>
            </a:gs>
            <a:gs pos="37000">
              <a:srgbClr val="1E0E50"/>
            </a:gs>
            <a:gs pos="100000">
              <a:schemeClr val="tx1"/>
            </a:gs>
          </a:gsLst>
          <a:lin ang="8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0</xdr:colOff>
      <xdr:row>0</xdr:row>
      <xdr:rowOff>0</xdr:rowOff>
    </xdr:from>
    <xdr:to>
      <xdr:col>24</xdr:col>
      <xdr:colOff>365760</xdr:colOff>
      <xdr:row>44</xdr:row>
      <xdr:rowOff>0</xdr:rowOff>
    </xdr:to>
    <xdr:sp macro="" textlink="">
      <xdr:nvSpPr>
        <xdr:cNvPr id="3" name="Rectangle 2">
          <a:extLst>
            <a:ext uri="{FF2B5EF4-FFF2-40B4-BE49-F238E27FC236}">
              <a16:creationId xmlns:a16="http://schemas.microsoft.com/office/drawing/2014/main" id="{B59369E1-FA16-4B4B-9FB0-987769CC0039}"/>
            </a:ext>
          </a:extLst>
        </xdr:cNvPr>
        <xdr:cNvSpPr/>
      </xdr:nvSpPr>
      <xdr:spPr>
        <a:xfrm>
          <a:off x="0" y="0"/>
          <a:ext cx="14996160" cy="8046720"/>
        </a:xfrm>
        <a:prstGeom prst="rect">
          <a:avLst/>
        </a:prstGeom>
        <a:gradFill>
          <a:gsLst>
            <a:gs pos="0">
              <a:srgbClr val="1E0E50">
                <a:alpha val="0"/>
              </a:srgbClr>
            </a:gs>
            <a:gs pos="65000">
              <a:srgbClr val="00072C"/>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19594</xdr:colOff>
      <xdr:row>1</xdr:row>
      <xdr:rowOff>167640</xdr:rowOff>
    </xdr:from>
    <xdr:to>
      <xdr:col>20</xdr:col>
      <xdr:colOff>312420</xdr:colOff>
      <xdr:row>40</xdr:row>
      <xdr:rowOff>167640</xdr:rowOff>
    </xdr:to>
    <xdr:sp macro="" textlink="">
      <xdr:nvSpPr>
        <xdr:cNvPr id="4" name="Rectangle: Rounded Corners 3">
          <a:extLst>
            <a:ext uri="{FF2B5EF4-FFF2-40B4-BE49-F238E27FC236}">
              <a16:creationId xmlns:a16="http://schemas.microsoft.com/office/drawing/2014/main" id="{861AA7FE-B0BC-4BBA-A5A9-DD8D839A8837}"/>
            </a:ext>
          </a:extLst>
        </xdr:cNvPr>
        <xdr:cNvSpPr/>
      </xdr:nvSpPr>
      <xdr:spPr>
        <a:xfrm>
          <a:off x="1238794" y="350520"/>
          <a:ext cx="11265626" cy="7132320"/>
        </a:xfrm>
        <a:prstGeom prst="roundRect">
          <a:avLst>
            <a:gd name="adj" fmla="val 2780"/>
          </a:avLst>
        </a:prstGeom>
        <a:gradFill flip="none" rotWithShape="1">
          <a:gsLst>
            <a:gs pos="0">
              <a:srgbClr val="901160"/>
            </a:gs>
            <a:gs pos="26000">
              <a:srgbClr val="190E5E"/>
            </a:gs>
            <a:gs pos="51000">
              <a:srgbClr val="00052B"/>
            </a:gs>
          </a:gsLst>
          <a:lin ang="8400000" scaled="0"/>
          <a:tileRect/>
        </a:gradFill>
        <a:ln w="9525">
          <a:gradFill>
            <a:gsLst>
              <a:gs pos="86014">
                <a:srgbClr val="261AA8"/>
              </a:gs>
              <a:gs pos="0">
                <a:srgbClr val="F31DA1"/>
              </a:gs>
              <a:gs pos="56000">
                <a:srgbClr val="0070C0"/>
              </a:gs>
            </a:gsLst>
            <a:lin ang="8400000" scaled="0"/>
          </a:gradFill>
        </a:ln>
        <a:effectLst>
          <a:outerShdw blurRad="444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28596</xdr:colOff>
      <xdr:row>2</xdr:row>
      <xdr:rowOff>0</xdr:rowOff>
    </xdr:from>
    <xdr:to>
      <xdr:col>5</xdr:col>
      <xdr:colOff>63038</xdr:colOff>
      <xdr:row>40</xdr:row>
      <xdr:rowOff>158634</xdr:rowOff>
    </xdr:to>
    <xdr:sp macro="" textlink="">
      <xdr:nvSpPr>
        <xdr:cNvPr id="5" name="Rectangle: Rounded Corners 13">
          <a:extLst>
            <a:ext uri="{FF2B5EF4-FFF2-40B4-BE49-F238E27FC236}">
              <a16:creationId xmlns:a16="http://schemas.microsoft.com/office/drawing/2014/main" id="{7F27561B-C207-430C-87E0-CE5D181B5087}"/>
            </a:ext>
          </a:extLst>
        </xdr:cNvPr>
        <xdr:cNvSpPr/>
      </xdr:nvSpPr>
      <xdr:spPr>
        <a:xfrm>
          <a:off x="1247796" y="365760"/>
          <a:ext cx="1863242" cy="7108074"/>
        </a:xfrm>
        <a:custGeom>
          <a:avLst/>
          <a:gdLst>
            <a:gd name="connsiteX0" fmla="*/ 0 w 2090059"/>
            <a:gd name="connsiteY0" fmla="*/ 180393 h 7498080"/>
            <a:gd name="connsiteX1" fmla="*/ 180393 w 2090059"/>
            <a:gd name="connsiteY1" fmla="*/ 0 h 7498080"/>
            <a:gd name="connsiteX2" fmla="*/ 1909666 w 2090059"/>
            <a:gd name="connsiteY2" fmla="*/ 0 h 7498080"/>
            <a:gd name="connsiteX3" fmla="*/ 2090059 w 2090059"/>
            <a:gd name="connsiteY3" fmla="*/ 180393 h 7498080"/>
            <a:gd name="connsiteX4" fmla="*/ 2090059 w 2090059"/>
            <a:gd name="connsiteY4" fmla="*/ 7317687 h 7498080"/>
            <a:gd name="connsiteX5" fmla="*/ 1909666 w 2090059"/>
            <a:gd name="connsiteY5" fmla="*/ 7498080 h 7498080"/>
            <a:gd name="connsiteX6" fmla="*/ 180393 w 2090059"/>
            <a:gd name="connsiteY6" fmla="*/ 7498080 h 7498080"/>
            <a:gd name="connsiteX7" fmla="*/ 0 w 2090059"/>
            <a:gd name="connsiteY7" fmla="*/ 7317687 h 7498080"/>
            <a:gd name="connsiteX8" fmla="*/ 0 w 2090059"/>
            <a:gd name="connsiteY8" fmla="*/ 180393 h 7498080"/>
            <a:gd name="connsiteX0" fmla="*/ 0 w 2119773"/>
            <a:gd name="connsiteY0" fmla="*/ 180393 h 7498080"/>
            <a:gd name="connsiteX1" fmla="*/ 180393 w 2119773"/>
            <a:gd name="connsiteY1" fmla="*/ 0 h 7498080"/>
            <a:gd name="connsiteX2" fmla="*/ 1909666 w 2119773"/>
            <a:gd name="connsiteY2" fmla="*/ 0 h 7498080"/>
            <a:gd name="connsiteX3" fmla="*/ 2090059 w 2119773"/>
            <a:gd name="connsiteY3" fmla="*/ 7317687 h 7498080"/>
            <a:gd name="connsiteX4" fmla="*/ 1909666 w 2119773"/>
            <a:gd name="connsiteY4" fmla="*/ 7498080 h 7498080"/>
            <a:gd name="connsiteX5" fmla="*/ 180393 w 2119773"/>
            <a:gd name="connsiteY5" fmla="*/ 7498080 h 7498080"/>
            <a:gd name="connsiteX6" fmla="*/ 0 w 2119773"/>
            <a:gd name="connsiteY6" fmla="*/ 7317687 h 7498080"/>
            <a:gd name="connsiteX7" fmla="*/ 0 w 2119773"/>
            <a:gd name="connsiteY7" fmla="*/ 180393 h 7498080"/>
            <a:gd name="connsiteX0" fmla="*/ 0 w 2125825"/>
            <a:gd name="connsiteY0" fmla="*/ 180393 h 7498080"/>
            <a:gd name="connsiteX1" fmla="*/ 180393 w 2125825"/>
            <a:gd name="connsiteY1" fmla="*/ 0 h 7498080"/>
            <a:gd name="connsiteX2" fmla="*/ 1909666 w 2125825"/>
            <a:gd name="connsiteY2" fmla="*/ 0 h 7498080"/>
            <a:gd name="connsiteX3" fmla="*/ 1909666 w 2125825"/>
            <a:gd name="connsiteY3" fmla="*/ 7498080 h 7498080"/>
            <a:gd name="connsiteX4" fmla="*/ 180393 w 2125825"/>
            <a:gd name="connsiteY4" fmla="*/ 7498080 h 7498080"/>
            <a:gd name="connsiteX5" fmla="*/ 0 w 2125825"/>
            <a:gd name="connsiteY5" fmla="*/ 7317687 h 7498080"/>
            <a:gd name="connsiteX6" fmla="*/ 0 w 2125825"/>
            <a:gd name="connsiteY6" fmla="*/ 180393 h 7498080"/>
            <a:gd name="connsiteX0" fmla="*/ 0 w 1909666"/>
            <a:gd name="connsiteY0" fmla="*/ 180393 h 7498080"/>
            <a:gd name="connsiteX1" fmla="*/ 180393 w 1909666"/>
            <a:gd name="connsiteY1" fmla="*/ 0 h 7498080"/>
            <a:gd name="connsiteX2" fmla="*/ 1909666 w 1909666"/>
            <a:gd name="connsiteY2" fmla="*/ 0 h 7498080"/>
            <a:gd name="connsiteX3" fmla="*/ 1909666 w 1909666"/>
            <a:gd name="connsiteY3" fmla="*/ 7498080 h 7498080"/>
            <a:gd name="connsiteX4" fmla="*/ 180393 w 1909666"/>
            <a:gd name="connsiteY4" fmla="*/ 7498080 h 7498080"/>
            <a:gd name="connsiteX5" fmla="*/ 0 w 1909666"/>
            <a:gd name="connsiteY5" fmla="*/ 7317687 h 7498080"/>
            <a:gd name="connsiteX6" fmla="*/ 0 w 1909666"/>
            <a:gd name="connsiteY6" fmla="*/ 180393 h 74980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09666" h="7498080">
              <a:moveTo>
                <a:pt x="0" y="180393"/>
              </a:moveTo>
              <a:cubicBezTo>
                <a:pt x="0" y="80765"/>
                <a:pt x="80765" y="0"/>
                <a:pt x="180393" y="0"/>
              </a:cubicBezTo>
              <a:lnTo>
                <a:pt x="1909666" y="0"/>
              </a:lnTo>
              <a:lnTo>
                <a:pt x="1909666" y="7498080"/>
              </a:lnTo>
              <a:lnTo>
                <a:pt x="180393" y="7498080"/>
              </a:lnTo>
              <a:cubicBezTo>
                <a:pt x="80765" y="7498080"/>
                <a:pt x="0" y="7417315"/>
                <a:pt x="0" y="7317687"/>
              </a:cubicBezTo>
              <a:lnTo>
                <a:pt x="0" y="180393"/>
              </a:lnTo>
              <a:close/>
            </a:path>
          </a:pathLst>
        </a:custGeom>
        <a:gradFill>
          <a:gsLst>
            <a:gs pos="0">
              <a:srgbClr val="261AA8"/>
            </a:gs>
            <a:gs pos="51000">
              <a:srgbClr val="120C48"/>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228600</xdr:colOff>
      <xdr:row>3</xdr:row>
      <xdr:rowOff>99060</xdr:rowOff>
    </xdr:from>
    <xdr:to>
      <xdr:col>19</xdr:col>
      <xdr:colOff>533400</xdr:colOff>
      <xdr:row>11</xdr:row>
      <xdr:rowOff>7620</xdr:rowOff>
    </xdr:to>
    <xdr:sp macro="" textlink="Processing!H8">
      <xdr:nvSpPr>
        <xdr:cNvPr id="6" name="Rectangle: Rounded Corners 5">
          <a:extLst>
            <a:ext uri="{FF2B5EF4-FFF2-40B4-BE49-F238E27FC236}">
              <a16:creationId xmlns:a16="http://schemas.microsoft.com/office/drawing/2014/main" id="{75423EEF-7AF3-4CEA-8DFB-66895D990E01}"/>
            </a:ext>
          </a:extLst>
        </xdr:cNvPr>
        <xdr:cNvSpPr/>
      </xdr:nvSpPr>
      <xdr:spPr>
        <a:xfrm>
          <a:off x="9372600" y="647700"/>
          <a:ext cx="2743200" cy="1371600"/>
        </a:xfrm>
        <a:prstGeom prst="roundRect">
          <a:avLst>
            <a:gd name="adj" fmla="val 10575"/>
          </a:avLst>
        </a:prstGeom>
        <a:gradFill>
          <a:gsLst>
            <a:gs pos="30000">
              <a:srgbClr val="3832F8"/>
            </a:gs>
            <a:gs pos="86000">
              <a:srgbClr val="6F14CA"/>
            </a:gs>
          </a:gsLst>
          <a:lin ang="0" scaled="0"/>
        </a:gradFill>
        <a:ln w="9525">
          <a:no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7F5829C8-431D-41F0-A3F2-DDC2E2E2B59E}" type="TxLink">
            <a:rPr lang="en-US" sz="1400" b="0" i="0" u="none" strike="noStrike" kern="1200">
              <a:solidFill>
                <a:schemeClr val="bg1"/>
              </a:solidFill>
              <a:latin typeface="Aptos Narrow"/>
              <a:ea typeface="+mn-ea"/>
              <a:cs typeface="+mn-cs"/>
            </a:rPr>
            <a:pPr marL="0" indent="0" algn="ctr" defTabSz="914400" rtl="0" eaLnBrk="1" latinLnBrk="0" hangingPunct="1"/>
            <a:t>Product Trends</a:t>
          </a:fld>
          <a:endParaRPr lang="ru-RU" sz="1400" kern="1200">
            <a:solidFill>
              <a:schemeClr val="bg1"/>
            </a:solidFill>
            <a:latin typeface="+mn-lt"/>
            <a:ea typeface="+mn-ea"/>
            <a:cs typeface="+mn-cs"/>
          </a:endParaRPr>
        </a:p>
      </xdr:txBody>
    </xdr:sp>
    <xdr:clientData/>
  </xdr:twoCellAnchor>
  <xdr:twoCellAnchor>
    <xdr:from>
      <xdr:col>15</xdr:col>
      <xdr:colOff>228600</xdr:colOff>
      <xdr:row>12</xdr:row>
      <xdr:rowOff>53340</xdr:rowOff>
    </xdr:from>
    <xdr:to>
      <xdr:col>19</xdr:col>
      <xdr:colOff>533400</xdr:colOff>
      <xdr:row>26</xdr:row>
      <xdr:rowOff>114300</xdr:rowOff>
    </xdr:to>
    <xdr:sp macro="" textlink="">
      <xdr:nvSpPr>
        <xdr:cNvPr id="7" name="Rectangle: Rounded Corners 6">
          <a:extLst>
            <a:ext uri="{FF2B5EF4-FFF2-40B4-BE49-F238E27FC236}">
              <a16:creationId xmlns:a16="http://schemas.microsoft.com/office/drawing/2014/main" id="{417722F8-B32F-4C33-A8C8-CE124382AF3E}"/>
            </a:ext>
          </a:extLst>
        </xdr:cNvPr>
        <xdr:cNvSpPr/>
      </xdr:nvSpPr>
      <xdr:spPr>
        <a:xfrm>
          <a:off x="9372600" y="2247900"/>
          <a:ext cx="2743200" cy="2621280"/>
        </a:xfrm>
        <a:prstGeom prst="roundRect">
          <a:avLst>
            <a:gd name="adj" fmla="val 6044"/>
          </a:avLst>
        </a:prstGeom>
        <a:gradFill>
          <a:gsLst>
            <a:gs pos="0">
              <a:srgbClr val="330C4C"/>
            </a:gs>
            <a:gs pos="51000">
              <a:srgbClr val="0E0A40"/>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15</xdr:col>
      <xdr:colOff>228600</xdr:colOff>
      <xdr:row>27</xdr:row>
      <xdr:rowOff>137160</xdr:rowOff>
    </xdr:from>
    <xdr:to>
      <xdr:col>19</xdr:col>
      <xdr:colOff>533400</xdr:colOff>
      <xdr:row>39</xdr:row>
      <xdr:rowOff>45720</xdr:rowOff>
    </xdr:to>
    <xdr:sp macro="" textlink="">
      <xdr:nvSpPr>
        <xdr:cNvPr id="8" name="Rectangle: Rounded Corners 7">
          <a:extLst>
            <a:ext uri="{FF2B5EF4-FFF2-40B4-BE49-F238E27FC236}">
              <a16:creationId xmlns:a16="http://schemas.microsoft.com/office/drawing/2014/main" id="{D5E00C12-5FAE-473C-89D4-50475AC65B90}"/>
            </a:ext>
          </a:extLst>
        </xdr:cNvPr>
        <xdr:cNvSpPr/>
      </xdr:nvSpPr>
      <xdr:spPr>
        <a:xfrm>
          <a:off x="9372600" y="5074920"/>
          <a:ext cx="2743200" cy="2103120"/>
        </a:xfrm>
        <a:prstGeom prst="roundRect">
          <a:avLst>
            <a:gd name="adj" fmla="val 6044"/>
          </a:avLst>
        </a:prstGeom>
        <a:gradFill>
          <a:gsLst>
            <a:gs pos="0">
              <a:srgbClr val="0C0B3F"/>
            </a:gs>
            <a:gs pos="51000">
              <a:srgbClr val="080934"/>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289560</xdr:colOff>
      <xdr:row>12</xdr:row>
      <xdr:rowOff>53340</xdr:rowOff>
    </xdr:from>
    <xdr:to>
      <xdr:col>15</xdr:col>
      <xdr:colOff>45720</xdr:colOff>
      <xdr:row>39</xdr:row>
      <xdr:rowOff>53340</xdr:rowOff>
    </xdr:to>
    <xdr:sp macro="" textlink="">
      <xdr:nvSpPr>
        <xdr:cNvPr id="9" name="Rectangle: Rounded Corners 8">
          <a:extLst>
            <a:ext uri="{FF2B5EF4-FFF2-40B4-BE49-F238E27FC236}">
              <a16:creationId xmlns:a16="http://schemas.microsoft.com/office/drawing/2014/main" id="{1689F109-F86E-479C-A483-C3BB94FF7728}"/>
            </a:ext>
          </a:extLst>
        </xdr:cNvPr>
        <xdr:cNvSpPr/>
      </xdr:nvSpPr>
      <xdr:spPr>
        <a:xfrm>
          <a:off x="3337560" y="2247900"/>
          <a:ext cx="5852160" cy="4937760"/>
        </a:xfrm>
        <a:prstGeom prst="roundRect">
          <a:avLst>
            <a:gd name="adj" fmla="val 2803"/>
          </a:avLst>
        </a:prstGeom>
        <a:gradFill>
          <a:gsLst>
            <a:gs pos="0">
              <a:srgbClr val="330C4C"/>
            </a:gs>
            <a:gs pos="51000">
              <a:srgbClr val="080934"/>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281940</xdr:colOff>
      <xdr:row>3</xdr:row>
      <xdr:rowOff>99060</xdr:rowOff>
    </xdr:from>
    <xdr:to>
      <xdr:col>9</xdr:col>
      <xdr:colOff>586740</xdr:colOff>
      <xdr:row>11</xdr:row>
      <xdr:rowOff>7620</xdr:rowOff>
    </xdr:to>
    <xdr:sp macro="" textlink="Processing!N8">
      <xdr:nvSpPr>
        <xdr:cNvPr id="10" name="Rectangle: Rounded Corners 9">
          <a:extLst>
            <a:ext uri="{FF2B5EF4-FFF2-40B4-BE49-F238E27FC236}">
              <a16:creationId xmlns:a16="http://schemas.microsoft.com/office/drawing/2014/main" id="{077D6D0B-83A4-4479-9B52-7FA9AB1FF8C7}"/>
            </a:ext>
          </a:extLst>
        </xdr:cNvPr>
        <xdr:cNvSpPr/>
      </xdr:nvSpPr>
      <xdr:spPr>
        <a:xfrm>
          <a:off x="3329940" y="647700"/>
          <a:ext cx="2743200" cy="1371600"/>
        </a:xfrm>
        <a:prstGeom prst="roundRect">
          <a:avLst>
            <a:gd name="adj" fmla="val 10575"/>
          </a:avLst>
        </a:prstGeom>
        <a:gradFill flip="none" rotWithShape="1">
          <a:gsLst>
            <a:gs pos="30000">
              <a:srgbClr val="3832F8"/>
            </a:gs>
            <a:gs pos="86000">
              <a:srgbClr val="6F14CA"/>
            </a:gs>
          </a:gsLst>
          <a:lin ang="0" scaled="0"/>
          <a:tileRect/>
        </a:gradFill>
        <a:ln>
          <a:no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fld id="{510C14A9-D7A2-4B1F-87A0-D2B6141EF56C}" type="TxLink">
            <a:rPr lang="en-US" sz="1400" b="0" i="0" u="none" strike="noStrike" kern="1200">
              <a:solidFill>
                <a:schemeClr val="bg1"/>
              </a:solidFill>
              <a:latin typeface="Aptos Narrow"/>
              <a:ea typeface="+mn-ea"/>
              <a:cs typeface="+mn-cs"/>
            </a:rPr>
            <a:pPr marL="0" indent="0" algn="ctr" defTabSz="914400" rtl="0" eaLnBrk="1" latinLnBrk="0" hangingPunct="1"/>
            <a:t>Weekly Sales Trends</a:t>
          </a:fld>
          <a:endParaRPr lang="ru-RU" sz="2400" kern="1200">
            <a:solidFill>
              <a:schemeClr val="bg1"/>
            </a:solidFill>
            <a:latin typeface="+mn-lt"/>
            <a:ea typeface="+mn-ea"/>
            <a:cs typeface="+mn-cs"/>
          </a:endParaRPr>
        </a:p>
      </xdr:txBody>
    </xdr:sp>
    <xdr:clientData/>
  </xdr:twoCellAnchor>
  <xdr:twoCellAnchor>
    <xdr:from>
      <xdr:col>10</xdr:col>
      <xdr:colOff>152400</xdr:colOff>
      <xdr:row>3</xdr:row>
      <xdr:rowOff>99060</xdr:rowOff>
    </xdr:from>
    <xdr:to>
      <xdr:col>15</xdr:col>
      <xdr:colOff>53340</xdr:colOff>
      <xdr:row>11</xdr:row>
      <xdr:rowOff>7620</xdr:rowOff>
    </xdr:to>
    <xdr:sp macro="" textlink="Processing!A8">
      <xdr:nvSpPr>
        <xdr:cNvPr id="11" name="Rectangle: Rounded Corners 10">
          <a:extLst>
            <a:ext uri="{FF2B5EF4-FFF2-40B4-BE49-F238E27FC236}">
              <a16:creationId xmlns:a16="http://schemas.microsoft.com/office/drawing/2014/main" id="{A9EB0800-B0E3-40A7-BB85-B5AD8C45E787}"/>
            </a:ext>
          </a:extLst>
        </xdr:cNvPr>
        <xdr:cNvSpPr/>
      </xdr:nvSpPr>
      <xdr:spPr>
        <a:xfrm>
          <a:off x="6248400" y="647700"/>
          <a:ext cx="2948940" cy="1371600"/>
        </a:xfrm>
        <a:prstGeom prst="roundRect">
          <a:avLst>
            <a:gd name="adj" fmla="val 10575"/>
          </a:avLst>
        </a:prstGeom>
        <a:gradFill flip="none" rotWithShape="1">
          <a:gsLst>
            <a:gs pos="0">
              <a:srgbClr val="6F14CA"/>
            </a:gs>
            <a:gs pos="100000">
              <a:srgbClr val="DA21B6"/>
            </a:gs>
          </a:gsLst>
          <a:lin ang="18600000" scaled="0"/>
          <a:tileRect/>
        </a:gradFill>
        <a:ln w="9525">
          <a:no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B21E3101-0230-4326-AA27-4525D5457293}" type="TxLink">
            <a:rPr lang="en-US" sz="1400" b="0" i="0" u="none" strike="noStrike" kern="1200">
              <a:solidFill>
                <a:schemeClr val="bg1"/>
              </a:solidFill>
              <a:latin typeface="Aptos Narrow"/>
              <a:ea typeface="+mn-ea"/>
              <a:cs typeface="+mn-cs"/>
            </a:rPr>
            <a:pPr marL="0" indent="0" algn="ctr" defTabSz="914400" rtl="0" eaLnBrk="1" latinLnBrk="0" hangingPunct="1"/>
            <a:t>Revenue vs Expenses</a:t>
          </a:fld>
          <a:endParaRPr lang="ru-RU" sz="1400" kern="1200">
            <a:solidFill>
              <a:schemeClr val="bg1"/>
            </a:solidFill>
            <a:latin typeface="+mn-lt"/>
            <a:ea typeface="+mn-ea"/>
            <a:cs typeface="+mn-cs"/>
          </a:endParaRPr>
        </a:p>
      </xdr:txBody>
    </xdr:sp>
    <xdr:clientData/>
  </xdr:twoCellAnchor>
  <xdr:twoCellAnchor>
    <xdr:from>
      <xdr:col>15</xdr:col>
      <xdr:colOff>228600</xdr:colOff>
      <xdr:row>3</xdr:row>
      <xdr:rowOff>99060</xdr:rowOff>
    </xdr:from>
    <xdr:to>
      <xdr:col>19</xdr:col>
      <xdr:colOff>533400</xdr:colOff>
      <xdr:row>11</xdr:row>
      <xdr:rowOff>7620</xdr:rowOff>
    </xdr:to>
    <xdr:sp macro="" textlink="">
      <xdr:nvSpPr>
        <xdr:cNvPr id="12" name="Rectangle: Rounded Corners 11">
          <a:extLst>
            <a:ext uri="{FF2B5EF4-FFF2-40B4-BE49-F238E27FC236}">
              <a16:creationId xmlns:a16="http://schemas.microsoft.com/office/drawing/2014/main" id="{588F3489-781E-4B26-A895-EA79B16426FC}"/>
            </a:ext>
          </a:extLst>
        </xdr:cNvPr>
        <xdr:cNvSpPr/>
      </xdr:nvSpPr>
      <xdr:spPr>
        <a:xfrm>
          <a:off x="9372600" y="647700"/>
          <a:ext cx="2743200" cy="1371600"/>
        </a:xfrm>
        <a:prstGeom prst="roundRect">
          <a:avLst>
            <a:gd name="adj" fmla="val 10575"/>
          </a:avLst>
        </a:prstGeom>
        <a:gradFill flip="none" rotWithShape="1">
          <a:gsLst>
            <a:gs pos="24000">
              <a:srgbClr val="1C0F7A">
                <a:alpha val="0"/>
              </a:srgbClr>
            </a:gs>
            <a:gs pos="93000">
              <a:srgbClr val="140B59"/>
            </a:gs>
          </a:gsLst>
          <a:lin ang="4500000" scaled="0"/>
          <a:tileRect/>
        </a:gradFill>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endParaRPr lang="en-US" sz="1100" b="0" i="0" u="none" strike="noStrike" kern="1200">
            <a:solidFill>
              <a:schemeClr val="bg1"/>
            </a:solidFill>
            <a:latin typeface="Aptos Narrow"/>
            <a:ea typeface="+mn-ea"/>
            <a:cs typeface="+mn-cs"/>
          </a:endParaRPr>
        </a:p>
      </xdr:txBody>
    </xdr:sp>
    <xdr:clientData/>
  </xdr:twoCellAnchor>
  <xdr:twoCellAnchor>
    <xdr:from>
      <xdr:col>2</xdr:col>
      <xdr:colOff>349623</xdr:colOff>
      <xdr:row>3</xdr:row>
      <xdr:rowOff>119231</xdr:rowOff>
    </xdr:from>
    <xdr:to>
      <xdr:col>4</xdr:col>
      <xdr:colOff>385482</xdr:colOff>
      <xdr:row>10</xdr:row>
      <xdr:rowOff>119231</xdr:rowOff>
    </xdr:to>
    <xdr:sp macro="" textlink="">
      <xdr:nvSpPr>
        <xdr:cNvPr id="13" name="Oval 12">
          <a:extLst>
            <a:ext uri="{FF2B5EF4-FFF2-40B4-BE49-F238E27FC236}">
              <a16:creationId xmlns:a16="http://schemas.microsoft.com/office/drawing/2014/main" id="{7EE09360-8976-4A65-AF6E-199419E97EA5}"/>
            </a:ext>
          </a:extLst>
        </xdr:cNvPr>
        <xdr:cNvSpPr/>
      </xdr:nvSpPr>
      <xdr:spPr>
        <a:xfrm>
          <a:off x="1568823" y="667871"/>
          <a:ext cx="1255059" cy="1280160"/>
        </a:xfrm>
        <a:prstGeom prst="ellipse">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100">
              <a:solidFill>
                <a:schemeClr val="bg1"/>
              </a:solidFill>
            </a:rPr>
            <a:t>POS</a:t>
          </a:r>
          <a:endParaRPr lang="ru-RU" sz="3100">
            <a:solidFill>
              <a:schemeClr val="bg1"/>
            </a:solidFill>
          </a:endParaRPr>
        </a:p>
      </xdr:txBody>
    </xdr:sp>
    <xdr:clientData/>
  </xdr:twoCellAnchor>
  <xdr:twoCellAnchor editAs="oneCell">
    <xdr:from>
      <xdr:col>3</xdr:col>
      <xdr:colOff>141194</xdr:colOff>
      <xdr:row>7</xdr:row>
      <xdr:rowOff>87212</xdr:rowOff>
    </xdr:from>
    <xdr:to>
      <xdr:col>3</xdr:col>
      <xdr:colOff>587525</xdr:colOff>
      <xdr:row>9</xdr:row>
      <xdr:rowOff>176574</xdr:rowOff>
    </xdr:to>
    <xdr:pic>
      <xdr:nvPicPr>
        <xdr:cNvPr id="16" name="Graphic 15" descr="Shopping bag outline">
          <a:extLst>
            <a:ext uri="{FF2B5EF4-FFF2-40B4-BE49-F238E27FC236}">
              <a16:creationId xmlns:a16="http://schemas.microsoft.com/office/drawing/2014/main" id="{5933300E-5C39-4D5D-8107-DFAA86B9C64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69994" y="1367372"/>
          <a:ext cx="446331" cy="455122"/>
        </a:xfrm>
        <a:prstGeom prst="rect">
          <a:avLst/>
        </a:prstGeom>
      </xdr:spPr>
    </xdr:pic>
    <xdr:clientData/>
  </xdr:twoCellAnchor>
  <xdr:twoCellAnchor>
    <xdr:from>
      <xdr:col>6</xdr:col>
      <xdr:colOff>141639</xdr:colOff>
      <xdr:row>15</xdr:row>
      <xdr:rowOff>19342</xdr:rowOff>
    </xdr:from>
    <xdr:to>
      <xdr:col>13</xdr:col>
      <xdr:colOff>571650</xdr:colOff>
      <xdr:row>38</xdr:row>
      <xdr:rowOff>81494</xdr:rowOff>
    </xdr:to>
    <xdr:graphicFrame macro="">
      <xdr:nvGraphicFramePr>
        <xdr:cNvPr id="17" name="Chart 16">
          <a:extLst>
            <a:ext uri="{FF2B5EF4-FFF2-40B4-BE49-F238E27FC236}">
              <a16:creationId xmlns:a16="http://schemas.microsoft.com/office/drawing/2014/main" id="{74874D03-936C-402C-AC1C-D3626DC53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174995</xdr:colOff>
      <xdr:row>11</xdr:row>
      <xdr:rowOff>30480</xdr:rowOff>
    </xdr:from>
    <xdr:to>
      <xdr:col>4</xdr:col>
      <xdr:colOff>560110</xdr:colOff>
      <xdr:row>12</xdr:row>
      <xdr:rowOff>121920</xdr:rowOff>
    </xdr:to>
    <xdr:sp macro="" textlink="Processing!G5">
      <xdr:nvSpPr>
        <xdr:cNvPr id="19" name="TextBox 18">
          <a:extLst>
            <a:ext uri="{FF2B5EF4-FFF2-40B4-BE49-F238E27FC236}">
              <a16:creationId xmlns:a16="http://schemas.microsoft.com/office/drawing/2014/main" id="{89884476-A33F-4596-A7A8-9E637368EFA0}"/>
            </a:ext>
          </a:extLst>
        </xdr:cNvPr>
        <xdr:cNvSpPr txBox="1"/>
      </xdr:nvSpPr>
      <xdr:spPr>
        <a:xfrm>
          <a:off x="1394195" y="20421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45A2661-8249-41F6-A2F3-1D6BDF56FBBE}" type="TxLink">
            <a:rPr lang="en-US" sz="1200" b="0" i="0" u="none" strike="noStrike">
              <a:solidFill>
                <a:schemeClr val="bg1"/>
              </a:solidFill>
              <a:latin typeface="Aptos Narrow"/>
            </a:rPr>
            <a:pPr algn="ctr"/>
            <a:t>SYSTEMS</a:t>
          </a:fld>
          <a:endParaRPr lang="ru-RU" sz="1600" b="1">
            <a:solidFill>
              <a:schemeClr val="bg1"/>
            </a:solidFill>
          </a:endParaRPr>
        </a:p>
      </xdr:txBody>
    </xdr:sp>
    <xdr:clientData/>
  </xdr:twoCellAnchor>
  <xdr:twoCellAnchor>
    <xdr:from>
      <xdr:col>3</xdr:col>
      <xdr:colOff>276225</xdr:colOff>
      <xdr:row>13</xdr:row>
      <xdr:rowOff>167640</xdr:rowOff>
    </xdr:from>
    <xdr:to>
      <xdr:col>3</xdr:col>
      <xdr:colOff>455295</xdr:colOff>
      <xdr:row>14</xdr:row>
      <xdr:rowOff>163830</xdr:rowOff>
    </xdr:to>
    <xdr:grpSp>
      <xdr:nvGrpSpPr>
        <xdr:cNvPr id="20" name="Group 19">
          <a:extLst>
            <a:ext uri="{FF2B5EF4-FFF2-40B4-BE49-F238E27FC236}">
              <a16:creationId xmlns:a16="http://schemas.microsoft.com/office/drawing/2014/main" id="{E5BEF732-740B-4B37-BFBA-55FC0DCF2BCD}"/>
            </a:ext>
          </a:extLst>
        </xdr:cNvPr>
        <xdr:cNvGrpSpPr/>
      </xdr:nvGrpSpPr>
      <xdr:grpSpPr>
        <a:xfrm>
          <a:off x="2105025" y="2498464"/>
          <a:ext cx="179070" cy="175484"/>
          <a:chOff x="742950" y="9277350"/>
          <a:chExt cx="533400" cy="533400"/>
        </a:xfrm>
        <a:solidFill>
          <a:srgbClr val="AABFFF"/>
        </a:solidFill>
      </xdr:grpSpPr>
      <xdr:sp macro="" textlink="">
        <xdr:nvSpPr>
          <xdr:cNvPr id="21" name="Freeform: Shape 20">
            <a:extLst>
              <a:ext uri="{FF2B5EF4-FFF2-40B4-BE49-F238E27FC236}">
                <a16:creationId xmlns:a16="http://schemas.microsoft.com/office/drawing/2014/main" id="{A29B9598-EF0F-180A-D27B-61BBA41C2E88}"/>
              </a:ext>
            </a:extLst>
          </xdr:cNvPr>
          <xdr:cNvSpPr/>
        </xdr:nvSpPr>
        <xdr:spPr>
          <a:xfrm>
            <a:off x="117157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22" name="Freeform: Shape 21">
            <a:extLst>
              <a:ext uri="{FF2B5EF4-FFF2-40B4-BE49-F238E27FC236}">
                <a16:creationId xmlns:a16="http://schemas.microsoft.com/office/drawing/2014/main" id="{EBDB5AC9-6BF9-42A7-77B8-2D6BA24D7689}"/>
              </a:ext>
            </a:extLst>
          </xdr:cNvPr>
          <xdr:cNvSpPr/>
        </xdr:nvSpPr>
        <xdr:spPr>
          <a:xfrm>
            <a:off x="1028700" y="9277350"/>
            <a:ext cx="104775" cy="533400"/>
          </a:xfrm>
          <a:custGeom>
            <a:avLst/>
            <a:gdLst>
              <a:gd name="connsiteX0" fmla="*/ 0 w 104775"/>
              <a:gd name="connsiteY0" fmla="*/ 0 h 533400"/>
              <a:gd name="connsiteX1" fmla="*/ 104775 w 104775"/>
              <a:gd name="connsiteY1" fmla="*/ 0 h 533400"/>
              <a:gd name="connsiteX2" fmla="*/ 104775 w 104775"/>
              <a:gd name="connsiteY2" fmla="*/ 533400 h 533400"/>
              <a:gd name="connsiteX3" fmla="*/ 0 w 104775"/>
              <a:gd name="connsiteY3" fmla="*/ 533400 h 533400"/>
            </a:gdLst>
            <a:ahLst/>
            <a:cxnLst>
              <a:cxn ang="0">
                <a:pos x="connsiteX0" y="connsiteY0"/>
              </a:cxn>
              <a:cxn ang="0">
                <a:pos x="connsiteX1" y="connsiteY1"/>
              </a:cxn>
              <a:cxn ang="0">
                <a:pos x="connsiteX2" y="connsiteY2"/>
              </a:cxn>
              <a:cxn ang="0">
                <a:pos x="connsiteX3" y="connsiteY3"/>
              </a:cxn>
            </a:cxnLst>
            <a:rect l="l" t="t" r="r" b="b"/>
            <a:pathLst>
              <a:path w="104775" h="533400">
                <a:moveTo>
                  <a:pt x="0" y="0"/>
                </a:moveTo>
                <a:lnTo>
                  <a:pt x="104775" y="0"/>
                </a:lnTo>
                <a:lnTo>
                  <a:pt x="104775" y="533400"/>
                </a:lnTo>
                <a:lnTo>
                  <a:pt x="0" y="533400"/>
                </a:lnTo>
                <a:close/>
              </a:path>
            </a:pathLst>
          </a:custGeom>
          <a:grpFill/>
          <a:ln w="9525" cap="flat">
            <a:noFill/>
            <a:prstDash val="solid"/>
            <a:miter/>
          </a:ln>
        </xdr:spPr>
        <xdr:txBody>
          <a:bodyPr rtlCol="0" anchor="ctr"/>
          <a:lstStyle/>
          <a:p>
            <a:endParaRPr lang="ru-RU"/>
          </a:p>
        </xdr:txBody>
      </xdr:sp>
      <xdr:sp macro="" textlink="">
        <xdr:nvSpPr>
          <xdr:cNvPr id="23" name="Freeform: Shape 22">
            <a:extLst>
              <a:ext uri="{FF2B5EF4-FFF2-40B4-BE49-F238E27FC236}">
                <a16:creationId xmlns:a16="http://schemas.microsoft.com/office/drawing/2014/main" id="{9CD7E9F3-AE96-43AD-ECFD-1B98BB90ED26}"/>
              </a:ext>
            </a:extLst>
          </xdr:cNvPr>
          <xdr:cNvSpPr/>
        </xdr:nvSpPr>
        <xdr:spPr>
          <a:xfrm>
            <a:off x="88582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24" name="Freeform: Shape 23">
            <a:extLst>
              <a:ext uri="{FF2B5EF4-FFF2-40B4-BE49-F238E27FC236}">
                <a16:creationId xmlns:a16="http://schemas.microsoft.com/office/drawing/2014/main" id="{5BB4781A-CD4F-C747-1C9F-1A4C16A66AF4}"/>
              </a:ext>
            </a:extLst>
          </xdr:cNvPr>
          <xdr:cNvSpPr/>
        </xdr:nvSpPr>
        <xdr:spPr>
          <a:xfrm>
            <a:off x="742950" y="9639300"/>
            <a:ext cx="104775" cy="171450"/>
          </a:xfrm>
          <a:custGeom>
            <a:avLst/>
            <a:gdLst>
              <a:gd name="connsiteX0" fmla="*/ 0 w 104775"/>
              <a:gd name="connsiteY0" fmla="*/ 0 h 171450"/>
              <a:gd name="connsiteX1" fmla="*/ 104775 w 104775"/>
              <a:gd name="connsiteY1" fmla="*/ 0 h 171450"/>
              <a:gd name="connsiteX2" fmla="*/ 104775 w 104775"/>
              <a:gd name="connsiteY2" fmla="*/ 171450 h 171450"/>
              <a:gd name="connsiteX3" fmla="*/ 0 w 104775"/>
              <a:gd name="connsiteY3" fmla="*/ 171450 h 171450"/>
            </a:gdLst>
            <a:ahLst/>
            <a:cxnLst>
              <a:cxn ang="0">
                <a:pos x="connsiteX0" y="connsiteY0"/>
              </a:cxn>
              <a:cxn ang="0">
                <a:pos x="connsiteX1" y="connsiteY1"/>
              </a:cxn>
              <a:cxn ang="0">
                <a:pos x="connsiteX2" y="connsiteY2"/>
              </a:cxn>
              <a:cxn ang="0">
                <a:pos x="connsiteX3" y="connsiteY3"/>
              </a:cxn>
            </a:cxnLst>
            <a:rect l="l" t="t" r="r" b="b"/>
            <a:pathLst>
              <a:path w="104775" h="171450">
                <a:moveTo>
                  <a:pt x="0" y="0"/>
                </a:moveTo>
                <a:lnTo>
                  <a:pt x="104775" y="0"/>
                </a:lnTo>
                <a:lnTo>
                  <a:pt x="104775" y="171450"/>
                </a:lnTo>
                <a:lnTo>
                  <a:pt x="0" y="171450"/>
                </a:lnTo>
                <a:close/>
              </a:path>
            </a:pathLst>
          </a:custGeom>
          <a:grpFill/>
          <a:ln w="9525" cap="flat">
            <a:noFill/>
            <a:prstDash val="solid"/>
            <a:miter/>
          </a:ln>
        </xdr:spPr>
        <xdr:txBody>
          <a:bodyPr rtlCol="0" anchor="ctr"/>
          <a:lstStyle/>
          <a:p>
            <a:endParaRPr lang="ru-RU"/>
          </a:p>
        </xdr:txBody>
      </xdr:sp>
    </xdr:grpSp>
    <xdr:clientData/>
  </xdr:twoCellAnchor>
  <xdr:twoCellAnchor>
    <xdr:from>
      <xdr:col>2</xdr:col>
      <xdr:colOff>429268</xdr:colOff>
      <xdr:row>15</xdr:row>
      <xdr:rowOff>7620</xdr:rowOff>
    </xdr:from>
    <xdr:to>
      <xdr:col>4</xdr:col>
      <xdr:colOff>305836</xdr:colOff>
      <xdr:row>16</xdr:row>
      <xdr:rowOff>99060</xdr:rowOff>
    </xdr:to>
    <xdr:sp macro="" textlink="Processing!G6">
      <xdr:nvSpPr>
        <xdr:cNvPr id="25" name="TextBox 24">
          <a:extLst>
            <a:ext uri="{FF2B5EF4-FFF2-40B4-BE49-F238E27FC236}">
              <a16:creationId xmlns:a16="http://schemas.microsoft.com/office/drawing/2014/main" id="{54FCE5AD-78DD-4FE5-B964-4755EF8B5ED3}"/>
            </a:ext>
          </a:extLst>
        </xdr:cNvPr>
        <xdr:cNvSpPr txBox="1"/>
      </xdr:nvSpPr>
      <xdr:spPr>
        <a:xfrm>
          <a:off x="1648468" y="2750820"/>
          <a:ext cx="10957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A8D39C0-611B-4CA4-81BF-818F0B58058E}" type="TxLink">
            <a:rPr lang="en-US" sz="1200" b="0" i="0" u="none" strike="noStrike">
              <a:solidFill>
                <a:srgbClr val="AABFFF"/>
              </a:solidFill>
              <a:latin typeface="Aptos Narrow"/>
              <a:ea typeface="+mn-ea"/>
              <a:cs typeface="+mn-cs"/>
            </a:rPr>
            <a:pPr marL="0" indent="0" algn="ctr"/>
            <a:t>DASHBOARD</a:t>
          </a:fld>
          <a:endParaRPr lang="ru-RU" sz="1200" b="0" i="0" u="none" strike="noStrike">
            <a:solidFill>
              <a:srgbClr val="AABFFF"/>
            </a:solidFill>
            <a:latin typeface="Aptos Narrow"/>
            <a:ea typeface="+mn-ea"/>
            <a:cs typeface="+mn-cs"/>
          </a:endParaRPr>
        </a:p>
      </xdr:txBody>
    </xdr:sp>
    <xdr:clientData/>
  </xdr:twoCellAnchor>
  <xdr:twoCellAnchor>
    <xdr:from>
      <xdr:col>2</xdr:col>
      <xdr:colOff>247918</xdr:colOff>
      <xdr:row>19</xdr:row>
      <xdr:rowOff>83820</xdr:rowOff>
    </xdr:from>
    <xdr:to>
      <xdr:col>4</xdr:col>
      <xdr:colOff>487186</xdr:colOff>
      <xdr:row>20</xdr:row>
      <xdr:rowOff>175260</xdr:rowOff>
    </xdr:to>
    <xdr:sp macro="" textlink="Processing!N8">
      <xdr:nvSpPr>
        <xdr:cNvPr id="26" name="TextBox 25">
          <a:extLst>
            <a:ext uri="{FF2B5EF4-FFF2-40B4-BE49-F238E27FC236}">
              <a16:creationId xmlns:a16="http://schemas.microsoft.com/office/drawing/2014/main" id="{9109A2D5-23DC-411E-9FBF-B5D40716C048}"/>
            </a:ext>
          </a:extLst>
        </xdr:cNvPr>
        <xdr:cNvSpPr txBox="1"/>
      </xdr:nvSpPr>
      <xdr:spPr>
        <a:xfrm>
          <a:off x="1467118" y="355854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F20B6AB-360B-49BB-B173-56620FE9A37D}" type="TxLink">
            <a:rPr lang="en-US" sz="1200" b="0" i="0" u="none" strike="noStrike">
              <a:solidFill>
                <a:srgbClr val="AABFFF"/>
              </a:solidFill>
              <a:latin typeface="Aptos Narrow"/>
              <a:ea typeface="+mn-ea"/>
              <a:cs typeface="+mn-cs"/>
            </a:rPr>
            <a:pPr marL="0" indent="0" algn="ctr"/>
            <a:t>Weekly Sales Trends</a:t>
          </a:fld>
          <a:endParaRPr lang="ru-RU" sz="1400" b="0" i="0" u="none" strike="noStrike">
            <a:solidFill>
              <a:srgbClr val="AABFFF"/>
            </a:solidFill>
            <a:latin typeface="Aptos Narrow"/>
            <a:ea typeface="+mn-ea"/>
            <a:cs typeface="+mn-cs"/>
          </a:endParaRPr>
        </a:p>
      </xdr:txBody>
    </xdr:sp>
    <xdr:clientData/>
  </xdr:twoCellAnchor>
  <xdr:twoCellAnchor>
    <xdr:from>
      <xdr:col>3</xdr:col>
      <xdr:colOff>267567</xdr:colOff>
      <xdr:row>18</xdr:row>
      <xdr:rowOff>106680</xdr:rowOff>
    </xdr:from>
    <xdr:to>
      <xdr:col>3</xdr:col>
      <xdr:colOff>463954</xdr:colOff>
      <xdr:row>19</xdr:row>
      <xdr:rowOff>63269</xdr:rowOff>
    </xdr:to>
    <xdr:sp macro="" textlink="">
      <xdr:nvSpPr>
        <xdr:cNvPr id="27" name="Freeform: Shape 26">
          <a:extLst>
            <a:ext uri="{FF2B5EF4-FFF2-40B4-BE49-F238E27FC236}">
              <a16:creationId xmlns:a16="http://schemas.microsoft.com/office/drawing/2014/main" id="{BD51C4FB-0663-47E0-AEE1-30496C595D4E}"/>
            </a:ext>
          </a:extLst>
        </xdr:cNvPr>
        <xdr:cNvSpPr/>
      </xdr:nvSpPr>
      <xdr:spPr>
        <a:xfrm>
          <a:off x="2096367" y="3398520"/>
          <a:ext cx="196387" cy="139469"/>
        </a:xfrm>
        <a:custGeom>
          <a:avLst/>
          <a:gdLst>
            <a:gd name="connsiteX0" fmla="*/ 401003 w 553402"/>
            <a:gd name="connsiteY0" fmla="*/ 0 h 324802"/>
            <a:gd name="connsiteX1" fmla="*/ 457200 w 553402"/>
            <a:gd name="connsiteY1" fmla="*/ 56198 h 324802"/>
            <a:gd name="connsiteX2" fmla="*/ 381953 w 553402"/>
            <a:gd name="connsiteY2" fmla="*/ 131445 h 324802"/>
            <a:gd name="connsiteX3" fmla="*/ 324803 w 553402"/>
            <a:gd name="connsiteY3" fmla="*/ 74295 h 324802"/>
            <a:gd name="connsiteX4" fmla="*/ 229553 w 553402"/>
            <a:gd name="connsiteY4" fmla="*/ 169545 h 324802"/>
            <a:gd name="connsiteX5" fmla="*/ 172403 w 553402"/>
            <a:gd name="connsiteY5" fmla="*/ 112395 h 324802"/>
            <a:gd name="connsiteX6" fmla="*/ 0 w 553402"/>
            <a:gd name="connsiteY6" fmla="*/ 284798 h 324802"/>
            <a:gd name="connsiteX7" fmla="*/ 40005 w 553402"/>
            <a:gd name="connsiteY7" fmla="*/ 324803 h 324802"/>
            <a:gd name="connsiteX8" fmla="*/ 172403 w 553402"/>
            <a:gd name="connsiteY8" fmla="*/ 192405 h 324802"/>
            <a:gd name="connsiteX9" fmla="*/ 229553 w 553402"/>
            <a:gd name="connsiteY9" fmla="*/ 249555 h 324802"/>
            <a:gd name="connsiteX10" fmla="*/ 324803 w 553402"/>
            <a:gd name="connsiteY10" fmla="*/ 154305 h 324802"/>
            <a:gd name="connsiteX11" fmla="*/ 381953 w 553402"/>
            <a:gd name="connsiteY11" fmla="*/ 211455 h 324802"/>
            <a:gd name="connsiteX12" fmla="*/ 497205 w 553402"/>
            <a:gd name="connsiteY12" fmla="*/ 96202 h 324802"/>
            <a:gd name="connsiteX13" fmla="*/ 553403 w 553402"/>
            <a:gd name="connsiteY13" fmla="*/ 152400 h 324802"/>
            <a:gd name="connsiteX14" fmla="*/ 553403 w 553402"/>
            <a:gd name="connsiteY14" fmla="*/ 0 h 3248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53402" h="324802">
              <a:moveTo>
                <a:pt x="401003" y="0"/>
              </a:moveTo>
              <a:lnTo>
                <a:pt x="457200" y="56198"/>
              </a:lnTo>
              <a:lnTo>
                <a:pt x="381953" y="131445"/>
              </a:lnTo>
              <a:lnTo>
                <a:pt x="324803" y="74295"/>
              </a:lnTo>
              <a:lnTo>
                <a:pt x="229553" y="169545"/>
              </a:lnTo>
              <a:lnTo>
                <a:pt x="172403" y="112395"/>
              </a:lnTo>
              <a:lnTo>
                <a:pt x="0" y="284798"/>
              </a:lnTo>
              <a:lnTo>
                <a:pt x="40005" y="324803"/>
              </a:lnTo>
              <a:lnTo>
                <a:pt x="172403" y="192405"/>
              </a:lnTo>
              <a:lnTo>
                <a:pt x="229553" y="249555"/>
              </a:lnTo>
              <a:lnTo>
                <a:pt x="324803" y="154305"/>
              </a:lnTo>
              <a:lnTo>
                <a:pt x="381953" y="211455"/>
              </a:lnTo>
              <a:lnTo>
                <a:pt x="497205" y="96202"/>
              </a:lnTo>
              <a:lnTo>
                <a:pt x="553403" y="152400"/>
              </a:lnTo>
              <a:lnTo>
                <a:pt x="553403" y="0"/>
              </a:lnTo>
              <a:close/>
            </a:path>
          </a:pathLst>
        </a:custGeom>
        <a:solidFill>
          <a:srgbClr val="AABFFF"/>
        </a:solidFill>
        <a:ln w="9525" cap="flat">
          <a:noFill/>
          <a:prstDash val="solid"/>
          <a:miter/>
        </a:ln>
      </xdr:spPr>
      <xdr:txBody>
        <a:bodyPr rtlCol="0" anchor="ctr"/>
        <a:lstStyle/>
        <a:p>
          <a:endParaRPr lang="ru-RU">
            <a:solidFill>
              <a:schemeClr val="bg1"/>
            </a:solidFill>
          </a:endParaRPr>
        </a:p>
      </xdr:txBody>
    </xdr:sp>
    <xdr:clientData/>
  </xdr:twoCellAnchor>
  <xdr:twoCellAnchor>
    <xdr:from>
      <xdr:col>7</xdr:col>
      <xdr:colOff>30480</xdr:colOff>
      <xdr:row>5</xdr:row>
      <xdr:rowOff>106680</xdr:rowOff>
    </xdr:from>
    <xdr:to>
      <xdr:col>9</xdr:col>
      <xdr:colOff>601980</xdr:colOff>
      <xdr:row>11</xdr:row>
      <xdr:rowOff>83820</xdr:rowOff>
    </xdr:to>
    <xdr:graphicFrame macro="">
      <xdr:nvGraphicFramePr>
        <xdr:cNvPr id="28" name="Chart 27">
          <a:extLst>
            <a:ext uri="{FF2B5EF4-FFF2-40B4-BE49-F238E27FC236}">
              <a16:creationId xmlns:a16="http://schemas.microsoft.com/office/drawing/2014/main" id="{C3A88B73-A1A6-46D1-AF35-E31417C4D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160020</xdr:colOff>
      <xdr:row>5</xdr:row>
      <xdr:rowOff>175260</xdr:rowOff>
    </xdr:from>
    <xdr:to>
      <xdr:col>15</xdr:col>
      <xdr:colOff>76200</xdr:colOff>
      <xdr:row>11</xdr:row>
      <xdr:rowOff>83820</xdr:rowOff>
    </xdr:to>
    <xdr:graphicFrame macro="">
      <xdr:nvGraphicFramePr>
        <xdr:cNvPr id="29" name="Chart 28">
          <a:extLst>
            <a:ext uri="{FF2B5EF4-FFF2-40B4-BE49-F238E27FC236}">
              <a16:creationId xmlns:a16="http://schemas.microsoft.com/office/drawing/2014/main" id="{3DBBBF96-520C-4260-B49D-56B2953C8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360680</xdr:colOff>
      <xdr:row>5</xdr:row>
      <xdr:rowOff>175260</xdr:rowOff>
    </xdr:from>
    <xdr:to>
      <xdr:col>20</xdr:col>
      <xdr:colOff>316230</xdr:colOff>
      <xdr:row>11</xdr:row>
      <xdr:rowOff>148590</xdr:rowOff>
    </xdr:to>
    <xdr:graphicFrame macro="">
      <xdr:nvGraphicFramePr>
        <xdr:cNvPr id="30" name="Chart 29">
          <a:extLst>
            <a:ext uri="{FF2B5EF4-FFF2-40B4-BE49-F238E27FC236}">
              <a16:creationId xmlns:a16="http://schemas.microsoft.com/office/drawing/2014/main" id="{8A9165EA-6557-4767-85AC-ACD7D510F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174995</xdr:colOff>
      <xdr:row>23</xdr:row>
      <xdr:rowOff>160020</xdr:rowOff>
    </xdr:from>
    <xdr:to>
      <xdr:col>4</xdr:col>
      <xdr:colOff>560110</xdr:colOff>
      <xdr:row>25</xdr:row>
      <xdr:rowOff>68580</xdr:rowOff>
    </xdr:to>
    <xdr:sp macro="" textlink="Processing!A8">
      <xdr:nvSpPr>
        <xdr:cNvPr id="31" name="TextBox 30">
          <a:extLst>
            <a:ext uri="{FF2B5EF4-FFF2-40B4-BE49-F238E27FC236}">
              <a16:creationId xmlns:a16="http://schemas.microsoft.com/office/drawing/2014/main" id="{F8053CAE-D211-4D73-AC9C-E5916B4329EB}"/>
            </a:ext>
          </a:extLst>
        </xdr:cNvPr>
        <xdr:cNvSpPr txBox="1"/>
      </xdr:nvSpPr>
      <xdr:spPr>
        <a:xfrm>
          <a:off x="1394195" y="43662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C39502F-124D-4780-83C6-79A63114CE66}" type="TxLink">
            <a:rPr lang="en-US" sz="1200" b="0" i="0" u="none" strike="noStrike">
              <a:solidFill>
                <a:srgbClr val="AABFFF"/>
              </a:solidFill>
              <a:latin typeface="Aptos Narrow"/>
              <a:ea typeface="+mn-ea"/>
              <a:cs typeface="+mn-cs"/>
            </a:rPr>
            <a:pPr marL="0" indent="0" algn="ctr"/>
            <a:t>Revenue vs Expenses</a:t>
          </a:fld>
          <a:endParaRPr lang="ru-RU" sz="1200" b="0" i="0" u="none" strike="noStrike">
            <a:solidFill>
              <a:srgbClr val="AABFFF"/>
            </a:solidFill>
            <a:latin typeface="Aptos Narrow"/>
            <a:ea typeface="+mn-ea"/>
            <a:cs typeface="+mn-cs"/>
          </a:endParaRPr>
        </a:p>
      </xdr:txBody>
    </xdr:sp>
    <xdr:clientData/>
  </xdr:twoCellAnchor>
  <xdr:twoCellAnchor>
    <xdr:from>
      <xdr:col>2</xdr:col>
      <xdr:colOff>174995</xdr:colOff>
      <xdr:row>28</xdr:row>
      <xdr:rowOff>53340</xdr:rowOff>
    </xdr:from>
    <xdr:to>
      <xdr:col>4</xdr:col>
      <xdr:colOff>560110</xdr:colOff>
      <xdr:row>29</xdr:row>
      <xdr:rowOff>144780</xdr:rowOff>
    </xdr:to>
    <xdr:sp macro="" textlink="Processing!H8">
      <xdr:nvSpPr>
        <xdr:cNvPr id="32" name="TextBox 31">
          <a:extLst>
            <a:ext uri="{FF2B5EF4-FFF2-40B4-BE49-F238E27FC236}">
              <a16:creationId xmlns:a16="http://schemas.microsoft.com/office/drawing/2014/main" id="{83E445D9-FA63-45A2-AC33-20A1FA918D65}"/>
            </a:ext>
          </a:extLst>
        </xdr:cNvPr>
        <xdr:cNvSpPr txBox="1"/>
      </xdr:nvSpPr>
      <xdr:spPr>
        <a:xfrm>
          <a:off x="1394195" y="517398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D2ABAE-91AF-4949-AB8E-FC1B66EA6534}" type="TxLink">
            <a:rPr lang="en-US" sz="1200" b="0" i="0" u="none" strike="noStrike">
              <a:solidFill>
                <a:schemeClr val="bg1"/>
              </a:solidFill>
              <a:latin typeface="Aptos Narrow"/>
              <a:ea typeface="+mn-ea"/>
              <a:cs typeface="+mn-cs"/>
            </a:rPr>
            <a:pPr marL="0" indent="0" algn="ctr"/>
            <a:t>Product Trends</a:t>
          </a:fld>
          <a:endParaRPr lang="ru-RU" sz="1200" b="0" i="0" u="none" strike="noStrike">
            <a:solidFill>
              <a:schemeClr val="bg1"/>
            </a:solidFill>
            <a:latin typeface="Aptos Narrow"/>
            <a:ea typeface="+mn-ea"/>
            <a:cs typeface="+mn-cs"/>
          </a:endParaRPr>
        </a:p>
      </xdr:txBody>
    </xdr:sp>
    <xdr:clientData/>
  </xdr:twoCellAnchor>
  <xdr:twoCellAnchor editAs="oneCell">
    <xdr:from>
      <xdr:col>3</xdr:col>
      <xdr:colOff>228600</xdr:colOff>
      <xdr:row>22</xdr:row>
      <xdr:rowOff>83820</xdr:rowOff>
    </xdr:from>
    <xdr:to>
      <xdr:col>3</xdr:col>
      <xdr:colOff>502920</xdr:colOff>
      <xdr:row>23</xdr:row>
      <xdr:rowOff>175260</xdr:rowOff>
    </xdr:to>
    <xdr:pic>
      <xdr:nvPicPr>
        <xdr:cNvPr id="33" name="Graphic 32" descr="Money with solid fill">
          <a:extLst>
            <a:ext uri="{FF2B5EF4-FFF2-40B4-BE49-F238E27FC236}">
              <a16:creationId xmlns:a16="http://schemas.microsoft.com/office/drawing/2014/main" id="{3FB8B77B-9F6F-4500-BFB9-563164EA624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57400" y="4107180"/>
          <a:ext cx="274320" cy="274320"/>
        </a:xfrm>
        <a:prstGeom prst="rect">
          <a:avLst/>
        </a:prstGeom>
      </xdr:spPr>
    </xdr:pic>
    <xdr:clientData/>
  </xdr:twoCellAnchor>
  <xdr:twoCellAnchor editAs="oneCell">
    <xdr:from>
      <xdr:col>3</xdr:col>
      <xdr:colOff>182880</xdr:colOff>
      <xdr:row>26</xdr:row>
      <xdr:rowOff>121920</xdr:rowOff>
    </xdr:from>
    <xdr:to>
      <xdr:col>3</xdr:col>
      <xdr:colOff>548640</xdr:colOff>
      <xdr:row>28</xdr:row>
      <xdr:rowOff>121920</xdr:rowOff>
    </xdr:to>
    <xdr:pic>
      <xdr:nvPicPr>
        <xdr:cNvPr id="34" name="Graphic 33" descr="Continuous Improvement with solid fill">
          <a:extLst>
            <a:ext uri="{FF2B5EF4-FFF2-40B4-BE49-F238E27FC236}">
              <a16:creationId xmlns:a16="http://schemas.microsoft.com/office/drawing/2014/main" id="{8071DCD3-CEA7-4BE2-A2EB-B5283AAC4FC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1680" y="4876800"/>
          <a:ext cx="365760" cy="365760"/>
        </a:xfrm>
        <a:prstGeom prst="rect">
          <a:avLst/>
        </a:prstGeom>
      </xdr:spPr>
    </xdr:pic>
    <xdr:clientData/>
  </xdr:twoCellAnchor>
  <xdr:twoCellAnchor>
    <xdr:from>
      <xdr:col>6</xdr:col>
      <xdr:colOff>205475</xdr:colOff>
      <xdr:row>5</xdr:row>
      <xdr:rowOff>151814</xdr:rowOff>
    </xdr:from>
    <xdr:to>
      <xdr:col>8</xdr:col>
      <xdr:colOff>590590</xdr:colOff>
      <xdr:row>8</xdr:row>
      <xdr:rowOff>137747</xdr:rowOff>
    </xdr:to>
    <xdr:sp macro="" textlink="Processing!O16">
      <xdr:nvSpPr>
        <xdr:cNvPr id="35" name="TextBox 34">
          <a:extLst>
            <a:ext uri="{FF2B5EF4-FFF2-40B4-BE49-F238E27FC236}">
              <a16:creationId xmlns:a16="http://schemas.microsoft.com/office/drawing/2014/main" id="{A30C3E06-651E-40B7-8E7F-841659C0C79A}"/>
            </a:ext>
          </a:extLst>
        </xdr:cNvPr>
        <xdr:cNvSpPr txBox="1"/>
      </xdr:nvSpPr>
      <xdr:spPr>
        <a:xfrm>
          <a:off x="386307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7EADCE-7CC2-44F2-830A-A703400E9D2D}"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4</xdr:row>
      <xdr:rowOff>174674</xdr:rowOff>
    </xdr:from>
    <xdr:to>
      <xdr:col>13</xdr:col>
      <xdr:colOff>598210</xdr:colOff>
      <xdr:row>7</xdr:row>
      <xdr:rowOff>160607</xdr:rowOff>
    </xdr:to>
    <xdr:sp macro="" textlink="Processing!D21">
      <xdr:nvSpPr>
        <xdr:cNvPr id="36" name="TextBox 35">
          <a:extLst>
            <a:ext uri="{FF2B5EF4-FFF2-40B4-BE49-F238E27FC236}">
              <a16:creationId xmlns:a16="http://schemas.microsoft.com/office/drawing/2014/main" id="{AFF7BEB7-8885-4F13-A770-D9BF4A0DDD72}"/>
            </a:ext>
          </a:extLst>
        </xdr:cNvPr>
        <xdr:cNvSpPr txBox="1"/>
      </xdr:nvSpPr>
      <xdr:spPr>
        <a:xfrm>
          <a:off x="6918695" y="90619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1F7E94-1CA8-4A39-A286-4DF71A8E134F}"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7</xdr:row>
      <xdr:rowOff>35404</xdr:rowOff>
    </xdr:from>
    <xdr:to>
      <xdr:col>13</xdr:col>
      <xdr:colOff>598210</xdr:colOff>
      <xdr:row>9</xdr:row>
      <xdr:rowOff>71276</xdr:rowOff>
    </xdr:to>
    <xdr:sp macro="" textlink="Processing!E21">
      <xdr:nvSpPr>
        <xdr:cNvPr id="37" name="TextBox 36">
          <a:extLst>
            <a:ext uri="{FF2B5EF4-FFF2-40B4-BE49-F238E27FC236}">
              <a16:creationId xmlns:a16="http://schemas.microsoft.com/office/drawing/2014/main" id="{3E28AB62-53A5-4946-9F8C-43C781170097}"/>
            </a:ext>
          </a:extLst>
        </xdr:cNvPr>
        <xdr:cNvSpPr txBox="1"/>
      </xdr:nvSpPr>
      <xdr:spPr>
        <a:xfrm>
          <a:off x="6918695" y="1315564"/>
          <a:ext cx="1604315" cy="40163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2AE81E-9686-488B-B00E-B69229514C1F}" type="TxLink">
            <a:rPr lang="en-US" sz="1800" b="0" i="0" u="none" strike="noStrike">
              <a:solidFill>
                <a:schemeClr val="bg1"/>
              </a:solidFill>
              <a:latin typeface="Aptos Narrow"/>
            </a:rPr>
            <a:pPr algn="ctr"/>
            <a:t> $16,99,513 </a:t>
          </a:fld>
          <a:endParaRPr lang="ru-RU" sz="4400" b="1">
            <a:solidFill>
              <a:schemeClr val="bg1"/>
            </a:solidFill>
          </a:endParaRPr>
        </a:p>
      </xdr:txBody>
    </xdr:sp>
    <xdr:clientData/>
  </xdr:twoCellAnchor>
  <xdr:twoCellAnchor>
    <xdr:from>
      <xdr:col>16</xdr:col>
      <xdr:colOff>274055</xdr:colOff>
      <xdr:row>5</xdr:row>
      <xdr:rowOff>151814</xdr:rowOff>
    </xdr:from>
    <xdr:to>
      <xdr:col>19</xdr:col>
      <xdr:colOff>49570</xdr:colOff>
      <xdr:row>8</xdr:row>
      <xdr:rowOff>137747</xdr:rowOff>
    </xdr:to>
    <xdr:sp macro="" textlink="Processing!K8">
      <xdr:nvSpPr>
        <xdr:cNvPr id="38" name="TextBox 37">
          <a:extLst>
            <a:ext uri="{FF2B5EF4-FFF2-40B4-BE49-F238E27FC236}">
              <a16:creationId xmlns:a16="http://schemas.microsoft.com/office/drawing/2014/main" id="{568CB34D-B3BD-45A7-BFAC-3E7FEC0E0634}"/>
            </a:ext>
          </a:extLst>
        </xdr:cNvPr>
        <xdr:cNvSpPr txBox="1"/>
      </xdr:nvSpPr>
      <xdr:spPr>
        <a:xfrm>
          <a:off x="1002765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B57748A-1474-4475-8483-7FAF4302AC3B}" type="TxLink">
            <a:rPr lang="en-US" sz="2800" b="0" i="0" u="none" strike="noStrike">
              <a:solidFill>
                <a:schemeClr val="bg1"/>
              </a:solidFill>
              <a:latin typeface="Aptos Narrow"/>
            </a:rPr>
            <a:pPr algn="l"/>
            <a:t> 115 596</a:t>
          </a:fld>
          <a:endParaRPr lang="ru-RU" sz="2800" b="1">
            <a:solidFill>
              <a:schemeClr val="bg1"/>
            </a:solidFill>
          </a:endParaRPr>
        </a:p>
      </xdr:txBody>
    </xdr:sp>
    <xdr:clientData/>
  </xdr:twoCellAnchor>
  <xdr:twoCellAnchor>
    <xdr:from>
      <xdr:col>15</xdr:col>
      <xdr:colOff>197855</xdr:colOff>
      <xdr:row>5</xdr:row>
      <xdr:rowOff>151814</xdr:rowOff>
    </xdr:from>
    <xdr:to>
      <xdr:col>16</xdr:col>
      <xdr:colOff>358140</xdr:colOff>
      <xdr:row>8</xdr:row>
      <xdr:rowOff>137747</xdr:rowOff>
    </xdr:to>
    <xdr:sp macro="" textlink="Processing!J8">
      <xdr:nvSpPr>
        <xdr:cNvPr id="39" name="TextBox 38">
          <a:extLst>
            <a:ext uri="{FF2B5EF4-FFF2-40B4-BE49-F238E27FC236}">
              <a16:creationId xmlns:a16="http://schemas.microsoft.com/office/drawing/2014/main" id="{79C4B0F5-48F0-498F-A0AB-F2043DA2D238}"/>
            </a:ext>
          </a:extLst>
        </xdr:cNvPr>
        <xdr:cNvSpPr txBox="1"/>
      </xdr:nvSpPr>
      <xdr:spPr>
        <a:xfrm>
          <a:off x="9341855" y="1066214"/>
          <a:ext cx="76988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A42802B-656E-4E5C-8F50-F5F1B0CCEF06}" type="TxLink">
            <a:rPr lang="en-US" sz="2800" b="0" i="0" u="none" strike="noStrike">
              <a:solidFill>
                <a:schemeClr val="bg1"/>
              </a:solidFill>
              <a:latin typeface="Aptos Narrow"/>
            </a:rPr>
            <a:pPr algn="r"/>
            <a:t>C</a:t>
          </a:fld>
          <a:endParaRPr lang="ru-RU" sz="6000" b="1">
            <a:solidFill>
              <a:schemeClr val="bg1"/>
            </a:solidFill>
          </a:endParaRPr>
        </a:p>
      </xdr:txBody>
    </xdr:sp>
    <xdr:clientData/>
  </xdr:twoCellAnchor>
  <xdr:twoCellAnchor editAs="oneCell">
    <xdr:from>
      <xdr:col>2</xdr:col>
      <xdr:colOff>128848</xdr:colOff>
      <xdr:row>37</xdr:row>
      <xdr:rowOff>91440</xdr:rowOff>
    </xdr:from>
    <xdr:to>
      <xdr:col>4</xdr:col>
      <xdr:colOff>572193</xdr:colOff>
      <xdr:row>40</xdr:row>
      <xdr:rowOff>0</xdr:rowOff>
    </xdr:to>
    <mc:AlternateContent xmlns:mc="http://schemas.openxmlformats.org/markup-compatibility/2006" xmlns:a14="http://schemas.microsoft.com/office/drawing/2010/main">
      <mc:Choice Requires="a14">
        <xdr:graphicFrame macro="">
          <xdr:nvGraphicFramePr>
            <xdr:cNvPr id="40" name="Year 3">
              <a:extLst>
                <a:ext uri="{FF2B5EF4-FFF2-40B4-BE49-F238E27FC236}">
                  <a16:creationId xmlns:a16="http://schemas.microsoft.com/office/drawing/2014/main" id="{5C286122-2C1E-4E0C-B095-EA1884AD05C2}"/>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348048" y="6858000"/>
              <a:ext cx="1662545" cy="4572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128848</xdr:colOff>
      <xdr:row>30</xdr:row>
      <xdr:rowOff>114300</xdr:rowOff>
    </xdr:from>
    <xdr:to>
      <xdr:col>4</xdr:col>
      <xdr:colOff>572193</xdr:colOff>
      <xdr:row>37</xdr:row>
      <xdr:rowOff>121920</xdr:rowOff>
    </xdr:to>
    <mc:AlternateContent xmlns:mc="http://schemas.openxmlformats.org/markup-compatibility/2006" xmlns:a14="http://schemas.microsoft.com/office/drawing/2010/main">
      <mc:Choice Requires="a14">
        <xdr:graphicFrame macro="">
          <xdr:nvGraphicFramePr>
            <xdr:cNvPr id="41" name="Month 5">
              <a:extLst>
                <a:ext uri="{FF2B5EF4-FFF2-40B4-BE49-F238E27FC236}">
                  <a16:creationId xmlns:a16="http://schemas.microsoft.com/office/drawing/2014/main" id="{8BAF2769-1A57-4141-BBAC-92239C0461EC}"/>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1348048" y="5600700"/>
              <a:ext cx="1662545" cy="128778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3</xdr:row>
      <xdr:rowOff>60961</xdr:rowOff>
    </xdr:from>
    <xdr:to>
      <xdr:col>1</xdr:col>
      <xdr:colOff>342900</xdr:colOff>
      <xdr:row>11</xdr:row>
      <xdr:rowOff>68580</xdr:rowOff>
    </xdr:to>
    <mc:AlternateContent xmlns:mc="http://schemas.openxmlformats.org/markup-compatibility/2006" xmlns:a14="http://schemas.microsoft.com/office/drawing/2010/main">
      <mc:Choice Requires="a14">
        <xdr:graphicFrame macro="">
          <xdr:nvGraphicFramePr>
            <xdr:cNvPr id="42" name="Post 3">
              <a:extLst>
                <a:ext uri="{FF2B5EF4-FFF2-40B4-BE49-F238E27FC236}">
                  <a16:creationId xmlns:a16="http://schemas.microsoft.com/office/drawing/2014/main" id="{899A7647-048F-40EE-AA66-17E32B1A1D74}"/>
                </a:ext>
              </a:extLst>
            </xdr:cNvPr>
            <xdr:cNvGraphicFramePr/>
          </xdr:nvGraphicFramePr>
          <xdr:xfrm>
            <a:off x="0" y="0"/>
            <a:ext cx="0" cy="0"/>
          </xdr:xfrm>
          <a:graphic>
            <a:graphicData uri="http://schemas.microsoft.com/office/drawing/2010/slicer">
              <sle:slicer xmlns:sle="http://schemas.microsoft.com/office/drawing/2010/slicer" name="Post 3"/>
            </a:graphicData>
          </a:graphic>
        </xdr:graphicFrame>
      </mc:Choice>
      <mc:Fallback xmlns="">
        <xdr:sp macro="" textlink="">
          <xdr:nvSpPr>
            <xdr:cNvPr id="0" name=""/>
            <xdr:cNvSpPr>
              <a:spLocks noTextEdit="1"/>
            </xdr:cNvSpPr>
          </xdr:nvSpPr>
          <xdr:spPr>
            <a:xfrm>
              <a:off x="121920" y="609601"/>
              <a:ext cx="830580" cy="147065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312420</xdr:colOff>
      <xdr:row>3</xdr:row>
      <xdr:rowOff>15240</xdr:rowOff>
    </xdr:from>
    <xdr:to>
      <xdr:col>4</xdr:col>
      <xdr:colOff>419100</xdr:colOff>
      <xdr:row>11</xdr:row>
      <xdr:rowOff>48714</xdr:rowOff>
    </xdr:to>
    <xdr:sp macro="" textlink="Processing!F2">
      <xdr:nvSpPr>
        <xdr:cNvPr id="43" name="TextBox 42">
          <a:extLst>
            <a:ext uri="{FF2B5EF4-FFF2-40B4-BE49-F238E27FC236}">
              <a16:creationId xmlns:a16="http://schemas.microsoft.com/office/drawing/2014/main" id="{5BA3FE71-3B25-498D-B1AD-39C10C56F27D}"/>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F943A8-244E-4DB2-9F4D-3FA6B5ED33C3}" type="TxLink">
            <a:rPr lang="en-US" sz="34400" b="0" i="0" u="none" strike="noStrike">
              <a:blipFill>
                <a:blip xmlns:r="http://schemas.openxmlformats.org/officeDocument/2006/relationships" r:embed="rId11">
                  <a:extLst>
                    <a:ext uri="{96DAC541-7B7A-43D3-8B79-37D633B846F1}">
                      <asvg:svgBlip xmlns:asvg="http://schemas.microsoft.com/office/drawing/2016/SVG/main" r:embed="rId12"/>
                    </a:ext>
                  </a:extLst>
                </a:blip>
                <a:stretch>
                  <a:fillRect/>
                </a:stretch>
              </a:blipFill>
              <a:latin typeface="Aptos Narrow"/>
            </a:rPr>
            <a:pPr algn="ctr"/>
            <a:t> </a:t>
          </a:fld>
          <a:endParaRPr lang="ru-RU" sz="49600" b="1">
            <a:blipFill>
              <a:blip xmlns:r="http://schemas.openxmlformats.org/officeDocument/2006/relationships" r:embed="rId11">
                <a:extLst>
                  <a:ext uri="{96DAC541-7B7A-43D3-8B79-37D633B846F1}">
                    <asvg:svgBlip xmlns:asvg="http://schemas.microsoft.com/office/drawing/2016/SVG/main" r:embed="rId12"/>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3">
      <xdr:nvSpPr>
        <xdr:cNvPr id="44" name="TextBox 43">
          <a:extLst>
            <a:ext uri="{FF2B5EF4-FFF2-40B4-BE49-F238E27FC236}">
              <a16:creationId xmlns:a16="http://schemas.microsoft.com/office/drawing/2014/main" id="{18D0BE5F-2269-4652-8AE6-BD6DE5E29DEB}"/>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B94B8F-6DD8-4B45-A17E-EDC9C2D8A63E}" type="TxLink">
            <a:rPr lang="en-US" sz="34400" b="0" i="0" u="none" strike="noStrike">
              <a:blipFill>
                <a:blip xmlns:r="http://schemas.openxmlformats.org/officeDocument/2006/relationships" r:embed="rId13">
                  <a:extLst>
                    <a:ext uri="{96DAC541-7B7A-43D3-8B79-37D633B846F1}">
                      <asvg:svgBlip xmlns:asvg="http://schemas.microsoft.com/office/drawing/2016/SVG/main" r:embed="rId14"/>
                    </a:ext>
                  </a:extLst>
                </a:blip>
                <a:stretch>
                  <a:fillRect/>
                </a:stretch>
              </a:blipFill>
              <a:latin typeface="Aptos Narrow"/>
            </a:rPr>
            <a:pPr algn="ctr"/>
            <a:t> </a:t>
          </a:fld>
          <a:endParaRPr lang="ru-RU" sz="34400" b="1">
            <a:blipFill>
              <a:blip xmlns:r="http://schemas.openxmlformats.org/officeDocument/2006/relationships" r:embed="rId13">
                <a:extLst>
                  <a:ext uri="{96DAC541-7B7A-43D3-8B79-37D633B846F1}">
                    <asvg:svgBlip xmlns:asvg="http://schemas.microsoft.com/office/drawing/2016/SVG/main" r:embed="rId14"/>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4">
      <xdr:nvSpPr>
        <xdr:cNvPr id="45" name="TextBox 44">
          <a:extLst>
            <a:ext uri="{FF2B5EF4-FFF2-40B4-BE49-F238E27FC236}">
              <a16:creationId xmlns:a16="http://schemas.microsoft.com/office/drawing/2014/main" id="{7F1B9360-581D-4B43-BC97-A51771D7C03D}"/>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600FE7-6AF4-4C9C-B438-F1F770917FF5}" type="TxLink">
            <a:rPr lang="en-US" sz="34400" b="0" i="0" u="none" strike="noStrike">
              <a:blipFill>
                <a:blip xmlns:r="http://schemas.openxmlformats.org/officeDocument/2006/relationships" r:embed="rId15">
                  <a:extLst>
                    <a:ext uri="{96DAC541-7B7A-43D3-8B79-37D633B846F1}">
                      <asvg:svgBlip xmlns:asvg="http://schemas.microsoft.com/office/drawing/2016/SVG/main" r:embed="rId16"/>
                    </a:ext>
                  </a:extLst>
                </a:blip>
                <a:stretch>
                  <a:fillRect/>
                </a:stretch>
              </a:blipFill>
              <a:latin typeface="Aptos Narrow"/>
            </a:rPr>
            <a:pPr algn="ctr"/>
            <a:t> </a:t>
          </a:fld>
          <a:endParaRPr lang="ru-RU" sz="34400" b="1">
            <a:blipFill>
              <a:blip xmlns:r="http://schemas.openxmlformats.org/officeDocument/2006/relationships" r:embed="rId15">
                <a:extLst>
                  <a:ext uri="{96DAC541-7B7A-43D3-8B79-37D633B846F1}">
                    <asvg:svgBlip xmlns:asvg="http://schemas.microsoft.com/office/drawing/2016/SVG/main" r:embed="rId16"/>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5">
      <xdr:nvSpPr>
        <xdr:cNvPr id="46" name="TextBox 45">
          <a:extLst>
            <a:ext uri="{FF2B5EF4-FFF2-40B4-BE49-F238E27FC236}">
              <a16:creationId xmlns:a16="http://schemas.microsoft.com/office/drawing/2014/main" id="{7B2C075D-6063-4D23-A84A-E1910BB1859C}"/>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C4F96B-A15B-4E38-8BF3-C29D993C43C1}" type="TxLink">
            <a:rPr lang="en-US" sz="34400" b="0" i="0" u="none" strike="noStrike">
              <a:blipFill>
                <a:blip xmlns:r="http://schemas.openxmlformats.org/officeDocument/2006/relationships" r:embed="rId17">
                  <a:extLst>
                    <a:ext uri="{96DAC541-7B7A-43D3-8B79-37D633B846F1}">
                      <asvg:svgBlip xmlns:asvg="http://schemas.microsoft.com/office/drawing/2016/SVG/main" r:embed="rId18"/>
                    </a:ext>
                  </a:extLst>
                </a:blip>
                <a:stretch>
                  <a:fillRect/>
                </a:stretch>
              </a:blipFill>
              <a:latin typeface="Aptos Narrow"/>
            </a:rPr>
            <a:pPr algn="ctr"/>
            <a:t> </a:t>
          </a:fld>
          <a:endParaRPr lang="ru-RU" sz="34400" b="1">
            <a:blipFill>
              <a:blip xmlns:r="http://schemas.openxmlformats.org/officeDocument/2006/relationships" r:embed="rId17">
                <a:extLst>
                  <a:ext uri="{96DAC541-7B7A-43D3-8B79-37D633B846F1}">
                    <asvg:svgBlip xmlns:asvg="http://schemas.microsoft.com/office/drawing/2016/SVG/main" r:embed="rId18"/>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6">
      <xdr:nvSpPr>
        <xdr:cNvPr id="47" name="TextBox 46">
          <a:extLst>
            <a:ext uri="{FF2B5EF4-FFF2-40B4-BE49-F238E27FC236}">
              <a16:creationId xmlns:a16="http://schemas.microsoft.com/office/drawing/2014/main" id="{416CCC2F-7D62-4A1E-A1AC-6DEFCC95ACD3}"/>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1724FD-C422-48DF-B6CB-66C76995B120}" type="TxLink">
            <a:rPr lang="en-US" sz="34400" b="0" i="0" u="none" strike="noStrike">
              <a:blipFill>
                <a:blip xmlns:r="http://schemas.openxmlformats.org/officeDocument/2006/relationships" r:embed="rId19">
                  <a:extLst>
                    <a:ext uri="{96DAC541-7B7A-43D3-8B79-37D633B846F1}">
                      <asvg:svgBlip xmlns:asvg="http://schemas.microsoft.com/office/drawing/2016/SVG/main" r:embed="rId20"/>
                    </a:ext>
                  </a:extLst>
                </a:blip>
                <a:stretch>
                  <a:fillRect/>
                </a:stretch>
              </a:blipFill>
              <a:latin typeface="Aptos Narrow"/>
            </a:rPr>
            <a:pPr algn="ctr"/>
            <a:t> </a:t>
          </a:fld>
          <a:endParaRPr lang="ru-RU" sz="34400" b="1">
            <a:blipFill>
              <a:blip xmlns:r="http://schemas.openxmlformats.org/officeDocument/2006/relationships" r:embed="rId19">
                <a:extLst>
                  <a:ext uri="{96DAC541-7B7A-43D3-8B79-37D633B846F1}">
                    <asvg:svgBlip xmlns:asvg="http://schemas.microsoft.com/office/drawing/2016/SVG/main" r:embed="rId20"/>
                  </a:ext>
                </a:extLst>
              </a:blip>
              <a:stretch>
                <a:fillRect/>
              </a:stretch>
            </a:blipFill>
          </a:endParaRPr>
        </a:p>
      </xdr:txBody>
    </xdr:sp>
    <xdr:clientData/>
  </xdr:twoCellAnchor>
  <xdr:twoCellAnchor>
    <xdr:from>
      <xdr:col>12</xdr:col>
      <xdr:colOff>223266</xdr:colOff>
      <xdr:row>12</xdr:row>
      <xdr:rowOff>167640</xdr:rowOff>
    </xdr:from>
    <xdr:to>
      <xdr:col>14</xdr:col>
      <xdr:colOff>462534</xdr:colOff>
      <xdr:row>14</xdr:row>
      <xdr:rowOff>76200</xdr:rowOff>
    </xdr:to>
    <xdr:sp macro="" textlink="Processing!K8">
      <xdr:nvSpPr>
        <xdr:cNvPr id="48" name="TextBox 47">
          <a:extLst>
            <a:ext uri="{FF2B5EF4-FFF2-40B4-BE49-F238E27FC236}">
              <a16:creationId xmlns:a16="http://schemas.microsoft.com/office/drawing/2014/main" id="{0E1CA2EA-FA6B-4DC0-AE75-EB137AA1B254}"/>
            </a:ext>
          </a:extLst>
        </xdr:cNvPr>
        <xdr:cNvSpPr txBox="1"/>
      </xdr:nvSpPr>
      <xdr:spPr>
        <a:xfrm>
          <a:off x="7538466" y="236220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83617CC-F5EB-4B4E-91C2-94600C042A9F}" type="TxLink">
            <a:rPr lang="en-US" sz="1600" b="0" i="0" u="none" strike="noStrike">
              <a:solidFill>
                <a:srgbClr val="F121A9"/>
              </a:solidFill>
              <a:latin typeface="Aptos Narrow"/>
              <a:ea typeface="+mn-ea"/>
              <a:cs typeface="+mn-cs"/>
            </a:rPr>
            <a:pPr marL="0" indent="0" algn="r"/>
            <a:t> 115 596</a:t>
          </a:fld>
          <a:endParaRPr lang="ru-RU" sz="4000" b="0" i="0" u="none" strike="noStrike">
            <a:solidFill>
              <a:srgbClr val="F121A9"/>
            </a:solidFill>
            <a:latin typeface="Aptos Narrow"/>
            <a:ea typeface="+mn-ea"/>
            <a:cs typeface="+mn-cs"/>
          </a:endParaRPr>
        </a:p>
      </xdr:txBody>
    </xdr:sp>
    <xdr:clientData/>
  </xdr:twoCellAnchor>
  <xdr:twoCellAnchor>
    <xdr:from>
      <xdr:col>9</xdr:col>
      <xdr:colOff>403860</xdr:colOff>
      <xdr:row>12</xdr:row>
      <xdr:rowOff>144780</xdr:rowOff>
    </xdr:from>
    <xdr:to>
      <xdr:col>13</xdr:col>
      <xdr:colOff>96774</xdr:colOff>
      <xdr:row>14</xdr:row>
      <xdr:rowOff>53340</xdr:rowOff>
    </xdr:to>
    <xdr:sp macro="" textlink="Processing!J10">
      <xdr:nvSpPr>
        <xdr:cNvPr id="49" name="TextBox 48">
          <a:extLst>
            <a:ext uri="{FF2B5EF4-FFF2-40B4-BE49-F238E27FC236}">
              <a16:creationId xmlns:a16="http://schemas.microsoft.com/office/drawing/2014/main" id="{73133BF7-175F-4A0A-B14E-D0EB19BE423F}"/>
            </a:ext>
          </a:extLst>
        </xdr:cNvPr>
        <xdr:cNvSpPr txBox="1"/>
      </xdr:nvSpPr>
      <xdr:spPr>
        <a:xfrm>
          <a:off x="5890260" y="2339340"/>
          <a:ext cx="2131314"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4ECC87C-FF91-46BA-92F6-87387100CAC9}" type="TxLink">
            <a:rPr lang="en-US" sz="1400" b="0" i="0" u="none" strike="noStrike">
              <a:solidFill>
                <a:schemeClr val="bg1"/>
              </a:solidFill>
              <a:latin typeface="Aptos Narrow"/>
              <a:ea typeface="+mn-ea"/>
              <a:cs typeface="+mn-cs"/>
            </a:rPr>
            <a:pPr marL="0" indent="0" algn="r"/>
            <a:t>Top Product Category</a:t>
          </a:fld>
          <a:endParaRPr lang="ru-RU" sz="1400" b="0" i="0" u="none" strike="noStrike">
            <a:solidFill>
              <a:schemeClr val="bg1"/>
            </a:solidFill>
            <a:latin typeface="Aptos Narrow"/>
            <a:ea typeface="+mn-ea"/>
            <a:cs typeface="+mn-cs"/>
          </a:endParaRPr>
        </a:p>
      </xdr:txBody>
    </xdr:sp>
    <xdr:clientData/>
  </xdr:twoCellAnchor>
  <xdr:twoCellAnchor>
    <xdr:from>
      <xdr:col>5</xdr:col>
      <xdr:colOff>467106</xdr:colOff>
      <xdr:row>12</xdr:row>
      <xdr:rowOff>152400</xdr:rowOff>
    </xdr:from>
    <xdr:to>
      <xdr:col>8</xdr:col>
      <xdr:colOff>579528</xdr:colOff>
      <xdr:row>14</xdr:row>
      <xdr:rowOff>60960</xdr:rowOff>
    </xdr:to>
    <xdr:sp macro="" textlink="Processing!H8">
      <xdr:nvSpPr>
        <xdr:cNvPr id="51" name="TextBox 50">
          <a:extLst>
            <a:ext uri="{FF2B5EF4-FFF2-40B4-BE49-F238E27FC236}">
              <a16:creationId xmlns:a16="http://schemas.microsoft.com/office/drawing/2014/main" id="{B27796FA-0946-43E9-9B23-4788520096C8}"/>
            </a:ext>
          </a:extLst>
        </xdr:cNvPr>
        <xdr:cNvSpPr txBox="1"/>
      </xdr:nvSpPr>
      <xdr:spPr>
        <a:xfrm>
          <a:off x="3515106" y="234696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BF73A68-C4E4-4B28-9A3C-30987DB707B3}" type="TxLink">
            <a:rPr lang="en-US" sz="1200" b="0" i="0" u="none" strike="noStrike">
              <a:solidFill>
                <a:schemeClr val="bg1"/>
              </a:solidFill>
              <a:latin typeface="Aptos Narrow"/>
              <a:ea typeface="+mn-ea"/>
              <a:cs typeface="+mn-cs"/>
            </a:rPr>
            <a:pPr marL="0" indent="0" algn="l"/>
            <a:t>Product Trends</a:t>
          </a:fld>
          <a:endParaRPr lang="ru-RU" sz="1200" b="0" i="0" u="none" strike="noStrike">
            <a:solidFill>
              <a:schemeClr val="bg1"/>
            </a:solidFill>
            <a:latin typeface="Aptos Narrow"/>
            <a:ea typeface="+mn-ea"/>
            <a:cs typeface="+mn-cs"/>
          </a:endParaRPr>
        </a:p>
      </xdr:txBody>
    </xdr:sp>
    <xdr:clientData/>
  </xdr:twoCellAnchor>
  <xdr:twoCellAnchor editAs="oneCell">
    <xdr:from>
      <xdr:col>5</xdr:col>
      <xdr:colOff>510540</xdr:colOff>
      <xdr:row>36</xdr:row>
      <xdr:rowOff>45720</xdr:rowOff>
    </xdr:from>
    <xdr:to>
      <xdr:col>14</xdr:col>
      <xdr:colOff>487680</xdr:colOff>
      <xdr:row>38</xdr:row>
      <xdr:rowOff>30480</xdr:rowOff>
    </xdr:to>
    <mc:AlternateContent xmlns:mc="http://schemas.openxmlformats.org/markup-compatibility/2006" xmlns:a14="http://schemas.microsoft.com/office/drawing/2010/main">
      <mc:Choice Requires="a14">
        <xdr:graphicFrame macro="">
          <xdr:nvGraphicFramePr>
            <xdr:cNvPr id="52" name="Month 6">
              <a:extLst>
                <a:ext uri="{FF2B5EF4-FFF2-40B4-BE49-F238E27FC236}">
                  <a16:creationId xmlns:a16="http://schemas.microsoft.com/office/drawing/2014/main" id="{079DD359-FA06-4571-A37B-8DE2A3D083E2}"/>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3558540" y="6629400"/>
              <a:ext cx="5463540" cy="3505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274320</xdr:colOff>
      <xdr:row>14</xdr:row>
      <xdr:rowOff>114300</xdr:rowOff>
    </xdr:from>
    <xdr:to>
      <xdr:col>19</xdr:col>
      <xdr:colOff>487680</xdr:colOff>
      <xdr:row>26</xdr:row>
      <xdr:rowOff>38100</xdr:rowOff>
    </xdr:to>
    <xdr:graphicFrame macro="">
      <xdr:nvGraphicFramePr>
        <xdr:cNvPr id="55" name="Chart 54">
          <a:extLst>
            <a:ext uri="{FF2B5EF4-FFF2-40B4-BE49-F238E27FC236}">
              <a16:creationId xmlns:a16="http://schemas.microsoft.com/office/drawing/2014/main" id="{69D2936E-4E36-4BB6-A47A-D39BC6894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16</xdr:col>
      <xdr:colOff>360426</xdr:colOff>
      <xdr:row>12</xdr:row>
      <xdr:rowOff>152400</xdr:rowOff>
    </xdr:from>
    <xdr:to>
      <xdr:col>18</xdr:col>
      <xdr:colOff>599694</xdr:colOff>
      <xdr:row>14</xdr:row>
      <xdr:rowOff>60960</xdr:rowOff>
    </xdr:to>
    <xdr:sp macro="" textlink="Processing!N8">
      <xdr:nvSpPr>
        <xdr:cNvPr id="56" name="TextBox 55">
          <a:extLst>
            <a:ext uri="{FF2B5EF4-FFF2-40B4-BE49-F238E27FC236}">
              <a16:creationId xmlns:a16="http://schemas.microsoft.com/office/drawing/2014/main" id="{7166BE10-F6CA-45E9-BB60-39CA3F68008A}"/>
            </a:ext>
          </a:extLst>
        </xdr:cNvPr>
        <xdr:cNvSpPr txBox="1"/>
      </xdr:nvSpPr>
      <xdr:spPr>
        <a:xfrm>
          <a:off x="10114026" y="234696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FDE9070-1720-4449-9845-70DD53A0B8DE}" type="TxLink">
            <a:rPr lang="en-US" sz="1200" b="0" i="0" u="none" strike="noStrike">
              <a:solidFill>
                <a:schemeClr val="bg1"/>
              </a:solidFill>
              <a:latin typeface="Aptos Narrow"/>
              <a:ea typeface="+mn-ea"/>
              <a:cs typeface="+mn-cs"/>
            </a:rPr>
            <a:pPr marL="0" indent="0" algn="ctr"/>
            <a:t>Weekly Sales Trends</a:t>
          </a:fld>
          <a:endParaRPr lang="ru-RU" sz="1200" b="0" i="0" u="none" strike="noStrike">
            <a:solidFill>
              <a:schemeClr val="bg1"/>
            </a:solidFill>
            <a:latin typeface="Aptos Narrow"/>
            <a:ea typeface="+mn-ea"/>
            <a:cs typeface="+mn-cs"/>
          </a:endParaRPr>
        </a:p>
      </xdr:txBody>
    </xdr:sp>
    <xdr:clientData/>
  </xdr:twoCellAnchor>
  <xdr:twoCellAnchor>
    <xdr:from>
      <xdr:col>10</xdr:col>
      <xdr:colOff>147066</xdr:colOff>
      <xdr:row>15</xdr:row>
      <xdr:rowOff>0</xdr:rowOff>
    </xdr:from>
    <xdr:to>
      <xdr:col>12</xdr:col>
      <xdr:colOff>601980</xdr:colOff>
      <xdr:row>16</xdr:row>
      <xdr:rowOff>91440</xdr:rowOff>
    </xdr:to>
    <xdr:sp macro="" textlink="Processing!I9">
      <xdr:nvSpPr>
        <xdr:cNvPr id="57" name="TextBox 56">
          <a:extLst>
            <a:ext uri="{FF2B5EF4-FFF2-40B4-BE49-F238E27FC236}">
              <a16:creationId xmlns:a16="http://schemas.microsoft.com/office/drawing/2014/main" id="{D1BCE922-B28E-A496-1C2B-1DD4A0762169}"/>
            </a:ext>
          </a:extLst>
        </xdr:cNvPr>
        <xdr:cNvSpPr txBox="1"/>
      </xdr:nvSpPr>
      <xdr:spPr>
        <a:xfrm>
          <a:off x="6243066" y="2743200"/>
          <a:ext cx="1674114"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BD2283F-0FE2-4F88-AD1C-9ED076624AEF}" type="TxLink">
            <a:rPr lang="en-US" sz="1200" b="0" i="0" u="none" strike="noStrike">
              <a:solidFill>
                <a:schemeClr val="bg1"/>
              </a:solidFill>
              <a:latin typeface="Aptos Narrow"/>
              <a:ea typeface="+mn-ea"/>
              <a:cs typeface="+mn-cs"/>
            </a:rPr>
            <a:pPr marL="0" indent="0" algn="l"/>
            <a:t> 105 092</a:t>
          </a:fld>
          <a:endParaRPr lang="ru-RU" sz="1400" b="0" i="0" u="none" strike="noStrike">
            <a:solidFill>
              <a:schemeClr val="bg1"/>
            </a:solidFill>
            <a:latin typeface="Aptos Narrow"/>
            <a:ea typeface="+mn-ea"/>
            <a:cs typeface="+mn-cs"/>
          </a:endParaRPr>
        </a:p>
      </xdr:txBody>
    </xdr:sp>
    <xdr:clientData/>
  </xdr:twoCellAnchor>
  <xdr:twoCellAnchor>
    <xdr:from>
      <xdr:col>13</xdr:col>
      <xdr:colOff>177546</xdr:colOff>
      <xdr:row>22</xdr:row>
      <xdr:rowOff>129540</xdr:rowOff>
    </xdr:from>
    <xdr:to>
      <xdr:col>14</xdr:col>
      <xdr:colOff>365760</xdr:colOff>
      <xdr:row>24</xdr:row>
      <xdr:rowOff>38100</xdr:rowOff>
    </xdr:to>
    <xdr:sp macro="" textlink="Processing!I10">
      <xdr:nvSpPr>
        <xdr:cNvPr id="58" name="TextBox 57">
          <a:extLst>
            <a:ext uri="{FF2B5EF4-FFF2-40B4-BE49-F238E27FC236}">
              <a16:creationId xmlns:a16="http://schemas.microsoft.com/office/drawing/2014/main" id="{0DDE4A80-58C3-F2BB-A745-9795A16895F8}"/>
            </a:ext>
          </a:extLst>
        </xdr:cNvPr>
        <xdr:cNvSpPr txBox="1"/>
      </xdr:nvSpPr>
      <xdr:spPr>
        <a:xfrm>
          <a:off x="8102346" y="4152900"/>
          <a:ext cx="797814"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9DAB69A-7E6C-4DD9-91D0-F1E007C762D7}" type="TxLink">
            <a:rPr lang="en-US" sz="1200" b="0" i="0" u="none" strike="noStrike">
              <a:solidFill>
                <a:schemeClr val="bg1"/>
              </a:solidFill>
              <a:latin typeface="Aptos Narrow"/>
              <a:ea typeface="+mn-ea"/>
              <a:cs typeface="+mn-cs"/>
            </a:rPr>
            <a:pPr marL="0" indent="0" algn="l"/>
            <a:t> 108 566</a:t>
          </a:fld>
          <a:endParaRPr lang="ru-RU" sz="1400" b="0" i="0" u="none" strike="noStrike">
            <a:solidFill>
              <a:schemeClr val="bg1"/>
            </a:solidFill>
            <a:latin typeface="Aptos Narrow"/>
            <a:ea typeface="+mn-ea"/>
            <a:cs typeface="+mn-cs"/>
          </a:endParaRPr>
        </a:p>
      </xdr:txBody>
    </xdr:sp>
    <xdr:clientData/>
  </xdr:twoCellAnchor>
  <xdr:twoCellAnchor>
    <xdr:from>
      <xdr:col>12</xdr:col>
      <xdr:colOff>93726</xdr:colOff>
      <xdr:row>34</xdr:row>
      <xdr:rowOff>60960</xdr:rowOff>
    </xdr:from>
    <xdr:to>
      <xdr:col>14</xdr:col>
      <xdr:colOff>548640</xdr:colOff>
      <xdr:row>35</xdr:row>
      <xdr:rowOff>152400</xdr:rowOff>
    </xdr:to>
    <xdr:sp macro="" textlink="Processing!I11">
      <xdr:nvSpPr>
        <xdr:cNvPr id="59" name="TextBox 58">
          <a:extLst>
            <a:ext uri="{FF2B5EF4-FFF2-40B4-BE49-F238E27FC236}">
              <a16:creationId xmlns:a16="http://schemas.microsoft.com/office/drawing/2014/main" id="{3239673C-DD5B-810F-BCD0-FE5A59769E0D}"/>
            </a:ext>
          </a:extLst>
        </xdr:cNvPr>
        <xdr:cNvSpPr txBox="1"/>
      </xdr:nvSpPr>
      <xdr:spPr>
        <a:xfrm>
          <a:off x="7408926" y="6278880"/>
          <a:ext cx="1674114"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EF583CA-A06C-437E-AD8D-C4BF599232D0}" type="TxLink">
            <a:rPr lang="en-US" sz="1200" b="0" i="0" u="none" strike="noStrike">
              <a:solidFill>
                <a:schemeClr val="bg1"/>
              </a:solidFill>
              <a:latin typeface="Aptos Narrow"/>
              <a:ea typeface="+mn-ea"/>
              <a:cs typeface="+mn-cs"/>
            </a:rPr>
            <a:pPr marL="0" indent="0" algn="l"/>
            <a:t> 115 596</a:t>
          </a:fld>
          <a:endParaRPr lang="ru-RU" sz="1400" b="0" i="0" u="none" strike="noStrike">
            <a:solidFill>
              <a:schemeClr val="bg1"/>
            </a:solidFill>
            <a:latin typeface="Aptos Narrow"/>
            <a:ea typeface="+mn-ea"/>
            <a:cs typeface="+mn-cs"/>
          </a:endParaRPr>
        </a:p>
      </xdr:txBody>
    </xdr:sp>
    <xdr:clientData/>
  </xdr:twoCellAnchor>
  <xdr:twoCellAnchor>
    <xdr:from>
      <xdr:col>5</xdr:col>
      <xdr:colOff>124206</xdr:colOff>
      <xdr:row>34</xdr:row>
      <xdr:rowOff>60960</xdr:rowOff>
    </xdr:from>
    <xdr:to>
      <xdr:col>7</xdr:col>
      <xdr:colOff>579120</xdr:colOff>
      <xdr:row>35</xdr:row>
      <xdr:rowOff>152400</xdr:rowOff>
    </xdr:to>
    <xdr:sp macro="" textlink="Processing!I12">
      <xdr:nvSpPr>
        <xdr:cNvPr id="60" name="TextBox 59">
          <a:extLst>
            <a:ext uri="{FF2B5EF4-FFF2-40B4-BE49-F238E27FC236}">
              <a16:creationId xmlns:a16="http://schemas.microsoft.com/office/drawing/2014/main" id="{38C1DD4C-97C3-FE80-AE76-8D639BE2F5DA}"/>
            </a:ext>
          </a:extLst>
        </xdr:cNvPr>
        <xdr:cNvSpPr txBox="1"/>
      </xdr:nvSpPr>
      <xdr:spPr>
        <a:xfrm>
          <a:off x="3172206" y="6278880"/>
          <a:ext cx="1674114"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EDE60E9E-1E86-4326-9552-B83C7B0DC412}" type="TxLink">
            <a:rPr lang="en-US" sz="1200" b="0" i="0" u="none" strike="noStrike">
              <a:solidFill>
                <a:schemeClr val="bg1"/>
              </a:solidFill>
              <a:latin typeface="Aptos Narrow"/>
              <a:ea typeface="+mn-ea"/>
              <a:cs typeface="+mn-cs"/>
            </a:rPr>
            <a:pPr marL="0" indent="0" algn="r"/>
            <a:t> 106 356</a:t>
          </a:fld>
          <a:endParaRPr lang="ru-RU" sz="1400" b="0" i="0" u="none" strike="noStrike">
            <a:solidFill>
              <a:schemeClr val="bg1"/>
            </a:solidFill>
            <a:latin typeface="Aptos Narrow"/>
            <a:ea typeface="+mn-ea"/>
            <a:cs typeface="+mn-cs"/>
          </a:endParaRPr>
        </a:p>
      </xdr:txBody>
    </xdr:sp>
    <xdr:clientData/>
  </xdr:twoCellAnchor>
  <xdr:twoCellAnchor>
    <xdr:from>
      <xdr:col>5</xdr:col>
      <xdr:colOff>213360</xdr:colOff>
      <xdr:row>22</xdr:row>
      <xdr:rowOff>129540</xdr:rowOff>
    </xdr:from>
    <xdr:to>
      <xdr:col>6</xdr:col>
      <xdr:colOff>525780</xdr:colOff>
      <xdr:row>24</xdr:row>
      <xdr:rowOff>38100</xdr:rowOff>
    </xdr:to>
    <xdr:sp macro="" textlink="Processing!I13">
      <xdr:nvSpPr>
        <xdr:cNvPr id="61" name="TextBox 60">
          <a:extLst>
            <a:ext uri="{FF2B5EF4-FFF2-40B4-BE49-F238E27FC236}">
              <a16:creationId xmlns:a16="http://schemas.microsoft.com/office/drawing/2014/main" id="{6313BF8D-1C2A-A27D-CD80-3F71291C5146}"/>
            </a:ext>
          </a:extLst>
        </xdr:cNvPr>
        <xdr:cNvSpPr txBox="1"/>
      </xdr:nvSpPr>
      <xdr:spPr>
        <a:xfrm>
          <a:off x="3261360" y="4152900"/>
          <a:ext cx="922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52DD4A05-E624-4851-BF8E-67457C215E12}" type="TxLink">
            <a:rPr lang="en-US" sz="1200" b="0" i="0" u="none" strike="noStrike">
              <a:solidFill>
                <a:schemeClr val="bg1"/>
              </a:solidFill>
              <a:latin typeface="Aptos Narrow"/>
              <a:ea typeface="+mn-ea"/>
              <a:cs typeface="+mn-cs"/>
            </a:rPr>
            <a:pPr marL="0" indent="0" algn="r"/>
            <a:t> 107 056</a:t>
          </a:fld>
          <a:endParaRPr lang="ru-RU" sz="1400" b="0" i="0" u="none" strike="noStrike">
            <a:solidFill>
              <a:schemeClr val="bg1"/>
            </a:solidFill>
            <a:latin typeface="Aptos Narrow"/>
            <a:ea typeface="+mn-ea"/>
            <a:cs typeface="+mn-cs"/>
          </a:endParaRPr>
        </a:p>
      </xdr:txBody>
    </xdr:sp>
    <xdr:clientData/>
  </xdr:twoCellAnchor>
  <xdr:twoCellAnchor>
    <xdr:from>
      <xdr:col>13</xdr:col>
      <xdr:colOff>28950</xdr:colOff>
      <xdr:row>12</xdr:row>
      <xdr:rowOff>167640</xdr:rowOff>
    </xdr:from>
    <xdr:to>
      <xdr:col>13</xdr:col>
      <xdr:colOff>413011</xdr:colOff>
      <xdr:row>14</xdr:row>
      <xdr:rowOff>76200</xdr:rowOff>
    </xdr:to>
    <xdr:sp macro="" textlink="Processing!J8">
      <xdr:nvSpPr>
        <xdr:cNvPr id="62" name="TextBox 61">
          <a:extLst>
            <a:ext uri="{FF2B5EF4-FFF2-40B4-BE49-F238E27FC236}">
              <a16:creationId xmlns:a16="http://schemas.microsoft.com/office/drawing/2014/main" id="{ECB873E1-6403-86DB-5E26-39D503F7EA51}"/>
            </a:ext>
          </a:extLst>
        </xdr:cNvPr>
        <xdr:cNvSpPr txBox="1"/>
      </xdr:nvSpPr>
      <xdr:spPr>
        <a:xfrm>
          <a:off x="7953750" y="2362200"/>
          <a:ext cx="384061"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C14DD85-32AC-444F-B166-B2592A8CF5F1}" type="TxLink">
            <a:rPr lang="en-US" sz="1600" b="0" i="0" u="none" strike="noStrike">
              <a:solidFill>
                <a:srgbClr val="F121A9"/>
              </a:solidFill>
              <a:latin typeface="Aptos Narrow"/>
              <a:ea typeface="+mn-ea"/>
              <a:cs typeface="+mn-cs"/>
            </a:rPr>
            <a:pPr marL="0" indent="0" algn="ctr"/>
            <a:t>C</a:t>
          </a:fld>
          <a:endParaRPr lang="ru-RU" sz="4000" b="0" i="0" u="none" strike="noStrike">
            <a:solidFill>
              <a:srgbClr val="F121A9"/>
            </a:solidFill>
            <a:latin typeface="Aptos Narrow"/>
            <a:ea typeface="+mn-ea"/>
            <a:cs typeface="+mn-cs"/>
          </a:endParaRPr>
        </a:p>
      </xdr:txBody>
    </xdr:sp>
    <xdr:clientData/>
  </xdr:twoCellAnchor>
  <xdr:twoCellAnchor>
    <xdr:from>
      <xdr:col>16</xdr:col>
      <xdr:colOff>19989</xdr:colOff>
      <xdr:row>28</xdr:row>
      <xdr:rowOff>45720</xdr:rowOff>
    </xdr:from>
    <xdr:to>
      <xdr:col>19</xdr:col>
      <xdr:colOff>132411</xdr:colOff>
      <xdr:row>29</xdr:row>
      <xdr:rowOff>137160</xdr:rowOff>
    </xdr:to>
    <xdr:sp macro="" textlink="Processing!A8">
      <xdr:nvSpPr>
        <xdr:cNvPr id="63" name="TextBox 62">
          <a:extLst>
            <a:ext uri="{FF2B5EF4-FFF2-40B4-BE49-F238E27FC236}">
              <a16:creationId xmlns:a16="http://schemas.microsoft.com/office/drawing/2014/main" id="{1B8800C3-65D0-4D09-B8D4-E5629D833D26}"/>
            </a:ext>
          </a:extLst>
        </xdr:cNvPr>
        <xdr:cNvSpPr txBox="1"/>
      </xdr:nvSpPr>
      <xdr:spPr>
        <a:xfrm>
          <a:off x="9773589" y="516636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12565B7-5899-413B-A44A-7BF065FDD90C}" type="TxLink">
            <a:rPr lang="en-US" sz="1200" b="0" i="0" u="none" strike="noStrike">
              <a:solidFill>
                <a:schemeClr val="bg1"/>
              </a:solidFill>
              <a:latin typeface="Aptos Narrow"/>
              <a:ea typeface="+mn-ea"/>
              <a:cs typeface="+mn-cs"/>
            </a:rPr>
            <a:pPr marL="0" indent="0" algn="ctr"/>
            <a:t>Revenue vs Expenses</a:t>
          </a:fld>
          <a:endParaRPr lang="ru-RU" sz="1200" b="0" i="0" u="none" strike="noStrike">
            <a:solidFill>
              <a:schemeClr val="bg1"/>
            </a:solidFill>
            <a:latin typeface="Aptos Narrow"/>
            <a:ea typeface="+mn-ea"/>
            <a:cs typeface="+mn-cs"/>
          </a:endParaRPr>
        </a:p>
      </xdr:txBody>
    </xdr:sp>
    <xdr:clientData/>
  </xdr:twoCellAnchor>
  <xdr:twoCellAnchor>
    <xdr:from>
      <xdr:col>15</xdr:col>
      <xdr:colOff>335280</xdr:colOff>
      <xdr:row>30</xdr:row>
      <xdr:rowOff>68580</xdr:rowOff>
    </xdr:from>
    <xdr:to>
      <xdr:col>19</xdr:col>
      <xdr:colOff>457200</xdr:colOff>
      <xdr:row>38</xdr:row>
      <xdr:rowOff>160020</xdr:rowOff>
    </xdr:to>
    <xdr:graphicFrame macro="">
      <xdr:nvGraphicFramePr>
        <xdr:cNvPr id="64" name="Chart 63">
          <a:extLst>
            <a:ext uri="{FF2B5EF4-FFF2-40B4-BE49-F238E27FC236}">
              <a16:creationId xmlns:a16="http://schemas.microsoft.com/office/drawing/2014/main" id="{AD9C4BAB-53A9-442E-9B08-2B0BA31AF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xdr:col>
      <xdr:colOff>236220</xdr:colOff>
      <xdr:row>3</xdr:row>
      <xdr:rowOff>68580</xdr:rowOff>
    </xdr:from>
    <xdr:to>
      <xdr:col>9</xdr:col>
      <xdr:colOff>579120</xdr:colOff>
      <xdr:row>11</xdr:row>
      <xdr:rowOff>60960</xdr:rowOff>
    </xdr:to>
    <xdr:sp macro="" textlink="">
      <xdr:nvSpPr>
        <xdr:cNvPr id="65" name="Rectangle 64">
          <a:hlinkClick xmlns:r="http://schemas.openxmlformats.org/officeDocument/2006/relationships" r:id="rId23"/>
          <a:extLst>
            <a:ext uri="{FF2B5EF4-FFF2-40B4-BE49-F238E27FC236}">
              <a16:creationId xmlns:a16="http://schemas.microsoft.com/office/drawing/2014/main" id="{7638EF33-5AA4-481D-B529-0AA364576FCF}"/>
            </a:ext>
          </a:extLst>
        </xdr:cNvPr>
        <xdr:cNvSpPr/>
      </xdr:nvSpPr>
      <xdr:spPr>
        <a:xfrm>
          <a:off x="3284220" y="617220"/>
          <a:ext cx="2781300" cy="1455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137160</xdr:colOff>
      <xdr:row>3</xdr:row>
      <xdr:rowOff>91440</xdr:rowOff>
    </xdr:from>
    <xdr:to>
      <xdr:col>15</xdr:col>
      <xdr:colOff>76200</xdr:colOff>
      <xdr:row>11</xdr:row>
      <xdr:rowOff>38100</xdr:rowOff>
    </xdr:to>
    <xdr:sp macro="" textlink="">
      <xdr:nvSpPr>
        <xdr:cNvPr id="66" name="Rectangle 65">
          <a:hlinkClick xmlns:r="http://schemas.openxmlformats.org/officeDocument/2006/relationships" r:id="rId24"/>
          <a:extLst>
            <a:ext uri="{FF2B5EF4-FFF2-40B4-BE49-F238E27FC236}">
              <a16:creationId xmlns:a16="http://schemas.microsoft.com/office/drawing/2014/main" id="{3D2604B0-EA88-4C99-91E3-C8F29D147123}"/>
            </a:ext>
          </a:extLst>
        </xdr:cNvPr>
        <xdr:cNvSpPr/>
      </xdr:nvSpPr>
      <xdr:spPr>
        <a:xfrm>
          <a:off x="6233160" y="640080"/>
          <a:ext cx="2987040"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228600</xdr:colOff>
      <xdr:row>13</xdr:row>
      <xdr:rowOff>91440</xdr:rowOff>
    </xdr:from>
    <xdr:to>
      <xdr:col>4</xdr:col>
      <xdr:colOff>519545</xdr:colOff>
      <xdr:row>16</xdr:row>
      <xdr:rowOff>126752</xdr:rowOff>
    </xdr:to>
    <xdr:sp macro="" textlink="">
      <xdr:nvSpPr>
        <xdr:cNvPr id="68" name="Rectangle 67">
          <a:hlinkClick xmlns:r="http://schemas.openxmlformats.org/officeDocument/2006/relationships" r:id="rId25"/>
          <a:extLst>
            <a:ext uri="{FF2B5EF4-FFF2-40B4-BE49-F238E27FC236}">
              <a16:creationId xmlns:a16="http://schemas.microsoft.com/office/drawing/2014/main" id="{A74FA1A8-E530-4B9E-9951-AA04E0AB3E16}"/>
            </a:ext>
          </a:extLst>
        </xdr:cNvPr>
        <xdr:cNvSpPr/>
      </xdr:nvSpPr>
      <xdr:spPr>
        <a:xfrm>
          <a:off x="1447800" y="246888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228600</xdr:colOff>
      <xdr:row>18</xdr:row>
      <xdr:rowOff>0</xdr:rowOff>
    </xdr:from>
    <xdr:to>
      <xdr:col>4</xdr:col>
      <xdr:colOff>519545</xdr:colOff>
      <xdr:row>21</xdr:row>
      <xdr:rowOff>35312</xdr:rowOff>
    </xdr:to>
    <xdr:sp macro="" textlink="">
      <xdr:nvSpPr>
        <xdr:cNvPr id="69" name="Rectangle 68">
          <a:hlinkClick xmlns:r="http://schemas.openxmlformats.org/officeDocument/2006/relationships" r:id="rId23"/>
          <a:extLst>
            <a:ext uri="{FF2B5EF4-FFF2-40B4-BE49-F238E27FC236}">
              <a16:creationId xmlns:a16="http://schemas.microsoft.com/office/drawing/2014/main" id="{6C6065FC-A046-48F2-93B4-B1FD93F7937C}"/>
            </a:ext>
          </a:extLst>
        </xdr:cNvPr>
        <xdr:cNvSpPr/>
      </xdr:nvSpPr>
      <xdr:spPr>
        <a:xfrm>
          <a:off x="1447800" y="329184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228600</xdr:colOff>
      <xdr:row>22</xdr:row>
      <xdr:rowOff>38100</xdr:rowOff>
    </xdr:from>
    <xdr:to>
      <xdr:col>4</xdr:col>
      <xdr:colOff>519545</xdr:colOff>
      <xdr:row>25</xdr:row>
      <xdr:rowOff>73412</xdr:rowOff>
    </xdr:to>
    <xdr:sp macro="" textlink="">
      <xdr:nvSpPr>
        <xdr:cNvPr id="70" name="Rectangle 69">
          <a:hlinkClick xmlns:r="http://schemas.openxmlformats.org/officeDocument/2006/relationships" r:id="rId24"/>
          <a:extLst>
            <a:ext uri="{FF2B5EF4-FFF2-40B4-BE49-F238E27FC236}">
              <a16:creationId xmlns:a16="http://schemas.microsoft.com/office/drawing/2014/main" id="{72CD5563-4DB6-4786-8FFD-93B7F0CEA59E}"/>
            </a:ext>
          </a:extLst>
        </xdr:cNvPr>
        <xdr:cNvSpPr/>
      </xdr:nvSpPr>
      <xdr:spPr>
        <a:xfrm>
          <a:off x="1447800" y="406146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20</xdr:col>
      <xdr:colOff>528917</xdr:colOff>
      <xdr:row>4</xdr:row>
      <xdr:rowOff>44824</xdr:rowOff>
    </xdr:from>
    <xdr:to>
      <xdr:col>21</xdr:col>
      <xdr:colOff>394446</xdr:colOff>
      <xdr:row>6</xdr:row>
      <xdr:rowOff>155153</xdr:rowOff>
    </xdr:to>
    <xdr:pic>
      <xdr:nvPicPr>
        <xdr:cNvPr id="72" name="Graphic 71" descr="Sun with solid fill">
          <a:hlinkClick xmlns:r="http://schemas.openxmlformats.org/officeDocument/2006/relationships" r:id="rId26"/>
          <a:extLst>
            <a:ext uri="{FF2B5EF4-FFF2-40B4-BE49-F238E27FC236}">
              <a16:creationId xmlns:a16="http://schemas.microsoft.com/office/drawing/2014/main" id="{08AF2817-BA8B-4C4E-82C8-76E98B02DBE3}"/>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720917" y="762000"/>
          <a:ext cx="475129" cy="46891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19594</xdr:colOff>
      <xdr:row>1</xdr:row>
      <xdr:rowOff>167640</xdr:rowOff>
    </xdr:from>
    <xdr:to>
      <xdr:col>20</xdr:col>
      <xdr:colOff>312420</xdr:colOff>
      <xdr:row>40</xdr:row>
      <xdr:rowOff>167640</xdr:rowOff>
    </xdr:to>
    <xdr:sp macro="" textlink="">
      <xdr:nvSpPr>
        <xdr:cNvPr id="4" name="Rectangle: Rounded Corners 3">
          <a:extLst>
            <a:ext uri="{FF2B5EF4-FFF2-40B4-BE49-F238E27FC236}">
              <a16:creationId xmlns:a16="http://schemas.microsoft.com/office/drawing/2014/main" id="{2EC3654D-1545-4C1E-B12C-EDF7B8918C1F}"/>
            </a:ext>
          </a:extLst>
        </xdr:cNvPr>
        <xdr:cNvSpPr/>
      </xdr:nvSpPr>
      <xdr:spPr>
        <a:xfrm>
          <a:off x="1238794" y="350520"/>
          <a:ext cx="11265626" cy="7132320"/>
        </a:xfrm>
        <a:prstGeom prst="roundRect">
          <a:avLst>
            <a:gd name="adj" fmla="val 2780"/>
          </a:avLst>
        </a:prstGeom>
        <a:solidFill>
          <a:srgbClr val="F6F5EF"/>
        </a:solidFill>
        <a:ln w="9525">
          <a:solidFill>
            <a:schemeClr val="bg1"/>
          </a:solidFill>
        </a:ln>
        <a:effectLst>
          <a:outerShdw blurRad="444500" dist="63500" dir="5400000" algn="tl"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2</xdr:col>
      <xdr:colOff>28596</xdr:colOff>
      <xdr:row>2</xdr:row>
      <xdr:rowOff>0</xdr:rowOff>
    </xdr:from>
    <xdr:to>
      <xdr:col>5</xdr:col>
      <xdr:colOff>63038</xdr:colOff>
      <xdr:row>40</xdr:row>
      <xdr:rowOff>158634</xdr:rowOff>
    </xdr:to>
    <xdr:sp macro="" textlink="">
      <xdr:nvSpPr>
        <xdr:cNvPr id="5" name="Rectangle: Rounded Corners 13">
          <a:extLst>
            <a:ext uri="{FF2B5EF4-FFF2-40B4-BE49-F238E27FC236}">
              <a16:creationId xmlns:a16="http://schemas.microsoft.com/office/drawing/2014/main" id="{5C14C624-54CE-494D-9A2C-9A998285DC24}"/>
            </a:ext>
          </a:extLst>
        </xdr:cNvPr>
        <xdr:cNvSpPr/>
      </xdr:nvSpPr>
      <xdr:spPr>
        <a:xfrm>
          <a:off x="1247796" y="365760"/>
          <a:ext cx="1863242" cy="7108074"/>
        </a:xfrm>
        <a:custGeom>
          <a:avLst/>
          <a:gdLst>
            <a:gd name="connsiteX0" fmla="*/ 0 w 2090059"/>
            <a:gd name="connsiteY0" fmla="*/ 180393 h 7498080"/>
            <a:gd name="connsiteX1" fmla="*/ 180393 w 2090059"/>
            <a:gd name="connsiteY1" fmla="*/ 0 h 7498080"/>
            <a:gd name="connsiteX2" fmla="*/ 1909666 w 2090059"/>
            <a:gd name="connsiteY2" fmla="*/ 0 h 7498080"/>
            <a:gd name="connsiteX3" fmla="*/ 2090059 w 2090059"/>
            <a:gd name="connsiteY3" fmla="*/ 180393 h 7498080"/>
            <a:gd name="connsiteX4" fmla="*/ 2090059 w 2090059"/>
            <a:gd name="connsiteY4" fmla="*/ 7317687 h 7498080"/>
            <a:gd name="connsiteX5" fmla="*/ 1909666 w 2090059"/>
            <a:gd name="connsiteY5" fmla="*/ 7498080 h 7498080"/>
            <a:gd name="connsiteX6" fmla="*/ 180393 w 2090059"/>
            <a:gd name="connsiteY6" fmla="*/ 7498080 h 7498080"/>
            <a:gd name="connsiteX7" fmla="*/ 0 w 2090059"/>
            <a:gd name="connsiteY7" fmla="*/ 7317687 h 7498080"/>
            <a:gd name="connsiteX8" fmla="*/ 0 w 2090059"/>
            <a:gd name="connsiteY8" fmla="*/ 180393 h 7498080"/>
            <a:gd name="connsiteX0" fmla="*/ 0 w 2119773"/>
            <a:gd name="connsiteY0" fmla="*/ 180393 h 7498080"/>
            <a:gd name="connsiteX1" fmla="*/ 180393 w 2119773"/>
            <a:gd name="connsiteY1" fmla="*/ 0 h 7498080"/>
            <a:gd name="connsiteX2" fmla="*/ 1909666 w 2119773"/>
            <a:gd name="connsiteY2" fmla="*/ 0 h 7498080"/>
            <a:gd name="connsiteX3" fmla="*/ 2090059 w 2119773"/>
            <a:gd name="connsiteY3" fmla="*/ 7317687 h 7498080"/>
            <a:gd name="connsiteX4" fmla="*/ 1909666 w 2119773"/>
            <a:gd name="connsiteY4" fmla="*/ 7498080 h 7498080"/>
            <a:gd name="connsiteX5" fmla="*/ 180393 w 2119773"/>
            <a:gd name="connsiteY5" fmla="*/ 7498080 h 7498080"/>
            <a:gd name="connsiteX6" fmla="*/ 0 w 2119773"/>
            <a:gd name="connsiteY6" fmla="*/ 7317687 h 7498080"/>
            <a:gd name="connsiteX7" fmla="*/ 0 w 2119773"/>
            <a:gd name="connsiteY7" fmla="*/ 180393 h 7498080"/>
            <a:gd name="connsiteX0" fmla="*/ 0 w 2125825"/>
            <a:gd name="connsiteY0" fmla="*/ 180393 h 7498080"/>
            <a:gd name="connsiteX1" fmla="*/ 180393 w 2125825"/>
            <a:gd name="connsiteY1" fmla="*/ 0 h 7498080"/>
            <a:gd name="connsiteX2" fmla="*/ 1909666 w 2125825"/>
            <a:gd name="connsiteY2" fmla="*/ 0 h 7498080"/>
            <a:gd name="connsiteX3" fmla="*/ 1909666 w 2125825"/>
            <a:gd name="connsiteY3" fmla="*/ 7498080 h 7498080"/>
            <a:gd name="connsiteX4" fmla="*/ 180393 w 2125825"/>
            <a:gd name="connsiteY4" fmla="*/ 7498080 h 7498080"/>
            <a:gd name="connsiteX5" fmla="*/ 0 w 2125825"/>
            <a:gd name="connsiteY5" fmla="*/ 7317687 h 7498080"/>
            <a:gd name="connsiteX6" fmla="*/ 0 w 2125825"/>
            <a:gd name="connsiteY6" fmla="*/ 180393 h 7498080"/>
            <a:gd name="connsiteX0" fmla="*/ 0 w 1909666"/>
            <a:gd name="connsiteY0" fmla="*/ 180393 h 7498080"/>
            <a:gd name="connsiteX1" fmla="*/ 180393 w 1909666"/>
            <a:gd name="connsiteY1" fmla="*/ 0 h 7498080"/>
            <a:gd name="connsiteX2" fmla="*/ 1909666 w 1909666"/>
            <a:gd name="connsiteY2" fmla="*/ 0 h 7498080"/>
            <a:gd name="connsiteX3" fmla="*/ 1909666 w 1909666"/>
            <a:gd name="connsiteY3" fmla="*/ 7498080 h 7498080"/>
            <a:gd name="connsiteX4" fmla="*/ 180393 w 1909666"/>
            <a:gd name="connsiteY4" fmla="*/ 7498080 h 7498080"/>
            <a:gd name="connsiteX5" fmla="*/ 0 w 1909666"/>
            <a:gd name="connsiteY5" fmla="*/ 7317687 h 7498080"/>
            <a:gd name="connsiteX6" fmla="*/ 0 w 1909666"/>
            <a:gd name="connsiteY6" fmla="*/ 180393 h 74980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09666" h="7498080">
              <a:moveTo>
                <a:pt x="0" y="180393"/>
              </a:moveTo>
              <a:cubicBezTo>
                <a:pt x="0" y="80765"/>
                <a:pt x="80765" y="0"/>
                <a:pt x="180393" y="0"/>
              </a:cubicBezTo>
              <a:lnTo>
                <a:pt x="1909666" y="0"/>
              </a:lnTo>
              <a:lnTo>
                <a:pt x="1909666" y="7498080"/>
              </a:lnTo>
              <a:lnTo>
                <a:pt x="180393" y="7498080"/>
              </a:lnTo>
              <a:cubicBezTo>
                <a:pt x="80765" y="7498080"/>
                <a:pt x="0" y="7417315"/>
                <a:pt x="0" y="7317687"/>
              </a:cubicBezTo>
              <a:lnTo>
                <a:pt x="0" y="180393"/>
              </a:lnTo>
              <a:close/>
            </a:path>
          </a:pathLst>
        </a:custGeom>
        <a:gradFill>
          <a:gsLst>
            <a:gs pos="0">
              <a:srgbClr val="2B435C"/>
            </a:gs>
            <a:gs pos="52000">
              <a:srgbClr val="192837"/>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15</xdr:col>
      <xdr:colOff>228600</xdr:colOff>
      <xdr:row>3</xdr:row>
      <xdr:rowOff>99060</xdr:rowOff>
    </xdr:from>
    <xdr:to>
      <xdr:col>19</xdr:col>
      <xdr:colOff>533400</xdr:colOff>
      <xdr:row>11</xdr:row>
      <xdr:rowOff>7620</xdr:rowOff>
    </xdr:to>
    <xdr:sp macro="" textlink="Processing!H8">
      <xdr:nvSpPr>
        <xdr:cNvPr id="6" name="Rectangle: Rounded Corners 5">
          <a:extLst>
            <a:ext uri="{FF2B5EF4-FFF2-40B4-BE49-F238E27FC236}">
              <a16:creationId xmlns:a16="http://schemas.microsoft.com/office/drawing/2014/main" id="{3FF1E657-AA18-4D9C-B1E0-A432140A37B0}"/>
            </a:ext>
          </a:extLst>
        </xdr:cNvPr>
        <xdr:cNvSpPr/>
      </xdr:nvSpPr>
      <xdr:spPr>
        <a:xfrm>
          <a:off x="9372600" y="647700"/>
          <a:ext cx="2743200" cy="1371600"/>
        </a:xfrm>
        <a:prstGeom prst="roundRect">
          <a:avLst>
            <a:gd name="adj" fmla="val 10575"/>
          </a:avLst>
        </a:prstGeom>
        <a:solidFill>
          <a:schemeClr val="bg1"/>
        </a:solidFill>
        <a:ln w="9525">
          <a:noFill/>
        </a:ln>
        <a:effectLst>
          <a:outerShdw blurRad="254000" dist="101600" dir="5400000" algn="t"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7F5829C8-431D-41F0-A3F2-DDC2E2E2B59E}" type="TxLink">
            <a:rPr lang="en-US" sz="1400" b="0" i="0" u="none" strike="noStrike" kern="1200">
              <a:solidFill>
                <a:srgbClr val="2B4967"/>
              </a:solidFill>
              <a:latin typeface="Aptos Narrow"/>
              <a:ea typeface="+mn-ea"/>
              <a:cs typeface="+mn-cs"/>
            </a:rPr>
            <a:pPr marL="0" indent="0" algn="ctr" defTabSz="914400" rtl="0" eaLnBrk="1" latinLnBrk="0" hangingPunct="1"/>
            <a:t>Product Trends</a:t>
          </a:fld>
          <a:endParaRPr lang="ru-RU" sz="1400" b="0" i="0" u="none" strike="noStrike" kern="1200">
            <a:solidFill>
              <a:srgbClr val="2B4967"/>
            </a:solidFill>
            <a:latin typeface="Aptos Narrow"/>
            <a:ea typeface="+mn-ea"/>
            <a:cs typeface="+mn-cs"/>
          </a:endParaRPr>
        </a:p>
      </xdr:txBody>
    </xdr:sp>
    <xdr:clientData/>
  </xdr:twoCellAnchor>
  <xdr:twoCellAnchor>
    <xdr:from>
      <xdr:col>15</xdr:col>
      <xdr:colOff>228600</xdr:colOff>
      <xdr:row>12</xdr:row>
      <xdr:rowOff>53340</xdr:rowOff>
    </xdr:from>
    <xdr:to>
      <xdr:col>19</xdr:col>
      <xdr:colOff>533400</xdr:colOff>
      <xdr:row>26</xdr:row>
      <xdr:rowOff>114300</xdr:rowOff>
    </xdr:to>
    <xdr:sp macro="" textlink="">
      <xdr:nvSpPr>
        <xdr:cNvPr id="7" name="Rectangle: Rounded Corners 6">
          <a:extLst>
            <a:ext uri="{FF2B5EF4-FFF2-40B4-BE49-F238E27FC236}">
              <a16:creationId xmlns:a16="http://schemas.microsoft.com/office/drawing/2014/main" id="{30CCD848-05A3-4CC3-8523-0E67BB6A6F3E}"/>
            </a:ext>
          </a:extLst>
        </xdr:cNvPr>
        <xdr:cNvSpPr/>
      </xdr:nvSpPr>
      <xdr:spPr>
        <a:xfrm>
          <a:off x="9372600" y="2247900"/>
          <a:ext cx="2743200" cy="2621280"/>
        </a:xfrm>
        <a:prstGeom prst="roundRect">
          <a:avLst>
            <a:gd name="adj" fmla="val 6044"/>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15</xdr:col>
      <xdr:colOff>228600</xdr:colOff>
      <xdr:row>27</xdr:row>
      <xdr:rowOff>137160</xdr:rowOff>
    </xdr:from>
    <xdr:to>
      <xdr:col>19</xdr:col>
      <xdr:colOff>533400</xdr:colOff>
      <xdr:row>39</xdr:row>
      <xdr:rowOff>45720</xdr:rowOff>
    </xdr:to>
    <xdr:sp macro="" textlink="">
      <xdr:nvSpPr>
        <xdr:cNvPr id="8" name="Rectangle: Rounded Corners 7">
          <a:extLst>
            <a:ext uri="{FF2B5EF4-FFF2-40B4-BE49-F238E27FC236}">
              <a16:creationId xmlns:a16="http://schemas.microsoft.com/office/drawing/2014/main" id="{33875459-CB1D-4BC3-8575-77237E8E88D4}"/>
            </a:ext>
          </a:extLst>
        </xdr:cNvPr>
        <xdr:cNvSpPr/>
      </xdr:nvSpPr>
      <xdr:spPr>
        <a:xfrm>
          <a:off x="9372600" y="5074920"/>
          <a:ext cx="2743200" cy="2103120"/>
        </a:xfrm>
        <a:prstGeom prst="roundRect">
          <a:avLst>
            <a:gd name="adj" fmla="val 6044"/>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289560</xdr:colOff>
      <xdr:row>12</xdr:row>
      <xdr:rowOff>53340</xdr:rowOff>
    </xdr:from>
    <xdr:to>
      <xdr:col>15</xdr:col>
      <xdr:colOff>45720</xdr:colOff>
      <xdr:row>39</xdr:row>
      <xdr:rowOff>53340</xdr:rowOff>
    </xdr:to>
    <xdr:sp macro="" textlink="">
      <xdr:nvSpPr>
        <xdr:cNvPr id="9" name="Rectangle: Rounded Corners 8">
          <a:extLst>
            <a:ext uri="{FF2B5EF4-FFF2-40B4-BE49-F238E27FC236}">
              <a16:creationId xmlns:a16="http://schemas.microsoft.com/office/drawing/2014/main" id="{13033EE4-F3E0-45F7-B74A-E5574F68AF1B}"/>
            </a:ext>
          </a:extLst>
        </xdr:cNvPr>
        <xdr:cNvSpPr/>
      </xdr:nvSpPr>
      <xdr:spPr>
        <a:xfrm>
          <a:off x="3337560" y="2247900"/>
          <a:ext cx="5852160" cy="4937760"/>
        </a:xfrm>
        <a:prstGeom prst="roundRect">
          <a:avLst>
            <a:gd name="adj" fmla="val 2803"/>
          </a:avLst>
        </a:prstGeom>
        <a:solidFill>
          <a:srgbClr val="FEFDF8"/>
        </a:solidFill>
        <a:ln w="9525">
          <a:noFill/>
        </a:ln>
        <a:effectLst>
          <a:outerShdw blurRad="254000" dist="635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5</xdr:col>
      <xdr:colOff>281940</xdr:colOff>
      <xdr:row>3</xdr:row>
      <xdr:rowOff>99060</xdr:rowOff>
    </xdr:from>
    <xdr:to>
      <xdr:col>9</xdr:col>
      <xdr:colOff>586740</xdr:colOff>
      <xdr:row>11</xdr:row>
      <xdr:rowOff>7620</xdr:rowOff>
    </xdr:to>
    <xdr:sp macro="" textlink="Processing!N8">
      <xdr:nvSpPr>
        <xdr:cNvPr id="10" name="Rectangle: Rounded Corners 9">
          <a:extLst>
            <a:ext uri="{FF2B5EF4-FFF2-40B4-BE49-F238E27FC236}">
              <a16:creationId xmlns:a16="http://schemas.microsoft.com/office/drawing/2014/main" id="{ED06810E-0208-4DA9-B1C9-79DC93F9B1A0}"/>
            </a:ext>
          </a:extLst>
        </xdr:cNvPr>
        <xdr:cNvSpPr/>
      </xdr:nvSpPr>
      <xdr:spPr>
        <a:xfrm>
          <a:off x="3329940" y="647700"/>
          <a:ext cx="2743200" cy="1371600"/>
        </a:xfrm>
        <a:prstGeom prst="roundRect">
          <a:avLst>
            <a:gd name="adj" fmla="val 10575"/>
          </a:avLst>
        </a:prstGeom>
        <a:gradFill>
          <a:gsLst>
            <a:gs pos="0">
              <a:srgbClr val="82CBB9"/>
            </a:gs>
            <a:gs pos="100000">
              <a:srgbClr val="4FA992"/>
            </a:gs>
          </a:gsLst>
          <a:lin ang="2700000" scaled="1"/>
        </a:gradFill>
        <a:ln>
          <a:noFill/>
        </a:ln>
        <a:effectLst>
          <a:outerShdw blurRad="254000" dist="101600" dir="5400000" algn="t"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fld id="{510C14A9-D7A2-4B1F-87A0-D2B6141EF56C}" type="TxLink">
            <a:rPr lang="en-US" sz="1400" b="0" i="0" u="none" strike="noStrike" kern="1200">
              <a:solidFill>
                <a:schemeClr val="bg1"/>
              </a:solidFill>
              <a:latin typeface="Aptos Narrow"/>
              <a:ea typeface="+mn-ea"/>
              <a:cs typeface="+mn-cs"/>
            </a:rPr>
            <a:pPr marL="0" indent="0" algn="ctr" defTabSz="914400" rtl="0" eaLnBrk="1" latinLnBrk="0" hangingPunct="1"/>
            <a:t>Weekly Sales Trends</a:t>
          </a:fld>
          <a:endParaRPr lang="ru-RU" sz="1400" b="0" i="0" u="none" strike="noStrike" kern="1200">
            <a:solidFill>
              <a:schemeClr val="bg1"/>
            </a:solidFill>
            <a:latin typeface="Aptos Narrow"/>
            <a:ea typeface="+mn-ea"/>
            <a:cs typeface="+mn-cs"/>
          </a:endParaRPr>
        </a:p>
      </xdr:txBody>
    </xdr:sp>
    <xdr:clientData/>
  </xdr:twoCellAnchor>
  <xdr:twoCellAnchor>
    <xdr:from>
      <xdr:col>10</xdr:col>
      <xdr:colOff>152400</xdr:colOff>
      <xdr:row>3</xdr:row>
      <xdr:rowOff>99060</xdr:rowOff>
    </xdr:from>
    <xdr:to>
      <xdr:col>15</xdr:col>
      <xdr:colOff>53340</xdr:colOff>
      <xdr:row>11</xdr:row>
      <xdr:rowOff>7620</xdr:rowOff>
    </xdr:to>
    <xdr:sp macro="" textlink="Processing!A8">
      <xdr:nvSpPr>
        <xdr:cNvPr id="11" name="Rectangle: Rounded Corners 10">
          <a:extLst>
            <a:ext uri="{FF2B5EF4-FFF2-40B4-BE49-F238E27FC236}">
              <a16:creationId xmlns:a16="http://schemas.microsoft.com/office/drawing/2014/main" id="{C976B2B8-0011-4CA6-901B-3FBD88C44969}"/>
            </a:ext>
          </a:extLst>
        </xdr:cNvPr>
        <xdr:cNvSpPr/>
      </xdr:nvSpPr>
      <xdr:spPr>
        <a:xfrm>
          <a:off x="6248400" y="647700"/>
          <a:ext cx="2948940" cy="1371600"/>
        </a:xfrm>
        <a:prstGeom prst="roundRect">
          <a:avLst>
            <a:gd name="adj" fmla="val 10575"/>
          </a:avLst>
        </a:prstGeom>
        <a:gradFill>
          <a:gsLst>
            <a:gs pos="0">
              <a:srgbClr val="609DD4"/>
            </a:gs>
            <a:gs pos="100000">
              <a:srgbClr val="4B89C5"/>
            </a:gs>
          </a:gsLst>
          <a:lin ang="2700000" scaled="1"/>
        </a:gradFill>
        <a:ln w="9525">
          <a:noFill/>
        </a:ln>
        <a:effectLst>
          <a:outerShdw blurRad="254000" dist="101600" dir="5400000" algn="t" rotWithShape="0">
            <a:prstClr val="black">
              <a:alpha val="2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ctr" defTabSz="914400" rtl="0" eaLnBrk="1" latinLnBrk="0" hangingPunct="1"/>
          <a:fld id="{B21E3101-0230-4326-AA27-4525D5457293}" type="TxLink">
            <a:rPr lang="en-US" sz="1400" b="0" i="0" u="none" strike="noStrike" kern="1200">
              <a:solidFill>
                <a:schemeClr val="bg1"/>
              </a:solidFill>
              <a:latin typeface="Aptos Narrow"/>
              <a:ea typeface="+mn-ea"/>
              <a:cs typeface="+mn-cs"/>
            </a:rPr>
            <a:pPr marL="0" indent="0" algn="ctr" defTabSz="914400" rtl="0" eaLnBrk="1" latinLnBrk="0" hangingPunct="1"/>
            <a:t>Revenue vs Expenses</a:t>
          </a:fld>
          <a:endParaRPr lang="ru-RU" sz="1400" b="0" i="0" u="none" strike="noStrike" kern="1200">
            <a:solidFill>
              <a:schemeClr val="bg1"/>
            </a:solidFill>
            <a:latin typeface="Aptos Narrow"/>
            <a:ea typeface="+mn-ea"/>
            <a:cs typeface="+mn-cs"/>
          </a:endParaRPr>
        </a:p>
      </xdr:txBody>
    </xdr:sp>
    <xdr:clientData/>
  </xdr:twoCellAnchor>
  <xdr:twoCellAnchor>
    <xdr:from>
      <xdr:col>2</xdr:col>
      <xdr:colOff>349623</xdr:colOff>
      <xdr:row>3</xdr:row>
      <xdr:rowOff>119231</xdr:rowOff>
    </xdr:from>
    <xdr:to>
      <xdr:col>4</xdr:col>
      <xdr:colOff>385482</xdr:colOff>
      <xdr:row>10</xdr:row>
      <xdr:rowOff>119231</xdr:rowOff>
    </xdr:to>
    <xdr:sp macro="" textlink="">
      <xdr:nvSpPr>
        <xdr:cNvPr id="13" name="Oval 12">
          <a:extLst>
            <a:ext uri="{FF2B5EF4-FFF2-40B4-BE49-F238E27FC236}">
              <a16:creationId xmlns:a16="http://schemas.microsoft.com/office/drawing/2014/main" id="{13C900CB-E60B-4D43-B0EB-37A7D4D1B4A9}"/>
            </a:ext>
          </a:extLst>
        </xdr:cNvPr>
        <xdr:cNvSpPr/>
      </xdr:nvSpPr>
      <xdr:spPr>
        <a:xfrm>
          <a:off x="1568823" y="667871"/>
          <a:ext cx="1255059" cy="1280160"/>
        </a:xfrm>
        <a:prstGeom prst="ellipse">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100">
              <a:solidFill>
                <a:schemeClr val="bg1"/>
              </a:solidFill>
            </a:rPr>
            <a:t>POS</a:t>
          </a:r>
          <a:endParaRPr lang="ru-RU" sz="3100">
            <a:solidFill>
              <a:schemeClr val="bg1"/>
            </a:solidFill>
          </a:endParaRPr>
        </a:p>
      </xdr:txBody>
    </xdr:sp>
    <xdr:clientData/>
  </xdr:twoCellAnchor>
  <xdr:twoCellAnchor>
    <xdr:from>
      <xdr:col>6</xdr:col>
      <xdr:colOff>141639</xdr:colOff>
      <xdr:row>15</xdr:row>
      <xdr:rowOff>19342</xdr:rowOff>
    </xdr:from>
    <xdr:to>
      <xdr:col>13</xdr:col>
      <xdr:colOff>574455</xdr:colOff>
      <xdr:row>38</xdr:row>
      <xdr:rowOff>83350</xdr:rowOff>
    </xdr:to>
    <xdr:graphicFrame macro="">
      <xdr:nvGraphicFramePr>
        <xdr:cNvPr id="65" name="Chart 64">
          <a:extLst>
            <a:ext uri="{FF2B5EF4-FFF2-40B4-BE49-F238E27FC236}">
              <a16:creationId xmlns:a16="http://schemas.microsoft.com/office/drawing/2014/main" id="{EC941DAD-43CB-49DE-98E5-AFE3514D43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141194</xdr:colOff>
      <xdr:row>7</xdr:row>
      <xdr:rowOff>87212</xdr:rowOff>
    </xdr:from>
    <xdr:to>
      <xdr:col>3</xdr:col>
      <xdr:colOff>587525</xdr:colOff>
      <xdr:row>9</xdr:row>
      <xdr:rowOff>176574</xdr:rowOff>
    </xdr:to>
    <xdr:pic>
      <xdr:nvPicPr>
        <xdr:cNvPr id="14" name="Graphic 13" descr="Shopping bag outline">
          <a:extLst>
            <a:ext uri="{FF2B5EF4-FFF2-40B4-BE49-F238E27FC236}">
              <a16:creationId xmlns:a16="http://schemas.microsoft.com/office/drawing/2014/main" id="{63CC5F2D-78AA-4D75-B066-1F39559B339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969994" y="1367372"/>
          <a:ext cx="446331" cy="455122"/>
        </a:xfrm>
        <a:prstGeom prst="rect">
          <a:avLst/>
        </a:prstGeom>
      </xdr:spPr>
    </xdr:pic>
    <xdr:clientData/>
  </xdr:twoCellAnchor>
  <xdr:twoCellAnchor>
    <xdr:from>
      <xdr:col>2</xdr:col>
      <xdr:colOff>174995</xdr:colOff>
      <xdr:row>11</xdr:row>
      <xdr:rowOff>30480</xdr:rowOff>
    </xdr:from>
    <xdr:to>
      <xdr:col>4</xdr:col>
      <xdr:colOff>560110</xdr:colOff>
      <xdr:row>12</xdr:row>
      <xdr:rowOff>121920</xdr:rowOff>
    </xdr:to>
    <xdr:sp macro="" textlink="Processing!G5">
      <xdr:nvSpPr>
        <xdr:cNvPr id="16" name="TextBox 15">
          <a:extLst>
            <a:ext uri="{FF2B5EF4-FFF2-40B4-BE49-F238E27FC236}">
              <a16:creationId xmlns:a16="http://schemas.microsoft.com/office/drawing/2014/main" id="{9AEB0276-C5A5-4AC5-B39D-77EB4C5B25D4}"/>
            </a:ext>
          </a:extLst>
        </xdr:cNvPr>
        <xdr:cNvSpPr txBox="1"/>
      </xdr:nvSpPr>
      <xdr:spPr>
        <a:xfrm>
          <a:off x="1394195" y="20421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45A2661-8249-41F6-A2F3-1D6BDF56FBBE}" type="TxLink">
            <a:rPr lang="en-US" sz="1200" b="0" i="0" u="none" strike="noStrike">
              <a:solidFill>
                <a:schemeClr val="bg1"/>
              </a:solidFill>
              <a:latin typeface="Aptos Narrow"/>
            </a:rPr>
            <a:pPr algn="ctr"/>
            <a:t>SYSTEMS</a:t>
          </a:fld>
          <a:endParaRPr lang="ru-RU" sz="1600" b="1">
            <a:solidFill>
              <a:schemeClr val="bg1"/>
            </a:solidFill>
          </a:endParaRPr>
        </a:p>
      </xdr:txBody>
    </xdr:sp>
    <xdr:clientData/>
  </xdr:twoCellAnchor>
  <xdr:twoCellAnchor>
    <xdr:from>
      <xdr:col>3</xdr:col>
      <xdr:colOff>276225</xdr:colOff>
      <xdr:row>13</xdr:row>
      <xdr:rowOff>167640</xdr:rowOff>
    </xdr:from>
    <xdr:to>
      <xdr:col>3</xdr:col>
      <xdr:colOff>455295</xdr:colOff>
      <xdr:row>14</xdr:row>
      <xdr:rowOff>163830</xdr:rowOff>
    </xdr:to>
    <xdr:grpSp>
      <xdr:nvGrpSpPr>
        <xdr:cNvPr id="17" name="Group 16">
          <a:extLst>
            <a:ext uri="{FF2B5EF4-FFF2-40B4-BE49-F238E27FC236}">
              <a16:creationId xmlns:a16="http://schemas.microsoft.com/office/drawing/2014/main" id="{DF0DCDC3-B907-46A0-96B0-93A1BB84FE14}"/>
            </a:ext>
          </a:extLst>
        </xdr:cNvPr>
        <xdr:cNvGrpSpPr/>
      </xdr:nvGrpSpPr>
      <xdr:grpSpPr>
        <a:xfrm>
          <a:off x="2105025" y="2498464"/>
          <a:ext cx="179070" cy="175484"/>
          <a:chOff x="742950" y="9277350"/>
          <a:chExt cx="533400" cy="533400"/>
        </a:xfrm>
        <a:solidFill>
          <a:srgbClr val="4C8AC6"/>
        </a:solidFill>
      </xdr:grpSpPr>
      <xdr:sp macro="" textlink="">
        <xdr:nvSpPr>
          <xdr:cNvPr id="18" name="Freeform: Shape 17">
            <a:extLst>
              <a:ext uri="{FF2B5EF4-FFF2-40B4-BE49-F238E27FC236}">
                <a16:creationId xmlns:a16="http://schemas.microsoft.com/office/drawing/2014/main" id="{B66FE937-456C-928D-DB16-DD8BA9E34B9E}"/>
              </a:ext>
            </a:extLst>
          </xdr:cNvPr>
          <xdr:cNvSpPr/>
        </xdr:nvSpPr>
        <xdr:spPr>
          <a:xfrm>
            <a:off x="117157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19" name="Freeform: Shape 18">
            <a:extLst>
              <a:ext uri="{FF2B5EF4-FFF2-40B4-BE49-F238E27FC236}">
                <a16:creationId xmlns:a16="http://schemas.microsoft.com/office/drawing/2014/main" id="{8D1B5B06-2501-8517-0FF4-7870C7633F4B}"/>
              </a:ext>
            </a:extLst>
          </xdr:cNvPr>
          <xdr:cNvSpPr/>
        </xdr:nvSpPr>
        <xdr:spPr>
          <a:xfrm>
            <a:off x="1028700" y="9277350"/>
            <a:ext cx="104775" cy="533400"/>
          </a:xfrm>
          <a:custGeom>
            <a:avLst/>
            <a:gdLst>
              <a:gd name="connsiteX0" fmla="*/ 0 w 104775"/>
              <a:gd name="connsiteY0" fmla="*/ 0 h 533400"/>
              <a:gd name="connsiteX1" fmla="*/ 104775 w 104775"/>
              <a:gd name="connsiteY1" fmla="*/ 0 h 533400"/>
              <a:gd name="connsiteX2" fmla="*/ 104775 w 104775"/>
              <a:gd name="connsiteY2" fmla="*/ 533400 h 533400"/>
              <a:gd name="connsiteX3" fmla="*/ 0 w 104775"/>
              <a:gd name="connsiteY3" fmla="*/ 533400 h 533400"/>
            </a:gdLst>
            <a:ahLst/>
            <a:cxnLst>
              <a:cxn ang="0">
                <a:pos x="connsiteX0" y="connsiteY0"/>
              </a:cxn>
              <a:cxn ang="0">
                <a:pos x="connsiteX1" y="connsiteY1"/>
              </a:cxn>
              <a:cxn ang="0">
                <a:pos x="connsiteX2" y="connsiteY2"/>
              </a:cxn>
              <a:cxn ang="0">
                <a:pos x="connsiteX3" y="connsiteY3"/>
              </a:cxn>
            </a:cxnLst>
            <a:rect l="l" t="t" r="r" b="b"/>
            <a:pathLst>
              <a:path w="104775" h="533400">
                <a:moveTo>
                  <a:pt x="0" y="0"/>
                </a:moveTo>
                <a:lnTo>
                  <a:pt x="104775" y="0"/>
                </a:lnTo>
                <a:lnTo>
                  <a:pt x="104775" y="533400"/>
                </a:lnTo>
                <a:lnTo>
                  <a:pt x="0" y="533400"/>
                </a:lnTo>
                <a:close/>
              </a:path>
            </a:pathLst>
          </a:custGeom>
          <a:grpFill/>
          <a:ln w="9525" cap="flat">
            <a:noFill/>
            <a:prstDash val="solid"/>
            <a:miter/>
          </a:ln>
        </xdr:spPr>
        <xdr:txBody>
          <a:bodyPr rtlCol="0" anchor="ctr"/>
          <a:lstStyle/>
          <a:p>
            <a:endParaRPr lang="ru-RU"/>
          </a:p>
        </xdr:txBody>
      </xdr:sp>
      <xdr:sp macro="" textlink="">
        <xdr:nvSpPr>
          <xdr:cNvPr id="20" name="Freeform: Shape 19">
            <a:extLst>
              <a:ext uri="{FF2B5EF4-FFF2-40B4-BE49-F238E27FC236}">
                <a16:creationId xmlns:a16="http://schemas.microsoft.com/office/drawing/2014/main" id="{8D87C177-AE7A-8A13-C739-26C1E8E160CF}"/>
              </a:ext>
            </a:extLst>
          </xdr:cNvPr>
          <xdr:cNvSpPr/>
        </xdr:nvSpPr>
        <xdr:spPr>
          <a:xfrm>
            <a:off x="885825" y="9477375"/>
            <a:ext cx="104775" cy="333375"/>
          </a:xfrm>
          <a:custGeom>
            <a:avLst/>
            <a:gdLst>
              <a:gd name="connsiteX0" fmla="*/ 0 w 104775"/>
              <a:gd name="connsiteY0" fmla="*/ 0 h 333375"/>
              <a:gd name="connsiteX1" fmla="*/ 104775 w 104775"/>
              <a:gd name="connsiteY1" fmla="*/ 0 h 333375"/>
              <a:gd name="connsiteX2" fmla="*/ 104775 w 104775"/>
              <a:gd name="connsiteY2" fmla="*/ 333375 h 333375"/>
              <a:gd name="connsiteX3" fmla="*/ 0 w 104775"/>
              <a:gd name="connsiteY3" fmla="*/ 333375 h 333375"/>
            </a:gdLst>
            <a:ahLst/>
            <a:cxnLst>
              <a:cxn ang="0">
                <a:pos x="connsiteX0" y="connsiteY0"/>
              </a:cxn>
              <a:cxn ang="0">
                <a:pos x="connsiteX1" y="connsiteY1"/>
              </a:cxn>
              <a:cxn ang="0">
                <a:pos x="connsiteX2" y="connsiteY2"/>
              </a:cxn>
              <a:cxn ang="0">
                <a:pos x="connsiteX3" y="connsiteY3"/>
              </a:cxn>
            </a:cxnLst>
            <a:rect l="l" t="t" r="r" b="b"/>
            <a:pathLst>
              <a:path w="104775" h="333375">
                <a:moveTo>
                  <a:pt x="0" y="0"/>
                </a:moveTo>
                <a:lnTo>
                  <a:pt x="104775" y="0"/>
                </a:lnTo>
                <a:lnTo>
                  <a:pt x="104775" y="333375"/>
                </a:lnTo>
                <a:lnTo>
                  <a:pt x="0" y="333375"/>
                </a:lnTo>
                <a:close/>
              </a:path>
            </a:pathLst>
          </a:custGeom>
          <a:grpFill/>
          <a:ln w="9525" cap="flat">
            <a:noFill/>
            <a:prstDash val="solid"/>
            <a:miter/>
          </a:ln>
        </xdr:spPr>
        <xdr:txBody>
          <a:bodyPr rtlCol="0" anchor="ctr"/>
          <a:lstStyle/>
          <a:p>
            <a:endParaRPr lang="ru-RU"/>
          </a:p>
        </xdr:txBody>
      </xdr:sp>
      <xdr:sp macro="" textlink="">
        <xdr:nvSpPr>
          <xdr:cNvPr id="21" name="Freeform: Shape 20">
            <a:extLst>
              <a:ext uri="{FF2B5EF4-FFF2-40B4-BE49-F238E27FC236}">
                <a16:creationId xmlns:a16="http://schemas.microsoft.com/office/drawing/2014/main" id="{3B556261-8E7E-62CA-0620-CE019027E651}"/>
              </a:ext>
            </a:extLst>
          </xdr:cNvPr>
          <xdr:cNvSpPr/>
        </xdr:nvSpPr>
        <xdr:spPr>
          <a:xfrm>
            <a:off x="742950" y="9639300"/>
            <a:ext cx="104775" cy="171450"/>
          </a:xfrm>
          <a:custGeom>
            <a:avLst/>
            <a:gdLst>
              <a:gd name="connsiteX0" fmla="*/ 0 w 104775"/>
              <a:gd name="connsiteY0" fmla="*/ 0 h 171450"/>
              <a:gd name="connsiteX1" fmla="*/ 104775 w 104775"/>
              <a:gd name="connsiteY1" fmla="*/ 0 h 171450"/>
              <a:gd name="connsiteX2" fmla="*/ 104775 w 104775"/>
              <a:gd name="connsiteY2" fmla="*/ 171450 h 171450"/>
              <a:gd name="connsiteX3" fmla="*/ 0 w 104775"/>
              <a:gd name="connsiteY3" fmla="*/ 171450 h 171450"/>
            </a:gdLst>
            <a:ahLst/>
            <a:cxnLst>
              <a:cxn ang="0">
                <a:pos x="connsiteX0" y="connsiteY0"/>
              </a:cxn>
              <a:cxn ang="0">
                <a:pos x="connsiteX1" y="connsiteY1"/>
              </a:cxn>
              <a:cxn ang="0">
                <a:pos x="connsiteX2" y="connsiteY2"/>
              </a:cxn>
              <a:cxn ang="0">
                <a:pos x="connsiteX3" y="connsiteY3"/>
              </a:cxn>
            </a:cxnLst>
            <a:rect l="l" t="t" r="r" b="b"/>
            <a:pathLst>
              <a:path w="104775" h="171450">
                <a:moveTo>
                  <a:pt x="0" y="0"/>
                </a:moveTo>
                <a:lnTo>
                  <a:pt x="104775" y="0"/>
                </a:lnTo>
                <a:lnTo>
                  <a:pt x="104775" y="171450"/>
                </a:lnTo>
                <a:lnTo>
                  <a:pt x="0" y="171450"/>
                </a:lnTo>
                <a:close/>
              </a:path>
            </a:pathLst>
          </a:custGeom>
          <a:grpFill/>
          <a:ln w="9525" cap="flat">
            <a:noFill/>
            <a:prstDash val="solid"/>
            <a:miter/>
          </a:ln>
        </xdr:spPr>
        <xdr:txBody>
          <a:bodyPr rtlCol="0" anchor="ctr"/>
          <a:lstStyle/>
          <a:p>
            <a:endParaRPr lang="ru-RU"/>
          </a:p>
        </xdr:txBody>
      </xdr:sp>
    </xdr:grpSp>
    <xdr:clientData/>
  </xdr:twoCellAnchor>
  <xdr:twoCellAnchor>
    <xdr:from>
      <xdr:col>2</xdr:col>
      <xdr:colOff>429268</xdr:colOff>
      <xdr:row>15</xdr:row>
      <xdr:rowOff>7620</xdr:rowOff>
    </xdr:from>
    <xdr:to>
      <xdr:col>4</xdr:col>
      <xdr:colOff>305836</xdr:colOff>
      <xdr:row>16</xdr:row>
      <xdr:rowOff>99060</xdr:rowOff>
    </xdr:to>
    <xdr:sp macro="" textlink="Processing!G6">
      <xdr:nvSpPr>
        <xdr:cNvPr id="22" name="TextBox 21">
          <a:extLst>
            <a:ext uri="{FF2B5EF4-FFF2-40B4-BE49-F238E27FC236}">
              <a16:creationId xmlns:a16="http://schemas.microsoft.com/office/drawing/2014/main" id="{0BA7338A-F2B0-44DC-A65D-F9C8E0B00524}"/>
            </a:ext>
          </a:extLst>
        </xdr:cNvPr>
        <xdr:cNvSpPr txBox="1"/>
      </xdr:nvSpPr>
      <xdr:spPr>
        <a:xfrm>
          <a:off x="1648468" y="2750820"/>
          <a:ext cx="10957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A8D39C0-611B-4CA4-81BF-818F0B58058E}" type="TxLink">
            <a:rPr lang="en-US" sz="1200" b="0" i="0" u="none" strike="noStrike">
              <a:solidFill>
                <a:srgbClr val="4C8AC6"/>
              </a:solidFill>
              <a:latin typeface="Aptos Narrow"/>
              <a:ea typeface="+mn-ea"/>
              <a:cs typeface="+mn-cs"/>
            </a:rPr>
            <a:pPr marL="0" indent="0" algn="ctr"/>
            <a:t>DASHBOARD</a:t>
          </a:fld>
          <a:endParaRPr lang="ru-RU" sz="1200" b="0" i="0" u="none" strike="noStrike">
            <a:solidFill>
              <a:srgbClr val="4C8AC6"/>
            </a:solidFill>
            <a:latin typeface="Aptos Narrow"/>
            <a:ea typeface="+mn-ea"/>
            <a:cs typeface="+mn-cs"/>
          </a:endParaRPr>
        </a:p>
      </xdr:txBody>
    </xdr:sp>
    <xdr:clientData/>
  </xdr:twoCellAnchor>
  <xdr:twoCellAnchor>
    <xdr:from>
      <xdr:col>2</xdr:col>
      <xdr:colOff>247918</xdr:colOff>
      <xdr:row>19</xdr:row>
      <xdr:rowOff>83820</xdr:rowOff>
    </xdr:from>
    <xdr:to>
      <xdr:col>4</xdr:col>
      <xdr:colOff>487186</xdr:colOff>
      <xdr:row>20</xdr:row>
      <xdr:rowOff>175260</xdr:rowOff>
    </xdr:to>
    <xdr:sp macro="" textlink="Processing!N8">
      <xdr:nvSpPr>
        <xdr:cNvPr id="23" name="TextBox 22">
          <a:extLst>
            <a:ext uri="{FF2B5EF4-FFF2-40B4-BE49-F238E27FC236}">
              <a16:creationId xmlns:a16="http://schemas.microsoft.com/office/drawing/2014/main" id="{195A73F4-CD78-4C55-8421-F6A75BE9793E}"/>
            </a:ext>
          </a:extLst>
        </xdr:cNvPr>
        <xdr:cNvSpPr txBox="1"/>
      </xdr:nvSpPr>
      <xdr:spPr>
        <a:xfrm>
          <a:off x="1467118" y="355854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F20B6AB-360B-49BB-B173-56620FE9A37D}" type="TxLink">
            <a:rPr lang="en-US" sz="1200" b="0" i="0" u="none" strike="noStrike">
              <a:solidFill>
                <a:srgbClr val="4C8AC6"/>
              </a:solidFill>
              <a:latin typeface="Aptos Narrow"/>
              <a:ea typeface="+mn-ea"/>
              <a:cs typeface="+mn-cs"/>
            </a:rPr>
            <a:pPr marL="0" indent="0" algn="ctr"/>
            <a:t>Weekly Sales Trends</a:t>
          </a:fld>
          <a:endParaRPr lang="ru-RU" sz="1400" b="0" i="0" u="none" strike="noStrike">
            <a:solidFill>
              <a:srgbClr val="4C8AC6"/>
            </a:solidFill>
            <a:latin typeface="Aptos Narrow"/>
            <a:ea typeface="+mn-ea"/>
            <a:cs typeface="+mn-cs"/>
          </a:endParaRPr>
        </a:p>
      </xdr:txBody>
    </xdr:sp>
    <xdr:clientData/>
  </xdr:twoCellAnchor>
  <xdr:twoCellAnchor>
    <xdr:from>
      <xdr:col>3</xdr:col>
      <xdr:colOff>267567</xdr:colOff>
      <xdr:row>18</xdr:row>
      <xdr:rowOff>106680</xdr:rowOff>
    </xdr:from>
    <xdr:to>
      <xdr:col>3</xdr:col>
      <xdr:colOff>463954</xdr:colOff>
      <xdr:row>19</xdr:row>
      <xdr:rowOff>63269</xdr:rowOff>
    </xdr:to>
    <xdr:sp macro="" textlink="">
      <xdr:nvSpPr>
        <xdr:cNvPr id="24" name="Freeform: Shape 23">
          <a:extLst>
            <a:ext uri="{FF2B5EF4-FFF2-40B4-BE49-F238E27FC236}">
              <a16:creationId xmlns:a16="http://schemas.microsoft.com/office/drawing/2014/main" id="{7FEDFBB8-F826-4DF2-BC03-47CABFDAFF4A}"/>
            </a:ext>
          </a:extLst>
        </xdr:cNvPr>
        <xdr:cNvSpPr/>
      </xdr:nvSpPr>
      <xdr:spPr>
        <a:xfrm>
          <a:off x="2096367" y="3398520"/>
          <a:ext cx="196387" cy="139469"/>
        </a:xfrm>
        <a:custGeom>
          <a:avLst/>
          <a:gdLst>
            <a:gd name="connsiteX0" fmla="*/ 401003 w 553402"/>
            <a:gd name="connsiteY0" fmla="*/ 0 h 324802"/>
            <a:gd name="connsiteX1" fmla="*/ 457200 w 553402"/>
            <a:gd name="connsiteY1" fmla="*/ 56198 h 324802"/>
            <a:gd name="connsiteX2" fmla="*/ 381953 w 553402"/>
            <a:gd name="connsiteY2" fmla="*/ 131445 h 324802"/>
            <a:gd name="connsiteX3" fmla="*/ 324803 w 553402"/>
            <a:gd name="connsiteY3" fmla="*/ 74295 h 324802"/>
            <a:gd name="connsiteX4" fmla="*/ 229553 w 553402"/>
            <a:gd name="connsiteY4" fmla="*/ 169545 h 324802"/>
            <a:gd name="connsiteX5" fmla="*/ 172403 w 553402"/>
            <a:gd name="connsiteY5" fmla="*/ 112395 h 324802"/>
            <a:gd name="connsiteX6" fmla="*/ 0 w 553402"/>
            <a:gd name="connsiteY6" fmla="*/ 284798 h 324802"/>
            <a:gd name="connsiteX7" fmla="*/ 40005 w 553402"/>
            <a:gd name="connsiteY7" fmla="*/ 324803 h 324802"/>
            <a:gd name="connsiteX8" fmla="*/ 172403 w 553402"/>
            <a:gd name="connsiteY8" fmla="*/ 192405 h 324802"/>
            <a:gd name="connsiteX9" fmla="*/ 229553 w 553402"/>
            <a:gd name="connsiteY9" fmla="*/ 249555 h 324802"/>
            <a:gd name="connsiteX10" fmla="*/ 324803 w 553402"/>
            <a:gd name="connsiteY10" fmla="*/ 154305 h 324802"/>
            <a:gd name="connsiteX11" fmla="*/ 381953 w 553402"/>
            <a:gd name="connsiteY11" fmla="*/ 211455 h 324802"/>
            <a:gd name="connsiteX12" fmla="*/ 497205 w 553402"/>
            <a:gd name="connsiteY12" fmla="*/ 96202 h 324802"/>
            <a:gd name="connsiteX13" fmla="*/ 553403 w 553402"/>
            <a:gd name="connsiteY13" fmla="*/ 152400 h 324802"/>
            <a:gd name="connsiteX14" fmla="*/ 553403 w 553402"/>
            <a:gd name="connsiteY14" fmla="*/ 0 h 3248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553402" h="324802">
              <a:moveTo>
                <a:pt x="401003" y="0"/>
              </a:moveTo>
              <a:lnTo>
                <a:pt x="457200" y="56198"/>
              </a:lnTo>
              <a:lnTo>
                <a:pt x="381953" y="131445"/>
              </a:lnTo>
              <a:lnTo>
                <a:pt x="324803" y="74295"/>
              </a:lnTo>
              <a:lnTo>
                <a:pt x="229553" y="169545"/>
              </a:lnTo>
              <a:lnTo>
                <a:pt x="172403" y="112395"/>
              </a:lnTo>
              <a:lnTo>
                <a:pt x="0" y="284798"/>
              </a:lnTo>
              <a:lnTo>
                <a:pt x="40005" y="324803"/>
              </a:lnTo>
              <a:lnTo>
                <a:pt x="172403" y="192405"/>
              </a:lnTo>
              <a:lnTo>
                <a:pt x="229553" y="249555"/>
              </a:lnTo>
              <a:lnTo>
                <a:pt x="324803" y="154305"/>
              </a:lnTo>
              <a:lnTo>
                <a:pt x="381953" y="211455"/>
              </a:lnTo>
              <a:lnTo>
                <a:pt x="497205" y="96202"/>
              </a:lnTo>
              <a:lnTo>
                <a:pt x="553403" y="152400"/>
              </a:lnTo>
              <a:lnTo>
                <a:pt x="553403" y="0"/>
              </a:lnTo>
              <a:close/>
            </a:path>
          </a:pathLst>
        </a:custGeom>
        <a:solidFill>
          <a:srgbClr val="4C8AC6"/>
        </a:solidFill>
        <a:ln w="9525" cap="flat">
          <a:noFill/>
          <a:prstDash val="solid"/>
          <a:miter/>
        </a:ln>
      </xdr:spPr>
      <xdr:txBody>
        <a:bodyPr rtlCol="0" anchor="ctr"/>
        <a:lstStyle/>
        <a:p>
          <a:endParaRPr lang="ru-RU">
            <a:solidFill>
              <a:schemeClr val="bg1"/>
            </a:solidFill>
          </a:endParaRPr>
        </a:p>
      </xdr:txBody>
    </xdr:sp>
    <xdr:clientData/>
  </xdr:twoCellAnchor>
  <xdr:twoCellAnchor>
    <xdr:from>
      <xdr:col>7</xdr:col>
      <xdr:colOff>30480</xdr:colOff>
      <xdr:row>5</xdr:row>
      <xdr:rowOff>106680</xdr:rowOff>
    </xdr:from>
    <xdr:to>
      <xdr:col>9</xdr:col>
      <xdr:colOff>601980</xdr:colOff>
      <xdr:row>11</xdr:row>
      <xdr:rowOff>83820</xdr:rowOff>
    </xdr:to>
    <xdr:graphicFrame macro="">
      <xdr:nvGraphicFramePr>
        <xdr:cNvPr id="25" name="Chart 24">
          <a:extLst>
            <a:ext uri="{FF2B5EF4-FFF2-40B4-BE49-F238E27FC236}">
              <a16:creationId xmlns:a16="http://schemas.microsoft.com/office/drawing/2014/main" id="{2CAC8DFA-755D-4650-88D1-7B280A940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160020</xdr:colOff>
      <xdr:row>5</xdr:row>
      <xdr:rowOff>175260</xdr:rowOff>
    </xdr:from>
    <xdr:to>
      <xdr:col>15</xdr:col>
      <xdr:colOff>76200</xdr:colOff>
      <xdr:row>11</xdr:row>
      <xdr:rowOff>83820</xdr:rowOff>
    </xdr:to>
    <xdr:graphicFrame macro="">
      <xdr:nvGraphicFramePr>
        <xdr:cNvPr id="26" name="Chart 25">
          <a:extLst>
            <a:ext uri="{FF2B5EF4-FFF2-40B4-BE49-F238E27FC236}">
              <a16:creationId xmlns:a16="http://schemas.microsoft.com/office/drawing/2014/main" id="{CA3412F1-509E-48AD-8C75-E6086D6AA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360680</xdr:colOff>
      <xdr:row>5</xdr:row>
      <xdr:rowOff>175260</xdr:rowOff>
    </xdr:from>
    <xdr:to>
      <xdr:col>20</xdr:col>
      <xdr:colOff>316230</xdr:colOff>
      <xdr:row>11</xdr:row>
      <xdr:rowOff>148590</xdr:rowOff>
    </xdr:to>
    <xdr:graphicFrame macro="">
      <xdr:nvGraphicFramePr>
        <xdr:cNvPr id="27" name="Chart 26">
          <a:extLst>
            <a:ext uri="{FF2B5EF4-FFF2-40B4-BE49-F238E27FC236}">
              <a16:creationId xmlns:a16="http://schemas.microsoft.com/office/drawing/2014/main" id="{2625FB31-B897-4731-92E0-1720EEA13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174995</xdr:colOff>
      <xdr:row>23</xdr:row>
      <xdr:rowOff>160020</xdr:rowOff>
    </xdr:from>
    <xdr:to>
      <xdr:col>4</xdr:col>
      <xdr:colOff>560110</xdr:colOff>
      <xdr:row>25</xdr:row>
      <xdr:rowOff>68580</xdr:rowOff>
    </xdr:to>
    <xdr:sp macro="" textlink="Processing!A8">
      <xdr:nvSpPr>
        <xdr:cNvPr id="28" name="TextBox 27">
          <a:extLst>
            <a:ext uri="{FF2B5EF4-FFF2-40B4-BE49-F238E27FC236}">
              <a16:creationId xmlns:a16="http://schemas.microsoft.com/office/drawing/2014/main" id="{972438D0-0BCD-40CE-8765-590DA4BB8312}"/>
            </a:ext>
          </a:extLst>
        </xdr:cNvPr>
        <xdr:cNvSpPr txBox="1"/>
      </xdr:nvSpPr>
      <xdr:spPr>
        <a:xfrm>
          <a:off x="1394195" y="43662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C39502F-124D-4780-83C6-79A63114CE66}" type="TxLink">
            <a:rPr lang="en-US" sz="1200" b="0" i="0" u="none" strike="noStrike">
              <a:solidFill>
                <a:srgbClr val="4C8AC6"/>
              </a:solidFill>
              <a:latin typeface="Aptos Narrow"/>
              <a:ea typeface="+mn-ea"/>
              <a:cs typeface="+mn-cs"/>
            </a:rPr>
            <a:pPr marL="0" indent="0" algn="ctr"/>
            <a:t>Revenue vs Expenses</a:t>
          </a:fld>
          <a:endParaRPr lang="ru-RU" sz="1200" b="0" i="0" u="none" strike="noStrike">
            <a:solidFill>
              <a:srgbClr val="4C8AC6"/>
            </a:solidFill>
            <a:latin typeface="Aptos Narrow"/>
            <a:ea typeface="+mn-ea"/>
            <a:cs typeface="+mn-cs"/>
          </a:endParaRPr>
        </a:p>
      </xdr:txBody>
    </xdr:sp>
    <xdr:clientData/>
  </xdr:twoCellAnchor>
  <xdr:twoCellAnchor>
    <xdr:from>
      <xdr:col>2</xdr:col>
      <xdr:colOff>174995</xdr:colOff>
      <xdr:row>28</xdr:row>
      <xdr:rowOff>53340</xdr:rowOff>
    </xdr:from>
    <xdr:to>
      <xdr:col>4</xdr:col>
      <xdr:colOff>560110</xdr:colOff>
      <xdr:row>29</xdr:row>
      <xdr:rowOff>144780</xdr:rowOff>
    </xdr:to>
    <xdr:sp macro="" textlink="Processing!H8">
      <xdr:nvSpPr>
        <xdr:cNvPr id="29" name="TextBox 28">
          <a:extLst>
            <a:ext uri="{FF2B5EF4-FFF2-40B4-BE49-F238E27FC236}">
              <a16:creationId xmlns:a16="http://schemas.microsoft.com/office/drawing/2014/main" id="{9F2DB9C1-09C2-438F-BBC1-03F790529335}"/>
            </a:ext>
          </a:extLst>
        </xdr:cNvPr>
        <xdr:cNvSpPr txBox="1"/>
      </xdr:nvSpPr>
      <xdr:spPr>
        <a:xfrm>
          <a:off x="1394195" y="517398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D2ABAE-91AF-4949-AB8E-FC1B66EA6534}" type="TxLink">
            <a:rPr lang="en-US" sz="1200" b="0" i="0" u="none" strike="noStrike">
              <a:solidFill>
                <a:schemeClr val="bg1"/>
              </a:solidFill>
              <a:latin typeface="Aptos Narrow"/>
              <a:ea typeface="+mn-ea"/>
              <a:cs typeface="+mn-cs"/>
            </a:rPr>
            <a:pPr marL="0" indent="0" algn="ctr"/>
            <a:t>Product Trends</a:t>
          </a:fld>
          <a:endParaRPr lang="ru-RU" sz="1200" b="0" i="0" u="none" strike="noStrike">
            <a:solidFill>
              <a:schemeClr val="bg1"/>
            </a:solidFill>
            <a:latin typeface="Aptos Narrow"/>
            <a:ea typeface="+mn-ea"/>
            <a:cs typeface="+mn-cs"/>
          </a:endParaRPr>
        </a:p>
      </xdr:txBody>
    </xdr:sp>
    <xdr:clientData/>
  </xdr:twoCellAnchor>
  <xdr:twoCellAnchor editAs="oneCell">
    <xdr:from>
      <xdr:col>3</xdr:col>
      <xdr:colOff>228600</xdr:colOff>
      <xdr:row>22</xdr:row>
      <xdr:rowOff>83820</xdr:rowOff>
    </xdr:from>
    <xdr:to>
      <xdr:col>3</xdr:col>
      <xdr:colOff>502920</xdr:colOff>
      <xdr:row>23</xdr:row>
      <xdr:rowOff>175260</xdr:rowOff>
    </xdr:to>
    <xdr:pic>
      <xdr:nvPicPr>
        <xdr:cNvPr id="30" name="Graphic 29" descr="Money with solid fill">
          <a:extLst>
            <a:ext uri="{FF2B5EF4-FFF2-40B4-BE49-F238E27FC236}">
              <a16:creationId xmlns:a16="http://schemas.microsoft.com/office/drawing/2014/main" id="{0FDBE91B-EDBD-4FD8-9081-0C98EA056A4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57400" y="4107180"/>
          <a:ext cx="274320" cy="274320"/>
        </a:xfrm>
        <a:prstGeom prst="rect">
          <a:avLst/>
        </a:prstGeom>
      </xdr:spPr>
    </xdr:pic>
    <xdr:clientData/>
  </xdr:twoCellAnchor>
  <xdr:twoCellAnchor editAs="oneCell">
    <xdr:from>
      <xdr:col>3</xdr:col>
      <xdr:colOff>182880</xdr:colOff>
      <xdr:row>26</xdr:row>
      <xdr:rowOff>121920</xdr:rowOff>
    </xdr:from>
    <xdr:to>
      <xdr:col>3</xdr:col>
      <xdr:colOff>548640</xdr:colOff>
      <xdr:row>28</xdr:row>
      <xdr:rowOff>121920</xdr:rowOff>
    </xdr:to>
    <xdr:pic>
      <xdr:nvPicPr>
        <xdr:cNvPr id="31" name="Graphic 30" descr="Continuous Improvement with solid fill">
          <a:extLst>
            <a:ext uri="{FF2B5EF4-FFF2-40B4-BE49-F238E27FC236}">
              <a16:creationId xmlns:a16="http://schemas.microsoft.com/office/drawing/2014/main" id="{8A017A79-F1AB-491F-8337-ADD6028CEE7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1680" y="4876800"/>
          <a:ext cx="365760" cy="365760"/>
        </a:xfrm>
        <a:prstGeom prst="rect">
          <a:avLst/>
        </a:prstGeom>
      </xdr:spPr>
    </xdr:pic>
    <xdr:clientData/>
  </xdr:twoCellAnchor>
  <xdr:twoCellAnchor>
    <xdr:from>
      <xdr:col>6</xdr:col>
      <xdr:colOff>205475</xdr:colOff>
      <xdr:row>5</xdr:row>
      <xdr:rowOff>151814</xdr:rowOff>
    </xdr:from>
    <xdr:to>
      <xdr:col>8</xdr:col>
      <xdr:colOff>590590</xdr:colOff>
      <xdr:row>8</xdr:row>
      <xdr:rowOff>137747</xdr:rowOff>
    </xdr:to>
    <xdr:sp macro="" textlink="Processing!O16">
      <xdr:nvSpPr>
        <xdr:cNvPr id="32" name="TextBox 31">
          <a:extLst>
            <a:ext uri="{FF2B5EF4-FFF2-40B4-BE49-F238E27FC236}">
              <a16:creationId xmlns:a16="http://schemas.microsoft.com/office/drawing/2014/main" id="{69668931-0778-4360-B952-125590A665A8}"/>
            </a:ext>
          </a:extLst>
        </xdr:cNvPr>
        <xdr:cNvSpPr txBox="1"/>
      </xdr:nvSpPr>
      <xdr:spPr>
        <a:xfrm>
          <a:off x="3863075" y="106621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7EADCE-7CC2-44F2-830A-A703400E9D2D}"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4</xdr:row>
      <xdr:rowOff>174674</xdr:rowOff>
    </xdr:from>
    <xdr:to>
      <xdr:col>13</xdr:col>
      <xdr:colOff>598210</xdr:colOff>
      <xdr:row>7</xdr:row>
      <xdr:rowOff>160607</xdr:rowOff>
    </xdr:to>
    <xdr:sp macro="" textlink="Processing!D21">
      <xdr:nvSpPr>
        <xdr:cNvPr id="33" name="TextBox 32">
          <a:extLst>
            <a:ext uri="{FF2B5EF4-FFF2-40B4-BE49-F238E27FC236}">
              <a16:creationId xmlns:a16="http://schemas.microsoft.com/office/drawing/2014/main" id="{5004FDD3-5BBA-4E95-B078-AFDD204CD022}"/>
            </a:ext>
          </a:extLst>
        </xdr:cNvPr>
        <xdr:cNvSpPr txBox="1"/>
      </xdr:nvSpPr>
      <xdr:spPr>
        <a:xfrm>
          <a:off x="6918695" y="906194"/>
          <a:ext cx="1604315" cy="534573"/>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1F7E94-1CA8-4A39-A286-4DF71A8E134F}" type="TxLink">
            <a:rPr lang="en-US" sz="2800" b="0" i="0" u="none" strike="noStrike">
              <a:solidFill>
                <a:schemeClr val="bg1"/>
              </a:solidFill>
              <a:latin typeface="Aptos Narrow"/>
            </a:rPr>
            <a:pPr algn="ctr"/>
            <a:t> $19,29,849 </a:t>
          </a:fld>
          <a:endParaRPr lang="ru-RU" sz="2800" b="1">
            <a:solidFill>
              <a:schemeClr val="bg1"/>
            </a:solidFill>
          </a:endParaRPr>
        </a:p>
      </xdr:txBody>
    </xdr:sp>
    <xdr:clientData/>
  </xdr:twoCellAnchor>
  <xdr:twoCellAnchor>
    <xdr:from>
      <xdr:col>11</xdr:col>
      <xdr:colOff>213095</xdr:colOff>
      <xdr:row>7</xdr:row>
      <xdr:rowOff>35404</xdr:rowOff>
    </xdr:from>
    <xdr:to>
      <xdr:col>13</xdr:col>
      <xdr:colOff>598210</xdr:colOff>
      <xdr:row>9</xdr:row>
      <xdr:rowOff>71276</xdr:rowOff>
    </xdr:to>
    <xdr:sp macro="" textlink="Processing!E21">
      <xdr:nvSpPr>
        <xdr:cNvPr id="34" name="TextBox 33">
          <a:extLst>
            <a:ext uri="{FF2B5EF4-FFF2-40B4-BE49-F238E27FC236}">
              <a16:creationId xmlns:a16="http://schemas.microsoft.com/office/drawing/2014/main" id="{80296DBF-47F7-4032-B03C-E08DA4C60302}"/>
            </a:ext>
          </a:extLst>
        </xdr:cNvPr>
        <xdr:cNvSpPr txBox="1"/>
      </xdr:nvSpPr>
      <xdr:spPr>
        <a:xfrm>
          <a:off x="6918695" y="1315564"/>
          <a:ext cx="1604315" cy="40163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2AE81E-9686-488B-B00E-B69229514C1F}" type="TxLink">
            <a:rPr lang="en-US" sz="1800" b="0" i="0" u="none" strike="noStrike">
              <a:solidFill>
                <a:schemeClr val="bg1"/>
              </a:solidFill>
              <a:latin typeface="Aptos Narrow"/>
            </a:rPr>
            <a:pPr algn="ctr"/>
            <a:t> $16,99,513 </a:t>
          </a:fld>
          <a:endParaRPr lang="ru-RU" sz="4400" b="1">
            <a:solidFill>
              <a:schemeClr val="bg1"/>
            </a:solidFill>
          </a:endParaRPr>
        </a:p>
      </xdr:txBody>
    </xdr:sp>
    <xdr:clientData/>
  </xdr:twoCellAnchor>
  <xdr:twoCellAnchor>
    <xdr:from>
      <xdr:col>16</xdr:col>
      <xdr:colOff>274055</xdr:colOff>
      <xdr:row>5</xdr:row>
      <xdr:rowOff>151814</xdr:rowOff>
    </xdr:from>
    <xdr:to>
      <xdr:col>19</xdr:col>
      <xdr:colOff>49570</xdr:colOff>
      <xdr:row>8</xdr:row>
      <xdr:rowOff>137747</xdr:rowOff>
    </xdr:to>
    <xdr:sp macro="" textlink="Processing!K8">
      <xdr:nvSpPr>
        <xdr:cNvPr id="35" name="TextBox 34">
          <a:extLst>
            <a:ext uri="{FF2B5EF4-FFF2-40B4-BE49-F238E27FC236}">
              <a16:creationId xmlns:a16="http://schemas.microsoft.com/office/drawing/2014/main" id="{9BDB90A5-7235-404A-B7E8-D6F074644468}"/>
            </a:ext>
          </a:extLst>
        </xdr:cNvPr>
        <xdr:cNvSpPr txBox="1"/>
      </xdr:nvSpPr>
      <xdr:spPr>
        <a:xfrm>
          <a:off x="10027655" y="1066214"/>
          <a:ext cx="1604315" cy="534573"/>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B57748A-1474-4475-8483-7FAF4302AC3B}" type="TxLink">
            <a:rPr lang="en-US" sz="2800" b="0" i="0" u="none" strike="noStrike">
              <a:solidFill>
                <a:srgbClr val="2B4967"/>
              </a:solidFill>
              <a:latin typeface="Aptos Narrow"/>
            </a:rPr>
            <a:pPr algn="l"/>
            <a:t> 115 596</a:t>
          </a:fld>
          <a:endParaRPr lang="ru-RU" sz="2800" b="1">
            <a:solidFill>
              <a:srgbClr val="2B4967"/>
            </a:solidFill>
          </a:endParaRPr>
        </a:p>
      </xdr:txBody>
    </xdr:sp>
    <xdr:clientData/>
  </xdr:twoCellAnchor>
  <xdr:twoCellAnchor>
    <xdr:from>
      <xdr:col>15</xdr:col>
      <xdr:colOff>197855</xdr:colOff>
      <xdr:row>5</xdr:row>
      <xdr:rowOff>151814</xdr:rowOff>
    </xdr:from>
    <xdr:to>
      <xdr:col>16</xdr:col>
      <xdr:colOff>358140</xdr:colOff>
      <xdr:row>8</xdr:row>
      <xdr:rowOff>137747</xdr:rowOff>
    </xdr:to>
    <xdr:sp macro="" textlink="Processing!J8">
      <xdr:nvSpPr>
        <xdr:cNvPr id="36" name="TextBox 35">
          <a:extLst>
            <a:ext uri="{FF2B5EF4-FFF2-40B4-BE49-F238E27FC236}">
              <a16:creationId xmlns:a16="http://schemas.microsoft.com/office/drawing/2014/main" id="{B8316ECC-1772-4D15-A59F-D7CAFBDAF8D7}"/>
            </a:ext>
          </a:extLst>
        </xdr:cNvPr>
        <xdr:cNvSpPr txBox="1"/>
      </xdr:nvSpPr>
      <xdr:spPr>
        <a:xfrm>
          <a:off x="9341855" y="1066214"/>
          <a:ext cx="769885" cy="534573"/>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A42802B-656E-4E5C-8F50-F5F1B0CCEF06}" type="TxLink">
            <a:rPr lang="en-US" sz="2800" b="0" i="0" u="none" strike="noStrike">
              <a:solidFill>
                <a:srgbClr val="2B4967"/>
              </a:solidFill>
              <a:latin typeface="Aptos Narrow"/>
            </a:rPr>
            <a:pPr algn="r"/>
            <a:t>C</a:t>
          </a:fld>
          <a:endParaRPr lang="ru-RU" sz="6000" b="1">
            <a:solidFill>
              <a:srgbClr val="2B4967"/>
            </a:solidFill>
          </a:endParaRPr>
        </a:p>
      </xdr:txBody>
    </xdr:sp>
    <xdr:clientData/>
  </xdr:twoCellAnchor>
  <xdr:twoCellAnchor editAs="oneCell">
    <xdr:from>
      <xdr:col>2</xdr:col>
      <xdr:colOff>128848</xdr:colOff>
      <xdr:row>37</xdr:row>
      <xdr:rowOff>91440</xdr:rowOff>
    </xdr:from>
    <xdr:to>
      <xdr:col>4</xdr:col>
      <xdr:colOff>572193</xdr:colOff>
      <xdr:row>40</xdr:row>
      <xdr:rowOff>0</xdr:rowOff>
    </xdr:to>
    <mc:AlternateContent xmlns:mc="http://schemas.openxmlformats.org/markup-compatibility/2006" xmlns:a14="http://schemas.microsoft.com/office/drawing/2010/main">
      <mc:Choice Requires="a14">
        <xdr:graphicFrame macro="">
          <xdr:nvGraphicFramePr>
            <xdr:cNvPr id="37" name="Year 7">
              <a:extLst>
                <a:ext uri="{FF2B5EF4-FFF2-40B4-BE49-F238E27FC236}">
                  <a16:creationId xmlns:a16="http://schemas.microsoft.com/office/drawing/2014/main" id="{65959BE3-FB0D-4984-8F79-ABC1A9162FF7}"/>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1348048" y="6858000"/>
              <a:ext cx="1662545" cy="4572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128848</xdr:colOff>
      <xdr:row>30</xdr:row>
      <xdr:rowOff>114300</xdr:rowOff>
    </xdr:from>
    <xdr:to>
      <xdr:col>4</xdr:col>
      <xdr:colOff>572193</xdr:colOff>
      <xdr:row>37</xdr:row>
      <xdr:rowOff>121920</xdr:rowOff>
    </xdr:to>
    <mc:AlternateContent xmlns:mc="http://schemas.openxmlformats.org/markup-compatibility/2006" xmlns:a14="http://schemas.microsoft.com/office/drawing/2010/main">
      <mc:Choice Requires="a14">
        <xdr:graphicFrame macro="">
          <xdr:nvGraphicFramePr>
            <xdr:cNvPr id="38" name="Month 12">
              <a:extLst>
                <a:ext uri="{FF2B5EF4-FFF2-40B4-BE49-F238E27FC236}">
                  <a16:creationId xmlns:a16="http://schemas.microsoft.com/office/drawing/2014/main" id="{73A12408-39A6-4810-BD91-EDEFF0F29EFB}"/>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48048" y="5600700"/>
              <a:ext cx="1662545" cy="128778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3</xdr:row>
      <xdr:rowOff>60961</xdr:rowOff>
    </xdr:from>
    <xdr:to>
      <xdr:col>1</xdr:col>
      <xdr:colOff>342900</xdr:colOff>
      <xdr:row>11</xdr:row>
      <xdr:rowOff>68580</xdr:rowOff>
    </xdr:to>
    <mc:AlternateContent xmlns:mc="http://schemas.openxmlformats.org/markup-compatibility/2006" xmlns:a14="http://schemas.microsoft.com/office/drawing/2010/main">
      <mc:Choice Requires="a14">
        <xdr:graphicFrame macro="">
          <xdr:nvGraphicFramePr>
            <xdr:cNvPr id="39" name="Post 7">
              <a:extLst>
                <a:ext uri="{FF2B5EF4-FFF2-40B4-BE49-F238E27FC236}">
                  <a16:creationId xmlns:a16="http://schemas.microsoft.com/office/drawing/2014/main" id="{F159F008-DBA0-478E-ABAB-8878024DC669}"/>
                </a:ext>
              </a:extLst>
            </xdr:cNvPr>
            <xdr:cNvGraphicFramePr/>
          </xdr:nvGraphicFramePr>
          <xdr:xfrm>
            <a:off x="0" y="0"/>
            <a:ext cx="0" cy="0"/>
          </xdr:xfrm>
          <a:graphic>
            <a:graphicData uri="http://schemas.microsoft.com/office/drawing/2010/slicer">
              <sle:slicer xmlns:sle="http://schemas.microsoft.com/office/drawing/2010/slicer" name="Post 7"/>
            </a:graphicData>
          </a:graphic>
        </xdr:graphicFrame>
      </mc:Choice>
      <mc:Fallback xmlns="">
        <xdr:sp macro="" textlink="">
          <xdr:nvSpPr>
            <xdr:cNvPr id="0" name=""/>
            <xdr:cNvSpPr>
              <a:spLocks noTextEdit="1"/>
            </xdr:cNvSpPr>
          </xdr:nvSpPr>
          <xdr:spPr>
            <a:xfrm>
              <a:off x="121920" y="609601"/>
              <a:ext cx="830580" cy="147065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312420</xdr:colOff>
      <xdr:row>3</xdr:row>
      <xdr:rowOff>15240</xdr:rowOff>
    </xdr:from>
    <xdr:to>
      <xdr:col>4</xdr:col>
      <xdr:colOff>419100</xdr:colOff>
      <xdr:row>11</xdr:row>
      <xdr:rowOff>48714</xdr:rowOff>
    </xdr:to>
    <xdr:sp macro="" textlink="Processing!F2">
      <xdr:nvSpPr>
        <xdr:cNvPr id="40" name="TextBox 39">
          <a:extLst>
            <a:ext uri="{FF2B5EF4-FFF2-40B4-BE49-F238E27FC236}">
              <a16:creationId xmlns:a16="http://schemas.microsoft.com/office/drawing/2014/main" id="{AF3ED014-2077-4070-B649-5E63E69F5231}"/>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F943A8-244E-4DB2-9F4D-3FA6B5ED33C3}" type="TxLink">
            <a:rPr lang="en-US" sz="34400" b="0" i="0" u="none" strike="noStrike">
              <a:blipFill>
                <a:blip xmlns:r="http://schemas.openxmlformats.org/officeDocument/2006/relationships" r:embed="rId11">
                  <a:extLst>
                    <a:ext uri="{96DAC541-7B7A-43D3-8B79-37D633B846F1}">
                      <asvg:svgBlip xmlns:asvg="http://schemas.microsoft.com/office/drawing/2016/SVG/main" r:embed="rId12"/>
                    </a:ext>
                  </a:extLst>
                </a:blip>
                <a:stretch>
                  <a:fillRect/>
                </a:stretch>
              </a:blipFill>
              <a:latin typeface="Aptos Narrow"/>
            </a:rPr>
            <a:pPr algn="ctr"/>
            <a:t> </a:t>
          </a:fld>
          <a:endParaRPr lang="ru-RU" sz="49600" b="1">
            <a:blipFill>
              <a:blip xmlns:r="http://schemas.openxmlformats.org/officeDocument/2006/relationships" r:embed="rId11">
                <a:extLst>
                  <a:ext uri="{96DAC541-7B7A-43D3-8B79-37D633B846F1}">
                    <asvg:svgBlip xmlns:asvg="http://schemas.microsoft.com/office/drawing/2016/SVG/main" r:embed="rId12"/>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3">
      <xdr:nvSpPr>
        <xdr:cNvPr id="41" name="TextBox 40">
          <a:extLst>
            <a:ext uri="{FF2B5EF4-FFF2-40B4-BE49-F238E27FC236}">
              <a16:creationId xmlns:a16="http://schemas.microsoft.com/office/drawing/2014/main" id="{2A8B64B5-0AED-4478-85C9-665443ABD706}"/>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B94B8F-6DD8-4B45-A17E-EDC9C2D8A63E}" type="TxLink">
            <a:rPr lang="en-US" sz="34400" b="0" i="0" u="none" strike="noStrike">
              <a:blipFill>
                <a:blip xmlns:r="http://schemas.openxmlformats.org/officeDocument/2006/relationships" r:embed="rId13">
                  <a:extLst>
                    <a:ext uri="{96DAC541-7B7A-43D3-8B79-37D633B846F1}">
                      <asvg:svgBlip xmlns:asvg="http://schemas.microsoft.com/office/drawing/2016/SVG/main" r:embed="rId14"/>
                    </a:ext>
                  </a:extLst>
                </a:blip>
                <a:stretch>
                  <a:fillRect/>
                </a:stretch>
              </a:blipFill>
              <a:latin typeface="Aptos Narrow"/>
            </a:rPr>
            <a:pPr algn="ctr"/>
            <a:t> </a:t>
          </a:fld>
          <a:endParaRPr lang="ru-RU" sz="34400" b="1">
            <a:blipFill>
              <a:blip xmlns:r="http://schemas.openxmlformats.org/officeDocument/2006/relationships" r:embed="rId13">
                <a:extLst>
                  <a:ext uri="{96DAC541-7B7A-43D3-8B79-37D633B846F1}">
                    <asvg:svgBlip xmlns:asvg="http://schemas.microsoft.com/office/drawing/2016/SVG/main" r:embed="rId14"/>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4">
      <xdr:nvSpPr>
        <xdr:cNvPr id="42" name="TextBox 41">
          <a:extLst>
            <a:ext uri="{FF2B5EF4-FFF2-40B4-BE49-F238E27FC236}">
              <a16:creationId xmlns:a16="http://schemas.microsoft.com/office/drawing/2014/main" id="{26D62D8F-1253-41C0-B296-8DAF361A9F93}"/>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600FE7-6AF4-4C9C-B438-F1F770917FF5}" type="TxLink">
            <a:rPr lang="en-US" sz="34400" b="0" i="0" u="none" strike="noStrike">
              <a:blipFill>
                <a:blip xmlns:r="http://schemas.openxmlformats.org/officeDocument/2006/relationships" r:embed="rId15">
                  <a:extLst>
                    <a:ext uri="{96DAC541-7B7A-43D3-8B79-37D633B846F1}">
                      <asvg:svgBlip xmlns:asvg="http://schemas.microsoft.com/office/drawing/2016/SVG/main" r:embed="rId16"/>
                    </a:ext>
                  </a:extLst>
                </a:blip>
                <a:stretch>
                  <a:fillRect/>
                </a:stretch>
              </a:blipFill>
              <a:latin typeface="Aptos Narrow"/>
            </a:rPr>
            <a:pPr algn="ctr"/>
            <a:t> </a:t>
          </a:fld>
          <a:endParaRPr lang="ru-RU" sz="34400" b="1">
            <a:blipFill>
              <a:blip xmlns:r="http://schemas.openxmlformats.org/officeDocument/2006/relationships" r:embed="rId15">
                <a:extLst>
                  <a:ext uri="{96DAC541-7B7A-43D3-8B79-37D633B846F1}">
                    <asvg:svgBlip xmlns:asvg="http://schemas.microsoft.com/office/drawing/2016/SVG/main" r:embed="rId16"/>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5">
      <xdr:nvSpPr>
        <xdr:cNvPr id="43" name="TextBox 42">
          <a:extLst>
            <a:ext uri="{FF2B5EF4-FFF2-40B4-BE49-F238E27FC236}">
              <a16:creationId xmlns:a16="http://schemas.microsoft.com/office/drawing/2014/main" id="{6E3FBFEA-6882-4E49-8E0F-C453C9E71E9F}"/>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C4F96B-A15B-4E38-8BF3-C29D993C43C1}" type="TxLink">
            <a:rPr lang="en-US" sz="34400" b="0" i="0" u="none" strike="noStrike">
              <a:blipFill>
                <a:blip xmlns:r="http://schemas.openxmlformats.org/officeDocument/2006/relationships" r:embed="rId17">
                  <a:extLst>
                    <a:ext uri="{96DAC541-7B7A-43D3-8B79-37D633B846F1}">
                      <asvg:svgBlip xmlns:asvg="http://schemas.microsoft.com/office/drawing/2016/SVG/main" r:embed="rId18"/>
                    </a:ext>
                  </a:extLst>
                </a:blip>
                <a:stretch>
                  <a:fillRect/>
                </a:stretch>
              </a:blipFill>
              <a:latin typeface="Aptos Narrow"/>
            </a:rPr>
            <a:pPr algn="ctr"/>
            <a:t> </a:t>
          </a:fld>
          <a:endParaRPr lang="ru-RU" sz="34400" b="1">
            <a:blipFill>
              <a:blip xmlns:r="http://schemas.openxmlformats.org/officeDocument/2006/relationships" r:embed="rId17">
                <a:extLst>
                  <a:ext uri="{96DAC541-7B7A-43D3-8B79-37D633B846F1}">
                    <asvg:svgBlip xmlns:asvg="http://schemas.microsoft.com/office/drawing/2016/SVG/main" r:embed="rId18"/>
                  </a:ext>
                </a:extLst>
              </a:blip>
              <a:stretch>
                <a:fillRect/>
              </a:stretch>
            </a:blipFill>
          </a:endParaRPr>
        </a:p>
      </xdr:txBody>
    </xdr:sp>
    <xdr:clientData/>
  </xdr:twoCellAnchor>
  <xdr:twoCellAnchor>
    <xdr:from>
      <xdr:col>2</xdr:col>
      <xdr:colOff>312420</xdr:colOff>
      <xdr:row>3</xdr:row>
      <xdr:rowOff>15240</xdr:rowOff>
    </xdr:from>
    <xdr:to>
      <xdr:col>4</xdr:col>
      <xdr:colOff>419100</xdr:colOff>
      <xdr:row>11</xdr:row>
      <xdr:rowOff>48714</xdr:rowOff>
    </xdr:to>
    <xdr:sp macro="" textlink="Processing!F6">
      <xdr:nvSpPr>
        <xdr:cNvPr id="44" name="TextBox 43">
          <a:extLst>
            <a:ext uri="{FF2B5EF4-FFF2-40B4-BE49-F238E27FC236}">
              <a16:creationId xmlns:a16="http://schemas.microsoft.com/office/drawing/2014/main" id="{C4827183-EA85-44DE-80FE-501459F70994}"/>
            </a:ext>
          </a:extLst>
        </xdr:cNvPr>
        <xdr:cNvSpPr txBox="1"/>
      </xdr:nvSpPr>
      <xdr:spPr>
        <a:xfrm>
          <a:off x="1531620" y="563880"/>
          <a:ext cx="1325880" cy="1496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1724FD-C422-48DF-B6CB-66C76995B120}" type="TxLink">
            <a:rPr lang="en-US" sz="34400" b="0" i="0" u="none" strike="noStrike">
              <a:blipFill>
                <a:blip xmlns:r="http://schemas.openxmlformats.org/officeDocument/2006/relationships" r:embed="rId19">
                  <a:extLst>
                    <a:ext uri="{96DAC541-7B7A-43D3-8B79-37D633B846F1}">
                      <asvg:svgBlip xmlns:asvg="http://schemas.microsoft.com/office/drawing/2016/SVG/main" r:embed="rId20"/>
                    </a:ext>
                  </a:extLst>
                </a:blip>
                <a:stretch>
                  <a:fillRect/>
                </a:stretch>
              </a:blipFill>
              <a:latin typeface="Aptos Narrow"/>
            </a:rPr>
            <a:pPr algn="ctr"/>
            <a:t> </a:t>
          </a:fld>
          <a:endParaRPr lang="ru-RU" sz="34400" b="1">
            <a:blipFill>
              <a:blip xmlns:r="http://schemas.openxmlformats.org/officeDocument/2006/relationships" r:embed="rId19">
                <a:extLst>
                  <a:ext uri="{96DAC541-7B7A-43D3-8B79-37D633B846F1}">
                    <asvg:svgBlip xmlns:asvg="http://schemas.microsoft.com/office/drawing/2016/SVG/main" r:embed="rId20"/>
                  </a:ext>
                </a:extLst>
              </a:blip>
              <a:stretch>
                <a:fillRect/>
              </a:stretch>
            </a:blipFill>
          </a:endParaRPr>
        </a:p>
      </xdr:txBody>
    </xdr:sp>
    <xdr:clientData/>
  </xdr:twoCellAnchor>
  <xdr:twoCellAnchor>
    <xdr:from>
      <xdr:col>12</xdr:col>
      <xdr:colOff>223266</xdr:colOff>
      <xdr:row>12</xdr:row>
      <xdr:rowOff>167640</xdr:rowOff>
    </xdr:from>
    <xdr:to>
      <xdr:col>14</xdr:col>
      <xdr:colOff>462534</xdr:colOff>
      <xdr:row>14</xdr:row>
      <xdr:rowOff>76200</xdr:rowOff>
    </xdr:to>
    <xdr:sp macro="" textlink="Processing!K8">
      <xdr:nvSpPr>
        <xdr:cNvPr id="45" name="TextBox 44">
          <a:extLst>
            <a:ext uri="{FF2B5EF4-FFF2-40B4-BE49-F238E27FC236}">
              <a16:creationId xmlns:a16="http://schemas.microsoft.com/office/drawing/2014/main" id="{997375D4-7BA0-4557-9CB8-9D5D9656FEF2}"/>
            </a:ext>
          </a:extLst>
        </xdr:cNvPr>
        <xdr:cNvSpPr txBox="1"/>
      </xdr:nvSpPr>
      <xdr:spPr>
        <a:xfrm>
          <a:off x="7538466" y="2362200"/>
          <a:ext cx="1458468"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83617CC-F5EB-4B4E-91C2-94600C042A9F}" type="TxLink">
            <a:rPr lang="en-US" sz="1600" b="0" i="0" u="none" strike="noStrike">
              <a:solidFill>
                <a:srgbClr val="2B4967"/>
              </a:solidFill>
              <a:latin typeface="Aptos Narrow"/>
              <a:ea typeface="+mn-ea"/>
              <a:cs typeface="+mn-cs"/>
            </a:rPr>
            <a:pPr marL="0" indent="0" algn="r"/>
            <a:t> 115 596</a:t>
          </a:fld>
          <a:endParaRPr lang="ru-RU" sz="4000" b="0" i="0" u="none" strike="noStrike">
            <a:solidFill>
              <a:srgbClr val="2B4967"/>
            </a:solidFill>
            <a:latin typeface="Aptos Narrow"/>
            <a:ea typeface="+mn-ea"/>
            <a:cs typeface="+mn-cs"/>
          </a:endParaRPr>
        </a:p>
      </xdr:txBody>
    </xdr:sp>
    <xdr:clientData/>
  </xdr:twoCellAnchor>
  <xdr:twoCellAnchor>
    <xdr:from>
      <xdr:col>9</xdr:col>
      <xdr:colOff>403860</xdr:colOff>
      <xdr:row>12</xdr:row>
      <xdr:rowOff>144780</xdr:rowOff>
    </xdr:from>
    <xdr:to>
      <xdr:col>13</xdr:col>
      <xdr:colOff>96774</xdr:colOff>
      <xdr:row>14</xdr:row>
      <xdr:rowOff>53340</xdr:rowOff>
    </xdr:to>
    <xdr:sp macro="" textlink="Processing!J10">
      <xdr:nvSpPr>
        <xdr:cNvPr id="46" name="TextBox 45">
          <a:extLst>
            <a:ext uri="{FF2B5EF4-FFF2-40B4-BE49-F238E27FC236}">
              <a16:creationId xmlns:a16="http://schemas.microsoft.com/office/drawing/2014/main" id="{3A9A1FF0-ABAD-4F79-A8E8-64D4CD61B117}"/>
            </a:ext>
          </a:extLst>
        </xdr:cNvPr>
        <xdr:cNvSpPr txBox="1"/>
      </xdr:nvSpPr>
      <xdr:spPr>
        <a:xfrm>
          <a:off x="5890260" y="2339340"/>
          <a:ext cx="2131314"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4ECC87C-FF91-46BA-92F6-87387100CAC9}" type="TxLink">
            <a:rPr lang="en-US" sz="1400" b="0" i="0" u="none" strike="noStrike">
              <a:solidFill>
                <a:srgbClr val="2B4967"/>
              </a:solidFill>
              <a:latin typeface="Aptos Narrow"/>
              <a:ea typeface="+mn-ea"/>
              <a:cs typeface="+mn-cs"/>
            </a:rPr>
            <a:pPr marL="0" indent="0" algn="r"/>
            <a:t>Top Product Category</a:t>
          </a:fld>
          <a:endParaRPr lang="ru-RU" sz="1400" b="0" i="0" u="none" strike="noStrike">
            <a:solidFill>
              <a:srgbClr val="2B4967"/>
            </a:solidFill>
            <a:latin typeface="Aptos Narrow"/>
            <a:ea typeface="+mn-ea"/>
            <a:cs typeface="+mn-cs"/>
          </a:endParaRPr>
        </a:p>
      </xdr:txBody>
    </xdr:sp>
    <xdr:clientData/>
  </xdr:twoCellAnchor>
  <xdr:twoCellAnchor>
    <xdr:from>
      <xdr:col>5</xdr:col>
      <xdr:colOff>467106</xdr:colOff>
      <xdr:row>12</xdr:row>
      <xdr:rowOff>152400</xdr:rowOff>
    </xdr:from>
    <xdr:to>
      <xdr:col>8</xdr:col>
      <xdr:colOff>579528</xdr:colOff>
      <xdr:row>14</xdr:row>
      <xdr:rowOff>60960</xdr:rowOff>
    </xdr:to>
    <xdr:sp macro="" textlink="Processing!H8">
      <xdr:nvSpPr>
        <xdr:cNvPr id="47" name="TextBox 46">
          <a:extLst>
            <a:ext uri="{FF2B5EF4-FFF2-40B4-BE49-F238E27FC236}">
              <a16:creationId xmlns:a16="http://schemas.microsoft.com/office/drawing/2014/main" id="{1994E3B8-A80F-40FE-9283-23E359584FC2}"/>
            </a:ext>
          </a:extLst>
        </xdr:cNvPr>
        <xdr:cNvSpPr txBox="1"/>
      </xdr:nvSpPr>
      <xdr:spPr>
        <a:xfrm>
          <a:off x="3515106" y="234696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BF73A68-C4E4-4B28-9A3C-30987DB707B3}" type="TxLink">
            <a:rPr lang="en-US" sz="1200" b="1" i="0" u="none" strike="noStrike">
              <a:solidFill>
                <a:srgbClr val="2B4967"/>
              </a:solidFill>
              <a:latin typeface="Aptos Narrow"/>
              <a:ea typeface="+mn-ea"/>
              <a:cs typeface="+mn-cs"/>
            </a:rPr>
            <a:pPr marL="0" indent="0" algn="l"/>
            <a:t>Product Trends</a:t>
          </a:fld>
          <a:endParaRPr lang="ru-RU" sz="1200" b="1" i="0" u="none" strike="noStrike">
            <a:solidFill>
              <a:srgbClr val="2B4967"/>
            </a:solidFill>
            <a:latin typeface="Aptos Narrow"/>
            <a:ea typeface="+mn-ea"/>
            <a:cs typeface="+mn-cs"/>
          </a:endParaRPr>
        </a:p>
      </xdr:txBody>
    </xdr:sp>
    <xdr:clientData/>
  </xdr:twoCellAnchor>
  <xdr:twoCellAnchor editAs="oneCell">
    <xdr:from>
      <xdr:col>5</xdr:col>
      <xdr:colOff>510540</xdr:colOff>
      <xdr:row>36</xdr:row>
      <xdr:rowOff>45720</xdr:rowOff>
    </xdr:from>
    <xdr:to>
      <xdr:col>14</xdr:col>
      <xdr:colOff>487680</xdr:colOff>
      <xdr:row>38</xdr:row>
      <xdr:rowOff>30480</xdr:rowOff>
    </xdr:to>
    <mc:AlternateContent xmlns:mc="http://schemas.openxmlformats.org/markup-compatibility/2006" xmlns:a14="http://schemas.microsoft.com/office/drawing/2010/main">
      <mc:Choice Requires="a14">
        <xdr:graphicFrame macro="">
          <xdr:nvGraphicFramePr>
            <xdr:cNvPr id="48" name="Month 13">
              <a:extLst>
                <a:ext uri="{FF2B5EF4-FFF2-40B4-BE49-F238E27FC236}">
                  <a16:creationId xmlns:a16="http://schemas.microsoft.com/office/drawing/2014/main" id="{F33A0BB5-3AB8-4119-868D-EE9F03B7D991}"/>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3558540" y="6629400"/>
              <a:ext cx="5463540" cy="3505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274320</xdr:colOff>
      <xdr:row>14</xdr:row>
      <xdr:rowOff>114300</xdr:rowOff>
    </xdr:from>
    <xdr:to>
      <xdr:col>19</xdr:col>
      <xdr:colOff>487680</xdr:colOff>
      <xdr:row>26</xdr:row>
      <xdr:rowOff>38100</xdr:rowOff>
    </xdr:to>
    <xdr:graphicFrame macro="">
      <xdr:nvGraphicFramePr>
        <xdr:cNvPr id="66" name="Chart 65">
          <a:extLst>
            <a:ext uri="{FF2B5EF4-FFF2-40B4-BE49-F238E27FC236}">
              <a16:creationId xmlns:a16="http://schemas.microsoft.com/office/drawing/2014/main" id="{247844C3-35D8-4FD9-9E93-C7346A3E5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16</xdr:col>
      <xdr:colOff>287503</xdr:colOff>
      <xdr:row>12</xdr:row>
      <xdr:rowOff>152400</xdr:rowOff>
    </xdr:from>
    <xdr:to>
      <xdr:col>19</xdr:col>
      <xdr:colOff>63018</xdr:colOff>
      <xdr:row>14</xdr:row>
      <xdr:rowOff>60960</xdr:rowOff>
    </xdr:to>
    <xdr:sp macro="" textlink="Processing!N8">
      <xdr:nvSpPr>
        <xdr:cNvPr id="50" name="TextBox 49">
          <a:extLst>
            <a:ext uri="{FF2B5EF4-FFF2-40B4-BE49-F238E27FC236}">
              <a16:creationId xmlns:a16="http://schemas.microsoft.com/office/drawing/2014/main" id="{2E0FA020-BDFC-4639-8E8C-00A8A76DA27D}"/>
            </a:ext>
          </a:extLst>
        </xdr:cNvPr>
        <xdr:cNvSpPr txBox="1"/>
      </xdr:nvSpPr>
      <xdr:spPr>
        <a:xfrm>
          <a:off x="10041103" y="2346960"/>
          <a:ext cx="1604315"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FDE9070-1720-4449-9845-70DD53A0B8DE}" type="TxLink">
            <a:rPr lang="en-US" sz="1200" b="1" i="0" u="none" strike="noStrike">
              <a:solidFill>
                <a:srgbClr val="2B4967"/>
              </a:solidFill>
              <a:latin typeface="Aptos Narrow"/>
              <a:ea typeface="+mn-ea"/>
              <a:cs typeface="+mn-cs"/>
            </a:rPr>
            <a:pPr marL="0" indent="0" algn="ctr"/>
            <a:t>Weekly Sales Trends</a:t>
          </a:fld>
          <a:endParaRPr lang="ru-RU" sz="1200" b="1" i="0" u="none" strike="noStrike">
            <a:solidFill>
              <a:srgbClr val="2B4967"/>
            </a:solidFill>
            <a:latin typeface="Aptos Narrow"/>
            <a:ea typeface="+mn-ea"/>
            <a:cs typeface="+mn-cs"/>
          </a:endParaRPr>
        </a:p>
      </xdr:txBody>
    </xdr:sp>
    <xdr:clientData/>
  </xdr:twoCellAnchor>
  <xdr:twoCellAnchor>
    <xdr:from>
      <xdr:col>10</xdr:col>
      <xdr:colOff>147066</xdr:colOff>
      <xdr:row>15</xdr:row>
      <xdr:rowOff>0</xdr:rowOff>
    </xdr:from>
    <xdr:to>
      <xdr:col>12</xdr:col>
      <xdr:colOff>601980</xdr:colOff>
      <xdr:row>16</xdr:row>
      <xdr:rowOff>91440</xdr:rowOff>
    </xdr:to>
    <xdr:sp macro="" textlink="Processing!I9">
      <xdr:nvSpPr>
        <xdr:cNvPr id="51" name="TextBox 50">
          <a:extLst>
            <a:ext uri="{FF2B5EF4-FFF2-40B4-BE49-F238E27FC236}">
              <a16:creationId xmlns:a16="http://schemas.microsoft.com/office/drawing/2014/main" id="{94F6B7D5-05D5-4FAA-9B91-401674C7BB77}"/>
            </a:ext>
          </a:extLst>
        </xdr:cNvPr>
        <xdr:cNvSpPr txBox="1"/>
      </xdr:nvSpPr>
      <xdr:spPr>
        <a:xfrm>
          <a:off x="6243066" y="2743200"/>
          <a:ext cx="1674114"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BD2283F-0FE2-4F88-AD1C-9ED076624AEF}" type="TxLink">
            <a:rPr lang="en-US" sz="1200" b="0" i="0" u="none" strike="noStrike">
              <a:solidFill>
                <a:srgbClr val="2B4967"/>
              </a:solidFill>
              <a:latin typeface="Aptos Narrow"/>
              <a:ea typeface="+mn-ea"/>
              <a:cs typeface="+mn-cs"/>
            </a:rPr>
            <a:pPr marL="0" indent="0" algn="l"/>
            <a:t> 105 092</a:t>
          </a:fld>
          <a:endParaRPr lang="ru-RU" sz="1400" b="0" i="0" u="none" strike="noStrike">
            <a:solidFill>
              <a:srgbClr val="2B4967"/>
            </a:solidFill>
            <a:latin typeface="Aptos Narrow"/>
            <a:ea typeface="+mn-ea"/>
            <a:cs typeface="+mn-cs"/>
          </a:endParaRPr>
        </a:p>
      </xdr:txBody>
    </xdr:sp>
    <xdr:clientData/>
  </xdr:twoCellAnchor>
  <xdr:twoCellAnchor>
    <xdr:from>
      <xdr:col>13</xdr:col>
      <xdr:colOff>177546</xdr:colOff>
      <xdr:row>22</xdr:row>
      <xdr:rowOff>129540</xdr:rowOff>
    </xdr:from>
    <xdr:to>
      <xdr:col>14</xdr:col>
      <xdr:colOff>365760</xdr:colOff>
      <xdr:row>24</xdr:row>
      <xdr:rowOff>38100</xdr:rowOff>
    </xdr:to>
    <xdr:sp macro="" textlink="Processing!I10">
      <xdr:nvSpPr>
        <xdr:cNvPr id="52" name="TextBox 51">
          <a:extLst>
            <a:ext uri="{FF2B5EF4-FFF2-40B4-BE49-F238E27FC236}">
              <a16:creationId xmlns:a16="http://schemas.microsoft.com/office/drawing/2014/main" id="{F4B597C3-CE8F-4ACC-B1E1-15E6169D924E}"/>
            </a:ext>
          </a:extLst>
        </xdr:cNvPr>
        <xdr:cNvSpPr txBox="1"/>
      </xdr:nvSpPr>
      <xdr:spPr>
        <a:xfrm>
          <a:off x="8102346" y="4152900"/>
          <a:ext cx="797814"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9DAB69A-7E6C-4DD9-91D0-F1E007C762D7}" type="TxLink">
            <a:rPr lang="en-US" sz="1200" b="0" i="0" u="none" strike="noStrike">
              <a:solidFill>
                <a:srgbClr val="2B4967"/>
              </a:solidFill>
              <a:latin typeface="Aptos Narrow"/>
              <a:ea typeface="+mn-ea"/>
              <a:cs typeface="+mn-cs"/>
            </a:rPr>
            <a:pPr marL="0" indent="0" algn="l"/>
            <a:t> 108 566</a:t>
          </a:fld>
          <a:endParaRPr lang="ru-RU" sz="1400" b="0" i="0" u="none" strike="noStrike">
            <a:solidFill>
              <a:srgbClr val="2B4967"/>
            </a:solidFill>
            <a:latin typeface="Aptos Narrow"/>
            <a:ea typeface="+mn-ea"/>
            <a:cs typeface="+mn-cs"/>
          </a:endParaRPr>
        </a:p>
      </xdr:txBody>
    </xdr:sp>
    <xdr:clientData/>
  </xdr:twoCellAnchor>
  <xdr:twoCellAnchor>
    <xdr:from>
      <xdr:col>12</xdr:col>
      <xdr:colOff>93726</xdr:colOff>
      <xdr:row>34</xdr:row>
      <xdr:rowOff>60960</xdr:rowOff>
    </xdr:from>
    <xdr:to>
      <xdr:col>14</xdr:col>
      <xdr:colOff>548640</xdr:colOff>
      <xdr:row>35</xdr:row>
      <xdr:rowOff>152400</xdr:rowOff>
    </xdr:to>
    <xdr:sp macro="" textlink="Processing!I11">
      <xdr:nvSpPr>
        <xdr:cNvPr id="53" name="TextBox 52">
          <a:extLst>
            <a:ext uri="{FF2B5EF4-FFF2-40B4-BE49-F238E27FC236}">
              <a16:creationId xmlns:a16="http://schemas.microsoft.com/office/drawing/2014/main" id="{5B531702-F79B-4F63-8D8B-957421A0D5C8}"/>
            </a:ext>
          </a:extLst>
        </xdr:cNvPr>
        <xdr:cNvSpPr txBox="1"/>
      </xdr:nvSpPr>
      <xdr:spPr>
        <a:xfrm>
          <a:off x="7408926" y="6278880"/>
          <a:ext cx="1674114"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EF583CA-A06C-437E-AD8D-C4BF599232D0}" type="TxLink">
            <a:rPr lang="en-US" sz="1200" b="0" i="0" u="none" strike="noStrike">
              <a:solidFill>
                <a:srgbClr val="2B4967"/>
              </a:solidFill>
              <a:latin typeface="Aptos Narrow"/>
              <a:ea typeface="+mn-ea"/>
              <a:cs typeface="+mn-cs"/>
            </a:rPr>
            <a:pPr marL="0" indent="0" algn="l"/>
            <a:t> 115 596</a:t>
          </a:fld>
          <a:endParaRPr lang="ru-RU" sz="1400" b="0" i="0" u="none" strike="noStrike">
            <a:solidFill>
              <a:srgbClr val="2B4967"/>
            </a:solidFill>
            <a:latin typeface="Aptos Narrow"/>
            <a:ea typeface="+mn-ea"/>
            <a:cs typeface="+mn-cs"/>
          </a:endParaRPr>
        </a:p>
      </xdr:txBody>
    </xdr:sp>
    <xdr:clientData/>
  </xdr:twoCellAnchor>
  <xdr:twoCellAnchor>
    <xdr:from>
      <xdr:col>5</xdr:col>
      <xdr:colOff>124206</xdr:colOff>
      <xdr:row>34</xdr:row>
      <xdr:rowOff>60960</xdr:rowOff>
    </xdr:from>
    <xdr:to>
      <xdr:col>7</xdr:col>
      <xdr:colOff>579120</xdr:colOff>
      <xdr:row>35</xdr:row>
      <xdr:rowOff>152400</xdr:rowOff>
    </xdr:to>
    <xdr:sp macro="" textlink="Processing!I12">
      <xdr:nvSpPr>
        <xdr:cNvPr id="54" name="TextBox 53">
          <a:extLst>
            <a:ext uri="{FF2B5EF4-FFF2-40B4-BE49-F238E27FC236}">
              <a16:creationId xmlns:a16="http://schemas.microsoft.com/office/drawing/2014/main" id="{196F02BE-34DE-4690-8E51-28DB5F797027}"/>
            </a:ext>
          </a:extLst>
        </xdr:cNvPr>
        <xdr:cNvSpPr txBox="1"/>
      </xdr:nvSpPr>
      <xdr:spPr>
        <a:xfrm>
          <a:off x="3172206" y="6278880"/>
          <a:ext cx="1674114"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EDE60E9E-1E86-4326-9552-B83C7B0DC412}" type="TxLink">
            <a:rPr lang="en-US" sz="1200" b="0" i="0" u="none" strike="noStrike">
              <a:solidFill>
                <a:srgbClr val="2B4967"/>
              </a:solidFill>
              <a:latin typeface="Aptos Narrow"/>
              <a:ea typeface="+mn-ea"/>
              <a:cs typeface="+mn-cs"/>
            </a:rPr>
            <a:pPr marL="0" indent="0" algn="r"/>
            <a:t> 106 356</a:t>
          </a:fld>
          <a:endParaRPr lang="ru-RU" sz="1400" b="0" i="0" u="none" strike="noStrike">
            <a:solidFill>
              <a:srgbClr val="2B4967"/>
            </a:solidFill>
            <a:latin typeface="Aptos Narrow"/>
            <a:ea typeface="+mn-ea"/>
            <a:cs typeface="+mn-cs"/>
          </a:endParaRPr>
        </a:p>
      </xdr:txBody>
    </xdr:sp>
    <xdr:clientData/>
  </xdr:twoCellAnchor>
  <xdr:twoCellAnchor>
    <xdr:from>
      <xdr:col>5</xdr:col>
      <xdr:colOff>213360</xdr:colOff>
      <xdr:row>22</xdr:row>
      <xdr:rowOff>129540</xdr:rowOff>
    </xdr:from>
    <xdr:to>
      <xdr:col>6</xdr:col>
      <xdr:colOff>525780</xdr:colOff>
      <xdr:row>24</xdr:row>
      <xdr:rowOff>38100</xdr:rowOff>
    </xdr:to>
    <xdr:sp macro="" textlink="Processing!I13">
      <xdr:nvSpPr>
        <xdr:cNvPr id="55" name="TextBox 54">
          <a:extLst>
            <a:ext uri="{FF2B5EF4-FFF2-40B4-BE49-F238E27FC236}">
              <a16:creationId xmlns:a16="http://schemas.microsoft.com/office/drawing/2014/main" id="{7A21A059-65AC-43D3-A1A3-9BFB44B7F161}"/>
            </a:ext>
          </a:extLst>
        </xdr:cNvPr>
        <xdr:cNvSpPr txBox="1"/>
      </xdr:nvSpPr>
      <xdr:spPr>
        <a:xfrm>
          <a:off x="3261360" y="4152900"/>
          <a:ext cx="922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52DD4A05-E624-4851-BF8E-67457C215E12}" type="TxLink">
            <a:rPr lang="en-US" sz="1200" b="0" i="0" u="none" strike="noStrike">
              <a:solidFill>
                <a:srgbClr val="2B4967"/>
              </a:solidFill>
              <a:latin typeface="Aptos Narrow"/>
              <a:ea typeface="+mn-ea"/>
              <a:cs typeface="+mn-cs"/>
            </a:rPr>
            <a:pPr marL="0" indent="0" algn="r"/>
            <a:t> 107 056</a:t>
          </a:fld>
          <a:endParaRPr lang="ru-RU" sz="1400" b="0" i="0" u="none" strike="noStrike">
            <a:solidFill>
              <a:srgbClr val="2B4967"/>
            </a:solidFill>
            <a:latin typeface="Aptos Narrow"/>
            <a:ea typeface="+mn-ea"/>
            <a:cs typeface="+mn-cs"/>
          </a:endParaRPr>
        </a:p>
      </xdr:txBody>
    </xdr:sp>
    <xdr:clientData/>
  </xdr:twoCellAnchor>
  <xdr:twoCellAnchor>
    <xdr:from>
      <xdr:col>13</xdr:col>
      <xdr:colOff>28950</xdr:colOff>
      <xdr:row>12</xdr:row>
      <xdr:rowOff>167640</xdr:rowOff>
    </xdr:from>
    <xdr:to>
      <xdr:col>13</xdr:col>
      <xdr:colOff>413011</xdr:colOff>
      <xdr:row>14</xdr:row>
      <xdr:rowOff>76200</xdr:rowOff>
    </xdr:to>
    <xdr:sp macro="" textlink="Processing!J8">
      <xdr:nvSpPr>
        <xdr:cNvPr id="56" name="TextBox 55">
          <a:extLst>
            <a:ext uri="{FF2B5EF4-FFF2-40B4-BE49-F238E27FC236}">
              <a16:creationId xmlns:a16="http://schemas.microsoft.com/office/drawing/2014/main" id="{2A63F052-19F8-426C-8BFC-3EFD71ECB02A}"/>
            </a:ext>
          </a:extLst>
        </xdr:cNvPr>
        <xdr:cNvSpPr txBox="1"/>
      </xdr:nvSpPr>
      <xdr:spPr>
        <a:xfrm>
          <a:off x="7953750" y="2362200"/>
          <a:ext cx="384061"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C14DD85-32AC-444F-B166-B2592A8CF5F1}" type="TxLink">
            <a:rPr lang="en-US" sz="1600" b="0" i="0" u="none" strike="noStrike">
              <a:solidFill>
                <a:srgbClr val="2B4967"/>
              </a:solidFill>
              <a:latin typeface="Aptos Narrow"/>
              <a:ea typeface="+mn-ea"/>
              <a:cs typeface="+mn-cs"/>
            </a:rPr>
            <a:pPr marL="0" indent="0" algn="ctr"/>
            <a:t>C</a:t>
          </a:fld>
          <a:endParaRPr lang="ru-RU" sz="4000" b="0" i="0" u="none" strike="noStrike">
            <a:solidFill>
              <a:srgbClr val="2B4967"/>
            </a:solidFill>
            <a:latin typeface="Aptos Narrow"/>
            <a:ea typeface="+mn-ea"/>
            <a:cs typeface="+mn-cs"/>
          </a:endParaRPr>
        </a:p>
      </xdr:txBody>
    </xdr:sp>
    <xdr:clientData/>
  </xdr:twoCellAnchor>
  <xdr:twoCellAnchor>
    <xdr:from>
      <xdr:col>16</xdr:col>
      <xdr:colOff>19989</xdr:colOff>
      <xdr:row>28</xdr:row>
      <xdr:rowOff>45720</xdr:rowOff>
    </xdr:from>
    <xdr:to>
      <xdr:col>19</xdr:col>
      <xdr:colOff>132411</xdr:colOff>
      <xdr:row>29</xdr:row>
      <xdr:rowOff>137160</xdr:rowOff>
    </xdr:to>
    <xdr:sp macro="" textlink="Processing!A8">
      <xdr:nvSpPr>
        <xdr:cNvPr id="57" name="TextBox 56">
          <a:extLst>
            <a:ext uri="{FF2B5EF4-FFF2-40B4-BE49-F238E27FC236}">
              <a16:creationId xmlns:a16="http://schemas.microsoft.com/office/drawing/2014/main" id="{BB57195B-29E8-4FAC-8B8B-BA373CBF4D73}"/>
            </a:ext>
          </a:extLst>
        </xdr:cNvPr>
        <xdr:cNvSpPr txBox="1"/>
      </xdr:nvSpPr>
      <xdr:spPr>
        <a:xfrm>
          <a:off x="9773589" y="5166360"/>
          <a:ext cx="1941222"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12565B7-5899-413B-A44A-7BF065FDD90C}" type="TxLink">
            <a:rPr lang="en-US" sz="1200" b="1" i="0" u="none" strike="noStrike">
              <a:solidFill>
                <a:srgbClr val="2B4967"/>
              </a:solidFill>
              <a:latin typeface="Aptos Narrow"/>
              <a:ea typeface="+mn-ea"/>
              <a:cs typeface="+mn-cs"/>
            </a:rPr>
            <a:pPr marL="0" indent="0" algn="ctr"/>
            <a:t>Revenue vs Expenses</a:t>
          </a:fld>
          <a:endParaRPr lang="ru-RU" sz="1200" b="1" i="0" u="none" strike="noStrike">
            <a:solidFill>
              <a:srgbClr val="2B4967"/>
            </a:solidFill>
            <a:latin typeface="Aptos Narrow"/>
            <a:ea typeface="+mn-ea"/>
            <a:cs typeface="+mn-cs"/>
          </a:endParaRPr>
        </a:p>
      </xdr:txBody>
    </xdr:sp>
    <xdr:clientData/>
  </xdr:twoCellAnchor>
  <xdr:twoCellAnchor>
    <xdr:from>
      <xdr:col>15</xdr:col>
      <xdr:colOff>335280</xdr:colOff>
      <xdr:row>30</xdr:row>
      <xdr:rowOff>68580</xdr:rowOff>
    </xdr:from>
    <xdr:to>
      <xdr:col>19</xdr:col>
      <xdr:colOff>457200</xdr:colOff>
      <xdr:row>38</xdr:row>
      <xdr:rowOff>160020</xdr:rowOff>
    </xdr:to>
    <xdr:graphicFrame macro="">
      <xdr:nvGraphicFramePr>
        <xdr:cNvPr id="67" name="Chart 66">
          <a:extLst>
            <a:ext uri="{FF2B5EF4-FFF2-40B4-BE49-F238E27FC236}">
              <a16:creationId xmlns:a16="http://schemas.microsoft.com/office/drawing/2014/main" id="{67E5EFC0-B7A6-40DA-91B0-593B3000A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xdr:col>
      <xdr:colOff>236220</xdr:colOff>
      <xdr:row>3</xdr:row>
      <xdr:rowOff>68580</xdr:rowOff>
    </xdr:from>
    <xdr:to>
      <xdr:col>9</xdr:col>
      <xdr:colOff>579120</xdr:colOff>
      <xdr:row>11</xdr:row>
      <xdr:rowOff>60960</xdr:rowOff>
    </xdr:to>
    <xdr:sp macro="" textlink="">
      <xdr:nvSpPr>
        <xdr:cNvPr id="59" name="Rectangle 58">
          <a:hlinkClick xmlns:r="http://schemas.openxmlformats.org/officeDocument/2006/relationships" r:id="rId23"/>
          <a:extLst>
            <a:ext uri="{FF2B5EF4-FFF2-40B4-BE49-F238E27FC236}">
              <a16:creationId xmlns:a16="http://schemas.microsoft.com/office/drawing/2014/main" id="{9BF599B7-4601-4DDA-9841-0143B97B7934}"/>
            </a:ext>
          </a:extLst>
        </xdr:cNvPr>
        <xdr:cNvSpPr/>
      </xdr:nvSpPr>
      <xdr:spPr>
        <a:xfrm>
          <a:off x="3284220" y="617220"/>
          <a:ext cx="2781300" cy="1455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137160</xdr:colOff>
      <xdr:row>3</xdr:row>
      <xdr:rowOff>91440</xdr:rowOff>
    </xdr:from>
    <xdr:to>
      <xdr:col>15</xdr:col>
      <xdr:colOff>76200</xdr:colOff>
      <xdr:row>11</xdr:row>
      <xdr:rowOff>38100</xdr:rowOff>
    </xdr:to>
    <xdr:sp macro="" textlink="">
      <xdr:nvSpPr>
        <xdr:cNvPr id="60" name="Rectangle 59">
          <a:hlinkClick xmlns:r="http://schemas.openxmlformats.org/officeDocument/2006/relationships" r:id="rId24"/>
          <a:extLst>
            <a:ext uri="{FF2B5EF4-FFF2-40B4-BE49-F238E27FC236}">
              <a16:creationId xmlns:a16="http://schemas.microsoft.com/office/drawing/2014/main" id="{5872CAFD-67F9-44D4-948F-85A21F480D33}"/>
            </a:ext>
          </a:extLst>
        </xdr:cNvPr>
        <xdr:cNvSpPr/>
      </xdr:nvSpPr>
      <xdr:spPr>
        <a:xfrm>
          <a:off x="6233160" y="640080"/>
          <a:ext cx="2987040" cy="1409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228600</xdr:colOff>
      <xdr:row>13</xdr:row>
      <xdr:rowOff>91440</xdr:rowOff>
    </xdr:from>
    <xdr:to>
      <xdr:col>4</xdr:col>
      <xdr:colOff>519545</xdr:colOff>
      <xdr:row>16</xdr:row>
      <xdr:rowOff>126752</xdr:rowOff>
    </xdr:to>
    <xdr:sp macro="" textlink="">
      <xdr:nvSpPr>
        <xdr:cNvPr id="62" name="Rectangle 61">
          <a:hlinkClick xmlns:r="http://schemas.openxmlformats.org/officeDocument/2006/relationships" r:id="rId25"/>
          <a:extLst>
            <a:ext uri="{FF2B5EF4-FFF2-40B4-BE49-F238E27FC236}">
              <a16:creationId xmlns:a16="http://schemas.microsoft.com/office/drawing/2014/main" id="{650319A7-C0D8-45FE-B0E4-9B0CF683323A}"/>
            </a:ext>
          </a:extLst>
        </xdr:cNvPr>
        <xdr:cNvSpPr/>
      </xdr:nvSpPr>
      <xdr:spPr>
        <a:xfrm>
          <a:off x="1447800" y="246888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228600</xdr:colOff>
      <xdr:row>18</xdr:row>
      <xdr:rowOff>0</xdr:rowOff>
    </xdr:from>
    <xdr:to>
      <xdr:col>4</xdr:col>
      <xdr:colOff>519545</xdr:colOff>
      <xdr:row>21</xdr:row>
      <xdr:rowOff>35312</xdr:rowOff>
    </xdr:to>
    <xdr:sp macro="" textlink="">
      <xdr:nvSpPr>
        <xdr:cNvPr id="63" name="Rectangle 62">
          <a:hlinkClick xmlns:r="http://schemas.openxmlformats.org/officeDocument/2006/relationships" r:id="rId23"/>
          <a:extLst>
            <a:ext uri="{FF2B5EF4-FFF2-40B4-BE49-F238E27FC236}">
              <a16:creationId xmlns:a16="http://schemas.microsoft.com/office/drawing/2014/main" id="{C4076617-EB37-4A6D-B918-228B50173CFC}"/>
            </a:ext>
          </a:extLst>
        </xdr:cNvPr>
        <xdr:cNvSpPr/>
      </xdr:nvSpPr>
      <xdr:spPr>
        <a:xfrm>
          <a:off x="1447800" y="329184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228600</xdr:colOff>
      <xdr:row>22</xdr:row>
      <xdr:rowOff>38100</xdr:rowOff>
    </xdr:from>
    <xdr:to>
      <xdr:col>4</xdr:col>
      <xdr:colOff>519545</xdr:colOff>
      <xdr:row>25</xdr:row>
      <xdr:rowOff>73412</xdr:rowOff>
    </xdr:to>
    <xdr:sp macro="" textlink="">
      <xdr:nvSpPr>
        <xdr:cNvPr id="64" name="Rectangle 63">
          <a:hlinkClick xmlns:r="http://schemas.openxmlformats.org/officeDocument/2006/relationships" r:id="rId24"/>
          <a:extLst>
            <a:ext uri="{FF2B5EF4-FFF2-40B4-BE49-F238E27FC236}">
              <a16:creationId xmlns:a16="http://schemas.microsoft.com/office/drawing/2014/main" id="{3BA0F51D-DF40-40C9-BE82-45725904DAA9}"/>
            </a:ext>
          </a:extLst>
        </xdr:cNvPr>
        <xdr:cNvSpPr/>
      </xdr:nvSpPr>
      <xdr:spPr>
        <a:xfrm>
          <a:off x="1447800" y="4061460"/>
          <a:ext cx="1510145" cy="5839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20</xdr:col>
      <xdr:colOff>510988</xdr:colOff>
      <xdr:row>4</xdr:row>
      <xdr:rowOff>107577</xdr:rowOff>
    </xdr:from>
    <xdr:to>
      <xdr:col>21</xdr:col>
      <xdr:colOff>403411</xdr:colOff>
      <xdr:row>7</xdr:row>
      <xdr:rowOff>65154</xdr:rowOff>
    </xdr:to>
    <xdr:pic>
      <xdr:nvPicPr>
        <xdr:cNvPr id="70" name="Graphic 69" descr="Moon and stars with solid fill">
          <a:hlinkClick xmlns:r="http://schemas.openxmlformats.org/officeDocument/2006/relationships" r:id="rId26"/>
          <a:extLst>
            <a:ext uri="{FF2B5EF4-FFF2-40B4-BE49-F238E27FC236}">
              <a16:creationId xmlns:a16="http://schemas.microsoft.com/office/drawing/2014/main" id="{83946A2F-5DFB-4E86-BC90-F88B505C222D}"/>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702988" y="824753"/>
          <a:ext cx="502023" cy="495460"/>
        </a:xfrm>
        <a:prstGeom prst="rect">
          <a:avLst/>
        </a:prstGeom>
      </xdr:spPr>
    </xdr:pic>
    <xdr:clientData/>
  </xdr:twoCellAnchor>
  <xdr:twoCellAnchor>
    <xdr:from>
      <xdr:col>0</xdr:col>
      <xdr:colOff>7620</xdr:colOff>
      <xdr:row>0</xdr:row>
      <xdr:rowOff>0</xdr:rowOff>
    </xdr:from>
    <xdr:to>
      <xdr:col>1</xdr:col>
      <xdr:colOff>144780</xdr:colOff>
      <xdr:row>1</xdr:row>
      <xdr:rowOff>68580</xdr:rowOff>
    </xdr:to>
    <xdr:sp macro="" textlink="">
      <xdr:nvSpPr>
        <xdr:cNvPr id="71" name="Rectangle 70">
          <a:extLst>
            <a:ext uri="{FF2B5EF4-FFF2-40B4-BE49-F238E27FC236}">
              <a16:creationId xmlns:a16="http://schemas.microsoft.com/office/drawing/2014/main" id="{1CD39EA9-F508-70FE-6EF3-B3A8922D1B50}"/>
            </a:ext>
          </a:extLst>
        </xdr:cNvPr>
        <xdr:cNvSpPr/>
      </xdr:nvSpPr>
      <xdr:spPr>
        <a:xfrm>
          <a:off x="7620" y="0"/>
          <a:ext cx="746760" cy="251460"/>
        </a:xfrm>
        <a:prstGeom prst="rect">
          <a:avLst/>
        </a:prstGeom>
        <a:solidFill>
          <a:srgbClr val="F4F3E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21.940634375002" createdVersion="8" refreshedVersion="8" minRefreshableVersion="3" recordCount="180" xr:uid="{833D823E-C6D5-4ACE-98EA-FE5989792EE0}">
  <cacheSource type="worksheet">
    <worksheetSource name="mydata"/>
  </cacheSource>
  <cacheFields count="19">
    <cacheField name="Year" numFmtId="0">
      <sharedItems containsSemiMixedTypes="0" containsString="0" containsNumber="1" containsInteger="1" minValue="2025" maxValue="2027" count="3">
        <n v="2025"/>
        <n v="2026"/>
        <n v="2027"/>
      </sharedItems>
    </cacheField>
    <cacheField name="Month" numFmtId="0">
      <sharedItems count="12">
        <s v="JAN"/>
        <s v="FEB"/>
        <s v="MAR"/>
        <s v="APR"/>
        <s v="MAY"/>
        <s v="JUN"/>
        <s v="JUL"/>
        <s v="AUG"/>
        <s v="SEP"/>
        <s v="OCT"/>
        <s v="NOV"/>
        <s v="DEC"/>
      </sharedItems>
    </cacheField>
    <cacheField name="Revenue" numFmtId="0">
      <sharedItems containsSemiMixedTypes="0" containsString="0" containsNumber="1" containsInteger="1" minValue="322" maxValue="36313"/>
    </cacheField>
    <cacheField name="Expenses" numFmtId="0">
      <sharedItems containsSemiMixedTypes="0" containsString="0" containsNumber="1" containsInteger="1" minValue="243" maxValue="34242"/>
    </cacheField>
    <cacheField name="Sunday" numFmtId="0">
      <sharedItems containsSemiMixedTypes="0" containsString="0" containsNumber="1" containsInteger="1" minValue="0" maxValue="3066"/>
    </cacheField>
    <cacheField name="Monday" numFmtId="0">
      <sharedItems containsSemiMixedTypes="0" containsString="0" containsNumber="1" containsInteger="1" minValue="222" maxValue="4821"/>
    </cacheField>
    <cacheField name="Tuesday" numFmtId="0">
      <sharedItems containsSemiMixedTypes="0" containsString="0" containsNumber="1" containsInteger="1" minValue="463" maxValue="8747"/>
    </cacheField>
    <cacheField name="Wednesday" numFmtId="0">
      <sharedItems containsSemiMixedTypes="0" containsString="0" containsNumber="1" containsInteger="1" minValue="405" maxValue="8568"/>
    </cacheField>
    <cacheField name="Thursday" numFmtId="0">
      <sharedItems containsSemiMixedTypes="0" containsString="0" containsNumber="1" containsInteger="1" minValue="240" maxValue="9530"/>
    </cacheField>
    <cacheField name="Friday" numFmtId="0">
      <sharedItems containsSemiMixedTypes="0" containsString="0" containsNumber="1" containsInteger="1" minValue="51" maxValue="5595"/>
    </cacheField>
    <cacheField name="Saturday" numFmtId="0">
      <sharedItems containsSemiMixedTypes="0" containsString="0" containsNumber="1" containsInteger="1" minValue="8" maxValue="1405"/>
    </cacheField>
    <cacheField name="A" numFmtId="0">
      <sharedItems containsSemiMixedTypes="0" containsString="0" containsNumber="1" containsInteger="1" minValue="1" maxValue="1735"/>
    </cacheField>
    <cacheField name="B" numFmtId="0">
      <sharedItems containsSemiMixedTypes="0" containsString="0" containsNumber="1" containsInteger="1" minValue="15" maxValue="1698"/>
    </cacheField>
    <cacheField name="C" numFmtId="0">
      <sharedItems containsSemiMixedTypes="0" containsString="0" containsNumber="1" containsInteger="1" minValue="3" maxValue="2000"/>
    </cacheField>
    <cacheField name="D" numFmtId="0">
      <sharedItems containsSemiMixedTypes="0" containsString="0" containsNumber="1" containsInteger="1" minValue="3" maxValue="1476"/>
    </cacheField>
    <cacheField name="E" numFmtId="0">
      <sharedItems containsSemiMixedTypes="0" containsString="0" containsNumber="1" containsInteger="1" minValue="3" maxValue="2157"/>
    </cacheField>
    <cacheField name="Sellers" numFmtId="0">
      <sharedItems count="5">
        <s v="Ethan Parker"/>
        <s v="Alex Mitchell"/>
        <s v="Lucas Bennett"/>
        <s v="Emma Sullivan"/>
        <s v="Sophia Reynolds"/>
      </sharedItems>
    </cacheField>
    <cacheField name="Post" numFmtId="0">
      <sharedItems count="5">
        <s v="Seller 1"/>
        <s v="Seller 2"/>
        <s v="Seller 3"/>
        <s v="Seller 4"/>
        <s v="Seller 5"/>
      </sharedItems>
    </cacheField>
    <cacheField name="Conversion" numFmtId="9">
      <sharedItems containsSemiMixedTypes="0" containsString="0" containsNumber="1" minValue="0.15" maxValue="0.65"/>
    </cacheField>
  </cacheFields>
  <extLst>
    <ext xmlns:x14="http://schemas.microsoft.com/office/spreadsheetml/2009/9/main" uri="{725AE2AE-9491-48be-B2B4-4EB974FC3084}">
      <x14:pivotCacheDefinition pivotCacheId="907118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22.486667476849" createdVersion="8" refreshedVersion="8" minRefreshableVersion="3" recordCount="7" xr:uid="{4E1E9B34-6008-44D1-BF1E-5611C49A24DE}">
  <cacheSource type="worksheet">
    <worksheetSource ref="M8:M15" sheet="Processing"/>
  </cacheSource>
  <cacheFields count="1">
    <cacheField name="Week Days" numFmtId="0">
      <sharedItems count="7">
        <s v="Sunday"/>
        <s v="Monday"/>
        <s v="Tuesday"/>
        <s v="Wednesday"/>
        <s v="Thursday"/>
        <s v="Friday"/>
        <s v="Saturday"/>
      </sharedItems>
    </cacheField>
  </cacheFields>
  <extLst>
    <ext xmlns:x14="http://schemas.microsoft.com/office/spreadsheetml/2009/9/main" uri="{725AE2AE-9491-48be-B2B4-4EB974FC3084}">
      <x14:pivotCacheDefinition pivotCacheId="16467247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0">
  <r>
    <x v="0"/>
    <x v="0"/>
    <n v="15090"/>
    <n v="4901"/>
    <n v="39"/>
    <n v="301"/>
    <n v="3444"/>
    <n v="662"/>
    <n v="1417"/>
    <n v="217"/>
    <n v="59"/>
    <n v="1735"/>
    <n v="366"/>
    <n v="280"/>
    <n v="485"/>
    <n v="1100"/>
    <x v="0"/>
    <x v="0"/>
    <n v="0.51"/>
  </r>
  <r>
    <x v="0"/>
    <x v="1"/>
    <n v="508"/>
    <n v="2896"/>
    <n v="860"/>
    <n v="1253"/>
    <n v="1650"/>
    <n v="2372"/>
    <n v="1139"/>
    <n v="1036"/>
    <n v="724"/>
    <n v="535"/>
    <n v="817"/>
    <n v="494"/>
    <n v="599"/>
    <n v="366"/>
    <x v="0"/>
    <x v="0"/>
    <n v="0.47"/>
  </r>
  <r>
    <x v="0"/>
    <x v="2"/>
    <n v="9751"/>
    <n v="1869"/>
    <n v="101"/>
    <n v="669"/>
    <n v="866"/>
    <n v="1521"/>
    <n v="4462"/>
    <n v="1452"/>
    <n v="498"/>
    <n v="800"/>
    <n v="411"/>
    <n v="638"/>
    <n v="366"/>
    <n v="531"/>
    <x v="0"/>
    <x v="0"/>
    <n v="0.17"/>
  </r>
  <r>
    <x v="0"/>
    <x v="3"/>
    <n v="8686"/>
    <n v="4336"/>
    <n v="708"/>
    <n v="1170"/>
    <n v="1781"/>
    <n v="1273"/>
    <n v="1014"/>
    <n v="518"/>
    <n v="149"/>
    <n v="423"/>
    <n v="225"/>
    <n v="1162"/>
    <n v="283"/>
    <n v="622"/>
    <x v="0"/>
    <x v="0"/>
    <n v="0.57999999999999996"/>
  </r>
  <r>
    <x v="0"/>
    <x v="4"/>
    <n v="8216"/>
    <n v="7910"/>
    <n v="53"/>
    <n v="486"/>
    <n v="1235"/>
    <n v="2145"/>
    <n v="1513"/>
    <n v="338"/>
    <n v="44"/>
    <n v="681"/>
    <n v="331"/>
    <n v="1171"/>
    <n v="326"/>
    <n v="586"/>
    <x v="0"/>
    <x v="0"/>
    <n v="0.43"/>
  </r>
  <r>
    <x v="0"/>
    <x v="5"/>
    <n v="6453"/>
    <n v="4606"/>
    <n v="321"/>
    <n v="1067"/>
    <n v="1554"/>
    <n v="1331"/>
    <n v="1004"/>
    <n v="176"/>
    <n v="135"/>
    <n v="472"/>
    <n v="20"/>
    <n v="720"/>
    <n v="751"/>
    <n v="1271"/>
    <x v="0"/>
    <x v="0"/>
    <n v="0.17"/>
  </r>
  <r>
    <x v="0"/>
    <x v="6"/>
    <n v="2434"/>
    <n v="4344"/>
    <n v="114"/>
    <n v="531"/>
    <n v="1000"/>
    <n v="2408"/>
    <n v="627"/>
    <n v="304"/>
    <n v="105"/>
    <n v="550"/>
    <n v="500"/>
    <n v="746"/>
    <n v="564"/>
    <n v="399"/>
    <x v="0"/>
    <x v="0"/>
    <n v="0.39"/>
  </r>
  <r>
    <x v="0"/>
    <x v="7"/>
    <n v="12200"/>
    <n v="5204"/>
    <n v="712"/>
    <n v="1298"/>
    <n v="1472"/>
    <n v="814"/>
    <n v="799"/>
    <n v="354"/>
    <n v="300"/>
    <n v="843"/>
    <n v="1284"/>
    <n v="643"/>
    <n v="734"/>
    <n v="523"/>
    <x v="0"/>
    <x v="0"/>
    <n v="0.5"/>
  </r>
  <r>
    <x v="0"/>
    <x v="8"/>
    <n v="14481"/>
    <n v="2272"/>
    <n v="103"/>
    <n v="1236"/>
    <n v="1720"/>
    <n v="1512"/>
    <n v="1071"/>
    <n v="68"/>
    <n v="87"/>
    <n v="23"/>
    <n v="176"/>
    <n v="2000"/>
    <n v="766"/>
    <n v="634"/>
    <x v="0"/>
    <x v="0"/>
    <n v="0.33"/>
  </r>
  <r>
    <x v="0"/>
    <x v="9"/>
    <n v="6725"/>
    <n v="10290"/>
    <n v="226"/>
    <n v="420"/>
    <n v="890"/>
    <n v="1583"/>
    <n v="1371"/>
    <n v="458"/>
    <n v="408"/>
    <n v="12"/>
    <n v="424"/>
    <n v="553"/>
    <n v="375"/>
    <n v="548"/>
    <x v="0"/>
    <x v="0"/>
    <n v="0.48"/>
  </r>
  <r>
    <x v="0"/>
    <x v="10"/>
    <n v="322"/>
    <n v="9145"/>
    <n v="186"/>
    <n v="337"/>
    <n v="2403"/>
    <n v="2057"/>
    <n v="738"/>
    <n v="211"/>
    <n v="177"/>
    <n v="742"/>
    <n v="514"/>
    <n v="1496"/>
    <n v="687"/>
    <n v="747"/>
    <x v="0"/>
    <x v="0"/>
    <n v="0.65"/>
  </r>
  <r>
    <x v="0"/>
    <x v="11"/>
    <n v="9775"/>
    <n v="7682"/>
    <n v="289"/>
    <n v="1669"/>
    <n v="1773"/>
    <n v="405"/>
    <n v="401"/>
    <n v="304"/>
    <n v="20"/>
    <n v="371"/>
    <n v="335"/>
    <n v="631"/>
    <n v="1116"/>
    <n v="735"/>
    <x v="0"/>
    <x v="0"/>
    <n v="0.39"/>
  </r>
  <r>
    <x v="1"/>
    <x v="0"/>
    <n v="2121"/>
    <n v="482"/>
    <n v="225"/>
    <n v="1067"/>
    <n v="2597"/>
    <n v="1262"/>
    <n v="1529"/>
    <n v="805"/>
    <n v="550"/>
    <n v="1651"/>
    <n v="805"/>
    <n v="236"/>
    <n v="586"/>
    <n v="92"/>
    <x v="0"/>
    <x v="0"/>
    <n v="0.22"/>
  </r>
  <r>
    <x v="1"/>
    <x v="1"/>
    <n v="10321"/>
    <n v="8808"/>
    <n v="1135"/>
    <n v="2412"/>
    <n v="5592"/>
    <n v="6809"/>
    <n v="2147"/>
    <n v="1808"/>
    <n v="186"/>
    <n v="1101"/>
    <n v="667"/>
    <n v="430"/>
    <n v="800"/>
    <n v="2028"/>
    <x v="0"/>
    <x v="0"/>
    <n v="0.52"/>
  </r>
  <r>
    <x v="1"/>
    <x v="2"/>
    <n v="8507"/>
    <n v="13708"/>
    <n v="228"/>
    <n v="343"/>
    <n v="1232"/>
    <n v="3197"/>
    <n v="3587"/>
    <n v="2297"/>
    <n v="277"/>
    <n v="1338"/>
    <n v="171"/>
    <n v="519"/>
    <n v="568"/>
    <n v="819"/>
    <x v="0"/>
    <x v="0"/>
    <n v="0.25"/>
  </r>
  <r>
    <x v="1"/>
    <x v="3"/>
    <n v="7569"/>
    <n v="15505"/>
    <n v="760"/>
    <n v="1867"/>
    <n v="7805"/>
    <n v="2249"/>
    <n v="1864"/>
    <n v="422"/>
    <n v="161"/>
    <n v="648"/>
    <n v="412"/>
    <n v="442"/>
    <n v="185"/>
    <n v="449"/>
    <x v="0"/>
    <x v="0"/>
    <n v="0.55000000000000004"/>
  </r>
  <r>
    <x v="1"/>
    <x v="4"/>
    <n v="7637"/>
    <n v="12008"/>
    <n v="367"/>
    <n v="599"/>
    <n v="1422"/>
    <n v="2800"/>
    <n v="2114"/>
    <n v="566"/>
    <n v="256"/>
    <n v="875"/>
    <n v="524"/>
    <n v="735"/>
    <n v="528"/>
    <n v="334"/>
    <x v="0"/>
    <x v="0"/>
    <n v="0.49"/>
  </r>
  <r>
    <x v="1"/>
    <x v="5"/>
    <n v="6063"/>
    <n v="7560"/>
    <n v="169"/>
    <n v="504"/>
    <n v="754"/>
    <n v="749"/>
    <n v="433"/>
    <n v="103"/>
    <n v="19"/>
    <n v="434"/>
    <n v="542"/>
    <n v="328"/>
    <n v="1054"/>
    <n v="645"/>
    <x v="0"/>
    <x v="0"/>
    <n v="0.41"/>
  </r>
  <r>
    <x v="1"/>
    <x v="6"/>
    <n v="5168"/>
    <n v="6259"/>
    <n v="1"/>
    <n v="419"/>
    <n v="647"/>
    <n v="472"/>
    <n v="564"/>
    <n v="296"/>
    <n v="140"/>
    <n v="490"/>
    <n v="261"/>
    <n v="950"/>
    <n v="1255"/>
    <n v="848"/>
    <x v="0"/>
    <x v="0"/>
    <n v="0.52"/>
  </r>
  <r>
    <x v="1"/>
    <x v="7"/>
    <n v="12470"/>
    <n v="1696"/>
    <n v="474"/>
    <n v="1119"/>
    <n v="1947"/>
    <n v="2642"/>
    <n v="792"/>
    <n v="781"/>
    <n v="219"/>
    <n v="672"/>
    <n v="414"/>
    <n v="930"/>
    <n v="1476"/>
    <n v="45"/>
    <x v="0"/>
    <x v="0"/>
    <n v="0.27"/>
  </r>
  <r>
    <x v="1"/>
    <x v="8"/>
    <n v="14693"/>
    <n v="1620"/>
    <n v="603"/>
    <n v="660"/>
    <n v="922"/>
    <n v="1397"/>
    <n v="2169"/>
    <n v="978"/>
    <n v="621"/>
    <n v="242"/>
    <n v="1114"/>
    <n v="376"/>
    <n v="203"/>
    <n v="174"/>
    <x v="0"/>
    <x v="0"/>
    <n v="0.5"/>
  </r>
  <r>
    <x v="1"/>
    <x v="9"/>
    <n v="13444"/>
    <n v="8106"/>
    <n v="65"/>
    <n v="979"/>
    <n v="5861"/>
    <n v="5671"/>
    <n v="549"/>
    <n v="63"/>
    <n v="52"/>
    <n v="337"/>
    <n v="1289"/>
    <n v="293"/>
    <n v="610"/>
    <n v="39"/>
    <x v="0"/>
    <x v="0"/>
    <n v="0.2"/>
  </r>
  <r>
    <x v="1"/>
    <x v="10"/>
    <n v="2324"/>
    <n v="7639"/>
    <n v="1276"/>
    <n v="2964"/>
    <n v="3724"/>
    <n v="4447"/>
    <n v="3728"/>
    <n v="1512"/>
    <n v="528"/>
    <n v="375"/>
    <n v="644"/>
    <n v="338"/>
    <n v="736"/>
    <n v="530"/>
    <x v="0"/>
    <x v="0"/>
    <n v="0.42"/>
  </r>
  <r>
    <x v="1"/>
    <x v="11"/>
    <n v="12586"/>
    <n v="820"/>
    <n v="516"/>
    <n v="1754"/>
    <n v="2767"/>
    <n v="2046"/>
    <n v="1432"/>
    <n v="382"/>
    <n v="336"/>
    <n v="1062"/>
    <n v="1071"/>
    <n v="742"/>
    <n v="288"/>
    <n v="249"/>
    <x v="0"/>
    <x v="0"/>
    <n v="0.56999999999999995"/>
  </r>
  <r>
    <x v="2"/>
    <x v="0"/>
    <n v="18726"/>
    <n v="29801"/>
    <n v="74"/>
    <n v="1511"/>
    <n v="5603"/>
    <n v="5741"/>
    <n v="2858"/>
    <n v="1164"/>
    <n v="31"/>
    <n v="711"/>
    <n v="941"/>
    <n v="108"/>
    <n v="667"/>
    <n v="1038"/>
    <x v="0"/>
    <x v="0"/>
    <n v="0.27"/>
  </r>
  <r>
    <x v="2"/>
    <x v="1"/>
    <n v="17087"/>
    <n v="15796"/>
    <n v="1909"/>
    <n v="2881"/>
    <n v="5551"/>
    <n v="2481"/>
    <n v="2067"/>
    <n v="875"/>
    <n v="506"/>
    <n v="156"/>
    <n v="390"/>
    <n v="705"/>
    <n v="629"/>
    <n v="1447"/>
    <x v="0"/>
    <x v="0"/>
    <n v="0.43"/>
  </r>
  <r>
    <x v="2"/>
    <x v="2"/>
    <n v="10108"/>
    <n v="21606"/>
    <n v="553"/>
    <n v="2045"/>
    <n v="2765"/>
    <n v="2278"/>
    <n v="1140"/>
    <n v="117"/>
    <n v="259"/>
    <n v="944"/>
    <n v="371"/>
    <n v="113"/>
    <n v="345"/>
    <n v="1298"/>
    <x v="0"/>
    <x v="0"/>
    <n v="0.34"/>
  </r>
  <r>
    <x v="2"/>
    <x v="3"/>
    <n v="13843"/>
    <n v="24970"/>
    <n v="107"/>
    <n v="263"/>
    <n v="1412"/>
    <n v="3836"/>
    <n v="2081"/>
    <n v="311"/>
    <n v="139"/>
    <n v="420"/>
    <n v="392"/>
    <n v="307"/>
    <n v="312"/>
    <n v="865"/>
    <x v="0"/>
    <x v="0"/>
    <n v="0.49"/>
  </r>
  <r>
    <x v="2"/>
    <x v="4"/>
    <n v="14905"/>
    <n v="14158"/>
    <n v="648"/>
    <n v="1820"/>
    <n v="3031"/>
    <n v="2757"/>
    <n v="1975"/>
    <n v="1499"/>
    <n v="456"/>
    <n v="386"/>
    <n v="657"/>
    <n v="473"/>
    <n v="583"/>
    <n v="498"/>
    <x v="0"/>
    <x v="0"/>
    <n v="0.42"/>
  </r>
  <r>
    <x v="2"/>
    <x v="5"/>
    <n v="21647"/>
    <n v="2667"/>
    <n v="1935"/>
    <n v="4362"/>
    <n v="4812"/>
    <n v="4003"/>
    <n v="2397"/>
    <n v="2155"/>
    <n v="1164"/>
    <n v="646"/>
    <n v="475"/>
    <n v="325"/>
    <n v="800"/>
    <n v="636"/>
    <x v="0"/>
    <x v="0"/>
    <n v="0.5"/>
  </r>
  <r>
    <x v="2"/>
    <x v="6"/>
    <n v="14090"/>
    <n v="12960"/>
    <n v="965"/>
    <n v="2507"/>
    <n v="7399"/>
    <n v="4559"/>
    <n v="5121"/>
    <n v="2213"/>
    <n v="1020"/>
    <n v="417"/>
    <n v="367"/>
    <n v="804"/>
    <n v="364"/>
    <n v="914"/>
    <x v="0"/>
    <x v="0"/>
    <n v="0.24"/>
  </r>
  <r>
    <x v="2"/>
    <x v="7"/>
    <n v="8095"/>
    <n v="20613"/>
    <n v="388"/>
    <n v="3047"/>
    <n v="3163"/>
    <n v="8406"/>
    <n v="2859"/>
    <n v="846"/>
    <n v="240"/>
    <n v="57"/>
    <n v="450"/>
    <n v="199"/>
    <n v="824"/>
    <n v="531"/>
    <x v="0"/>
    <x v="0"/>
    <n v="0.27"/>
  </r>
  <r>
    <x v="2"/>
    <x v="8"/>
    <n v="31660"/>
    <n v="32951"/>
    <n v="882"/>
    <n v="2526"/>
    <n v="2576"/>
    <n v="8568"/>
    <n v="9530"/>
    <n v="5595"/>
    <n v="904"/>
    <n v="863"/>
    <n v="632"/>
    <n v="25"/>
    <n v="173"/>
    <n v="137"/>
    <x v="0"/>
    <x v="0"/>
    <n v="0.57999999999999996"/>
  </r>
  <r>
    <x v="2"/>
    <x v="9"/>
    <n v="25585"/>
    <n v="20420"/>
    <n v="2488"/>
    <n v="3576"/>
    <n v="5116"/>
    <n v="3866"/>
    <n v="3387"/>
    <n v="1534"/>
    <n v="372"/>
    <n v="1556"/>
    <n v="1139"/>
    <n v="866"/>
    <n v="309"/>
    <n v="741"/>
    <x v="0"/>
    <x v="0"/>
    <n v="0.23"/>
  </r>
  <r>
    <x v="2"/>
    <x v="10"/>
    <n v="25208"/>
    <n v="9427"/>
    <n v="224"/>
    <n v="3008"/>
    <n v="3718"/>
    <n v="5994"/>
    <n v="5349"/>
    <n v="2272"/>
    <n v="62"/>
    <n v="646"/>
    <n v="643"/>
    <n v="119"/>
    <n v="739"/>
    <n v="787"/>
    <x v="0"/>
    <x v="0"/>
    <n v="0.64"/>
  </r>
  <r>
    <x v="2"/>
    <x v="11"/>
    <n v="12981"/>
    <n v="11715"/>
    <n v="2550"/>
    <n v="3131"/>
    <n v="4514"/>
    <n v="4313"/>
    <n v="2682"/>
    <n v="707"/>
    <n v="143"/>
    <n v="706"/>
    <n v="722"/>
    <n v="351"/>
    <n v="886"/>
    <n v="156"/>
    <x v="0"/>
    <x v="0"/>
    <n v="0.32"/>
  </r>
  <r>
    <x v="0"/>
    <x v="0"/>
    <n v="631"/>
    <n v="5716"/>
    <n v="37"/>
    <n v="816"/>
    <n v="1172"/>
    <n v="1060"/>
    <n v="1120"/>
    <n v="235"/>
    <n v="71"/>
    <n v="744"/>
    <n v="501"/>
    <n v="263"/>
    <n v="679"/>
    <n v="29"/>
    <x v="1"/>
    <x v="1"/>
    <n v="0.38"/>
  </r>
  <r>
    <x v="0"/>
    <x v="1"/>
    <n v="16691"/>
    <n v="370"/>
    <n v="282"/>
    <n v="982"/>
    <n v="1479"/>
    <n v="1782"/>
    <n v="785"/>
    <n v="420"/>
    <n v="43"/>
    <n v="516"/>
    <n v="540"/>
    <n v="566"/>
    <n v="778"/>
    <n v="1173"/>
    <x v="1"/>
    <x v="1"/>
    <n v="0.61"/>
  </r>
  <r>
    <x v="0"/>
    <x v="2"/>
    <n v="3500"/>
    <n v="6508"/>
    <n v="298"/>
    <n v="356"/>
    <n v="463"/>
    <n v="2042"/>
    <n v="2173"/>
    <n v="526"/>
    <n v="315"/>
    <n v="644"/>
    <n v="268"/>
    <n v="596"/>
    <n v="1154"/>
    <n v="1096"/>
    <x v="1"/>
    <x v="1"/>
    <n v="0.3"/>
  </r>
  <r>
    <x v="0"/>
    <x v="3"/>
    <n v="7797"/>
    <n v="8748"/>
    <n v="105"/>
    <n v="569"/>
    <n v="2181"/>
    <n v="1277"/>
    <n v="253"/>
    <n v="95"/>
    <n v="8"/>
    <n v="325"/>
    <n v="905"/>
    <n v="171"/>
    <n v="391"/>
    <n v="4"/>
    <x v="1"/>
    <x v="1"/>
    <n v="0.42"/>
  </r>
  <r>
    <x v="0"/>
    <x v="4"/>
    <n v="6706"/>
    <n v="8862"/>
    <n v="397"/>
    <n v="790"/>
    <n v="854"/>
    <n v="2082"/>
    <n v="919"/>
    <n v="640"/>
    <n v="111"/>
    <n v="402"/>
    <n v="565"/>
    <n v="888"/>
    <n v="956"/>
    <n v="652"/>
    <x v="1"/>
    <x v="1"/>
    <n v="0.2"/>
  </r>
  <r>
    <x v="0"/>
    <x v="5"/>
    <n v="3446"/>
    <n v="6390"/>
    <n v="384"/>
    <n v="559"/>
    <n v="1714"/>
    <n v="1226"/>
    <n v="550"/>
    <n v="302"/>
    <n v="31"/>
    <n v="584"/>
    <n v="500"/>
    <n v="1216"/>
    <n v="400"/>
    <n v="270"/>
    <x v="1"/>
    <x v="1"/>
    <n v="0.43"/>
  </r>
  <r>
    <x v="0"/>
    <x v="6"/>
    <n v="10418"/>
    <n v="1692"/>
    <n v="139"/>
    <n v="454"/>
    <n v="915"/>
    <n v="3551"/>
    <n v="591"/>
    <n v="295"/>
    <n v="113"/>
    <n v="968"/>
    <n v="737"/>
    <n v="552"/>
    <n v="281"/>
    <n v="498"/>
    <x v="1"/>
    <x v="1"/>
    <n v="0.4"/>
  </r>
  <r>
    <x v="0"/>
    <x v="7"/>
    <n v="2926"/>
    <n v="4038"/>
    <n v="803"/>
    <n v="1344"/>
    <n v="1760"/>
    <n v="1025"/>
    <n v="905"/>
    <n v="166"/>
    <n v="38"/>
    <n v="605"/>
    <n v="601"/>
    <n v="828"/>
    <n v="29"/>
    <n v="778"/>
    <x v="1"/>
    <x v="1"/>
    <n v="0.19"/>
  </r>
  <r>
    <x v="0"/>
    <x v="8"/>
    <n v="6002"/>
    <n v="9471"/>
    <n v="325"/>
    <n v="979"/>
    <n v="2928"/>
    <n v="1136"/>
    <n v="402"/>
    <n v="123"/>
    <n v="320"/>
    <n v="710"/>
    <n v="1062"/>
    <n v="533"/>
    <n v="607"/>
    <n v="650"/>
    <x v="1"/>
    <x v="1"/>
    <n v="0.56000000000000005"/>
  </r>
  <r>
    <x v="0"/>
    <x v="9"/>
    <n v="1944"/>
    <n v="1033"/>
    <n v="50"/>
    <n v="434"/>
    <n v="2408"/>
    <n v="3143"/>
    <n v="2893"/>
    <n v="666"/>
    <n v="206"/>
    <n v="325"/>
    <n v="531"/>
    <n v="978"/>
    <n v="1405"/>
    <n v="817"/>
    <x v="1"/>
    <x v="1"/>
    <n v="0.37"/>
  </r>
  <r>
    <x v="0"/>
    <x v="10"/>
    <n v="9929"/>
    <n v="1477"/>
    <n v="140"/>
    <n v="372"/>
    <n v="3617"/>
    <n v="1522"/>
    <n v="536"/>
    <n v="207"/>
    <n v="35"/>
    <n v="58"/>
    <n v="730"/>
    <n v="1059"/>
    <n v="1091"/>
    <n v="968"/>
    <x v="1"/>
    <x v="1"/>
    <n v="0.36"/>
  </r>
  <r>
    <x v="0"/>
    <x v="11"/>
    <n v="3682"/>
    <n v="8615"/>
    <n v="571"/>
    <n v="1319"/>
    <n v="1499"/>
    <n v="1254"/>
    <n v="1122"/>
    <n v="802"/>
    <n v="103"/>
    <n v="540"/>
    <n v="451"/>
    <n v="719"/>
    <n v="122"/>
    <n v="743"/>
    <x v="1"/>
    <x v="1"/>
    <n v="0.18"/>
  </r>
  <r>
    <x v="1"/>
    <x v="0"/>
    <n v="14652"/>
    <n v="7974"/>
    <n v="118"/>
    <n v="933"/>
    <n v="2676"/>
    <n v="1580"/>
    <n v="1879"/>
    <n v="143"/>
    <n v="142"/>
    <n v="508"/>
    <n v="580"/>
    <n v="421"/>
    <n v="501"/>
    <n v="730"/>
    <x v="1"/>
    <x v="1"/>
    <n v="0.35"/>
  </r>
  <r>
    <x v="1"/>
    <x v="1"/>
    <n v="6931"/>
    <n v="6399"/>
    <n v="824"/>
    <n v="1490"/>
    <n v="2481"/>
    <n v="3592"/>
    <n v="1474"/>
    <n v="990"/>
    <n v="387"/>
    <n v="1091"/>
    <n v="734"/>
    <n v="285"/>
    <n v="49"/>
    <n v="361"/>
    <x v="1"/>
    <x v="1"/>
    <n v="0.32"/>
  </r>
  <r>
    <x v="1"/>
    <x v="2"/>
    <n v="15226"/>
    <n v="442"/>
    <n v="66"/>
    <n v="454"/>
    <n v="3142"/>
    <n v="4415"/>
    <n v="4934"/>
    <n v="4253"/>
    <n v="337"/>
    <n v="1182"/>
    <n v="1218"/>
    <n v="70"/>
    <n v="434"/>
    <n v="693"/>
    <x v="1"/>
    <x v="1"/>
    <n v="0.59"/>
  </r>
  <r>
    <x v="1"/>
    <x v="3"/>
    <n v="12836"/>
    <n v="5858"/>
    <n v="1020"/>
    <n v="1731"/>
    <n v="5205"/>
    <n v="2055"/>
    <n v="1077"/>
    <n v="392"/>
    <n v="120"/>
    <n v="1006"/>
    <n v="58"/>
    <n v="316"/>
    <n v="179"/>
    <n v="267"/>
    <x v="1"/>
    <x v="1"/>
    <n v="0.44"/>
  </r>
  <r>
    <x v="1"/>
    <x v="4"/>
    <n v="721"/>
    <n v="9213"/>
    <n v="267"/>
    <n v="1224"/>
    <n v="1384"/>
    <n v="2516"/>
    <n v="2162"/>
    <n v="316"/>
    <n v="100"/>
    <n v="496"/>
    <n v="435"/>
    <n v="330"/>
    <n v="1135"/>
    <n v="812"/>
    <x v="1"/>
    <x v="1"/>
    <n v="0.65"/>
  </r>
  <r>
    <x v="1"/>
    <x v="5"/>
    <n v="2583"/>
    <n v="3289"/>
    <n v="222"/>
    <n v="284"/>
    <n v="1221"/>
    <n v="444"/>
    <n v="240"/>
    <n v="79"/>
    <n v="61"/>
    <n v="40"/>
    <n v="686"/>
    <n v="991"/>
    <n v="1023"/>
    <n v="307"/>
    <x v="1"/>
    <x v="1"/>
    <n v="0.46"/>
  </r>
  <r>
    <x v="1"/>
    <x v="6"/>
    <n v="4420"/>
    <n v="5914"/>
    <n v="3"/>
    <n v="437"/>
    <n v="805"/>
    <n v="503"/>
    <n v="621"/>
    <n v="381"/>
    <n v="147"/>
    <n v="316"/>
    <n v="407"/>
    <n v="518"/>
    <n v="157"/>
    <n v="537"/>
    <x v="1"/>
    <x v="1"/>
    <n v="0.24"/>
  </r>
  <r>
    <x v="1"/>
    <x v="7"/>
    <n v="7966"/>
    <n v="3259"/>
    <n v="333"/>
    <n v="769"/>
    <n v="2080"/>
    <n v="2098"/>
    <n v="531"/>
    <n v="384"/>
    <n v="281"/>
    <n v="525"/>
    <n v="660"/>
    <n v="475"/>
    <n v="567"/>
    <n v="1153"/>
    <x v="1"/>
    <x v="1"/>
    <n v="0.43"/>
  </r>
  <r>
    <x v="1"/>
    <x v="8"/>
    <n v="13620"/>
    <n v="8476"/>
    <n v="579"/>
    <n v="1494"/>
    <n v="1832"/>
    <n v="2597"/>
    <n v="3940"/>
    <n v="2344"/>
    <n v="1405"/>
    <n v="521"/>
    <n v="398"/>
    <n v="206"/>
    <n v="290"/>
    <n v="202"/>
    <x v="1"/>
    <x v="1"/>
    <n v="0.65"/>
  </r>
  <r>
    <x v="1"/>
    <x v="9"/>
    <n v="21818"/>
    <n v="8927"/>
    <n v="934"/>
    <n v="2630"/>
    <n v="3859"/>
    <n v="2693"/>
    <n v="2269"/>
    <n v="189"/>
    <n v="155"/>
    <n v="885"/>
    <n v="797"/>
    <n v="231"/>
    <n v="474"/>
    <n v="133"/>
    <x v="1"/>
    <x v="1"/>
    <n v="0.16"/>
  </r>
  <r>
    <x v="1"/>
    <x v="10"/>
    <n v="10258"/>
    <n v="4910"/>
    <n v="662"/>
    <n v="1458"/>
    <n v="1746"/>
    <n v="3582"/>
    <n v="2572"/>
    <n v="1006"/>
    <n v="320"/>
    <n v="72"/>
    <n v="816"/>
    <n v="624"/>
    <n v="139"/>
    <n v="262"/>
    <x v="1"/>
    <x v="1"/>
    <n v="0.48"/>
  </r>
  <r>
    <x v="1"/>
    <x v="11"/>
    <n v="3508"/>
    <n v="2607"/>
    <n v="869"/>
    <n v="2172"/>
    <n v="2926"/>
    <n v="2469"/>
    <n v="1278"/>
    <n v="391"/>
    <n v="114"/>
    <n v="398"/>
    <n v="1044"/>
    <n v="726"/>
    <n v="464"/>
    <n v="1243"/>
    <x v="1"/>
    <x v="1"/>
    <n v="0.52"/>
  </r>
  <r>
    <x v="2"/>
    <x v="0"/>
    <n v="14791"/>
    <n v="9670"/>
    <n v="501"/>
    <n v="1195"/>
    <n v="2728"/>
    <n v="2964"/>
    <n v="2009"/>
    <n v="917"/>
    <n v="302"/>
    <n v="451"/>
    <n v="59"/>
    <n v="886"/>
    <n v="52"/>
    <n v="226"/>
    <x v="1"/>
    <x v="1"/>
    <n v="0.52"/>
  </r>
  <r>
    <x v="2"/>
    <x v="1"/>
    <n v="21545"/>
    <n v="26180"/>
    <n v="978"/>
    <n v="3176"/>
    <n v="4999"/>
    <n v="1360"/>
    <n v="1293"/>
    <n v="654"/>
    <n v="275"/>
    <n v="887"/>
    <n v="934"/>
    <n v="414"/>
    <n v="711"/>
    <n v="18"/>
    <x v="1"/>
    <x v="1"/>
    <n v="0.35"/>
  </r>
  <r>
    <x v="2"/>
    <x v="2"/>
    <n v="1429"/>
    <n v="34242"/>
    <n v="521"/>
    <n v="2288"/>
    <n v="3590"/>
    <n v="2867"/>
    <n v="1884"/>
    <n v="103"/>
    <n v="359"/>
    <n v="203"/>
    <n v="432"/>
    <n v="1732"/>
    <n v="850"/>
    <n v="1175"/>
    <x v="1"/>
    <x v="1"/>
    <n v="0.39"/>
  </r>
  <r>
    <x v="2"/>
    <x v="3"/>
    <n v="10095"/>
    <n v="20814"/>
    <n v="428"/>
    <n v="1249"/>
    <n v="2343"/>
    <n v="2897"/>
    <n v="2444"/>
    <n v="1507"/>
    <n v="1097"/>
    <n v="14"/>
    <n v="79"/>
    <n v="1578"/>
    <n v="867"/>
    <n v="1081"/>
    <x v="1"/>
    <x v="1"/>
    <n v="0.4"/>
  </r>
  <r>
    <x v="2"/>
    <x v="4"/>
    <n v="11943"/>
    <n v="15843"/>
    <n v="148"/>
    <n v="1728"/>
    <n v="4081"/>
    <n v="3297"/>
    <n v="2541"/>
    <n v="453"/>
    <n v="134"/>
    <n v="250"/>
    <n v="496"/>
    <n v="1299"/>
    <n v="141"/>
    <n v="1089"/>
    <x v="1"/>
    <x v="1"/>
    <n v="0.21"/>
  </r>
  <r>
    <x v="2"/>
    <x v="5"/>
    <n v="16881"/>
    <n v="14312"/>
    <n v="503"/>
    <n v="2581"/>
    <n v="2840"/>
    <n v="1522"/>
    <n v="852"/>
    <n v="753"/>
    <n v="328"/>
    <n v="852"/>
    <n v="55"/>
    <n v="916"/>
    <n v="61"/>
    <n v="598"/>
    <x v="1"/>
    <x v="1"/>
    <n v="0.32"/>
  </r>
  <r>
    <x v="2"/>
    <x v="6"/>
    <n v="11823"/>
    <n v="9993"/>
    <n v="1166"/>
    <n v="2829"/>
    <n v="6434"/>
    <n v="5011"/>
    <n v="5450"/>
    <n v="1730"/>
    <n v="1269"/>
    <n v="683"/>
    <n v="920"/>
    <n v="102"/>
    <n v="230"/>
    <n v="160"/>
    <x v="1"/>
    <x v="1"/>
    <n v="0.4"/>
  </r>
  <r>
    <x v="2"/>
    <x v="7"/>
    <n v="3467"/>
    <n v="21568"/>
    <n v="866"/>
    <n v="4677"/>
    <n v="6021"/>
    <n v="6495"/>
    <n v="3867"/>
    <n v="2635"/>
    <n v="49"/>
    <n v="641"/>
    <n v="116"/>
    <n v="66"/>
    <n v="600"/>
    <n v="65"/>
    <x v="1"/>
    <x v="1"/>
    <n v="0.2"/>
  </r>
  <r>
    <x v="2"/>
    <x v="8"/>
    <n v="32341"/>
    <n v="11674"/>
    <n v="345"/>
    <n v="1051"/>
    <n v="1629"/>
    <n v="5013"/>
    <n v="7598"/>
    <n v="3465"/>
    <n v="659"/>
    <n v="165"/>
    <n v="498"/>
    <n v="776"/>
    <n v="701"/>
    <n v="772"/>
    <x v="1"/>
    <x v="1"/>
    <n v="0.23"/>
  </r>
  <r>
    <x v="2"/>
    <x v="9"/>
    <n v="12151"/>
    <n v="5262"/>
    <n v="2129"/>
    <n v="3040"/>
    <n v="3651"/>
    <n v="3224"/>
    <n v="2941"/>
    <n v="918"/>
    <n v="769"/>
    <n v="164"/>
    <n v="98"/>
    <n v="706"/>
    <n v="66"/>
    <n v="4"/>
    <x v="1"/>
    <x v="1"/>
    <n v="0.49"/>
  </r>
  <r>
    <x v="2"/>
    <x v="10"/>
    <n v="24249"/>
    <n v="13477"/>
    <n v="198"/>
    <n v="1994"/>
    <n v="2970"/>
    <n v="8484"/>
    <n v="3612"/>
    <n v="1572"/>
    <n v="33"/>
    <n v="612"/>
    <n v="680"/>
    <n v="77"/>
    <n v="29"/>
    <n v="838"/>
    <x v="1"/>
    <x v="1"/>
    <n v="0.15"/>
  </r>
  <r>
    <x v="2"/>
    <x v="11"/>
    <n v="28055"/>
    <n v="16537"/>
    <n v="2372"/>
    <n v="2588"/>
    <n v="5236"/>
    <n v="4883"/>
    <n v="2536"/>
    <n v="1485"/>
    <n v="673"/>
    <n v="351"/>
    <n v="676"/>
    <n v="643"/>
    <n v="397"/>
    <n v="138"/>
    <x v="1"/>
    <x v="1"/>
    <n v="0.18"/>
  </r>
  <r>
    <x v="0"/>
    <x v="0"/>
    <n v="5922"/>
    <n v="7425"/>
    <n v="101"/>
    <n v="895"/>
    <n v="1706"/>
    <n v="1191"/>
    <n v="1574"/>
    <n v="771"/>
    <n v="279"/>
    <n v="930"/>
    <n v="853"/>
    <n v="168"/>
    <n v="774"/>
    <n v="1209"/>
    <x v="2"/>
    <x v="2"/>
    <n v="0.15"/>
  </r>
  <r>
    <x v="0"/>
    <x v="1"/>
    <n v="4089"/>
    <n v="13342"/>
    <n v="731"/>
    <n v="1170"/>
    <n v="1311"/>
    <n v="2535"/>
    <n v="870"/>
    <n v="744"/>
    <n v="356"/>
    <n v="480"/>
    <n v="615"/>
    <n v="168"/>
    <n v="36"/>
    <n v="429"/>
    <x v="2"/>
    <x v="2"/>
    <n v="0.44"/>
  </r>
  <r>
    <x v="0"/>
    <x v="2"/>
    <n v="12279"/>
    <n v="6671"/>
    <n v="301"/>
    <n v="735"/>
    <n v="1510"/>
    <n v="2185"/>
    <n v="2504"/>
    <n v="1552"/>
    <n v="416"/>
    <n v="631"/>
    <n v="509"/>
    <n v="364"/>
    <n v="775"/>
    <n v="848"/>
    <x v="2"/>
    <x v="2"/>
    <n v="0.17"/>
  </r>
  <r>
    <x v="0"/>
    <x v="3"/>
    <n v="4938"/>
    <n v="8426"/>
    <n v="866"/>
    <n v="1423"/>
    <n v="3236"/>
    <n v="1770"/>
    <n v="1085"/>
    <n v="786"/>
    <n v="568"/>
    <n v="427"/>
    <n v="217"/>
    <n v="1014"/>
    <n v="1355"/>
    <n v="322"/>
    <x v="2"/>
    <x v="2"/>
    <n v="0.25"/>
  </r>
  <r>
    <x v="0"/>
    <x v="4"/>
    <n v="1139"/>
    <n v="9250"/>
    <n v="484"/>
    <n v="771"/>
    <n v="931"/>
    <n v="1007"/>
    <n v="978"/>
    <n v="656"/>
    <n v="185"/>
    <n v="323"/>
    <n v="651"/>
    <n v="44"/>
    <n v="1175"/>
    <n v="143"/>
    <x v="2"/>
    <x v="2"/>
    <n v="0.42"/>
  </r>
  <r>
    <x v="0"/>
    <x v="5"/>
    <n v="2836"/>
    <n v="3153"/>
    <n v="414"/>
    <n v="484"/>
    <n v="1088"/>
    <n v="1002"/>
    <n v="443"/>
    <n v="252"/>
    <n v="148"/>
    <n v="734"/>
    <n v="1698"/>
    <n v="33"/>
    <n v="418"/>
    <n v="3"/>
    <x v="2"/>
    <x v="2"/>
    <n v="0.44"/>
  </r>
  <r>
    <x v="0"/>
    <x v="6"/>
    <n v="2088"/>
    <n v="6451"/>
    <n v="113"/>
    <n v="222"/>
    <n v="834"/>
    <n v="1428"/>
    <n v="540"/>
    <n v="211"/>
    <n v="23"/>
    <n v="908"/>
    <n v="852"/>
    <n v="1465"/>
    <n v="3"/>
    <n v="417"/>
    <x v="2"/>
    <x v="2"/>
    <n v="0.4"/>
  </r>
  <r>
    <x v="0"/>
    <x v="7"/>
    <n v="6484"/>
    <n v="5485"/>
    <n v="456"/>
    <n v="928"/>
    <n v="1408"/>
    <n v="828"/>
    <n v="824"/>
    <n v="372"/>
    <n v="34"/>
    <n v="415"/>
    <n v="1071"/>
    <n v="522"/>
    <n v="439"/>
    <n v="151"/>
    <x v="2"/>
    <x v="2"/>
    <n v="0.44"/>
  </r>
  <r>
    <x v="0"/>
    <x v="8"/>
    <n v="1152"/>
    <n v="10374"/>
    <n v="520"/>
    <n v="1231"/>
    <n v="4039"/>
    <n v="1373"/>
    <n v="891"/>
    <n v="325"/>
    <n v="329"/>
    <n v="712"/>
    <n v="1026"/>
    <n v="479"/>
    <n v="475"/>
    <n v="254"/>
    <x v="2"/>
    <x v="2"/>
    <n v="0.5"/>
  </r>
  <r>
    <x v="0"/>
    <x v="9"/>
    <n v="10932"/>
    <n v="3481"/>
    <n v="3"/>
    <n v="400"/>
    <n v="1097"/>
    <n v="2443"/>
    <n v="1537"/>
    <n v="537"/>
    <n v="338"/>
    <n v="230"/>
    <n v="972"/>
    <n v="1148"/>
    <n v="1172"/>
    <n v="202"/>
    <x v="2"/>
    <x v="2"/>
    <n v="0.36"/>
  </r>
  <r>
    <x v="0"/>
    <x v="10"/>
    <n v="11204"/>
    <n v="12318"/>
    <n v="202"/>
    <n v="1070"/>
    <n v="1776"/>
    <n v="1207"/>
    <n v="1078"/>
    <n v="658"/>
    <n v="20"/>
    <n v="618"/>
    <n v="15"/>
    <n v="236"/>
    <n v="1079"/>
    <n v="464"/>
    <x v="2"/>
    <x v="2"/>
    <n v="0.2"/>
  </r>
  <r>
    <x v="0"/>
    <x v="11"/>
    <n v="6352"/>
    <n v="3654"/>
    <n v="185"/>
    <n v="1926"/>
    <n v="2337"/>
    <n v="1796"/>
    <n v="947"/>
    <n v="277"/>
    <n v="49"/>
    <n v="584"/>
    <n v="534"/>
    <n v="294"/>
    <n v="936"/>
    <n v="812"/>
    <x v="2"/>
    <x v="2"/>
    <n v="0.22"/>
  </r>
  <r>
    <x v="1"/>
    <x v="0"/>
    <n v="5709"/>
    <n v="6560"/>
    <n v="638"/>
    <n v="878"/>
    <n v="3249"/>
    <n v="1297"/>
    <n v="3069"/>
    <n v="728"/>
    <n v="657"/>
    <n v="605"/>
    <n v="97"/>
    <n v="528"/>
    <n v="769"/>
    <n v="1130"/>
    <x v="2"/>
    <x v="2"/>
    <n v="0.46"/>
  </r>
  <r>
    <x v="1"/>
    <x v="1"/>
    <n v="9542"/>
    <n v="15869"/>
    <n v="464"/>
    <n v="1367"/>
    <n v="1953"/>
    <n v="2507"/>
    <n v="1164"/>
    <n v="739"/>
    <n v="101"/>
    <n v="300"/>
    <n v="681"/>
    <n v="84"/>
    <n v="331"/>
    <n v="702"/>
    <x v="2"/>
    <x v="2"/>
    <n v="0.22"/>
  </r>
  <r>
    <x v="1"/>
    <x v="2"/>
    <n v="7372"/>
    <n v="15455"/>
    <n v="128"/>
    <n v="744"/>
    <n v="870"/>
    <n v="1252"/>
    <n v="3375"/>
    <n v="1235"/>
    <n v="737"/>
    <n v="283"/>
    <n v="732"/>
    <n v="185"/>
    <n v="288"/>
    <n v="564"/>
    <x v="2"/>
    <x v="2"/>
    <n v="0.57999999999999996"/>
  </r>
  <r>
    <x v="1"/>
    <x v="3"/>
    <n v="10395"/>
    <n v="8851"/>
    <n v="798"/>
    <n v="1752"/>
    <n v="2550"/>
    <n v="1880"/>
    <n v="901"/>
    <n v="707"/>
    <n v="605"/>
    <n v="515"/>
    <n v="558"/>
    <n v="311"/>
    <n v="347"/>
    <n v="115"/>
    <x v="2"/>
    <x v="2"/>
    <n v="0.62"/>
  </r>
  <r>
    <x v="1"/>
    <x v="4"/>
    <n v="12022"/>
    <n v="7451"/>
    <n v="322"/>
    <n v="602"/>
    <n v="615"/>
    <n v="1136"/>
    <n v="851"/>
    <n v="579"/>
    <n v="155"/>
    <n v="180"/>
    <n v="217"/>
    <n v="552"/>
    <n v="387"/>
    <n v="436"/>
    <x v="2"/>
    <x v="2"/>
    <n v="0.23"/>
  </r>
  <r>
    <x v="1"/>
    <x v="5"/>
    <n v="3317"/>
    <n v="3767"/>
    <n v="269"/>
    <n v="393"/>
    <n v="596"/>
    <n v="492"/>
    <n v="369"/>
    <n v="134"/>
    <n v="119"/>
    <n v="291"/>
    <n v="256"/>
    <n v="864"/>
    <n v="630"/>
    <n v="717"/>
    <x v="2"/>
    <x v="2"/>
    <n v="0.21"/>
  </r>
  <r>
    <x v="1"/>
    <x v="6"/>
    <n v="1514"/>
    <n v="243"/>
    <n v="1"/>
    <n v="261"/>
    <n v="1133"/>
    <n v="504"/>
    <n v="1086"/>
    <n v="226"/>
    <n v="81"/>
    <n v="207"/>
    <n v="796"/>
    <n v="450"/>
    <n v="859"/>
    <n v="844"/>
    <x v="2"/>
    <x v="2"/>
    <n v="0.51"/>
  </r>
  <r>
    <x v="1"/>
    <x v="7"/>
    <n v="6559"/>
    <n v="9630"/>
    <n v="245"/>
    <n v="997"/>
    <n v="1098"/>
    <n v="1602"/>
    <n v="631"/>
    <n v="597"/>
    <n v="118"/>
    <n v="86"/>
    <n v="467"/>
    <n v="1392"/>
    <n v="22"/>
    <n v="187"/>
    <x v="2"/>
    <x v="2"/>
    <n v="0.65"/>
  </r>
  <r>
    <x v="1"/>
    <x v="8"/>
    <n v="4287"/>
    <n v="11456"/>
    <n v="196"/>
    <n v="850"/>
    <n v="1313"/>
    <n v="1696"/>
    <n v="2879"/>
    <n v="1652"/>
    <n v="732"/>
    <n v="351"/>
    <n v="1069"/>
    <n v="1571"/>
    <n v="1084"/>
    <n v="614"/>
    <x v="2"/>
    <x v="2"/>
    <n v="0.44"/>
  </r>
  <r>
    <x v="1"/>
    <x v="9"/>
    <n v="17989"/>
    <n v="5713"/>
    <n v="237"/>
    <n v="1715"/>
    <n v="5121"/>
    <n v="2873"/>
    <n v="455"/>
    <n v="162"/>
    <n v="79"/>
    <n v="515"/>
    <n v="371"/>
    <n v="1665"/>
    <n v="273"/>
    <n v="484"/>
    <x v="2"/>
    <x v="2"/>
    <n v="0.22"/>
  </r>
  <r>
    <x v="1"/>
    <x v="10"/>
    <n v="16695"/>
    <n v="10694"/>
    <n v="720"/>
    <n v="1593"/>
    <n v="2143"/>
    <n v="4169"/>
    <n v="2380"/>
    <n v="1524"/>
    <n v="84"/>
    <n v="876"/>
    <n v="1459"/>
    <n v="996"/>
    <n v="187"/>
    <n v="49"/>
    <x v="2"/>
    <x v="2"/>
    <n v="0.28999999999999998"/>
  </r>
  <r>
    <x v="1"/>
    <x v="11"/>
    <n v="4345"/>
    <n v="11716"/>
    <n v="689"/>
    <n v="1186"/>
    <n v="2200"/>
    <n v="1389"/>
    <n v="722"/>
    <n v="477"/>
    <n v="317"/>
    <n v="252"/>
    <n v="1187"/>
    <n v="1091"/>
    <n v="78"/>
    <n v="51"/>
    <x v="2"/>
    <x v="2"/>
    <n v="0.47"/>
  </r>
  <r>
    <x v="2"/>
    <x v="0"/>
    <n v="16805"/>
    <n v="9007"/>
    <n v="827"/>
    <n v="1706"/>
    <n v="5872"/>
    <n v="7184"/>
    <n v="3869"/>
    <n v="1197"/>
    <n v="508"/>
    <n v="1013"/>
    <n v="695"/>
    <n v="396"/>
    <n v="251"/>
    <n v="562"/>
    <x v="2"/>
    <x v="2"/>
    <n v="0.5"/>
  </r>
  <r>
    <x v="2"/>
    <x v="1"/>
    <n v="4091"/>
    <n v="14585"/>
    <n v="732"/>
    <n v="3006"/>
    <n v="3674"/>
    <n v="1346"/>
    <n v="1011"/>
    <n v="713"/>
    <n v="577"/>
    <n v="1"/>
    <n v="555"/>
    <n v="560"/>
    <n v="247"/>
    <n v="1243"/>
    <x v="2"/>
    <x v="2"/>
    <n v="0.27"/>
  </r>
  <r>
    <x v="2"/>
    <x v="2"/>
    <n v="14481"/>
    <n v="8750"/>
    <n v="859"/>
    <n v="1382"/>
    <n v="2396"/>
    <n v="2394"/>
    <n v="1006"/>
    <n v="54"/>
    <n v="260"/>
    <n v="196"/>
    <n v="526"/>
    <n v="546"/>
    <n v="999"/>
    <n v="340"/>
    <x v="2"/>
    <x v="2"/>
    <n v="0.42"/>
  </r>
  <r>
    <x v="2"/>
    <x v="3"/>
    <n v="7711"/>
    <n v="11472"/>
    <n v="363"/>
    <n v="1962"/>
    <n v="2382"/>
    <n v="3521"/>
    <n v="2558"/>
    <n v="2131"/>
    <n v="1163"/>
    <n v="802"/>
    <n v="645"/>
    <n v="447"/>
    <n v="1188"/>
    <n v="963"/>
    <x v="2"/>
    <x v="2"/>
    <n v="0.33"/>
  </r>
  <r>
    <x v="2"/>
    <x v="4"/>
    <n v="2818"/>
    <n v="15024"/>
    <n v="267"/>
    <n v="1718"/>
    <n v="2382"/>
    <n v="2303"/>
    <n v="2283"/>
    <n v="528"/>
    <n v="254"/>
    <n v="459"/>
    <n v="564"/>
    <n v="776"/>
    <n v="1369"/>
    <n v="147"/>
    <x v="2"/>
    <x v="2"/>
    <n v="0.41"/>
  </r>
  <r>
    <x v="2"/>
    <x v="5"/>
    <n v="16575"/>
    <n v="26630"/>
    <n v="481"/>
    <n v="2859"/>
    <n v="3159"/>
    <n v="2572"/>
    <n v="1465"/>
    <n v="1040"/>
    <n v="158"/>
    <n v="91"/>
    <n v="806"/>
    <n v="558"/>
    <n v="1329"/>
    <n v="469"/>
    <x v="2"/>
    <x v="2"/>
    <n v="0.33"/>
  </r>
  <r>
    <x v="2"/>
    <x v="6"/>
    <n v="22044"/>
    <n v="9908"/>
    <n v="28"/>
    <n v="890"/>
    <n v="3041"/>
    <n v="1471"/>
    <n v="2962"/>
    <n v="793"/>
    <n v="124"/>
    <n v="774"/>
    <n v="489"/>
    <n v="450"/>
    <n v="481"/>
    <n v="510"/>
    <x v="2"/>
    <x v="2"/>
    <n v="0.42"/>
  </r>
  <r>
    <x v="2"/>
    <x v="7"/>
    <n v="34633"/>
    <n v="12059"/>
    <n v="995"/>
    <n v="4075"/>
    <n v="5650"/>
    <n v="6495"/>
    <n v="2492"/>
    <n v="2200"/>
    <n v="294"/>
    <n v="1575"/>
    <n v="820"/>
    <n v="447"/>
    <n v="92"/>
    <n v="496"/>
    <x v="2"/>
    <x v="2"/>
    <n v="0.2"/>
  </r>
  <r>
    <x v="2"/>
    <x v="8"/>
    <n v="18184"/>
    <n v="6495"/>
    <n v="5"/>
    <n v="696"/>
    <n v="772"/>
    <n v="3349"/>
    <n v="5058"/>
    <n v="3114"/>
    <n v="117"/>
    <n v="593"/>
    <n v="625"/>
    <n v="202"/>
    <n v="509"/>
    <n v="501"/>
    <x v="2"/>
    <x v="2"/>
    <n v="0.28000000000000003"/>
  </r>
  <r>
    <x v="2"/>
    <x v="9"/>
    <n v="11809"/>
    <n v="18496"/>
    <n v="2741"/>
    <n v="4821"/>
    <n v="8747"/>
    <n v="6245"/>
    <n v="3913"/>
    <n v="1158"/>
    <n v="1030"/>
    <n v="337"/>
    <n v="292"/>
    <n v="46"/>
    <n v="582"/>
    <n v="884"/>
    <x v="2"/>
    <x v="2"/>
    <n v="0.46"/>
  </r>
  <r>
    <x v="2"/>
    <x v="10"/>
    <n v="26065"/>
    <n v="13787"/>
    <n v="660"/>
    <n v="2176"/>
    <n v="4105"/>
    <n v="8195"/>
    <n v="6414"/>
    <n v="1940"/>
    <n v="18"/>
    <n v="240"/>
    <n v="37"/>
    <n v="453"/>
    <n v="853"/>
    <n v="672"/>
    <x v="2"/>
    <x v="2"/>
    <n v="0.55000000000000004"/>
  </r>
  <r>
    <x v="2"/>
    <x v="11"/>
    <n v="10327"/>
    <n v="12398"/>
    <n v="489"/>
    <n v="2605"/>
    <n v="5965"/>
    <n v="3336"/>
    <n v="1111"/>
    <n v="193"/>
    <n v="134"/>
    <n v="16"/>
    <n v="958"/>
    <n v="407"/>
    <n v="1262"/>
    <n v="644"/>
    <x v="2"/>
    <x v="2"/>
    <n v="0.24"/>
  </r>
  <r>
    <x v="0"/>
    <x v="0"/>
    <n v="777"/>
    <n v="2600"/>
    <n v="70"/>
    <n v="766"/>
    <n v="1490"/>
    <n v="921"/>
    <n v="1135"/>
    <n v="693"/>
    <n v="178"/>
    <n v="359"/>
    <n v="534"/>
    <n v="370"/>
    <n v="651"/>
    <n v="1361"/>
    <x v="3"/>
    <x v="3"/>
    <n v="0.49"/>
  </r>
  <r>
    <x v="0"/>
    <x v="1"/>
    <n v="7633"/>
    <n v="4042"/>
    <n v="375"/>
    <n v="1134"/>
    <n v="1192"/>
    <n v="2260"/>
    <n v="891"/>
    <n v="412"/>
    <n v="135"/>
    <n v="1144"/>
    <n v="834"/>
    <n v="903"/>
    <n v="544"/>
    <n v="758"/>
    <x v="3"/>
    <x v="3"/>
    <n v="0.18"/>
  </r>
  <r>
    <x v="0"/>
    <x v="2"/>
    <n v="5386"/>
    <n v="8565"/>
    <n v="430"/>
    <n v="764"/>
    <n v="824"/>
    <n v="1009"/>
    <n v="1521"/>
    <n v="879"/>
    <n v="540"/>
    <n v="476"/>
    <n v="96"/>
    <n v="762"/>
    <n v="1007"/>
    <n v="60"/>
    <x v="3"/>
    <x v="3"/>
    <n v="0.55000000000000004"/>
  </r>
  <r>
    <x v="0"/>
    <x v="3"/>
    <n v="6956"/>
    <n v="5716"/>
    <n v="1020"/>
    <n v="1449"/>
    <n v="1567"/>
    <n v="1516"/>
    <n v="1215"/>
    <n v="694"/>
    <n v="76"/>
    <n v="596"/>
    <n v="514"/>
    <n v="693"/>
    <n v="925"/>
    <n v="850"/>
    <x v="3"/>
    <x v="3"/>
    <n v="0.22"/>
  </r>
  <r>
    <x v="0"/>
    <x v="4"/>
    <n v="7234"/>
    <n v="305"/>
    <n v="405"/>
    <n v="472"/>
    <n v="662"/>
    <n v="2382"/>
    <n v="2217"/>
    <n v="467"/>
    <n v="71"/>
    <n v="564"/>
    <n v="472"/>
    <n v="743"/>
    <n v="344"/>
    <n v="710"/>
    <x v="3"/>
    <x v="3"/>
    <n v="0.43"/>
  </r>
  <r>
    <x v="0"/>
    <x v="5"/>
    <n v="5905"/>
    <n v="8483"/>
    <n v="436"/>
    <n v="742"/>
    <n v="1049"/>
    <n v="950"/>
    <n v="506"/>
    <n v="385"/>
    <n v="385"/>
    <n v="626"/>
    <n v="633"/>
    <n v="761"/>
    <n v="479"/>
    <n v="330"/>
    <x v="3"/>
    <x v="3"/>
    <n v="0.52"/>
  </r>
  <r>
    <x v="0"/>
    <x v="6"/>
    <n v="3535"/>
    <n v="8175"/>
    <n v="110"/>
    <n v="284"/>
    <n v="1340"/>
    <n v="1463"/>
    <n v="567"/>
    <n v="175"/>
    <n v="18"/>
    <n v="428"/>
    <n v="1459"/>
    <n v="122"/>
    <n v="520"/>
    <n v="285"/>
    <x v="3"/>
    <x v="3"/>
    <n v="0.16"/>
  </r>
  <r>
    <x v="0"/>
    <x v="7"/>
    <n v="4352"/>
    <n v="6457"/>
    <n v="990"/>
    <n v="2112"/>
    <n v="2478"/>
    <n v="1725"/>
    <n v="1645"/>
    <n v="284"/>
    <n v="88"/>
    <n v="826"/>
    <n v="818"/>
    <n v="1502"/>
    <n v="163"/>
    <n v="142"/>
    <x v="3"/>
    <x v="3"/>
    <n v="0.25"/>
  </r>
  <r>
    <x v="0"/>
    <x v="8"/>
    <n v="8052"/>
    <n v="1594"/>
    <n v="991"/>
    <n v="1458"/>
    <n v="3048"/>
    <n v="1776"/>
    <n v="1305"/>
    <n v="54"/>
    <n v="337"/>
    <n v="484"/>
    <n v="791"/>
    <n v="948"/>
    <n v="167"/>
    <n v="156"/>
    <x v="3"/>
    <x v="3"/>
    <n v="0.51"/>
  </r>
  <r>
    <x v="0"/>
    <x v="9"/>
    <n v="10480"/>
    <n v="11784"/>
    <n v="37"/>
    <n v="1034"/>
    <n v="1304"/>
    <n v="2487"/>
    <n v="1606"/>
    <n v="1182"/>
    <n v="919"/>
    <n v="979"/>
    <n v="225"/>
    <n v="1092"/>
    <n v="107"/>
    <n v="597"/>
    <x v="3"/>
    <x v="3"/>
    <n v="0.57999999999999996"/>
  </r>
  <r>
    <x v="0"/>
    <x v="10"/>
    <n v="5670"/>
    <n v="3985"/>
    <n v="288"/>
    <n v="1121"/>
    <n v="2617"/>
    <n v="2184"/>
    <n v="1687"/>
    <n v="526"/>
    <n v="153"/>
    <n v="195"/>
    <n v="452"/>
    <n v="191"/>
    <n v="661"/>
    <n v="453"/>
    <x v="3"/>
    <x v="3"/>
    <n v="0.37"/>
  </r>
  <r>
    <x v="0"/>
    <x v="11"/>
    <n v="7688"/>
    <n v="5688"/>
    <n v="531"/>
    <n v="1926"/>
    <n v="2972"/>
    <n v="1178"/>
    <n v="860"/>
    <n v="579"/>
    <n v="404"/>
    <n v="631"/>
    <n v="305"/>
    <n v="323"/>
    <n v="1059"/>
    <n v="897"/>
    <x v="3"/>
    <x v="3"/>
    <n v="0.57999999999999996"/>
  </r>
  <r>
    <x v="1"/>
    <x v="0"/>
    <n v="11920"/>
    <n v="16185"/>
    <n v="45"/>
    <n v="1189"/>
    <n v="3404"/>
    <n v="1460"/>
    <n v="1486"/>
    <n v="721"/>
    <n v="74"/>
    <n v="176"/>
    <n v="444"/>
    <n v="27"/>
    <n v="503"/>
    <n v="1678"/>
    <x v="3"/>
    <x v="3"/>
    <n v="0.15"/>
  </r>
  <r>
    <x v="1"/>
    <x v="1"/>
    <n v="25319"/>
    <n v="12189"/>
    <n v="1184"/>
    <n v="1552"/>
    <n v="2030"/>
    <n v="4442"/>
    <n v="1301"/>
    <n v="1238"/>
    <n v="746"/>
    <n v="1079"/>
    <n v="248"/>
    <n v="180"/>
    <n v="467"/>
    <n v="688"/>
    <x v="3"/>
    <x v="3"/>
    <n v="0.46"/>
  </r>
  <r>
    <x v="1"/>
    <x v="2"/>
    <n v="26464"/>
    <n v="4626"/>
    <n v="218"/>
    <n v="1348"/>
    <n v="1671"/>
    <n v="6007"/>
    <n v="8945"/>
    <n v="2041"/>
    <n v="238"/>
    <n v="960"/>
    <n v="155"/>
    <n v="168"/>
    <n v="193"/>
    <n v="1432"/>
    <x v="3"/>
    <x v="3"/>
    <n v="0.47"/>
  </r>
  <r>
    <x v="1"/>
    <x v="3"/>
    <n v="16244"/>
    <n v="8065"/>
    <n v="187"/>
    <n v="1178"/>
    <n v="5436"/>
    <n v="3657"/>
    <n v="574"/>
    <n v="58"/>
    <n v="33"/>
    <n v="1213"/>
    <n v="700"/>
    <n v="211"/>
    <n v="1229"/>
    <n v="2157"/>
    <x v="3"/>
    <x v="3"/>
    <n v="0.28000000000000003"/>
  </r>
  <r>
    <x v="1"/>
    <x v="4"/>
    <n v="7399"/>
    <n v="4796"/>
    <n v="459"/>
    <n v="833"/>
    <n v="1548"/>
    <n v="1846"/>
    <n v="1831"/>
    <n v="749"/>
    <n v="160"/>
    <n v="1108"/>
    <n v="292"/>
    <n v="502"/>
    <n v="717"/>
    <n v="1037"/>
    <x v="3"/>
    <x v="3"/>
    <n v="0.36"/>
  </r>
  <r>
    <x v="1"/>
    <x v="5"/>
    <n v="1148"/>
    <n v="7995"/>
    <n v="405"/>
    <n v="868"/>
    <n v="1537"/>
    <n v="1372"/>
    <n v="806"/>
    <n v="383"/>
    <n v="87"/>
    <n v="1137"/>
    <n v="176"/>
    <n v="732"/>
    <n v="846"/>
    <n v="787"/>
    <x v="3"/>
    <x v="3"/>
    <n v="0.28000000000000003"/>
  </r>
  <r>
    <x v="1"/>
    <x v="6"/>
    <n v="2005"/>
    <n v="9369"/>
    <n v="2"/>
    <n v="736"/>
    <n v="1074"/>
    <n v="897"/>
    <n v="936"/>
    <n v="669"/>
    <n v="67"/>
    <n v="399"/>
    <n v="679"/>
    <n v="1490"/>
    <n v="1277"/>
    <n v="136"/>
    <x v="3"/>
    <x v="3"/>
    <n v="0.53"/>
  </r>
  <r>
    <x v="1"/>
    <x v="7"/>
    <n v="786"/>
    <n v="8290"/>
    <n v="295"/>
    <n v="1548"/>
    <n v="1587"/>
    <n v="1963"/>
    <n v="1277"/>
    <n v="1216"/>
    <n v="157"/>
    <n v="90"/>
    <n v="1231"/>
    <n v="642"/>
    <n v="876"/>
    <n v="748"/>
    <x v="3"/>
    <x v="3"/>
    <n v="0.16"/>
  </r>
  <r>
    <x v="1"/>
    <x v="8"/>
    <n v="14446"/>
    <n v="9975"/>
    <n v="404"/>
    <n v="1276"/>
    <n v="2211"/>
    <n v="2771"/>
    <n v="6235"/>
    <n v="2273"/>
    <n v="1017"/>
    <n v="626"/>
    <n v="796"/>
    <n v="1511"/>
    <n v="845"/>
    <n v="467"/>
    <x v="3"/>
    <x v="3"/>
    <n v="0.45"/>
  </r>
  <r>
    <x v="1"/>
    <x v="9"/>
    <n v="4323"/>
    <n v="11484"/>
    <n v="1374"/>
    <n v="3395"/>
    <n v="7444"/>
    <n v="4155"/>
    <n v="3262"/>
    <n v="985"/>
    <n v="347"/>
    <n v="229"/>
    <n v="1315"/>
    <n v="1266"/>
    <n v="358"/>
    <n v="603"/>
    <x v="3"/>
    <x v="3"/>
    <n v="0.24"/>
  </r>
  <r>
    <x v="1"/>
    <x v="10"/>
    <n v="22842"/>
    <n v="16817"/>
    <n v="345"/>
    <n v="1115"/>
    <n v="1764"/>
    <n v="3723"/>
    <n v="2045"/>
    <n v="687"/>
    <n v="300"/>
    <n v="1031"/>
    <n v="864"/>
    <n v="1064"/>
    <n v="172"/>
    <n v="490"/>
    <x v="3"/>
    <x v="3"/>
    <n v="0.65"/>
  </r>
  <r>
    <x v="1"/>
    <x v="11"/>
    <n v="13963"/>
    <n v="12318"/>
    <n v="906"/>
    <n v="1336"/>
    <n v="2012"/>
    <n v="1666"/>
    <n v="1090"/>
    <n v="881"/>
    <n v="78"/>
    <n v="910"/>
    <n v="220"/>
    <n v="43"/>
    <n v="269"/>
    <n v="137"/>
    <x v="3"/>
    <x v="3"/>
    <n v="0.34"/>
  </r>
  <r>
    <x v="2"/>
    <x v="0"/>
    <n v="13691"/>
    <n v="11559"/>
    <n v="641"/>
    <n v="1224"/>
    <n v="2755"/>
    <n v="7496"/>
    <n v="2041"/>
    <n v="801"/>
    <n v="294"/>
    <n v="361"/>
    <n v="1194"/>
    <n v="1098"/>
    <n v="413"/>
    <n v="399"/>
    <x v="3"/>
    <x v="3"/>
    <n v="0.18"/>
  </r>
  <r>
    <x v="2"/>
    <x v="1"/>
    <n v="8348"/>
    <n v="10670"/>
    <n v="1171"/>
    <n v="1921"/>
    <n v="2723"/>
    <n v="1780"/>
    <n v="1637"/>
    <n v="1116"/>
    <n v="660"/>
    <n v="1084"/>
    <n v="241"/>
    <n v="1169"/>
    <n v="431"/>
    <n v="88"/>
    <x v="3"/>
    <x v="3"/>
    <n v="0.15"/>
  </r>
  <r>
    <x v="2"/>
    <x v="2"/>
    <n v="16167"/>
    <n v="5869"/>
    <n v="268"/>
    <n v="2361"/>
    <n v="4548"/>
    <n v="3980"/>
    <n v="1781"/>
    <n v="51"/>
    <n v="78"/>
    <n v="341"/>
    <n v="291"/>
    <n v="989"/>
    <n v="498"/>
    <n v="330"/>
    <x v="3"/>
    <x v="3"/>
    <n v="0.48"/>
  </r>
  <r>
    <x v="2"/>
    <x v="3"/>
    <n v="8635"/>
    <n v="8367"/>
    <n v="204"/>
    <n v="301"/>
    <n v="1455"/>
    <n v="1700"/>
    <n v="1685"/>
    <n v="472"/>
    <n v="271"/>
    <n v="205"/>
    <n v="554"/>
    <n v="1284"/>
    <n v="816"/>
    <n v="177"/>
    <x v="3"/>
    <x v="3"/>
    <n v="0.49"/>
  </r>
  <r>
    <x v="2"/>
    <x v="4"/>
    <n v="16195"/>
    <n v="8595"/>
    <n v="1057"/>
    <n v="1465"/>
    <n v="2892"/>
    <n v="2537"/>
    <n v="1613"/>
    <n v="1447"/>
    <n v="546"/>
    <n v="457"/>
    <n v="414"/>
    <n v="883"/>
    <n v="1176"/>
    <n v="977"/>
    <x v="3"/>
    <x v="3"/>
    <n v="0.42"/>
  </r>
  <r>
    <x v="2"/>
    <x v="5"/>
    <n v="2124"/>
    <n v="3601"/>
    <n v="489"/>
    <n v="4250"/>
    <n v="4520"/>
    <n v="2881"/>
    <n v="1859"/>
    <n v="1078"/>
    <n v="210"/>
    <n v="373"/>
    <n v="1207"/>
    <n v="1111"/>
    <n v="678"/>
    <n v="466"/>
    <x v="3"/>
    <x v="3"/>
    <n v="0.44"/>
  </r>
  <r>
    <x v="2"/>
    <x v="6"/>
    <n v="22889"/>
    <n v="15197"/>
    <n v="252"/>
    <n v="1255"/>
    <n v="4340"/>
    <n v="3105"/>
    <n v="3487"/>
    <n v="1109"/>
    <n v="315"/>
    <n v="562"/>
    <n v="873"/>
    <n v="907"/>
    <n v="1082"/>
    <n v="118"/>
    <x v="3"/>
    <x v="3"/>
    <n v="0.25"/>
  </r>
  <r>
    <x v="2"/>
    <x v="7"/>
    <n v="36022"/>
    <n v="3370"/>
    <n v="374"/>
    <n v="2753"/>
    <n v="3012"/>
    <n v="6764"/>
    <n v="1752"/>
    <n v="1664"/>
    <n v="136"/>
    <n v="564"/>
    <n v="1026"/>
    <n v="1065"/>
    <n v="143"/>
    <n v="454"/>
    <x v="3"/>
    <x v="3"/>
    <n v="0.28999999999999998"/>
  </r>
  <r>
    <x v="2"/>
    <x v="8"/>
    <n v="5603"/>
    <n v="10921"/>
    <n v="525"/>
    <n v="742"/>
    <n v="1459"/>
    <n v="8036"/>
    <n v="9457"/>
    <n v="3437"/>
    <n v="679"/>
    <n v="1366"/>
    <n v="410"/>
    <n v="558"/>
    <n v="192"/>
    <n v="341"/>
    <x v="3"/>
    <x v="3"/>
    <n v="0.28000000000000003"/>
  </r>
  <r>
    <x v="2"/>
    <x v="9"/>
    <n v="36313"/>
    <n v="11479"/>
    <n v="2704"/>
    <n v="3501"/>
    <n v="5479"/>
    <n v="3881"/>
    <n v="3298"/>
    <n v="667"/>
    <n v="663"/>
    <n v="690"/>
    <n v="595"/>
    <n v="3"/>
    <n v="949"/>
    <n v="560"/>
    <x v="3"/>
    <x v="3"/>
    <n v="0.38"/>
  </r>
  <r>
    <x v="2"/>
    <x v="10"/>
    <n v="1495"/>
    <n v="14125"/>
    <n v="257"/>
    <n v="2139"/>
    <n v="2156"/>
    <n v="4843"/>
    <n v="3593"/>
    <n v="983"/>
    <n v="46"/>
    <n v="793"/>
    <n v="959"/>
    <n v="1276"/>
    <n v="852"/>
    <n v="365"/>
    <x v="3"/>
    <x v="3"/>
    <n v="0.22"/>
  </r>
  <r>
    <x v="2"/>
    <x v="11"/>
    <n v="12709"/>
    <n v="13798"/>
    <n v="763"/>
    <n v="2066"/>
    <n v="3707"/>
    <n v="3414"/>
    <n v="2014"/>
    <n v="267"/>
    <n v="194"/>
    <n v="809"/>
    <n v="156"/>
    <n v="971"/>
    <n v="439"/>
    <n v="1933"/>
    <x v="3"/>
    <x v="3"/>
    <n v="0.54"/>
  </r>
  <r>
    <x v="0"/>
    <x v="0"/>
    <n v="5606"/>
    <n v="5161"/>
    <n v="76"/>
    <n v="801"/>
    <n v="1238"/>
    <n v="1056"/>
    <n v="1220"/>
    <n v="785"/>
    <n v="430"/>
    <n v="941"/>
    <n v="564"/>
    <n v="270"/>
    <n v="648"/>
    <n v="925"/>
    <x v="4"/>
    <x v="4"/>
    <n v="0.2"/>
  </r>
  <r>
    <x v="0"/>
    <x v="1"/>
    <n v="7231"/>
    <n v="5162"/>
    <n v="584"/>
    <n v="1033"/>
    <n v="1504"/>
    <n v="1827"/>
    <n v="934"/>
    <n v="798"/>
    <n v="549"/>
    <n v="668"/>
    <n v="701"/>
    <n v="533"/>
    <n v="488"/>
    <n v="681"/>
    <x v="4"/>
    <x v="4"/>
    <n v="0.2"/>
  </r>
  <r>
    <x v="0"/>
    <x v="2"/>
    <n v="7728"/>
    <n v="5903"/>
    <n v="282"/>
    <n v="1104"/>
    <n v="1117"/>
    <n v="1490"/>
    <n v="1969"/>
    <n v="1247"/>
    <n v="523"/>
    <n v="638"/>
    <n v="321"/>
    <n v="590"/>
    <n v="825"/>
    <n v="635"/>
    <x v="4"/>
    <x v="4"/>
    <n v="0.22"/>
  </r>
  <r>
    <x v="0"/>
    <x v="3"/>
    <n v="7092"/>
    <n v="6807"/>
    <n v="1014"/>
    <n v="1065"/>
    <n v="1621"/>
    <n v="1077"/>
    <n v="1030"/>
    <n v="836"/>
    <n v="454"/>
    <n v="443"/>
    <n v="465"/>
    <n v="760"/>
    <n v="739"/>
    <n v="449"/>
    <x v="4"/>
    <x v="4"/>
    <n v="0.59"/>
  </r>
  <r>
    <x v="0"/>
    <x v="4"/>
    <n v="5823"/>
    <n v="6581"/>
    <n v="438"/>
    <n v="713"/>
    <n v="832"/>
    <n v="1697"/>
    <n v="1484"/>
    <n v="557"/>
    <n v="102"/>
    <n v="492"/>
    <n v="505"/>
    <n v="711"/>
    <n v="702"/>
    <n v="523"/>
    <x v="4"/>
    <x v="4"/>
    <n v="0.26"/>
  </r>
  <r>
    <x v="0"/>
    <x v="5"/>
    <n v="4660"/>
    <n v="5658"/>
    <n v="665"/>
    <n v="780"/>
    <n v="900"/>
    <n v="886"/>
    <n v="748"/>
    <n v="376"/>
    <n v="307"/>
    <n v="603"/>
    <n v="712"/>
    <n v="682"/>
    <n v="512"/>
    <n v="469"/>
    <x v="4"/>
    <x v="4"/>
    <n v="0.51"/>
  </r>
  <r>
    <x v="0"/>
    <x v="6"/>
    <n v="4618"/>
    <n v="5165"/>
    <n v="239"/>
    <n v="659"/>
    <n v="940"/>
    <n v="1523"/>
    <n v="726"/>
    <n v="436"/>
    <n v="95"/>
    <n v="712"/>
    <n v="887"/>
    <n v="722"/>
    <n v="343"/>
    <n v="399"/>
    <x v="4"/>
    <x v="4"/>
    <n v="0.21"/>
  </r>
  <r>
    <x v="0"/>
    <x v="7"/>
    <n v="6490"/>
    <n v="5295"/>
    <n v="673"/>
    <n v="1261"/>
    <n v="1286"/>
    <n v="1186"/>
    <n v="927"/>
    <n v="633"/>
    <n v="524"/>
    <n v="672"/>
    <n v="943"/>
    <n v="873"/>
    <n v="341"/>
    <n v="398"/>
    <x v="4"/>
    <x v="4"/>
    <n v="0.56000000000000005"/>
  </r>
  <r>
    <x v="0"/>
    <x v="8"/>
    <n v="7422"/>
    <n v="5929"/>
    <n v="845"/>
    <n v="1060"/>
    <n v="1579"/>
    <n v="1479"/>
    <n v="1055"/>
    <n v="644"/>
    <n v="760"/>
    <n v="483"/>
    <n v="763"/>
    <n v="990"/>
    <n v="504"/>
    <n v="423"/>
    <x v="4"/>
    <x v="4"/>
    <n v="0.53"/>
  </r>
  <r>
    <x v="0"/>
    <x v="9"/>
    <n v="7521"/>
    <n v="6647"/>
    <n v="80"/>
    <n v="630"/>
    <n v="1544"/>
    <n v="2009"/>
    <n v="1609"/>
    <n v="1075"/>
    <n v="575"/>
    <n v="386"/>
    <n v="539"/>
    <n v="942"/>
    <n v="765"/>
    <n v="540"/>
    <x v="4"/>
    <x v="4"/>
    <n v="0.26"/>
  </r>
  <r>
    <x v="0"/>
    <x v="10"/>
    <n v="6781"/>
    <n v="6731"/>
    <n v="277"/>
    <n v="763"/>
    <n v="2408"/>
    <n v="1903"/>
    <n v="969"/>
    <n v="329"/>
    <n v="132"/>
    <n v="403"/>
    <n v="429"/>
    <n v="745"/>
    <n v="878"/>
    <n v="657"/>
    <x v="4"/>
    <x v="4"/>
    <n v="0.37"/>
  </r>
  <r>
    <x v="0"/>
    <x v="11"/>
    <n v="6875"/>
    <n v="6411"/>
    <n v="418"/>
    <n v="1522"/>
    <n v="1544"/>
    <n v="1361"/>
    <n v="981"/>
    <n v="870"/>
    <n v="178"/>
    <n v="532"/>
    <n v="405"/>
    <n v="492"/>
    <n v="809"/>
    <n v="797"/>
    <x v="4"/>
    <x v="4"/>
    <n v="0.28000000000000003"/>
  </r>
  <r>
    <x v="1"/>
    <x v="0"/>
    <n v="8600"/>
    <n v="7801"/>
    <n v="448"/>
    <n v="1126"/>
    <n v="2936"/>
    <n v="1230"/>
    <n v="1310"/>
    <n v="798"/>
    <n v="753"/>
    <n v="734"/>
    <n v="482"/>
    <n v="302"/>
    <n v="590"/>
    <n v="907"/>
    <x v="4"/>
    <x v="4"/>
    <n v="0.34"/>
  </r>
  <r>
    <x v="1"/>
    <x v="1"/>
    <n v="13030"/>
    <n v="10816"/>
    <n v="852"/>
    <n v="2028"/>
    <n v="3066"/>
    <n v="3472"/>
    <n v="1861"/>
    <n v="1194"/>
    <n v="555"/>
    <n v="893"/>
    <n v="583"/>
    <n v="245"/>
    <n v="412"/>
    <n v="945"/>
    <x v="4"/>
    <x v="4"/>
    <n v="0.6"/>
  </r>
  <r>
    <x v="1"/>
    <x v="2"/>
    <n v="14392"/>
    <n v="8556"/>
    <n v="256"/>
    <n v="975"/>
    <n v="2056"/>
    <n v="3714"/>
    <n v="4212"/>
    <n v="2373"/>
    <n v="804"/>
    <n v="942"/>
    <n v="570"/>
    <n v="236"/>
    <n v="370"/>
    <n v="878"/>
    <x v="4"/>
    <x v="4"/>
    <n v="0.34"/>
  </r>
  <r>
    <x v="1"/>
    <x v="3"/>
    <n v="11761"/>
    <n v="9570"/>
    <n v="766"/>
    <n v="1680"/>
    <n v="3573"/>
    <n v="3423"/>
    <n v="1463"/>
    <n v="492"/>
    <n v="364"/>
    <n v="846"/>
    <n v="432"/>
    <n v="320"/>
    <n v="485"/>
    <n v="747"/>
    <x v="4"/>
    <x v="4"/>
    <n v="0.65"/>
  </r>
  <r>
    <x v="1"/>
    <x v="4"/>
    <n v="6943"/>
    <n v="8367"/>
    <n v="353"/>
    <n v="991"/>
    <n v="1275"/>
    <n v="1843"/>
    <n v="1450"/>
    <n v="810"/>
    <n v="221"/>
    <n v="665"/>
    <n v="367"/>
    <n v="530"/>
    <n v="692"/>
    <n v="654"/>
    <x v="4"/>
    <x v="4"/>
    <n v="0.33"/>
  </r>
  <r>
    <x v="1"/>
    <x v="5"/>
    <n v="3277"/>
    <n v="5652"/>
    <n v="373"/>
    <n v="479"/>
    <n v="832"/>
    <n v="757"/>
    <n v="468"/>
    <n v="295"/>
    <n v="72"/>
    <n v="477"/>
    <n v="416"/>
    <n v="729"/>
    <n v="888"/>
    <n v="613"/>
    <x v="4"/>
    <x v="4"/>
    <n v="0.2"/>
  </r>
  <r>
    <x v="1"/>
    <x v="6"/>
    <n v="3277"/>
    <n v="5447"/>
    <n v="0"/>
    <n v="468"/>
    <n v="783"/>
    <n v="565"/>
    <n v="629"/>
    <n v="417"/>
    <n v="413"/>
    <n v="353"/>
    <n v="536"/>
    <n v="852"/>
    <n v="886"/>
    <n v="591"/>
    <x v="4"/>
    <x v="4"/>
    <n v="0.22"/>
  </r>
  <r>
    <x v="1"/>
    <x v="7"/>
    <n v="6945"/>
    <n v="5719"/>
    <n v="491"/>
    <n v="1242"/>
    <n v="1475"/>
    <n v="1738"/>
    <n v="992"/>
    <n v="769"/>
    <n v="238"/>
    <n v="345"/>
    <n v="693"/>
    <n v="859"/>
    <n v="735"/>
    <n v="533"/>
    <x v="4"/>
    <x v="4"/>
    <n v="0.32"/>
  </r>
  <r>
    <x v="1"/>
    <x v="8"/>
    <n v="11762"/>
    <n v="7882"/>
    <n v="1033"/>
    <n v="1532"/>
    <n v="1680"/>
    <n v="2080"/>
    <n v="2282"/>
    <n v="1909"/>
    <n v="1246"/>
    <n v="434"/>
    <n v="845"/>
    <n v="916"/>
    <n v="606"/>
    <n v="364"/>
    <x v="4"/>
    <x v="4"/>
    <n v="0.48"/>
  </r>
  <r>
    <x v="1"/>
    <x v="9"/>
    <n v="14393"/>
    <n v="8558"/>
    <n v="609"/>
    <n v="2446"/>
    <n v="4332"/>
    <n v="4205"/>
    <n v="2056"/>
    <n v="539"/>
    <n v="207"/>
    <n v="491"/>
    <n v="943"/>
    <n v="864"/>
    <n v="429"/>
    <n v="314"/>
    <x v="4"/>
    <x v="4"/>
    <n v="0.38"/>
  </r>
  <r>
    <x v="1"/>
    <x v="10"/>
    <n v="13029"/>
    <n v="10014"/>
    <n v="1640"/>
    <n v="1861"/>
    <n v="2247"/>
    <n v="2497"/>
    <n v="2493"/>
    <n v="1728"/>
    <n v="565"/>
    <n v="589"/>
    <n v="946"/>
    <n v="757"/>
    <n v="308"/>
    <n v="333"/>
    <x v="4"/>
    <x v="4"/>
    <n v="0.16"/>
  </r>
  <r>
    <x v="1"/>
    <x v="11"/>
    <n v="8600"/>
    <n v="6865"/>
    <n v="1208"/>
    <n v="1404"/>
    <n v="1629"/>
    <n v="1552"/>
    <n v="1228"/>
    <n v="931"/>
    <n v="649"/>
    <n v="655"/>
    <n v="880"/>
    <n v="650"/>
    <n v="275"/>
    <n v="419"/>
    <x v="4"/>
    <x v="4"/>
    <n v="0.15"/>
  </r>
  <r>
    <x v="2"/>
    <x v="0"/>
    <n v="16004"/>
    <n v="15008"/>
    <n v="467"/>
    <n v="2115"/>
    <n v="4184"/>
    <n v="5280"/>
    <n v="2286"/>
    <n v="1252"/>
    <n v="420"/>
    <n v="633"/>
    <n v="722"/>
    <n v="622"/>
    <n v="346"/>
    <n v="557"/>
    <x v="4"/>
    <x v="4"/>
    <n v="0.38"/>
  </r>
  <r>
    <x v="2"/>
    <x v="1"/>
    <n v="12768"/>
    <n v="16807"/>
    <n v="1384"/>
    <n v="2757"/>
    <n v="2778"/>
    <n v="2274"/>
    <n v="1824"/>
    <n v="1151"/>
    <n v="599"/>
    <n v="532"/>
    <n v="529"/>
    <n v="711"/>
    <n v="504"/>
    <n v="699"/>
    <x v="4"/>
    <x v="4"/>
    <n v="0.56000000000000005"/>
  </r>
  <r>
    <x v="2"/>
    <x v="2"/>
    <n v="10547"/>
    <n v="17618"/>
    <n v="1160"/>
    <n v="1931"/>
    <n v="2596"/>
    <n v="2191"/>
    <n v="1507"/>
    <n v="360"/>
    <n v="800"/>
    <n v="422"/>
    <n v="406"/>
    <n v="845"/>
    <n v="672"/>
    <n v="786"/>
    <x v="4"/>
    <x v="4"/>
    <n v="0.43"/>
  </r>
  <r>
    <x v="2"/>
    <x v="3"/>
    <n v="10071"/>
    <n v="16405"/>
    <n v="350"/>
    <n v="1386"/>
    <n v="1438"/>
    <n v="2615"/>
    <n v="1579"/>
    <n v="1403"/>
    <n v="1302"/>
    <n v="360"/>
    <n v="417"/>
    <n v="904"/>
    <n v="796"/>
    <n v="771"/>
    <x v="4"/>
    <x v="4"/>
    <n v="0.42"/>
  </r>
  <r>
    <x v="2"/>
    <x v="4"/>
    <n v="11466"/>
    <n v="13406"/>
    <n v="1637"/>
    <n v="1769"/>
    <n v="1978"/>
    <n v="1942"/>
    <n v="1858"/>
    <n v="1727"/>
    <n v="556"/>
    <n v="388"/>
    <n v="532"/>
    <n v="858"/>
    <n v="817"/>
    <n v="678"/>
    <x v="4"/>
    <x v="4"/>
    <n v="0.28000000000000003"/>
  </r>
  <r>
    <x v="2"/>
    <x v="5"/>
    <n v="14306"/>
    <n v="11802"/>
    <n v="1214"/>
    <n v="3065"/>
    <n v="3125"/>
    <n v="2044"/>
    <n v="2033"/>
    <n v="1675"/>
    <n v="1149"/>
    <n v="491"/>
    <n v="635"/>
    <n v="728"/>
    <n v="718"/>
    <n v="543"/>
    <x v="4"/>
    <x v="4"/>
    <n v="0.35"/>
  </r>
  <r>
    <x v="2"/>
    <x v="6"/>
    <n v="17711"/>
    <n v="12014"/>
    <n v="951"/>
    <n v="2818"/>
    <n v="3744"/>
    <n v="3106"/>
    <n v="3309"/>
    <n v="2530"/>
    <n v="1254"/>
    <n v="609"/>
    <n v="662"/>
    <n v="566"/>
    <n v="539"/>
    <n v="425"/>
    <x v="4"/>
    <x v="4"/>
    <n v="0.51"/>
  </r>
  <r>
    <x v="2"/>
    <x v="7"/>
    <n v="20554"/>
    <n v="14403"/>
    <n v="712"/>
    <n v="4590"/>
    <n v="4652"/>
    <n v="4672"/>
    <n v="2936"/>
    <n v="2717"/>
    <n v="277"/>
    <n v="709"/>
    <n v="604"/>
    <n v="444"/>
    <n v="414"/>
    <n v="386"/>
    <x v="4"/>
    <x v="4"/>
    <n v="0.36"/>
  </r>
  <r>
    <x v="2"/>
    <x v="8"/>
    <n v="21947"/>
    <n v="15510"/>
    <n v="547"/>
    <n v="1238"/>
    <n v="3134"/>
    <n v="6034"/>
    <n v="6466"/>
    <n v="3659"/>
    <n v="870"/>
    <n v="746"/>
    <n v="542"/>
    <n v="391"/>
    <n v="395"/>
    <n v="437"/>
    <x v="4"/>
    <x v="4"/>
    <n v="0.26"/>
  </r>
  <r>
    <x v="2"/>
    <x v="9"/>
    <n v="21465"/>
    <n v="13915"/>
    <n v="3066"/>
    <n v="3436"/>
    <n v="4510"/>
    <n v="3764"/>
    <n v="3199"/>
    <n v="2743"/>
    <n v="746"/>
    <n v="687"/>
    <n v="531"/>
    <n v="405"/>
    <n v="477"/>
    <n v="547"/>
    <x v="4"/>
    <x v="4"/>
    <n v="0.3"/>
  </r>
  <r>
    <x v="2"/>
    <x v="10"/>
    <n v="19254"/>
    <n v="12704"/>
    <n v="336"/>
    <n v="2751"/>
    <n v="3967"/>
    <n v="5820"/>
    <n v="4251"/>
    <n v="2091"/>
    <n v="40"/>
    <n v="572"/>
    <n v="580"/>
    <n v="482"/>
    <n v="618"/>
    <n v="665"/>
    <x v="4"/>
    <x v="4"/>
    <n v="0.28999999999999998"/>
  </r>
  <r>
    <x v="2"/>
    <x v="11"/>
    <n v="16018"/>
    <n v="13614"/>
    <n v="1990"/>
    <n v="2406"/>
    <n v="4433"/>
    <n v="3093"/>
    <n v="2289"/>
    <n v="1507"/>
    <n v="301"/>
    <n v="471"/>
    <n v="628"/>
    <n v="593"/>
    <n v="746"/>
    <n v="719"/>
    <x v="4"/>
    <x v="4"/>
    <n v="0.4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r>
  <r>
    <x v="1"/>
  </r>
  <r>
    <x v="2"/>
  </r>
  <r>
    <x v="3"/>
  </r>
  <r>
    <x v="4"/>
  </r>
  <r>
    <x v="5"/>
  </r>
  <r>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6BE074-F854-4948-8FE4-4633AFB0D1A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B50" firstHeaderRow="1" firstDataRow="1" firstDataCol="1"/>
  <pivotFields count="19">
    <pivotField showAll="0">
      <items count="4">
        <item x="0"/>
        <item x="1"/>
        <item x="2"/>
        <item t="default"/>
      </items>
    </pivotField>
    <pivotField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3"/>
        <item x="0"/>
        <item x="2"/>
        <item x="4"/>
        <item t="default"/>
      </items>
    </pivotField>
    <pivotField showAll="0">
      <items count="6">
        <item x="0"/>
        <item x="1"/>
        <item x="2"/>
        <item x="3"/>
        <item x="4"/>
        <item t="default"/>
      </items>
    </pivotField>
    <pivotField numFmtId="9" showAll="0"/>
  </pivotFields>
  <rowFields count="1">
    <field x="16"/>
  </rowFields>
  <rowItems count="6">
    <i>
      <x/>
    </i>
    <i>
      <x v="1"/>
    </i>
    <i>
      <x v="2"/>
    </i>
    <i>
      <x v="3"/>
    </i>
    <i>
      <x v="4"/>
    </i>
    <i t="grand">
      <x/>
    </i>
  </rowItems>
  <colItems count="1">
    <i/>
  </colItems>
  <dataFields count="1">
    <dataField name="Sum of Revenu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07B898-AFE9-40F1-9829-1340AEE2ADD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B41" firstHeaderRow="1" firstDataRow="1" firstDataCol="1"/>
  <pivotFields count="19">
    <pivotField showAll="0">
      <items count="4">
        <item x="0"/>
        <item x="1"/>
        <item x="2"/>
        <item t="default"/>
      </items>
    </pivotField>
    <pivotField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3"/>
        <item x="0"/>
        <item x="2"/>
        <item x="4"/>
        <item t="default"/>
      </items>
    </pivotField>
    <pivotField showAll="0"/>
    <pivotField numFmtId="9" showAll="0"/>
  </pivotFields>
  <rowFields count="1">
    <field x="16"/>
  </rowFields>
  <rowItems count="6">
    <i>
      <x/>
    </i>
    <i>
      <x v="1"/>
    </i>
    <i>
      <x v="2"/>
    </i>
    <i>
      <x v="3"/>
    </i>
    <i>
      <x v="4"/>
    </i>
    <i t="grand">
      <x/>
    </i>
  </rowItems>
  <colItems count="1">
    <i/>
  </colItems>
  <dataFields count="1">
    <dataField name="Sum of Revenu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B82499-CEB6-4C77-9683-C8EB8B7A9E4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C33" firstHeaderRow="0" firstDataRow="1" firstDataCol="1"/>
  <pivotFields count="19">
    <pivotField showAll="0">
      <items count="4">
        <item x="0"/>
        <item x="1"/>
        <item x="2"/>
        <item t="default"/>
      </items>
    </pivotField>
    <pivotField axis="axisRow" showAll="0">
      <items count="13">
        <item x="0"/>
        <item x="1"/>
        <item x="2"/>
        <item x="3"/>
        <item x="4"/>
        <item x="5"/>
        <item x="6"/>
        <item x="7"/>
        <item x="8"/>
        <item x="9"/>
        <item x="10"/>
        <item x="1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1"/>
        <item x="2"/>
        <item x="3"/>
        <item x="4"/>
        <item t="default"/>
      </items>
    </pivotField>
    <pivotField numFmtId="9"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Revenue" fld="2" baseField="0" baseItem="0"/>
    <dataField name="Sum of Expense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816DF9-6703-4225-A6B9-09735DF7981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A63" firstHeaderRow="1" firstDataRow="1" firstDataCol="1"/>
  <pivotFields count="1">
    <pivotField axis="axisRow" showAll="0">
      <items count="8">
        <item x="0"/>
        <item x="1"/>
        <item x="2"/>
        <item x="3"/>
        <item x="4"/>
        <item x="5"/>
        <item x="6"/>
        <item t="default"/>
      </items>
    </pivotField>
  </pivotFields>
  <rowFields count="1">
    <field x="0"/>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F51110-5ED0-4E9D-91A0-EB4C8DB901B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P16" firstHeaderRow="0" firstDataRow="1" firstDataCol="1"/>
  <pivotFields count="19">
    <pivotField showAll="0">
      <items count="4">
        <item x="0"/>
        <item x="1"/>
        <item x="2"/>
        <item t="default"/>
      </items>
    </pivotField>
    <pivotField axis="axisRow" showAll="0">
      <items count="13">
        <item x="0"/>
        <item x="1"/>
        <item x="2"/>
        <item x="3"/>
        <item x="4"/>
        <item x="5"/>
        <item x="6"/>
        <item x="7"/>
        <item x="8"/>
        <item x="9"/>
        <item x="10"/>
        <item x="1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items count="6">
        <item x="0"/>
        <item x="1"/>
        <item x="2"/>
        <item x="3"/>
        <item x="4"/>
        <item t="default"/>
      </items>
    </pivotField>
    <pivotField dataField="1" numFmtId="9" showAll="0"/>
  </pivotFields>
  <rowFields count="1">
    <field x="1"/>
  </rowFields>
  <rowItems count="13">
    <i>
      <x/>
    </i>
    <i>
      <x v="1"/>
    </i>
    <i>
      <x v="2"/>
    </i>
    <i>
      <x v="3"/>
    </i>
    <i>
      <x v="4"/>
    </i>
    <i>
      <x v="5"/>
    </i>
    <i>
      <x v="6"/>
    </i>
    <i>
      <x v="7"/>
    </i>
    <i>
      <x v="8"/>
    </i>
    <i>
      <x v="9"/>
    </i>
    <i>
      <x v="10"/>
    </i>
    <i>
      <x v="11"/>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Sum of Revenue" fld="2" baseField="0" baseItem="0"/>
    <dataField name="Sum of Expenses" fld="3" baseField="0" baseItem="0"/>
    <dataField name="Sum of Sunday" fld="4" baseField="0" baseItem="0"/>
    <dataField name="Sum of Monday" fld="5" baseField="0" baseItem="0"/>
    <dataField name="Sum of Tuesday" fld="6" baseField="0" baseItem="0"/>
    <dataField name="Sum of Wednesday" fld="7" baseField="0" baseItem="0"/>
    <dataField name="Sum of Thursday" fld="8" baseField="0" baseItem="0"/>
    <dataField name="Sum of Friday" fld="9" baseField="0" baseItem="0"/>
    <dataField name="Sum of Saturday" fld="10" baseField="0" baseItem="0"/>
    <dataField name="Sum of A" fld="11" baseField="0" baseItem="0"/>
    <dataField name="Sum of B" fld="12" baseField="0" baseItem="0"/>
    <dataField name="Sum of C" fld="13" baseField="0" baseItem="0"/>
    <dataField name="Sum of D" fld="14" baseField="0" baseItem="0"/>
    <dataField name="Sum of E" fld="15" baseField="0" baseItem="0"/>
    <dataField name="Average of Conversion" fld="18" subtotal="average" baseField="1"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2E290BC-39FA-40DA-AD97-BA06BB8C401F}" sourceName="Year">
  <pivotTables>
    <pivotTable tabId="4" name="PivotTable1"/>
    <pivotTable tabId="4" name="PivotTable2"/>
    <pivotTable tabId="4" name="PivotTable3"/>
    <pivotTable tabId="4" name="PivotTable4"/>
  </pivotTables>
  <data>
    <tabular pivotCacheId="9071180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B8AFE40-041F-4012-B074-F1B45EF6B449}" sourceName="Month">
  <pivotTables>
    <pivotTable tabId="4" name="PivotTable1"/>
    <pivotTable tabId="4" name="PivotTable3"/>
    <pivotTable tabId="4" name="PivotTable4"/>
  </pivotTables>
  <data>
    <tabular pivotCacheId="90711807">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 xr10:uid="{6E531D70-29BD-45AB-AE72-F2DB2E3594F8}" sourceName="Post">
  <pivotTables>
    <pivotTable tabId="4" name="PivotTable4"/>
    <pivotTable tabId="4" name="PivotTable1"/>
    <pivotTable tabId="4" name="PivotTable2"/>
  </pivotTables>
  <data>
    <tabular pivotCacheId="90711807">
      <items count="5">
        <i x="0" s="1"/>
        <i x="1" s="1"/>
        <i x="2"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Days" xr10:uid="{6DB44275-6480-41BC-BA4C-A56472A4705F}" sourceName="Week Days">
  <pivotTables>
    <pivotTable tabId="4" name="PivotTable5"/>
  </pivotTables>
  <data>
    <tabular pivotCacheId="1646724751">
      <items count="7">
        <i x="0" s="1"/>
        <i x="1" s="1"/>
        <i x="2" s="1"/>
        <i x="3" s="1"/>
        <i x="4"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AB9DDC-0F60-40FC-ADF2-BBC195E97BCF}" cache="Slicer_Year" caption="Year" columnCount="3" showCaption="0" style="SlicerStyleLight1 2" rowHeight="247650"/>
  <slicer name="Month" xr10:uid="{EDF203C5-E322-4351-B030-5B51846D9C78}" cache="Slicer_Month" caption="Month" columnCount="3" showCaption="0" style="SlicerStyleLight1 2" rowHeight="247650"/>
  <slicer name="Month 1" xr10:uid="{DEC4FEBE-3AEA-4F02-940B-78335C98CFF1}" cache="Slicer_Month" caption="Month" columnCount="12" showCaption="0" style="SlicerStyleLight1 2 2" rowHeight="182880"/>
  <slicer name="Post" xr10:uid="{26BE0587-1C9A-4AF6-B391-44192EAB660A}" cache="Slicer_Post" caption="Post" showCaption="0" style="SlicerStyleLight1 3" rowHeight="2286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D3ED419D-E3DA-4D1C-B25D-E7288793027C}" cache="Slicer_Year" caption="Year" columnCount="3" showCaption="0" style="SlicerStyleLight1 2 3" rowHeight="247650"/>
  <slicer name="Month 7" xr10:uid="{D1FF6EFB-356E-4D32-AF3E-8B1BAE39B32D}" cache="Slicer_Month" caption="Month" columnCount="3" showCaption="0" style="SlicerStyleLight1 2 3" rowHeight="247650"/>
  <slicer name="Month 8" xr10:uid="{A828AFBA-889F-41BC-B0DF-E9770BE0567D}" cache="Slicer_Month" caption="Month" columnCount="12" showCaption="0" style="SlicerStyleLight1 2 2 2" rowHeight="182880"/>
  <slicer name="Post 4" xr10:uid="{A2B5E07B-19B7-4CE4-A2C9-A722F1C59846}" cache="Slicer_Post" caption="Post" showCaption="0" style="SlicerStyleLight1 2 2 2 2" rowHeight="2286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41BDA43-5BF1-4663-B0A8-C32878762D17}" cache="Slicer_Year" caption="Year" columnCount="3" showCaption="0" style="SlicerStyleLight1 2" rowHeight="247650"/>
  <slicer name="Month 2" xr10:uid="{0C4D2B9E-4525-4E44-89E2-923F70957C1C}" cache="Slicer_Month" caption="Month" columnCount="3" showCaption="0" style="SlicerStyleLight1 2" rowHeight="247650"/>
  <slicer name="Post 1" xr10:uid="{065C558E-A924-42D6-8614-655A838C61B8}" cache="Slicer_Post" caption="Post" showCaption="0" style="SlicerStyleLight1 3" rowHeight="228600"/>
  <slicer name="Week Days" xr10:uid="{7A00B8CE-5641-40EF-85AC-BE27ED7697D8}" cache="Slicer_Week_Days" caption="Week Days" columnCount="7" showCaption="0" style="SlicerStyleLight1 2 2"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CCE66525-53EE-48F0-AE17-86A8078CB9FC}" cache="Slicer_Year" caption="Year" columnCount="3" showCaption="0" style="SlicerStyleLight1 2 3" rowHeight="247650"/>
  <slicer name="Month 9" xr10:uid="{1AE320B8-7FCD-4D7F-B1AA-0EC00AB3BB95}" cache="Slicer_Month" caption="Month" columnCount="3" showCaption="0" style="SlicerStyleLight1 2 3" rowHeight="247650"/>
  <slicer name="Post 5" xr10:uid="{DE7EF021-6DA6-469D-AD45-71636F425742}" cache="Slicer_Post" caption="Post" showCaption="0" style="SlicerStyleLight1 2 2 2 2" rowHeight="228600"/>
  <slicer name="Week Days 1" xr10:uid="{049A1B52-0790-493A-BD39-57E42417B69B}" cache="Slicer_Week_Days" caption="Week Days" columnCount="7" showCaption="0" style="SlicerStyleLight1 2 2 2"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45D8C84-6846-49C2-BB9B-6D774FC0AF88}" cache="Slicer_Year" caption="Year" columnCount="3" showCaption="0" style="SlicerStyleLight1 2" rowHeight="247650"/>
  <slicer name="Month 3" xr10:uid="{3AB9ACB8-D0C6-4803-8C17-7D6B2265337B}" cache="Slicer_Month" caption="Month" columnCount="3" showCaption="0" style="SlicerStyleLight1 2" rowHeight="247650"/>
  <slicer name="Month 4" xr10:uid="{F047F431-21CA-42C2-9C4D-BC689C8D35A2}" cache="Slicer_Month" caption="Month" columnCount="12" showCaption="0" style="SlicerStyleLight1 2 2" rowHeight="182880"/>
  <slicer name="Post 2" xr10:uid="{24901B69-EDD3-4A9E-ACD6-3FF2E74EA973}" cache="Slicer_Post" caption="Post" showCaption="0" style="SlicerStyleLight1 3" rowHeight="2286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E14DB2F9-CBAC-4D19-9890-047F9053AE93}" cache="Slicer_Year" caption="Year" columnCount="3" showCaption="0" style="SlicerStyleLight1 2 3" rowHeight="247650"/>
  <slicer name="Month 10" xr10:uid="{C88259DF-8C3A-4DB9-BD6F-02A2262D16D4}" cache="Slicer_Month" caption="Month" columnCount="3" showCaption="0" style="SlicerStyleLight1 2 3" rowHeight="247650"/>
  <slicer name="Month 11" xr10:uid="{022B47E4-326B-4F8C-ADFE-A42061C360A1}" cache="Slicer_Month" caption="Month" columnCount="12" showCaption="0" style="SlicerStyleLight1 2 2 2" rowHeight="182880"/>
  <slicer name="Post 6" xr10:uid="{8B65AAFB-C315-46F4-B7CF-10DDB09A44EC}" cache="Slicer_Post" caption="Post" showCaption="0" style="SlicerStyleLight1 2 2 2 2" rowHeight="2286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3AC893DB-E53D-43F1-86B2-267AE05497E2}" cache="Slicer_Year" caption="Year" columnCount="3" showCaption="0" style="SlicerStyleLight1 2" rowHeight="247650"/>
  <slicer name="Month 5" xr10:uid="{1F01FEA0-CD2B-4389-9890-1A29168D6582}" cache="Slicer_Month" caption="Month" columnCount="3" showCaption="0" style="SlicerStyleLight1 2" rowHeight="247650"/>
  <slicer name="Month 6" xr10:uid="{03AC64F5-889A-4E2D-92EE-E7CF8B997FCD}" cache="Slicer_Month" caption="Month" columnCount="12" showCaption="0" style="SlicerStyleLight1 2 2" rowHeight="182880"/>
  <slicer name="Post 3" xr10:uid="{54D17C17-4724-49C8-A696-4C6354CAE01D}" cache="Slicer_Post" caption="Post" showCaption="0" style="SlicerStyleLight1 3" rowHeight="2286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7" xr10:uid="{536CA34B-8ED3-49F1-A07A-18C82F9310EF}" cache="Slicer_Year" caption="Year" columnCount="3" showCaption="0" style="SlicerStyleLight1 2 3" rowHeight="247650"/>
  <slicer name="Month 12" xr10:uid="{87CA7AA7-10A5-4B39-A541-38DEF0821279}" cache="Slicer_Month" caption="Month" columnCount="3" showCaption="0" style="SlicerStyleLight1 2 3" rowHeight="247650"/>
  <slicer name="Month 13" xr10:uid="{0B0FC2B1-1F60-463C-958F-8353C249DAA8}" cache="Slicer_Month" caption="Month" columnCount="12" showCaption="0" style="SlicerStyleLight1 2 2 2" rowHeight="182880"/>
  <slicer name="Post 7" xr10:uid="{E831CEDA-B594-4E68-8E24-43B360C6F061}" cache="Slicer_Post" caption="Post" showCaption="0" style="SlicerStyleLight1 2 2 2 2" rowHeight="2286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343731-3A0C-4687-AACA-238AF445806F}" name="mydata" displayName="mydata" ref="A1:S181" totalsRowShown="0" headerRowDxfId="3">
  <autoFilter ref="A1:S181" xr:uid="{E6343731-3A0C-4687-AACA-238AF445806F}"/>
  <tableColumns count="19">
    <tableColumn id="1" xr3:uid="{14769A46-6876-46CE-8365-27A11366D5BD}" name="Year" dataDxfId="2"/>
    <tableColumn id="2" xr3:uid="{925B74F5-B9EF-48C1-B623-97174C3741FC}" name="Month" dataDxfId="1"/>
    <tableColumn id="3" xr3:uid="{DC90A093-BB4F-42B8-A546-136B1ECD7BB8}" name="Revenue"/>
    <tableColumn id="4" xr3:uid="{27B353EA-37D5-4528-B25D-6664416EC9B9}" name="Expenses"/>
    <tableColumn id="5" xr3:uid="{C582F88C-B345-49A7-B16C-0343EF6F8F44}" name="Sunday"/>
    <tableColumn id="6" xr3:uid="{C87B38CF-7E13-4683-ABF9-7CA49F744F20}" name="Monday"/>
    <tableColumn id="7" xr3:uid="{5C918CC6-90E3-47CA-A38D-2FBAAF3936AE}" name="Tuesday"/>
    <tableColumn id="8" xr3:uid="{37C4059C-08E3-4C7C-940D-5F58174ECFF1}" name="Wednesday"/>
    <tableColumn id="9" xr3:uid="{C98812EE-17AD-4CF1-8A00-528D388CE067}" name="Thursday"/>
    <tableColumn id="10" xr3:uid="{B5A996EE-C5E0-45A4-AA46-EC7A673972BC}" name="Friday"/>
    <tableColumn id="11" xr3:uid="{1FE38AAD-F65B-479D-9FDC-903D9E62B56C}" name="Saturday"/>
    <tableColumn id="12" xr3:uid="{B4B380D9-CA1B-492A-821E-898B916AE7DF}" name="A"/>
    <tableColumn id="13" xr3:uid="{D3AC0306-34F1-4134-902C-91820FC0C29F}" name="B"/>
    <tableColumn id="14" xr3:uid="{37C627EF-831B-48D0-8377-BFEA0CAE6623}" name="C"/>
    <tableColumn id="15" xr3:uid="{FF0F2110-EB44-4CAE-AE3B-8AFC456C23F5}" name="D"/>
    <tableColumn id="16" xr3:uid="{24717FEF-E527-43B3-B6ED-1DCA5DDEADA9}" name="E"/>
    <tableColumn id="17" xr3:uid="{26AEB9D8-D9E4-439D-8E31-308226A8FA0F}" name="Sellers"/>
    <tableColumn id="18" xr3:uid="{D552028D-8236-45EB-9521-919E6F8CAC3A}" name="Post"/>
    <tableColumn id="19" xr3:uid="{7101676A-DE02-4197-B12F-1F8F86460F25}" name="Conversion"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059AF-15E8-466C-B4A5-1A1CA798AB95}">
  <sheetPr codeName="Sheet1"/>
  <dimension ref="Z1:AC2"/>
  <sheetViews>
    <sheetView showRowColHeaders="0" zoomScale="85" zoomScaleNormal="85" workbookViewId="0"/>
  </sheetViews>
  <sheetFormatPr defaultColWidth="8.88671875" defaultRowHeight="14.4" x14ac:dyDescent="0.3"/>
  <cols>
    <col min="1" max="16384" width="8.88671875" style="5"/>
  </cols>
  <sheetData>
    <row r="1" spans="26:29" x14ac:dyDescent="0.3">
      <c r="Z1" s="14"/>
      <c r="AA1" s="14"/>
      <c r="AB1" s="14"/>
      <c r="AC1" s="14"/>
    </row>
    <row r="2" spans="26:29" x14ac:dyDescent="0.3">
      <c r="Z2" s="14"/>
      <c r="AA2" s="14"/>
      <c r="AB2" s="14"/>
      <c r="AC2" s="14"/>
    </row>
  </sheetData>
  <mergeCells count="1">
    <mergeCell ref="Z1:AC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FFA1-A056-4179-A211-4CF4AEA0128D}">
  <sheetPr codeName="Sheet2"/>
  <dimension ref="Y1:AB2"/>
  <sheetViews>
    <sheetView showRowColHeaders="0" zoomScale="85" zoomScaleNormal="85" workbookViewId="0"/>
  </sheetViews>
  <sheetFormatPr defaultColWidth="8.88671875" defaultRowHeight="14.4" x14ac:dyDescent="0.3"/>
  <cols>
    <col min="1" max="16384" width="8.88671875" style="13"/>
  </cols>
  <sheetData>
    <row r="1" spans="25:28" x14ac:dyDescent="0.3">
      <c r="Y1" s="14"/>
      <c r="Z1" s="14"/>
      <c r="AA1" s="14"/>
      <c r="AB1" s="14"/>
    </row>
    <row r="2" spans="25:28" x14ac:dyDescent="0.3">
      <c r="Y2" s="14"/>
      <c r="Z2" s="14"/>
      <c r="AA2" s="14"/>
      <c r="AB2" s="14"/>
    </row>
  </sheetData>
  <mergeCells count="1">
    <mergeCell ref="Y1:AB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E0CE0-997A-4005-BAB8-20B5BD9FC242}">
  <sheetPr codeName="Sheet3"/>
  <dimension ref="Z1:AC2"/>
  <sheetViews>
    <sheetView showRowColHeaders="0" zoomScale="85" zoomScaleNormal="85" workbookViewId="0"/>
  </sheetViews>
  <sheetFormatPr defaultColWidth="8.88671875" defaultRowHeight="14.4" x14ac:dyDescent="0.3"/>
  <cols>
    <col min="1" max="16384" width="8.88671875" style="5"/>
  </cols>
  <sheetData>
    <row r="1" spans="26:29" x14ac:dyDescent="0.3">
      <c r="Z1" s="14"/>
      <c r="AA1" s="14"/>
      <c r="AB1" s="14"/>
      <c r="AC1" s="14"/>
    </row>
    <row r="2" spans="26:29" x14ac:dyDescent="0.3">
      <c r="Z2" s="14"/>
      <c r="AA2" s="14"/>
      <c r="AB2" s="14"/>
      <c r="AC2" s="14"/>
    </row>
  </sheetData>
  <mergeCells count="1">
    <mergeCell ref="Z1:AC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6DB4-1FDF-4DBB-B71D-99751088B75C}">
  <sheetPr codeName="Sheet4"/>
  <dimension ref="A1"/>
  <sheetViews>
    <sheetView showRowColHeaders="0" zoomScale="85" zoomScaleNormal="85" workbookViewId="0">
      <selection activeCell="Z12" sqref="Z12"/>
    </sheetView>
  </sheetViews>
  <sheetFormatPr defaultColWidth="8.88671875" defaultRowHeight="14.4" x14ac:dyDescent="0.3"/>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627AF-F217-4BFB-9026-A975342E1E66}">
  <sheetPr codeName="Sheet5"/>
  <dimension ref="AA1:AD2"/>
  <sheetViews>
    <sheetView showRowColHeaders="0" zoomScale="85" zoomScaleNormal="85" workbookViewId="0"/>
  </sheetViews>
  <sheetFormatPr defaultColWidth="8.88671875" defaultRowHeight="14.4" x14ac:dyDescent="0.3"/>
  <cols>
    <col min="1" max="16384" width="8.88671875" style="5"/>
  </cols>
  <sheetData>
    <row r="1" spans="27:30" x14ac:dyDescent="0.3">
      <c r="AA1" s="14"/>
      <c r="AB1" s="14"/>
      <c r="AC1" s="14"/>
      <c r="AD1" s="14"/>
    </row>
    <row r="2" spans="27:30" x14ac:dyDescent="0.3">
      <c r="AA2" s="14"/>
      <c r="AB2" s="14"/>
      <c r="AC2" s="14"/>
      <c r="AD2" s="14"/>
    </row>
  </sheetData>
  <mergeCells count="1">
    <mergeCell ref="AA1:AD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18EE5-B101-4825-9886-CA7CEC062163}">
  <sheetPr codeName="Sheet6"/>
  <dimension ref="A1"/>
  <sheetViews>
    <sheetView showRowColHeaders="0" zoomScale="85" zoomScaleNormal="85" workbookViewId="0">
      <selection activeCell="Y1" sqref="Y1:AB2"/>
    </sheetView>
  </sheetViews>
  <sheetFormatPr defaultColWidth="8.88671875" defaultRowHeight="14.4" x14ac:dyDescent="0.3"/>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A5D2F-EDF6-47C9-B951-8EE723D037F5}">
  <sheetPr codeName="Sheet7"/>
  <dimension ref="Z1:AC2"/>
  <sheetViews>
    <sheetView showRowColHeaders="0" zoomScale="85" zoomScaleNormal="85" workbookViewId="0"/>
  </sheetViews>
  <sheetFormatPr defaultColWidth="8.88671875" defaultRowHeight="14.4" x14ac:dyDescent="0.3"/>
  <cols>
    <col min="1" max="16384" width="8.88671875" style="5"/>
  </cols>
  <sheetData>
    <row r="1" spans="26:29" x14ac:dyDescent="0.3">
      <c r="Z1" s="14"/>
      <c r="AA1" s="14"/>
      <c r="AB1" s="14"/>
      <c r="AC1" s="14"/>
    </row>
    <row r="2" spans="26:29" x14ac:dyDescent="0.3">
      <c r="Z2" s="14"/>
      <c r="AA2" s="14"/>
      <c r="AB2" s="14"/>
      <c r="AC2" s="14"/>
    </row>
  </sheetData>
  <mergeCells count="1">
    <mergeCell ref="Z1:AC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13F10-5E31-41DA-A22A-1E5B5D9B0192}">
  <sheetPr codeName="Sheet8"/>
  <dimension ref="A1"/>
  <sheetViews>
    <sheetView showRowColHeaders="0" tabSelected="1" zoomScale="85" zoomScaleNormal="85" workbookViewId="0">
      <selection activeCell="Y30" sqref="Y30"/>
    </sheetView>
  </sheetViews>
  <sheetFormatPr defaultColWidth="8.88671875" defaultRowHeight="14.4" x14ac:dyDescent="0.3"/>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06751-D68E-4863-979B-001A13F69916}">
  <sheetPr codeName="Sheet9"/>
  <dimension ref="A1:T21"/>
  <sheetViews>
    <sheetView topLeftCell="D1" zoomScaleNormal="100" workbookViewId="0">
      <selection activeCell="T1" sqref="T1:W2"/>
    </sheetView>
  </sheetViews>
  <sheetFormatPr defaultRowHeight="14.4" x14ac:dyDescent="0.3"/>
  <cols>
    <col min="1" max="1" width="10.109375" bestFit="1" customWidth="1"/>
    <col min="2" max="2" width="8.88671875" bestFit="1" customWidth="1"/>
    <col min="3" max="3" width="14.109375" bestFit="1" customWidth="1"/>
    <col min="4" max="5" width="11.21875" bestFit="1" customWidth="1"/>
    <col min="6" max="6" width="7" bestFit="1" customWidth="1"/>
    <col min="7" max="7" width="11.5546875" bestFit="1" customWidth="1"/>
    <col min="8" max="8" width="13.21875" bestFit="1" customWidth="1"/>
    <col min="9" max="9" width="7.6640625" bestFit="1" customWidth="1"/>
    <col min="10" max="10" width="18.21875" bestFit="1" customWidth="1"/>
    <col min="11" max="12" width="10.21875" bestFit="1" customWidth="1"/>
    <col min="13" max="13" width="11.21875" bestFit="1" customWidth="1"/>
    <col min="14" max="14" width="17.44140625" bestFit="1" customWidth="1"/>
    <col min="15" max="15" width="11.21875" bestFit="1" customWidth="1"/>
    <col min="16" max="16" width="14.5546875" bestFit="1" customWidth="1"/>
    <col min="17" max="17" width="8" bestFit="1" customWidth="1"/>
    <col min="18" max="18" width="9" bestFit="1" customWidth="1"/>
    <col min="19" max="19" width="5.33203125" bestFit="1" customWidth="1"/>
    <col min="20" max="20" width="12.21875" bestFit="1" customWidth="1"/>
  </cols>
  <sheetData>
    <row r="1" spans="1:20" x14ac:dyDescent="0.3">
      <c r="A1" t="s">
        <v>0</v>
      </c>
      <c r="B1" t="s">
        <v>1</v>
      </c>
      <c r="C1" t="s">
        <v>2</v>
      </c>
      <c r="D1" t="s">
        <v>3</v>
      </c>
      <c r="E1" t="s">
        <v>78</v>
      </c>
      <c r="F1" s="3" t="s">
        <v>80</v>
      </c>
      <c r="G1" t="s">
        <v>44</v>
      </c>
      <c r="J1" t="s">
        <v>9</v>
      </c>
      <c r="M1" s="12">
        <f>MAX(K2:K6)*5%</f>
        <v>20573.95</v>
      </c>
      <c r="O1" s="3">
        <v>1</v>
      </c>
      <c r="P1" s="3">
        <v>2</v>
      </c>
      <c r="Q1" s="3">
        <v>3</v>
      </c>
      <c r="R1" s="3">
        <v>4</v>
      </c>
      <c r="S1" s="3">
        <v>5</v>
      </c>
    </row>
    <row r="2" spans="1:20" x14ac:dyDescent="0.3">
      <c r="A2" s="1">
        <f>GETPIVOTDATA("Average of Conversion",Control!$A$3)</f>
        <v>0.37694444444444442</v>
      </c>
      <c r="B2">
        <v>1</v>
      </c>
      <c r="C2" t="s">
        <v>4</v>
      </c>
      <c r="D2">
        <f>GETPIVOTDATA("Revenue",Control!$A$35,"Sellers",""&amp;C2)</f>
        <v>411479</v>
      </c>
      <c r="E2">
        <f>IFERROR(GETPIVOTDATA("Revenue",Control!$A$44,"Sellers",""&amp;C2),NA())</f>
        <v>411479</v>
      </c>
      <c r="F2" s="3" t="str">
        <f>IF(AND(COUNT($E$2:$E$6)=1,ISNUMBER(E2)),$F$1,"")</f>
        <v/>
      </c>
      <c r="I2">
        <f t="array" ref="I2:K6">_xlfn._xlws.SORT($B$2:$D$6,3,-1)</f>
        <v>1</v>
      </c>
      <c r="J2" t="str">
        <v>Ethan Parker</v>
      </c>
      <c r="K2" s="4">
        <v>411479</v>
      </c>
      <c r="L2" s="4">
        <f>INDEX($E$2:$E$6,MATCH(J2,$C$2:$C$6,0))</f>
        <v>411479</v>
      </c>
      <c r="M2">
        <f>$M$1</f>
        <v>20573.95</v>
      </c>
      <c r="N2">
        <v>1</v>
      </c>
      <c r="O2" s="3">
        <f t="shared" ref="O2:S6" si="0">IF($I2=O$1,10,0)</f>
        <v>10</v>
      </c>
      <c r="P2" s="3">
        <f t="shared" si="0"/>
        <v>0</v>
      </c>
      <c r="Q2" s="3">
        <f t="shared" si="0"/>
        <v>0</v>
      </c>
      <c r="R2" s="3">
        <f t="shared" si="0"/>
        <v>0</v>
      </c>
      <c r="S2" s="3">
        <f t="shared" si="0"/>
        <v>0</v>
      </c>
    </row>
    <row r="3" spans="1:20" x14ac:dyDescent="0.3">
      <c r="A3" s="2">
        <f>100%-A2</f>
        <v>0.62305555555555558</v>
      </c>
      <c r="B3">
        <v>2</v>
      </c>
      <c r="C3" t="s">
        <v>5</v>
      </c>
      <c r="D3">
        <f>GETPIVOTDATA("Revenue",Control!$A$35,"Sellers",""&amp;C3)</f>
        <v>376981</v>
      </c>
      <c r="E3">
        <f>IFERROR(GETPIVOTDATA("Revenue",Control!$A$44,"Sellers",""&amp;C3),NA())</f>
        <v>376981</v>
      </c>
      <c r="F3" s="3" t="str">
        <f t="shared" ref="F3:F6" si="1">IF(AND(COUNT($E$2:$E$6)=1,ISNUMBER(E3)),$F$1,"")</f>
        <v/>
      </c>
      <c r="I3">
        <v>4</v>
      </c>
      <c r="J3" t="str">
        <v>Emma Sullivan</v>
      </c>
      <c r="K3" s="4">
        <v>400718</v>
      </c>
      <c r="L3" s="4">
        <f t="shared" ref="L3:L6" si="2">INDEX($E$2:$E$6,MATCH(J3,$C$2:$C$6,0))</f>
        <v>400718</v>
      </c>
      <c r="M3">
        <f>$M$1</f>
        <v>20573.95</v>
      </c>
      <c r="N3">
        <v>2</v>
      </c>
      <c r="O3" s="3">
        <f t="shared" si="0"/>
        <v>0</v>
      </c>
      <c r="P3" s="3">
        <f t="shared" si="0"/>
        <v>0</v>
      </c>
      <c r="Q3" s="3">
        <f t="shared" si="0"/>
        <v>0</v>
      </c>
      <c r="R3" s="3">
        <f t="shared" si="0"/>
        <v>10</v>
      </c>
      <c r="S3" s="3">
        <f t="shared" si="0"/>
        <v>0</v>
      </c>
    </row>
    <row r="4" spans="1:20" x14ac:dyDescent="0.3">
      <c r="B4">
        <v>3</v>
      </c>
      <c r="C4" t="s">
        <v>6</v>
      </c>
      <c r="D4">
        <f>GETPIVOTDATA("Revenue",Control!$A$35,"Sellers",""&amp;C4)</f>
        <v>354704</v>
      </c>
      <c r="E4">
        <f>IFERROR(GETPIVOTDATA("Revenue",Control!$A$44,"Sellers",""&amp;C4),NA())</f>
        <v>354704</v>
      </c>
      <c r="F4" s="3" t="str">
        <f t="shared" si="1"/>
        <v/>
      </c>
      <c r="G4" s="3" t="s">
        <v>43</v>
      </c>
      <c r="I4">
        <v>5</v>
      </c>
      <c r="J4" t="str">
        <v>Sophia Reynolds</v>
      </c>
      <c r="K4" s="4">
        <v>385967</v>
      </c>
      <c r="L4" s="4">
        <f t="shared" si="2"/>
        <v>385967</v>
      </c>
      <c r="M4">
        <f>$M$1</f>
        <v>20573.95</v>
      </c>
      <c r="N4">
        <v>3</v>
      </c>
      <c r="O4" s="3">
        <f t="shared" si="0"/>
        <v>0</v>
      </c>
      <c r="P4" s="3">
        <f t="shared" si="0"/>
        <v>0</v>
      </c>
      <c r="Q4" s="3">
        <f t="shared" si="0"/>
        <v>0</v>
      </c>
      <c r="R4" s="3">
        <f t="shared" si="0"/>
        <v>0</v>
      </c>
      <c r="S4" s="3">
        <f t="shared" si="0"/>
        <v>10</v>
      </c>
    </row>
    <row r="5" spans="1:20" x14ac:dyDescent="0.3">
      <c r="B5">
        <v>4</v>
      </c>
      <c r="C5" t="s">
        <v>7</v>
      </c>
      <c r="D5">
        <f>GETPIVOTDATA("Revenue",Control!$A$35,"Sellers",""&amp;C5)</f>
        <v>400718</v>
      </c>
      <c r="E5">
        <f>IFERROR(GETPIVOTDATA("Revenue",Control!$A$44,"Sellers",""&amp;C5),NA())</f>
        <v>400718</v>
      </c>
      <c r="F5" s="3" t="str">
        <f t="shared" si="1"/>
        <v/>
      </c>
      <c r="G5" s="3" t="str">
        <f>IFERROR(INDEX(C2:C6,MATCH(F1,F2:F6,0)),G1)</f>
        <v>SYSTEMS</v>
      </c>
      <c r="I5">
        <v>2</v>
      </c>
      <c r="J5" t="str">
        <v>Alex Mitchell</v>
      </c>
      <c r="K5" s="4">
        <v>376981</v>
      </c>
      <c r="L5" s="4">
        <f t="shared" si="2"/>
        <v>376981</v>
      </c>
      <c r="M5">
        <f>$M$1</f>
        <v>20573.95</v>
      </c>
      <c r="N5">
        <v>4</v>
      </c>
      <c r="O5" s="3">
        <f t="shared" si="0"/>
        <v>0</v>
      </c>
      <c r="P5" s="3">
        <f t="shared" si="0"/>
        <v>10</v>
      </c>
      <c r="Q5" s="3">
        <f t="shared" si="0"/>
        <v>0</v>
      </c>
      <c r="R5" s="3">
        <f t="shared" si="0"/>
        <v>0</v>
      </c>
      <c r="S5" s="3">
        <f t="shared" si="0"/>
        <v>0</v>
      </c>
    </row>
    <row r="6" spans="1:20" x14ac:dyDescent="0.3">
      <c r="B6">
        <v>5</v>
      </c>
      <c r="C6" t="s">
        <v>8</v>
      </c>
      <c r="D6">
        <f>GETPIVOTDATA("Revenue",Control!$A$35,"Sellers",""&amp;C6)</f>
        <v>385967</v>
      </c>
      <c r="E6">
        <f>IFERROR(GETPIVOTDATA("Revenue",Control!$A$44,"Sellers",""&amp;C6),NA())</f>
        <v>385967</v>
      </c>
      <c r="F6" s="3" t="str">
        <f t="shared" si="1"/>
        <v/>
      </c>
      <c r="G6" s="3" t="s">
        <v>45</v>
      </c>
      <c r="I6">
        <v>3</v>
      </c>
      <c r="J6" t="str">
        <v>Lucas Bennett</v>
      </c>
      <c r="K6" s="4">
        <v>354704</v>
      </c>
      <c r="L6" s="4">
        <f t="shared" si="2"/>
        <v>354704</v>
      </c>
      <c r="M6">
        <f>$M$1</f>
        <v>20573.95</v>
      </c>
      <c r="N6">
        <v>5</v>
      </c>
      <c r="O6" s="3">
        <f t="shared" si="0"/>
        <v>0</v>
      </c>
      <c r="P6" s="3">
        <f t="shared" si="0"/>
        <v>0</v>
      </c>
      <c r="Q6" s="3">
        <f t="shared" si="0"/>
        <v>10</v>
      </c>
      <c r="R6" s="3">
        <f t="shared" si="0"/>
        <v>0</v>
      </c>
      <c r="S6" s="3">
        <f t="shared" si="0"/>
        <v>0</v>
      </c>
    </row>
    <row r="8" spans="1:20" x14ac:dyDescent="0.3">
      <c r="A8" t="s">
        <v>40</v>
      </c>
      <c r="B8" t="s">
        <v>41</v>
      </c>
      <c r="C8" t="s">
        <v>42</v>
      </c>
      <c r="D8" t="s">
        <v>18</v>
      </c>
      <c r="E8" t="s">
        <v>19</v>
      </c>
      <c r="H8" t="s">
        <v>39</v>
      </c>
      <c r="I8" s="3" t="s">
        <v>32</v>
      </c>
      <c r="J8" t="str">
        <f>INDEX(H9:H13,MATCH(K8,I9:I13,0))</f>
        <v>C</v>
      </c>
      <c r="K8" s="6">
        <f>MAX(I9:I13)</f>
        <v>115596</v>
      </c>
      <c r="M8" s="8" t="s">
        <v>81</v>
      </c>
      <c r="N8" t="s">
        <v>38</v>
      </c>
      <c r="Q8">
        <f>MAX(O9:O15)*5%</f>
        <v>24294.600000000002</v>
      </c>
      <c r="S8" t="s">
        <v>17</v>
      </c>
    </row>
    <row r="9" spans="1:20" x14ac:dyDescent="0.3">
      <c r="A9" t="s">
        <v>20</v>
      </c>
      <c r="B9">
        <f>GETPIVOTDATA(""&amp;B$8,Control!$A$20,"Month",""&amp;$A9)</f>
        <v>151045</v>
      </c>
      <c r="C9">
        <f>GETPIVOTDATA(""&amp;C$8,Control!$A$20,"Month",""&amp;$A9)</f>
        <v>139850</v>
      </c>
      <c r="D9">
        <f>IFERROR(GETPIVOTDATA(""&amp;B$8,Control!$A$3,"Month",""&amp;$A9),NA())</f>
        <v>151045</v>
      </c>
      <c r="E9">
        <f>IFERROR(GETPIVOTDATA(""&amp;C$8,Control!$A$3,"Month",""&amp;$A9),NA())</f>
        <v>139850</v>
      </c>
      <c r="F9">
        <f>B9-500</f>
        <v>150545</v>
      </c>
      <c r="H9" s="3" t="s">
        <v>33</v>
      </c>
      <c r="I9" s="6">
        <f>GETPIVOTDATA(""&amp;H9,Control!$A$3)</f>
        <v>105092</v>
      </c>
      <c r="J9" t="s">
        <v>17</v>
      </c>
      <c r="M9" t="s">
        <v>48</v>
      </c>
      <c r="N9" t="s">
        <v>10</v>
      </c>
      <c r="O9">
        <f>GETPIVOTDATA(""&amp;M9,Control!$A$3)</f>
        <v>107013</v>
      </c>
      <c r="P9">
        <f>IF(ISNUMBER(MATCH(M9,Control!$A$56:$A$62,0)),O9,NA())</f>
        <v>107013</v>
      </c>
      <c r="Q9">
        <f t="shared" ref="Q9:Q15" si="3">$Q$8</f>
        <v>24294.600000000002</v>
      </c>
      <c r="R9">
        <f>P9+Q9</f>
        <v>131307.6</v>
      </c>
      <c r="S9" t="str">
        <f>IF(ISNA(P9),"",IF(P9&lt;1000,P9,ROUND(P9/1000,0)&amp;"K"))</f>
        <v>107K</v>
      </c>
    </row>
    <row r="10" spans="1:20" x14ac:dyDescent="0.3">
      <c r="A10" t="s">
        <v>21</v>
      </c>
      <c r="B10">
        <f>GETPIVOTDATA(""&amp;B$8,Control!$A$20,"Month",""&amp;$A10)</f>
        <v>165134</v>
      </c>
      <c r="C10">
        <f>GETPIVOTDATA(""&amp;C$8,Control!$A$20,"Month",""&amp;$A10)</f>
        <v>163931</v>
      </c>
      <c r="D10">
        <f>IFERROR(GETPIVOTDATA(""&amp;B$8,Control!$A$3,"Month",""&amp;$A10),NA())</f>
        <v>165134</v>
      </c>
      <c r="E10">
        <f>IFERROR(GETPIVOTDATA(""&amp;C$8,Control!$A$3,"Month",""&amp;$A10),NA())</f>
        <v>163931</v>
      </c>
      <c r="F10">
        <f t="shared" ref="F10:F20" si="4">B10-500</f>
        <v>164634</v>
      </c>
      <c r="H10" s="3" t="s">
        <v>34</v>
      </c>
      <c r="I10" s="6">
        <f>GETPIVOTDATA(""&amp;H10,Control!$A$3)</f>
        <v>108566</v>
      </c>
      <c r="J10" t="s">
        <v>83</v>
      </c>
      <c r="M10" t="s">
        <v>49</v>
      </c>
      <c r="N10" t="s">
        <v>11</v>
      </c>
      <c r="O10">
        <f>GETPIVOTDATA(""&amp;M10,Control!$A$3)</f>
        <v>271235</v>
      </c>
      <c r="P10">
        <f>IF(ISNUMBER(MATCH(M10,Control!$A$56:$A$62,0)),O10,NA())</f>
        <v>271235</v>
      </c>
      <c r="Q10">
        <f t="shared" si="3"/>
        <v>24294.600000000002</v>
      </c>
      <c r="R10">
        <f t="shared" ref="R10:R15" si="5">P10+Q10</f>
        <v>295529.59999999998</v>
      </c>
      <c r="S10" t="str">
        <f t="shared" ref="S10:S15" si="6">IF(ISNA(P10),"",IF(P10&lt;1000,P10,ROUND(P10/1000,0)&amp;"K"))</f>
        <v>271K</v>
      </c>
    </row>
    <row r="11" spans="1:20" x14ac:dyDescent="0.3">
      <c r="A11" t="s">
        <v>22</v>
      </c>
      <c r="B11">
        <f>GETPIVOTDATA(""&amp;B$8,Control!$A$20,"Month",""&amp;$A11)</f>
        <v>163337</v>
      </c>
      <c r="C11">
        <f>GETPIVOTDATA(""&amp;C$8,Control!$A$20,"Month",""&amp;$A11)</f>
        <v>160388</v>
      </c>
      <c r="D11">
        <f>IFERROR(GETPIVOTDATA(""&amp;B$8,Control!$A$3,"Month",""&amp;$A11),NA())</f>
        <v>163337</v>
      </c>
      <c r="E11">
        <f>IFERROR(GETPIVOTDATA(""&amp;C$8,Control!$A$3,"Month",""&amp;$A11),NA())</f>
        <v>160388</v>
      </c>
      <c r="F11">
        <f t="shared" si="4"/>
        <v>162837</v>
      </c>
      <c r="H11" s="3" t="s">
        <v>35</v>
      </c>
      <c r="I11" s="6">
        <f>GETPIVOTDATA(""&amp;H11,Control!$A$3)</f>
        <v>115596</v>
      </c>
      <c r="M11" t="s">
        <v>50</v>
      </c>
      <c r="N11" t="s">
        <v>12</v>
      </c>
      <c r="O11">
        <f>GETPIVOTDATA(""&amp;M11,Control!$A$3)</f>
        <v>468089</v>
      </c>
      <c r="P11">
        <f>IF(ISNUMBER(MATCH(M11,Control!$A$56:$A$62,0)),O11,NA())</f>
        <v>468089</v>
      </c>
      <c r="Q11">
        <f t="shared" si="3"/>
        <v>24294.600000000002</v>
      </c>
      <c r="R11">
        <f t="shared" si="5"/>
        <v>492383.6</v>
      </c>
      <c r="S11" t="str">
        <f t="shared" si="6"/>
        <v>468K</v>
      </c>
    </row>
    <row r="12" spans="1:20" x14ac:dyDescent="0.3">
      <c r="A12" t="s">
        <v>23</v>
      </c>
      <c r="B12">
        <f>GETPIVOTDATA(""&amp;B$8,Control!$A$20,"Month",""&amp;$A12)</f>
        <v>144629</v>
      </c>
      <c r="C12">
        <f>GETPIVOTDATA(""&amp;C$8,Control!$A$20,"Month",""&amp;$A12)</f>
        <v>163910</v>
      </c>
      <c r="D12">
        <f>IFERROR(GETPIVOTDATA(""&amp;B$8,Control!$A$3,"Month",""&amp;$A12),NA())</f>
        <v>144629</v>
      </c>
      <c r="E12">
        <f>IFERROR(GETPIVOTDATA(""&amp;C$8,Control!$A$3,"Month",""&amp;$A12),NA())</f>
        <v>163910</v>
      </c>
      <c r="F12">
        <f t="shared" si="4"/>
        <v>144129</v>
      </c>
      <c r="H12" s="3" t="s">
        <v>36</v>
      </c>
      <c r="I12" s="6">
        <f>GETPIVOTDATA(""&amp;H12,Control!$A$3)</f>
        <v>106356</v>
      </c>
      <c r="M12" t="s">
        <v>51</v>
      </c>
      <c r="N12" t="s">
        <v>13</v>
      </c>
      <c r="O12">
        <f>GETPIVOTDATA(""&amp;M12,Control!$A$3)</f>
        <v>485892</v>
      </c>
      <c r="P12">
        <f>IF(ISNUMBER(MATCH(M12,Control!$A$56:$A$62,0)),O12,NA())</f>
        <v>485892</v>
      </c>
      <c r="Q12">
        <f t="shared" si="3"/>
        <v>24294.600000000002</v>
      </c>
      <c r="R12">
        <f t="shared" si="5"/>
        <v>510186.6</v>
      </c>
      <c r="S12" t="str">
        <f t="shared" si="6"/>
        <v>486K</v>
      </c>
      <c r="T12" s="4"/>
    </row>
    <row r="13" spans="1:20" x14ac:dyDescent="0.3">
      <c r="A13" t="s">
        <v>24</v>
      </c>
      <c r="B13">
        <f>GETPIVOTDATA(""&amp;B$8,Control!$A$20,"Month",""&amp;$A13)</f>
        <v>121167</v>
      </c>
      <c r="C13">
        <f>GETPIVOTDATA(""&amp;C$8,Control!$A$20,"Month",""&amp;$A13)</f>
        <v>141769</v>
      </c>
      <c r="D13">
        <f>IFERROR(GETPIVOTDATA(""&amp;B$8,Control!$A$3,"Month",""&amp;$A13),NA())</f>
        <v>121167</v>
      </c>
      <c r="E13">
        <f>IFERROR(GETPIVOTDATA(""&amp;C$8,Control!$A$3,"Month",""&amp;$A13),NA())</f>
        <v>141769</v>
      </c>
      <c r="F13">
        <f t="shared" si="4"/>
        <v>120667</v>
      </c>
      <c r="H13" s="3" t="s">
        <v>37</v>
      </c>
      <c r="I13" s="6">
        <f>GETPIVOTDATA(""&amp;H13,Control!$A$3)</f>
        <v>107056</v>
      </c>
      <c r="M13" t="s">
        <v>52</v>
      </c>
      <c r="N13" t="s">
        <v>14</v>
      </c>
      <c r="O13">
        <f>GETPIVOTDATA(""&amp;M13,Control!$A$3)</f>
        <v>362251</v>
      </c>
      <c r="P13">
        <f>IF(ISNUMBER(MATCH(M13,Control!$A$56:$A$62,0)),O13,NA())</f>
        <v>362251</v>
      </c>
      <c r="Q13">
        <f t="shared" si="3"/>
        <v>24294.600000000002</v>
      </c>
      <c r="R13">
        <f t="shared" si="5"/>
        <v>386545.6</v>
      </c>
      <c r="S13" t="str">
        <f t="shared" si="6"/>
        <v>362K</v>
      </c>
    </row>
    <row r="14" spans="1:20" x14ac:dyDescent="0.3">
      <c r="A14" t="s">
        <v>25</v>
      </c>
      <c r="B14">
        <f>GETPIVOTDATA(""&amp;B$8,Control!$A$20,"Month",""&amp;$A14)</f>
        <v>111221</v>
      </c>
      <c r="C14">
        <f>GETPIVOTDATA(""&amp;C$8,Control!$A$20,"Month",""&amp;$A14)</f>
        <v>115565</v>
      </c>
      <c r="D14">
        <f>IFERROR(GETPIVOTDATA(""&amp;B$8,Control!$A$3,"Month",""&amp;$A14),NA())</f>
        <v>111221</v>
      </c>
      <c r="E14">
        <f>IFERROR(GETPIVOTDATA(""&amp;C$8,Control!$A$3,"Month",""&amp;$A14),NA())</f>
        <v>115565</v>
      </c>
      <c r="F14">
        <f t="shared" si="4"/>
        <v>110721</v>
      </c>
      <c r="M14" t="s">
        <v>53</v>
      </c>
      <c r="N14" t="s">
        <v>15</v>
      </c>
      <c r="O14">
        <f>GETPIVOTDATA(""&amp;M14,Control!$A$3)</f>
        <v>172215</v>
      </c>
      <c r="P14">
        <f>IF(ISNUMBER(MATCH(M14,Control!$A$56:$A$62,0)),O14,NA())</f>
        <v>172215</v>
      </c>
      <c r="Q14">
        <f t="shared" si="3"/>
        <v>24294.600000000002</v>
      </c>
      <c r="R14">
        <f t="shared" si="5"/>
        <v>196509.6</v>
      </c>
      <c r="S14" t="str">
        <f t="shared" si="6"/>
        <v>172K</v>
      </c>
    </row>
    <row r="15" spans="1:20" x14ac:dyDescent="0.3">
      <c r="A15" t="s">
        <v>26</v>
      </c>
      <c r="B15">
        <f>GETPIVOTDATA(""&amp;B$8,Control!$A$20,"Month",""&amp;$A15)</f>
        <v>128034</v>
      </c>
      <c r="C15">
        <f>GETPIVOTDATA(""&amp;C$8,Control!$A$20,"Month",""&amp;$A15)</f>
        <v>113131</v>
      </c>
      <c r="D15">
        <f>IFERROR(GETPIVOTDATA(""&amp;B$8,Control!$A$3,"Month",""&amp;$A15),NA())</f>
        <v>128034</v>
      </c>
      <c r="E15">
        <f>IFERROR(GETPIVOTDATA(""&amp;C$8,Control!$A$3,"Month",""&amp;$A15),NA())</f>
        <v>113131</v>
      </c>
      <c r="F15">
        <f t="shared" si="4"/>
        <v>127534</v>
      </c>
      <c r="M15" t="s">
        <v>54</v>
      </c>
      <c r="N15" t="s">
        <v>16</v>
      </c>
      <c r="O15">
        <f>GETPIVOTDATA(""&amp;M15,Control!$A$3)</f>
        <v>63154</v>
      </c>
      <c r="P15">
        <f>IF(ISNUMBER(MATCH(M15,Control!$A$56:$A$62,0)),O15,NA())</f>
        <v>63154</v>
      </c>
      <c r="Q15">
        <f t="shared" si="3"/>
        <v>24294.600000000002</v>
      </c>
      <c r="R15">
        <f t="shared" si="5"/>
        <v>87448.6</v>
      </c>
      <c r="S15" t="str">
        <f t="shared" si="6"/>
        <v>63K</v>
      </c>
    </row>
    <row r="16" spans="1:20" x14ac:dyDescent="0.3">
      <c r="A16" t="s">
        <v>27</v>
      </c>
      <c r="B16">
        <f>GETPIVOTDATA(""&amp;B$8,Control!$A$20,"Month",""&amp;$A16)</f>
        <v>169949</v>
      </c>
      <c r="C16">
        <f>GETPIVOTDATA(""&amp;C$8,Control!$A$20,"Month",""&amp;$A16)</f>
        <v>127086</v>
      </c>
      <c r="D16">
        <f>IFERROR(GETPIVOTDATA(""&amp;B$8,Control!$A$3,"Month",""&amp;$A16),NA())</f>
        <v>169949</v>
      </c>
      <c r="E16">
        <f>IFERROR(GETPIVOTDATA(""&amp;C$8,Control!$A$3,"Month",""&amp;$A16),NA())</f>
        <v>127086</v>
      </c>
      <c r="F16">
        <f t="shared" si="4"/>
        <v>169449</v>
      </c>
      <c r="O16" s="4" cm="1">
        <f t="array" ref="O16">SUM(IFERROR(O9:O15,0))</f>
        <v>1929849</v>
      </c>
      <c r="P16" s="4" cm="1">
        <f t="array" ref="P16">SUM(IFERROR(P9:P15,0))</f>
        <v>1929849</v>
      </c>
    </row>
    <row r="17" spans="1:16" x14ac:dyDescent="0.3">
      <c r="A17" t="s">
        <v>28</v>
      </c>
      <c r="B17">
        <f>GETPIVOTDATA(""&amp;B$8,Control!$A$20,"Month",""&amp;$A17)</f>
        <v>205652</v>
      </c>
      <c r="C17">
        <f>GETPIVOTDATA(""&amp;C$8,Control!$A$20,"Month",""&amp;$A17)</f>
        <v>146600</v>
      </c>
      <c r="D17">
        <f>IFERROR(GETPIVOTDATA(""&amp;B$8,Control!$A$3,"Month",""&amp;$A17),NA())</f>
        <v>205652</v>
      </c>
      <c r="E17">
        <f>IFERROR(GETPIVOTDATA(""&amp;C$8,Control!$A$3,"Month",""&amp;$A17),NA())</f>
        <v>146600</v>
      </c>
      <c r="F17">
        <f t="shared" si="4"/>
        <v>205152</v>
      </c>
      <c r="P17" t="s">
        <v>82</v>
      </c>
    </row>
    <row r="18" spans="1:16" x14ac:dyDescent="0.3">
      <c r="A18" t="s">
        <v>29</v>
      </c>
      <c r="B18">
        <f>GETPIVOTDATA(""&amp;B$8,Control!$A$20,"Month",""&amp;$A18)</f>
        <v>216892</v>
      </c>
      <c r="C18">
        <f>GETPIVOTDATA(""&amp;C$8,Control!$A$20,"Month",""&amp;$A18)</f>
        <v>145595</v>
      </c>
      <c r="D18">
        <f>IFERROR(GETPIVOTDATA(""&amp;B$8,Control!$A$3,"Month",""&amp;$A18),NA())</f>
        <v>216892</v>
      </c>
      <c r="E18">
        <f>IFERROR(GETPIVOTDATA(""&amp;C$8,Control!$A$3,"Month",""&amp;$A18),NA())</f>
        <v>145595</v>
      </c>
      <c r="F18">
        <f t="shared" si="4"/>
        <v>216392</v>
      </c>
    </row>
    <row r="19" spans="1:16" x14ac:dyDescent="0.3">
      <c r="A19" t="s">
        <v>30</v>
      </c>
      <c r="B19">
        <f>GETPIVOTDATA(""&amp;B$8,Control!$A$20,"Month",""&amp;$A19)</f>
        <v>195325</v>
      </c>
      <c r="C19">
        <f>GETPIVOTDATA(""&amp;C$8,Control!$A$20,"Month",""&amp;$A19)</f>
        <v>147250</v>
      </c>
      <c r="D19">
        <f>IFERROR(GETPIVOTDATA(""&amp;B$8,Control!$A$3,"Month",""&amp;$A19),NA())</f>
        <v>195325</v>
      </c>
      <c r="E19">
        <f>IFERROR(GETPIVOTDATA(""&amp;C$8,Control!$A$3,"Month",""&amp;$A19),NA())</f>
        <v>147250</v>
      </c>
      <c r="F19">
        <f t="shared" si="4"/>
        <v>194825</v>
      </c>
    </row>
    <row r="20" spans="1:16" x14ac:dyDescent="0.3">
      <c r="A20" t="s">
        <v>31</v>
      </c>
      <c r="B20">
        <f>GETPIVOTDATA(""&amp;B$8,Control!$A$20,"Month",""&amp;$A20)</f>
        <v>157464</v>
      </c>
      <c r="C20">
        <f>GETPIVOTDATA(""&amp;C$8,Control!$A$20,"Month",""&amp;$A20)</f>
        <v>134438</v>
      </c>
      <c r="D20">
        <f>IFERROR(GETPIVOTDATA(""&amp;B$8,Control!$A$3,"Month",""&amp;$A20),NA())</f>
        <v>157464</v>
      </c>
      <c r="E20">
        <f>IFERROR(GETPIVOTDATA(""&amp;C$8,Control!$A$3,"Month",""&amp;$A20),NA())</f>
        <v>134438</v>
      </c>
      <c r="F20">
        <f t="shared" si="4"/>
        <v>156964</v>
      </c>
    </row>
    <row r="21" spans="1:16" x14ac:dyDescent="0.3">
      <c r="D21" s="4" cm="1">
        <f t="array" ref="D21">SUM(IFERROR(D9:D20,0))</f>
        <v>1929849</v>
      </c>
      <c r="E21" s="4" cm="1">
        <f t="array" ref="E21">SUM(IFERROR(E9:E20,0))</f>
        <v>1699513</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7DB1C-0EB7-434B-81B2-D4E9CA289F47}">
  <sheetPr codeName="Sheet10"/>
  <dimension ref="A1:P63"/>
  <sheetViews>
    <sheetView zoomScaleNormal="100" workbookViewId="0">
      <selection sqref="A1:D2"/>
    </sheetView>
  </sheetViews>
  <sheetFormatPr defaultRowHeight="14.4" x14ac:dyDescent="0.3"/>
  <cols>
    <col min="1" max="2" width="14.109375" bestFit="1" customWidth="1"/>
    <col min="3" max="3" width="14.88671875" bestFit="1" customWidth="1"/>
    <col min="4" max="4" width="13.21875" bestFit="1" customWidth="1"/>
    <col min="5" max="5" width="13.5546875" bestFit="1" customWidth="1"/>
    <col min="6" max="6" width="13.88671875" bestFit="1" customWidth="1"/>
    <col min="7" max="7" width="16.77734375" bestFit="1" customWidth="1"/>
    <col min="8" max="8" width="14.5546875" bestFit="1" customWidth="1"/>
    <col min="9" max="9" width="12.21875" bestFit="1" customWidth="1"/>
    <col min="10" max="10" width="14.5546875" bestFit="1" customWidth="1"/>
    <col min="11" max="12" width="8.109375" bestFit="1" customWidth="1"/>
    <col min="13" max="14" width="8.21875" bestFit="1" customWidth="1"/>
    <col min="15" max="15" width="8" bestFit="1" customWidth="1"/>
    <col min="16" max="16" width="19.21875" bestFit="1" customWidth="1"/>
  </cols>
  <sheetData>
    <row r="1" spans="1:16" x14ac:dyDescent="0.3">
      <c r="L1" s="3"/>
      <c r="M1" s="3"/>
      <c r="N1" s="3"/>
      <c r="O1" s="3"/>
      <c r="P1" s="3"/>
    </row>
    <row r="3" spans="1:16" x14ac:dyDescent="0.3">
      <c r="A3" s="10" t="s">
        <v>62</v>
      </c>
      <c r="B3" t="s">
        <v>64</v>
      </c>
      <c r="C3" t="s">
        <v>65</v>
      </c>
      <c r="D3" t="s">
        <v>66</v>
      </c>
      <c r="E3" t="s">
        <v>67</v>
      </c>
      <c r="F3" t="s">
        <v>68</v>
      </c>
      <c r="G3" t="s">
        <v>69</v>
      </c>
      <c r="H3" t="s">
        <v>70</v>
      </c>
      <c r="I3" t="s">
        <v>71</v>
      </c>
      <c r="J3" t="s">
        <v>72</v>
      </c>
      <c r="K3" t="s">
        <v>73</v>
      </c>
      <c r="L3" t="s">
        <v>74</v>
      </c>
      <c r="M3" t="s">
        <v>75</v>
      </c>
      <c r="N3" t="s">
        <v>76</v>
      </c>
      <c r="O3" t="s">
        <v>77</v>
      </c>
      <c r="P3" t="s">
        <v>79</v>
      </c>
    </row>
    <row r="4" spans="1:16" x14ac:dyDescent="0.3">
      <c r="A4" s="11" t="s">
        <v>20</v>
      </c>
      <c r="B4" s="15">
        <v>151045</v>
      </c>
      <c r="C4" s="15">
        <v>139850</v>
      </c>
      <c r="D4" s="15">
        <v>4307</v>
      </c>
      <c r="E4" s="15">
        <v>16523</v>
      </c>
      <c r="F4" s="15">
        <v>45054</v>
      </c>
      <c r="G4" s="15">
        <v>40384</v>
      </c>
      <c r="H4" s="15">
        <v>28802</v>
      </c>
      <c r="I4" s="15">
        <v>11227</v>
      </c>
      <c r="J4" s="15">
        <v>4748</v>
      </c>
      <c r="K4" s="15">
        <v>11552</v>
      </c>
      <c r="L4" s="15">
        <v>8837</v>
      </c>
      <c r="M4" s="15">
        <v>5975</v>
      </c>
      <c r="N4" s="15">
        <v>7915</v>
      </c>
      <c r="O4" s="15">
        <v>11943</v>
      </c>
      <c r="P4" s="1">
        <v>0.33999999999999997</v>
      </c>
    </row>
    <row r="5" spans="1:16" x14ac:dyDescent="0.3">
      <c r="A5" s="11" t="s">
        <v>21</v>
      </c>
      <c r="B5" s="15">
        <v>165134</v>
      </c>
      <c r="C5" s="15">
        <v>163931</v>
      </c>
      <c r="D5" s="15">
        <v>13465</v>
      </c>
      <c r="E5" s="15">
        <v>28162</v>
      </c>
      <c r="F5" s="15">
        <v>41983</v>
      </c>
      <c r="G5" s="15">
        <v>40839</v>
      </c>
      <c r="H5" s="15">
        <v>20398</v>
      </c>
      <c r="I5" s="15">
        <v>13888</v>
      </c>
      <c r="J5" s="15">
        <v>6399</v>
      </c>
      <c r="K5" s="15">
        <v>10467</v>
      </c>
      <c r="L5" s="15">
        <v>9069</v>
      </c>
      <c r="M5" s="15">
        <v>7447</v>
      </c>
      <c r="N5" s="15">
        <v>7026</v>
      </c>
      <c r="O5" s="15">
        <v>11626</v>
      </c>
      <c r="P5" s="1">
        <v>0.38533333333333342</v>
      </c>
    </row>
    <row r="6" spans="1:16" x14ac:dyDescent="0.3">
      <c r="A6" s="11" t="s">
        <v>22</v>
      </c>
      <c r="B6" s="15">
        <v>163337</v>
      </c>
      <c r="C6" s="15">
        <v>160388</v>
      </c>
      <c r="D6" s="15">
        <v>5669</v>
      </c>
      <c r="E6" s="15">
        <v>17499</v>
      </c>
      <c r="F6" s="15">
        <v>29646</v>
      </c>
      <c r="G6" s="15">
        <v>40542</v>
      </c>
      <c r="H6" s="15">
        <v>45000</v>
      </c>
      <c r="I6" s="15">
        <v>18540</v>
      </c>
      <c r="J6" s="15">
        <v>6441</v>
      </c>
      <c r="K6" s="15">
        <v>10000</v>
      </c>
      <c r="L6" s="15">
        <v>6477</v>
      </c>
      <c r="M6" s="15">
        <v>8353</v>
      </c>
      <c r="N6" s="15">
        <v>9344</v>
      </c>
      <c r="O6" s="15">
        <v>11485</v>
      </c>
      <c r="P6" s="1">
        <v>0.37999999999999989</v>
      </c>
    </row>
    <row r="7" spans="1:16" x14ac:dyDescent="0.3">
      <c r="A7" s="11" t="s">
        <v>23</v>
      </c>
      <c r="B7" s="15">
        <v>144629</v>
      </c>
      <c r="C7" s="15">
        <v>163910</v>
      </c>
      <c r="D7" s="15">
        <v>8696</v>
      </c>
      <c r="E7" s="15">
        <v>19045</v>
      </c>
      <c r="F7" s="15">
        <v>43985</v>
      </c>
      <c r="G7" s="15">
        <v>34746</v>
      </c>
      <c r="H7" s="15">
        <v>20823</v>
      </c>
      <c r="I7" s="15">
        <v>10824</v>
      </c>
      <c r="J7" s="15">
        <v>6510</v>
      </c>
      <c r="K7" s="15">
        <v>8243</v>
      </c>
      <c r="L7" s="15">
        <v>6573</v>
      </c>
      <c r="M7" s="15">
        <v>9920</v>
      </c>
      <c r="N7" s="15">
        <v>10097</v>
      </c>
      <c r="O7" s="15">
        <v>9839</v>
      </c>
      <c r="P7" s="1">
        <v>0.44866666666666671</v>
      </c>
    </row>
    <row r="8" spans="1:16" x14ac:dyDescent="0.3">
      <c r="A8" s="11" t="s">
        <v>24</v>
      </c>
      <c r="B8" s="15">
        <v>121167</v>
      </c>
      <c r="C8" s="15">
        <v>141769</v>
      </c>
      <c r="D8" s="15">
        <v>7302</v>
      </c>
      <c r="E8" s="15">
        <v>15981</v>
      </c>
      <c r="F8" s="15">
        <v>25122</v>
      </c>
      <c r="G8" s="15">
        <v>32290</v>
      </c>
      <c r="H8" s="15">
        <v>25789</v>
      </c>
      <c r="I8" s="15">
        <v>11332</v>
      </c>
      <c r="J8" s="15">
        <v>3351</v>
      </c>
      <c r="K8" s="15">
        <v>7726</v>
      </c>
      <c r="L8" s="15">
        <v>7022</v>
      </c>
      <c r="M8" s="15">
        <v>10495</v>
      </c>
      <c r="N8" s="15">
        <v>11048</v>
      </c>
      <c r="O8" s="15">
        <v>9276</v>
      </c>
      <c r="P8" s="1">
        <v>0.36933333333333335</v>
      </c>
    </row>
    <row r="9" spans="1:16" x14ac:dyDescent="0.3">
      <c r="A9" s="11" t="s">
        <v>25</v>
      </c>
      <c r="B9" s="15">
        <v>111221</v>
      </c>
      <c r="C9" s="15">
        <v>115565</v>
      </c>
      <c r="D9" s="15">
        <v>8280</v>
      </c>
      <c r="E9" s="15">
        <v>23277</v>
      </c>
      <c r="F9" s="15">
        <v>29701</v>
      </c>
      <c r="G9" s="15">
        <v>22231</v>
      </c>
      <c r="H9" s="15">
        <v>14173</v>
      </c>
      <c r="I9" s="15">
        <v>9186</v>
      </c>
      <c r="J9" s="15">
        <v>4373</v>
      </c>
      <c r="K9" s="15">
        <v>7851</v>
      </c>
      <c r="L9" s="15">
        <v>8817</v>
      </c>
      <c r="M9" s="15">
        <v>10694</v>
      </c>
      <c r="N9" s="15">
        <v>10587</v>
      </c>
      <c r="O9" s="15">
        <v>8124</v>
      </c>
      <c r="P9" s="1">
        <v>0.37133333333333335</v>
      </c>
    </row>
    <row r="10" spans="1:16" x14ac:dyDescent="0.3">
      <c r="A10" s="11" t="s">
        <v>26</v>
      </c>
      <c r="B10" s="15">
        <v>128034</v>
      </c>
      <c r="C10" s="15">
        <v>113131</v>
      </c>
      <c r="D10" s="15">
        <v>4084</v>
      </c>
      <c r="E10" s="15">
        <v>14770</v>
      </c>
      <c r="F10" s="15">
        <v>34429</v>
      </c>
      <c r="G10" s="15">
        <v>30566</v>
      </c>
      <c r="H10" s="15">
        <v>27216</v>
      </c>
      <c r="I10" s="15">
        <v>11785</v>
      </c>
      <c r="J10" s="15">
        <v>5184</v>
      </c>
      <c r="K10" s="15">
        <v>8376</v>
      </c>
      <c r="L10" s="15">
        <v>10425</v>
      </c>
      <c r="M10" s="15">
        <v>10696</v>
      </c>
      <c r="N10" s="15">
        <v>8841</v>
      </c>
      <c r="O10" s="15">
        <v>7081</v>
      </c>
      <c r="P10" s="1">
        <v>0.36</v>
      </c>
    </row>
    <row r="11" spans="1:16" x14ac:dyDescent="0.3">
      <c r="A11" s="11" t="s">
        <v>27</v>
      </c>
      <c r="B11" s="15">
        <v>169949</v>
      </c>
      <c r="C11" s="15">
        <v>127086</v>
      </c>
      <c r="D11" s="15">
        <v>8807</v>
      </c>
      <c r="E11" s="15">
        <v>31760</v>
      </c>
      <c r="F11" s="15">
        <v>39089</v>
      </c>
      <c r="G11" s="15">
        <v>48453</v>
      </c>
      <c r="H11" s="15">
        <v>23229</v>
      </c>
      <c r="I11" s="15">
        <v>15618</v>
      </c>
      <c r="J11" s="15">
        <v>2993</v>
      </c>
      <c r="K11" s="15">
        <v>8625</v>
      </c>
      <c r="L11" s="15">
        <v>11198</v>
      </c>
      <c r="M11" s="15">
        <v>10887</v>
      </c>
      <c r="N11" s="15">
        <v>7455</v>
      </c>
      <c r="O11" s="15">
        <v>6590</v>
      </c>
      <c r="P11" s="1">
        <v>0.33933333333333338</v>
      </c>
    </row>
    <row r="12" spans="1:16" x14ac:dyDescent="0.3">
      <c r="A12" s="11" t="s">
        <v>28</v>
      </c>
      <c r="B12" s="15">
        <v>205652</v>
      </c>
      <c r="C12" s="15">
        <v>146600</v>
      </c>
      <c r="D12" s="15">
        <v>7903</v>
      </c>
      <c r="E12" s="15">
        <v>18029</v>
      </c>
      <c r="F12" s="15">
        <v>30842</v>
      </c>
      <c r="G12" s="15">
        <v>48817</v>
      </c>
      <c r="H12" s="15">
        <v>60338</v>
      </c>
      <c r="I12" s="15">
        <v>29640</v>
      </c>
      <c r="J12" s="15">
        <v>10083</v>
      </c>
      <c r="K12" s="15">
        <v>8319</v>
      </c>
      <c r="L12" s="15">
        <v>10747</v>
      </c>
      <c r="M12" s="15">
        <v>11482</v>
      </c>
      <c r="N12" s="15">
        <v>7517</v>
      </c>
      <c r="O12" s="15">
        <v>6126</v>
      </c>
      <c r="P12" s="1">
        <v>0.43866666666666665</v>
      </c>
    </row>
    <row r="13" spans="1:16" x14ac:dyDescent="0.3">
      <c r="A13" s="11" t="s">
        <v>29</v>
      </c>
      <c r="B13" s="15">
        <v>216892</v>
      </c>
      <c r="C13" s="15">
        <v>145595</v>
      </c>
      <c r="D13" s="15">
        <v>16743</v>
      </c>
      <c r="E13" s="15">
        <v>32457</v>
      </c>
      <c r="F13" s="15">
        <v>61363</v>
      </c>
      <c r="G13" s="15">
        <v>52242</v>
      </c>
      <c r="H13" s="15">
        <v>34345</v>
      </c>
      <c r="I13" s="15">
        <v>12876</v>
      </c>
      <c r="J13" s="15">
        <v>6866</v>
      </c>
      <c r="K13" s="15">
        <v>7823</v>
      </c>
      <c r="L13" s="15">
        <v>10061</v>
      </c>
      <c r="M13" s="15">
        <v>11058</v>
      </c>
      <c r="N13" s="15">
        <v>8351</v>
      </c>
      <c r="O13" s="15">
        <v>7013</v>
      </c>
      <c r="P13" s="1">
        <v>0.34066666666666662</v>
      </c>
    </row>
    <row r="14" spans="1:16" x14ac:dyDescent="0.3">
      <c r="A14" s="11" t="s">
        <v>30</v>
      </c>
      <c r="B14" s="15">
        <v>195325</v>
      </c>
      <c r="C14" s="15">
        <v>147250</v>
      </c>
      <c r="D14" s="15">
        <v>7411</v>
      </c>
      <c r="E14" s="15">
        <v>24722</v>
      </c>
      <c r="F14" s="15">
        <v>41361</v>
      </c>
      <c r="G14" s="15">
        <v>60627</v>
      </c>
      <c r="H14" s="15">
        <v>41445</v>
      </c>
      <c r="I14" s="15">
        <v>17246</v>
      </c>
      <c r="J14" s="15">
        <v>2513</v>
      </c>
      <c r="K14" s="15">
        <v>7822</v>
      </c>
      <c r="L14" s="15">
        <v>9768</v>
      </c>
      <c r="M14" s="15">
        <v>9913</v>
      </c>
      <c r="N14" s="15">
        <v>9029</v>
      </c>
      <c r="O14" s="15">
        <v>8280</v>
      </c>
      <c r="P14" s="1">
        <v>0.38666666666666671</v>
      </c>
    </row>
    <row r="15" spans="1:16" x14ac:dyDescent="0.3">
      <c r="A15" s="11" t="s">
        <v>31</v>
      </c>
      <c r="B15" s="15">
        <v>157464</v>
      </c>
      <c r="C15" s="15">
        <v>134438</v>
      </c>
      <c r="D15" s="15">
        <v>14346</v>
      </c>
      <c r="E15" s="15">
        <v>29010</v>
      </c>
      <c r="F15" s="15">
        <v>45514</v>
      </c>
      <c r="G15" s="15">
        <v>34155</v>
      </c>
      <c r="H15" s="15">
        <v>20693</v>
      </c>
      <c r="I15" s="15">
        <v>10053</v>
      </c>
      <c r="J15" s="15">
        <v>3693</v>
      </c>
      <c r="K15" s="15">
        <v>8288</v>
      </c>
      <c r="L15" s="15">
        <v>9572</v>
      </c>
      <c r="M15" s="15">
        <v>8676</v>
      </c>
      <c r="N15" s="15">
        <v>9146</v>
      </c>
      <c r="O15" s="15">
        <v>9673</v>
      </c>
      <c r="P15" s="1">
        <v>0.3633333333333334</v>
      </c>
    </row>
    <row r="16" spans="1:16" x14ac:dyDescent="0.3">
      <c r="A16" s="11" t="s">
        <v>63</v>
      </c>
      <c r="B16" s="15">
        <v>1929849</v>
      </c>
      <c r="C16" s="15">
        <v>1699513</v>
      </c>
      <c r="D16" s="15">
        <v>107013</v>
      </c>
      <c r="E16" s="15">
        <v>271235</v>
      </c>
      <c r="F16" s="15">
        <v>468089</v>
      </c>
      <c r="G16" s="15">
        <v>485892</v>
      </c>
      <c r="H16" s="15">
        <v>362251</v>
      </c>
      <c r="I16" s="15">
        <v>172215</v>
      </c>
      <c r="J16" s="15">
        <v>63154</v>
      </c>
      <c r="K16" s="15">
        <v>105092</v>
      </c>
      <c r="L16" s="15">
        <v>108566</v>
      </c>
      <c r="M16" s="15">
        <v>115596</v>
      </c>
      <c r="N16" s="15">
        <v>106356</v>
      </c>
      <c r="O16" s="15">
        <v>107056</v>
      </c>
      <c r="P16" s="1">
        <v>0.37694444444444442</v>
      </c>
    </row>
    <row r="20" spans="1:3" x14ac:dyDescent="0.3">
      <c r="A20" s="10" t="s">
        <v>62</v>
      </c>
      <c r="B20" t="s">
        <v>64</v>
      </c>
      <c r="C20" t="s">
        <v>65</v>
      </c>
    </row>
    <row r="21" spans="1:3" x14ac:dyDescent="0.3">
      <c r="A21" s="11" t="s">
        <v>20</v>
      </c>
      <c r="B21" s="15">
        <v>151045</v>
      </c>
      <c r="C21" s="15">
        <v>139850</v>
      </c>
    </row>
    <row r="22" spans="1:3" x14ac:dyDescent="0.3">
      <c r="A22" s="11" t="s">
        <v>21</v>
      </c>
      <c r="B22" s="15">
        <v>165134</v>
      </c>
      <c r="C22" s="15">
        <v>163931</v>
      </c>
    </row>
    <row r="23" spans="1:3" x14ac:dyDescent="0.3">
      <c r="A23" s="11" t="s">
        <v>22</v>
      </c>
      <c r="B23" s="15">
        <v>163337</v>
      </c>
      <c r="C23" s="15">
        <v>160388</v>
      </c>
    </row>
    <row r="24" spans="1:3" x14ac:dyDescent="0.3">
      <c r="A24" s="11" t="s">
        <v>23</v>
      </c>
      <c r="B24" s="15">
        <v>144629</v>
      </c>
      <c r="C24" s="15">
        <v>163910</v>
      </c>
    </row>
    <row r="25" spans="1:3" x14ac:dyDescent="0.3">
      <c r="A25" s="11" t="s">
        <v>24</v>
      </c>
      <c r="B25" s="15">
        <v>121167</v>
      </c>
      <c r="C25" s="15">
        <v>141769</v>
      </c>
    </row>
    <row r="26" spans="1:3" x14ac:dyDescent="0.3">
      <c r="A26" s="11" t="s">
        <v>25</v>
      </c>
      <c r="B26" s="15">
        <v>111221</v>
      </c>
      <c r="C26" s="15">
        <v>115565</v>
      </c>
    </row>
    <row r="27" spans="1:3" x14ac:dyDescent="0.3">
      <c r="A27" s="11" t="s">
        <v>26</v>
      </c>
      <c r="B27" s="15">
        <v>128034</v>
      </c>
      <c r="C27" s="15">
        <v>113131</v>
      </c>
    </row>
    <row r="28" spans="1:3" x14ac:dyDescent="0.3">
      <c r="A28" s="11" t="s">
        <v>27</v>
      </c>
      <c r="B28" s="15">
        <v>169949</v>
      </c>
      <c r="C28" s="15">
        <v>127086</v>
      </c>
    </row>
    <row r="29" spans="1:3" x14ac:dyDescent="0.3">
      <c r="A29" s="11" t="s">
        <v>28</v>
      </c>
      <c r="B29" s="15">
        <v>205652</v>
      </c>
      <c r="C29" s="15">
        <v>146600</v>
      </c>
    </row>
    <row r="30" spans="1:3" x14ac:dyDescent="0.3">
      <c r="A30" s="11" t="s">
        <v>29</v>
      </c>
      <c r="B30" s="15">
        <v>216892</v>
      </c>
      <c r="C30" s="15">
        <v>145595</v>
      </c>
    </row>
    <row r="31" spans="1:3" x14ac:dyDescent="0.3">
      <c r="A31" s="11" t="s">
        <v>30</v>
      </c>
      <c r="B31" s="15">
        <v>195325</v>
      </c>
      <c r="C31" s="15">
        <v>147250</v>
      </c>
    </row>
    <row r="32" spans="1:3" x14ac:dyDescent="0.3">
      <c r="A32" s="11" t="s">
        <v>31</v>
      </c>
      <c r="B32" s="15">
        <v>157464</v>
      </c>
      <c r="C32" s="15">
        <v>134438</v>
      </c>
    </row>
    <row r="33" spans="1:3" x14ac:dyDescent="0.3">
      <c r="A33" s="11" t="s">
        <v>63</v>
      </c>
      <c r="B33" s="15">
        <v>1929849</v>
      </c>
      <c r="C33" s="15">
        <v>1699513</v>
      </c>
    </row>
    <row r="35" spans="1:3" x14ac:dyDescent="0.3">
      <c r="A35" s="10" t="s">
        <v>62</v>
      </c>
      <c r="B35" t="s">
        <v>64</v>
      </c>
    </row>
    <row r="36" spans="1:3" x14ac:dyDescent="0.3">
      <c r="A36" s="11" t="s">
        <v>5</v>
      </c>
      <c r="B36" s="15">
        <v>376981</v>
      </c>
    </row>
    <row r="37" spans="1:3" x14ac:dyDescent="0.3">
      <c r="A37" s="11" t="s">
        <v>7</v>
      </c>
      <c r="B37" s="15">
        <v>400718</v>
      </c>
    </row>
    <row r="38" spans="1:3" x14ac:dyDescent="0.3">
      <c r="A38" s="11" t="s">
        <v>4</v>
      </c>
      <c r="B38" s="15">
        <v>411479</v>
      </c>
    </row>
    <row r="39" spans="1:3" x14ac:dyDescent="0.3">
      <c r="A39" s="11" t="s">
        <v>6</v>
      </c>
      <c r="B39" s="15">
        <v>354704</v>
      </c>
    </row>
    <row r="40" spans="1:3" x14ac:dyDescent="0.3">
      <c r="A40" s="11" t="s">
        <v>8</v>
      </c>
      <c r="B40" s="15">
        <v>385967</v>
      </c>
    </row>
    <row r="41" spans="1:3" x14ac:dyDescent="0.3">
      <c r="A41" s="11" t="s">
        <v>63</v>
      </c>
      <c r="B41" s="15">
        <v>1929849</v>
      </c>
    </row>
    <row r="44" spans="1:3" x14ac:dyDescent="0.3">
      <c r="A44" s="10" t="s">
        <v>62</v>
      </c>
      <c r="B44" t="s">
        <v>64</v>
      </c>
    </row>
    <row r="45" spans="1:3" x14ac:dyDescent="0.3">
      <c r="A45" s="11" t="s">
        <v>5</v>
      </c>
      <c r="B45" s="15">
        <v>376981</v>
      </c>
    </row>
    <row r="46" spans="1:3" x14ac:dyDescent="0.3">
      <c r="A46" s="11" t="s">
        <v>7</v>
      </c>
      <c r="B46" s="15">
        <v>400718</v>
      </c>
    </row>
    <row r="47" spans="1:3" x14ac:dyDescent="0.3">
      <c r="A47" s="11" t="s">
        <v>4</v>
      </c>
      <c r="B47" s="15">
        <v>411479</v>
      </c>
    </row>
    <row r="48" spans="1:3" x14ac:dyDescent="0.3">
      <c r="A48" s="11" t="s">
        <v>6</v>
      </c>
      <c r="B48" s="15">
        <v>354704</v>
      </c>
    </row>
    <row r="49" spans="1:2" x14ac:dyDescent="0.3">
      <c r="A49" s="11" t="s">
        <v>8</v>
      </c>
      <c r="B49" s="15">
        <v>385967</v>
      </c>
    </row>
    <row r="50" spans="1:2" x14ac:dyDescent="0.3">
      <c r="A50" s="11" t="s">
        <v>63</v>
      </c>
      <c r="B50" s="15">
        <v>1929849</v>
      </c>
    </row>
    <row r="55" spans="1:2" x14ac:dyDescent="0.3">
      <c r="A55" s="10" t="s">
        <v>62</v>
      </c>
    </row>
    <row r="56" spans="1:2" x14ac:dyDescent="0.3">
      <c r="A56" s="11" t="s">
        <v>48</v>
      </c>
    </row>
    <row r="57" spans="1:2" x14ac:dyDescent="0.3">
      <c r="A57" s="11" t="s">
        <v>49</v>
      </c>
    </row>
    <row r="58" spans="1:2" x14ac:dyDescent="0.3">
      <c r="A58" s="11" t="s">
        <v>50</v>
      </c>
    </row>
    <row r="59" spans="1:2" x14ac:dyDescent="0.3">
      <c r="A59" s="11" t="s">
        <v>51</v>
      </c>
    </row>
    <row r="60" spans="1:2" x14ac:dyDescent="0.3">
      <c r="A60" s="11" t="s">
        <v>52</v>
      </c>
    </row>
    <row r="61" spans="1:2" x14ac:dyDescent="0.3">
      <c r="A61" s="11" t="s">
        <v>53</v>
      </c>
    </row>
    <row r="62" spans="1:2" x14ac:dyDescent="0.3">
      <c r="A62" s="11" t="s">
        <v>54</v>
      </c>
    </row>
    <row r="63" spans="1:2" x14ac:dyDescent="0.3">
      <c r="A63" s="11" t="s">
        <v>63</v>
      </c>
    </row>
  </sheetData>
  <sortState xmlns:xlrd2="http://schemas.microsoft.com/office/spreadsheetml/2017/richdata2" ref="A1:C13">
    <sortCondition descending="1" ref="A1:A1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984F0-71F8-4F02-928C-0B59E307F55D}">
  <sheetPr codeName="Sheet11"/>
  <dimension ref="A1:S181"/>
  <sheetViews>
    <sheetView topLeftCell="F1" zoomScaleNormal="100" workbookViewId="0">
      <selection activeCell="U1" sqref="U1:X2"/>
    </sheetView>
  </sheetViews>
  <sheetFormatPr defaultRowHeight="14.4" x14ac:dyDescent="0.3"/>
  <cols>
    <col min="1" max="1" width="11.21875" style="3" bestFit="1" customWidth="1"/>
    <col min="2" max="2" width="13" style="3" bestFit="1" customWidth="1"/>
    <col min="3" max="3" width="11.88671875" bestFit="1" customWidth="1"/>
    <col min="4" max="4" width="12.6640625" bestFit="1" customWidth="1"/>
    <col min="5" max="5" width="10.5546875" bestFit="1" customWidth="1"/>
    <col min="6" max="6" width="11.109375" bestFit="1" customWidth="1"/>
    <col min="7" max="7" width="11.33203125" customWidth="1"/>
    <col min="8" max="8" width="14.44140625" bestFit="1" customWidth="1"/>
    <col min="9" max="9" width="12" bestFit="1" customWidth="1"/>
    <col min="10" max="10" width="9.33203125" bestFit="1" customWidth="1"/>
    <col min="11" max="11" width="11.6640625" bestFit="1" customWidth="1"/>
    <col min="12" max="13" width="8.5546875" bestFit="1" customWidth="1"/>
    <col min="15" max="15" width="8.6640625" customWidth="1"/>
    <col min="16" max="16" width="8.5546875" bestFit="1" customWidth="1"/>
    <col min="17" max="17" width="15" bestFit="1" customWidth="1"/>
    <col min="18" max="18" width="11.21875" bestFit="1" customWidth="1"/>
    <col min="19" max="19" width="17.21875" bestFit="1" customWidth="1"/>
  </cols>
  <sheetData>
    <row r="1" spans="1:19" x14ac:dyDescent="0.3">
      <c r="A1" s="7" t="s">
        <v>46</v>
      </c>
      <c r="B1" s="7" t="s">
        <v>47</v>
      </c>
      <c r="C1" s="8" t="s">
        <v>41</v>
      </c>
      <c r="D1" s="8" t="s">
        <v>42</v>
      </c>
      <c r="E1" s="8" t="s">
        <v>48</v>
      </c>
      <c r="F1" s="8" t="s">
        <v>49</v>
      </c>
      <c r="G1" s="8" t="s">
        <v>50</v>
      </c>
      <c r="H1" s="8" t="s">
        <v>51</v>
      </c>
      <c r="I1" s="8" t="s">
        <v>52</v>
      </c>
      <c r="J1" s="8" t="s">
        <v>53</v>
      </c>
      <c r="K1" s="8" t="s">
        <v>54</v>
      </c>
      <c r="L1" s="7" t="s">
        <v>33</v>
      </c>
      <c r="M1" s="7" t="s">
        <v>34</v>
      </c>
      <c r="N1" s="7" t="s">
        <v>35</v>
      </c>
      <c r="O1" s="7" t="s">
        <v>36</v>
      </c>
      <c r="P1" s="7" t="s">
        <v>37</v>
      </c>
      <c r="Q1" s="7" t="s">
        <v>55</v>
      </c>
      <c r="R1" s="7" t="s">
        <v>60</v>
      </c>
      <c r="S1" s="7" t="s">
        <v>0</v>
      </c>
    </row>
    <row r="2" spans="1:19" x14ac:dyDescent="0.3">
      <c r="A2" s="3">
        <v>2025</v>
      </c>
      <c r="B2" s="3" t="s">
        <v>20</v>
      </c>
      <c r="C2">
        <v>15090</v>
      </c>
      <c r="D2">
        <v>4901</v>
      </c>
      <c r="E2">
        <v>39</v>
      </c>
      <c r="F2">
        <v>301</v>
      </c>
      <c r="G2">
        <v>3444</v>
      </c>
      <c r="H2">
        <v>662</v>
      </c>
      <c r="I2">
        <v>1417</v>
      </c>
      <c r="J2">
        <v>217</v>
      </c>
      <c r="K2">
        <v>59</v>
      </c>
      <c r="L2">
        <v>1735</v>
      </c>
      <c r="M2">
        <v>366</v>
      </c>
      <c r="N2">
        <v>280</v>
      </c>
      <c r="O2">
        <v>485</v>
      </c>
      <c r="P2">
        <v>1100</v>
      </c>
      <c r="Q2" t="s">
        <v>4</v>
      </c>
      <c r="R2" t="s">
        <v>56</v>
      </c>
      <c r="S2" s="9">
        <v>0.51</v>
      </c>
    </row>
    <row r="3" spans="1:19" x14ac:dyDescent="0.3">
      <c r="A3" s="3">
        <v>2025</v>
      </c>
      <c r="B3" s="3" t="s">
        <v>21</v>
      </c>
      <c r="C3">
        <v>508</v>
      </c>
      <c r="D3">
        <v>2896</v>
      </c>
      <c r="E3">
        <v>860</v>
      </c>
      <c r="F3">
        <v>1253</v>
      </c>
      <c r="G3">
        <v>1650</v>
      </c>
      <c r="H3">
        <v>2372</v>
      </c>
      <c r="I3">
        <v>1139</v>
      </c>
      <c r="J3">
        <v>1036</v>
      </c>
      <c r="K3">
        <v>724</v>
      </c>
      <c r="L3">
        <v>535</v>
      </c>
      <c r="M3">
        <v>817</v>
      </c>
      <c r="N3">
        <v>494</v>
      </c>
      <c r="O3">
        <v>599</v>
      </c>
      <c r="P3">
        <v>366</v>
      </c>
      <c r="Q3" t="s">
        <v>4</v>
      </c>
      <c r="R3" t="s">
        <v>56</v>
      </c>
      <c r="S3" s="9">
        <v>0.47</v>
      </c>
    </row>
    <row r="4" spans="1:19" x14ac:dyDescent="0.3">
      <c r="A4" s="3">
        <v>2025</v>
      </c>
      <c r="B4" s="3" t="s">
        <v>22</v>
      </c>
      <c r="C4">
        <v>9751</v>
      </c>
      <c r="D4">
        <v>1869</v>
      </c>
      <c r="E4">
        <v>101</v>
      </c>
      <c r="F4">
        <v>669</v>
      </c>
      <c r="G4">
        <v>866</v>
      </c>
      <c r="H4">
        <v>1521</v>
      </c>
      <c r="I4">
        <v>4462</v>
      </c>
      <c r="J4">
        <v>1452</v>
      </c>
      <c r="K4">
        <v>498</v>
      </c>
      <c r="L4">
        <v>800</v>
      </c>
      <c r="M4">
        <v>411</v>
      </c>
      <c r="N4">
        <v>638</v>
      </c>
      <c r="O4">
        <v>366</v>
      </c>
      <c r="P4">
        <v>531</v>
      </c>
      <c r="Q4" t="s">
        <v>4</v>
      </c>
      <c r="R4" t="s">
        <v>56</v>
      </c>
      <c r="S4" s="9">
        <v>0.17</v>
      </c>
    </row>
    <row r="5" spans="1:19" x14ac:dyDescent="0.3">
      <c r="A5" s="3">
        <v>2025</v>
      </c>
      <c r="B5" s="3" t="s">
        <v>23</v>
      </c>
      <c r="C5">
        <v>8686</v>
      </c>
      <c r="D5">
        <v>4336</v>
      </c>
      <c r="E5">
        <v>708</v>
      </c>
      <c r="F5">
        <v>1170</v>
      </c>
      <c r="G5">
        <v>1781</v>
      </c>
      <c r="H5">
        <v>1273</v>
      </c>
      <c r="I5">
        <v>1014</v>
      </c>
      <c r="J5">
        <v>518</v>
      </c>
      <c r="K5">
        <v>149</v>
      </c>
      <c r="L5">
        <v>423</v>
      </c>
      <c r="M5">
        <v>225</v>
      </c>
      <c r="N5">
        <v>1162</v>
      </c>
      <c r="O5">
        <v>283</v>
      </c>
      <c r="P5">
        <v>622</v>
      </c>
      <c r="Q5" t="s">
        <v>4</v>
      </c>
      <c r="R5" t="s">
        <v>56</v>
      </c>
      <c r="S5" s="9">
        <v>0.57999999999999996</v>
      </c>
    </row>
    <row r="6" spans="1:19" x14ac:dyDescent="0.3">
      <c r="A6" s="3">
        <v>2025</v>
      </c>
      <c r="B6" s="3" t="s">
        <v>24</v>
      </c>
      <c r="C6">
        <v>8216</v>
      </c>
      <c r="D6">
        <v>7910</v>
      </c>
      <c r="E6">
        <v>53</v>
      </c>
      <c r="F6">
        <v>486</v>
      </c>
      <c r="G6">
        <v>1235</v>
      </c>
      <c r="H6">
        <v>2145</v>
      </c>
      <c r="I6">
        <v>1513</v>
      </c>
      <c r="J6">
        <v>338</v>
      </c>
      <c r="K6">
        <v>44</v>
      </c>
      <c r="L6">
        <v>681</v>
      </c>
      <c r="M6">
        <v>331</v>
      </c>
      <c r="N6">
        <v>1171</v>
      </c>
      <c r="O6">
        <v>326</v>
      </c>
      <c r="P6">
        <v>586</v>
      </c>
      <c r="Q6" t="s">
        <v>4</v>
      </c>
      <c r="R6" t="s">
        <v>56</v>
      </c>
      <c r="S6" s="9">
        <v>0.43</v>
      </c>
    </row>
    <row r="7" spans="1:19" x14ac:dyDescent="0.3">
      <c r="A7" s="3">
        <v>2025</v>
      </c>
      <c r="B7" s="3" t="s">
        <v>25</v>
      </c>
      <c r="C7">
        <v>6453</v>
      </c>
      <c r="D7">
        <v>4606</v>
      </c>
      <c r="E7">
        <v>321</v>
      </c>
      <c r="F7">
        <v>1067</v>
      </c>
      <c r="G7">
        <v>1554</v>
      </c>
      <c r="H7">
        <v>1331</v>
      </c>
      <c r="I7">
        <v>1004</v>
      </c>
      <c r="J7">
        <v>176</v>
      </c>
      <c r="K7">
        <v>135</v>
      </c>
      <c r="L7">
        <v>472</v>
      </c>
      <c r="M7">
        <v>20</v>
      </c>
      <c r="N7">
        <v>720</v>
      </c>
      <c r="O7">
        <v>751</v>
      </c>
      <c r="P7">
        <v>1271</v>
      </c>
      <c r="Q7" t="s">
        <v>4</v>
      </c>
      <c r="R7" t="s">
        <v>56</v>
      </c>
      <c r="S7" s="9">
        <v>0.17</v>
      </c>
    </row>
    <row r="8" spans="1:19" x14ac:dyDescent="0.3">
      <c r="A8" s="3">
        <v>2025</v>
      </c>
      <c r="B8" s="3" t="s">
        <v>26</v>
      </c>
      <c r="C8">
        <v>2434</v>
      </c>
      <c r="D8">
        <v>4344</v>
      </c>
      <c r="E8">
        <v>114</v>
      </c>
      <c r="F8">
        <v>531</v>
      </c>
      <c r="G8">
        <v>1000</v>
      </c>
      <c r="H8">
        <v>2408</v>
      </c>
      <c r="I8">
        <v>627</v>
      </c>
      <c r="J8">
        <v>304</v>
      </c>
      <c r="K8">
        <v>105</v>
      </c>
      <c r="L8">
        <v>550</v>
      </c>
      <c r="M8">
        <v>500</v>
      </c>
      <c r="N8">
        <v>746</v>
      </c>
      <c r="O8">
        <v>564</v>
      </c>
      <c r="P8">
        <v>399</v>
      </c>
      <c r="Q8" t="s">
        <v>4</v>
      </c>
      <c r="R8" t="s">
        <v>56</v>
      </c>
      <c r="S8" s="9">
        <v>0.39</v>
      </c>
    </row>
    <row r="9" spans="1:19" x14ac:dyDescent="0.3">
      <c r="A9" s="3">
        <v>2025</v>
      </c>
      <c r="B9" s="3" t="s">
        <v>27</v>
      </c>
      <c r="C9">
        <v>12200</v>
      </c>
      <c r="D9">
        <v>5204</v>
      </c>
      <c r="E9">
        <v>712</v>
      </c>
      <c r="F9">
        <v>1298</v>
      </c>
      <c r="G9">
        <v>1472</v>
      </c>
      <c r="H9">
        <v>814</v>
      </c>
      <c r="I9">
        <v>799</v>
      </c>
      <c r="J9">
        <v>354</v>
      </c>
      <c r="K9">
        <v>300</v>
      </c>
      <c r="L9">
        <v>843</v>
      </c>
      <c r="M9">
        <v>1284</v>
      </c>
      <c r="N9">
        <v>643</v>
      </c>
      <c r="O9">
        <v>734</v>
      </c>
      <c r="P9">
        <v>523</v>
      </c>
      <c r="Q9" t="s">
        <v>4</v>
      </c>
      <c r="R9" t="s">
        <v>56</v>
      </c>
      <c r="S9" s="9">
        <v>0.5</v>
      </c>
    </row>
    <row r="10" spans="1:19" x14ac:dyDescent="0.3">
      <c r="A10" s="3">
        <v>2025</v>
      </c>
      <c r="B10" s="3" t="s">
        <v>28</v>
      </c>
      <c r="C10">
        <v>14481</v>
      </c>
      <c r="D10">
        <v>2272</v>
      </c>
      <c r="E10">
        <v>103</v>
      </c>
      <c r="F10">
        <v>1236</v>
      </c>
      <c r="G10">
        <v>1720</v>
      </c>
      <c r="H10">
        <v>1512</v>
      </c>
      <c r="I10">
        <v>1071</v>
      </c>
      <c r="J10">
        <v>68</v>
      </c>
      <c r="K10">
        <v>87</v>
      </c>
      <c r="L10">
        <v>23</v>
      </c>
      <c r="M10">
        <v>176</v>
      </c>
      <c r="N10">
        <v>2000</v>
      </c>
      <c r="O10">
        <v>766</v>
      </c>
      <c r="P10">
        <v>634</v>
      </c>
      <c r="Q10" t="s">
        <v>4</v>
      </c>
      <c r="R10" t="s">
        <v>56</v>
      </c>
      <c r="S10" s="9">
        <v>0.33</v>
      </c>
    </row>
    <row r="11" spans="1:19" x14ac:dyDescent="0.3">
      <c r="A11" s="3">
        <v>2025</v>
      </c>
      <c r="B11" s="3" t="s">
        <v>29</v>
      </c>
      <c r="C11">
        <v>6725</v>
      </c>
      <c r="D11">
        <v>10290</v>
      </c>
      <c r="E11">
        <v>226</v>
      </c>
      <c r="F11">
        <v>420</v>
      </c>
      <c r="G11">
        <v>890</v>
      </c>
      <c r="H11">
        <v>1583</v>
      </c>
      <c r="I11">
        <v>1371</v>
      </c>
      <c r="J11">
        <v>458</v>
      </c>
      <c r="K11">
        <v>408</v>
      </c>
      <c r="L11">
        <v>12</v>
      </c>
      <c r="M11">
        <v>424</v>
      </c>
      <c r="N11">
        <v>553</v>
      </c>
      <c r="O11">
        <v>375</v>
      </c>
      <c r="P11">
        <v>548</v>
      </c>
      <c r="Q11" t="s">
        <v>4</v>
      </c>
      <c r="R11" t="s">
        <v>56</v>
      </c>
      <c r="S11" s="9">
        <v>0.48</v>
      </c>
    </row>
    <row r="12" spans="1:19" x14ac:dyDescent="0.3">
      <c r="A12" s="3">
        <v>2025</v>
      </c>
      <c r="B12" s="3" t="s">
        <v>30</v>
      </c>
      <c r="C12">
        <v>322</v>
      </c>
      <c r="D12">
        <v>9145</v>
      </c>
      <c r="E12">
        <v>186</v>
      </c>
      <c r="F12">
        <v>337</v>
      </c>
      <c r="G12">
        <v>2403</v>
      </c>
      <c r="H12">
        <v>2057</v>
      </c>
      <c r="I12">
        <v>738</v>
      </c>
      <c r="J12">
        <v>211</v>
      </c>
      <c r="K12">
        <v>177</v>
      </c>
      <c r="L12">
        <v>742</v>
      </c>
      <c r="M12">
        <v>514</v>
      </c>
      <c r="N12">
        <v>1496</v>
      </c>
      <c r="O12">
        <v>687</v>
      </c>
      <c r="P12">
        <v>747</v>
      </c>
      <c r="Q12" t="s">
        <v>4</v>
      </c>
      <c r="R12" t="s">
        <v>56</v>
      </c>
      <c r="S12" s="9">
        <v>0.65</v>
      </c>
    </row>
    <row r="13" spans="1:19" x14ac:dyDescent="0.3">
      <c r="A13" s="3">
        <v>2025</v>
      </c>
      <c r="B13" s="3" t="s">
        <v>31</v>
      </c>
      <c r="C13">
        <v>9775</v>
      </c>
      <c r="D13">
        <v>7682</v>
      </c>
      <c r="E13">
        <v>289</v>
      </c>
      <c r="F13">
        <v>1669</v>
      </c>
      <c r="G13">
        <v>1773</v>
      </c>
      <c r="H13">
        <v>405</v>
      </c>
      <c r="I13">
        <v>401</v>
      </c>
      <c r="J13">
        <v>304</v>
      </c>
      <c r="K13">
        <v>20</v>
      </c>
      <c r="L13">
        <v>371</v>
      </c>
      <c r="M13">
        <v>335</v>
      </c>
      <c r="N13">
        <v>631</v>
      </c>
      <c r="O13">
        <v>1116</v>
      </c>
      <c r="P13">
        <v>735</v>
      </c>
      <c r="Q13" t="s">
        <v>4</v>
      </c>
      <c r="R13" t="s">
        <v>56</v>
      </c>
      <c r="S13" s="9">
        <v>0.39</v>
      </c>
    </row>
    <row r="14" spans="1:19" x14ac:dyDescent="0.3">
      <c r="A14" s="3">
        <v>2026</v>
      </c>
      <c r="B14" s="3" t="s">
        <v>20</v>
      </c>
      <c r="C14">
        <v>2121</v>
      </c>
      <c r="D14">
        <v>482</v>
      </c>
      <c r="E14">
        <v>225</v>
      </c>
      <c r="F14">
        <v>1067</v>
      </c>
      <c r="G14">
        <v>2597</v>
      </c>
      <c r="H14">
        <v>1262</v>
      </c>
      <c r="I14">
        <v>1529</v>
      </c>
      <c r="J14">
        <v>805</v>
      </c>
      <c r="K14">
        <v>550</v>
      </c>
      <c r="L14">
        <v>1651</v>
      </c>
      <c r="M14">
        <v>805</v>
      </c>
      <c r="N14">
        <v>236</v>
      </c>
      <c r="O14">
        <v>586</v>
      </c>
      <c r="P14">
        <v>92</v>
      </c>
      <c r="Q14" t="s">
        <v>4</v>
      </c>
      <c r="R14" t="s">
        <v>56</v>
      </c>
      <c r="S14" s="9">
        <v>0.22</v>
      </c>
    </row>
    <row r="15" spans="1:19" x14ac:dyDescent="0.3">
      <c r="A15" s="3">
        <v>2026</v>
      </c>
      <c r="B15" s="3" t="s">
        <v>21</v>
      </c>
      <c r="C15">
        <v>10321</v>
      </c>
      <c r="D15">
        <v>8808</v>
      </c>
      <c r="E15">
        <v>1135</v>
      </c>
      <c r="F15">
        <v>2412</v>
      </c>
      <c r="G15">
        <v>5592</v>
      </c>
      <c r="H15">
        <v>6809</v>
      </c>
      <c r="I15">
        <v>2147</v>
      </c>
      <c r="J15">
        <v>1808</v>
      </c>
      <c r="K15">
        <v>186</v>
      </c>
      <c r="L15">
        <v>1101</v>
      </c>
      <c r="M15">
        <v>667</v>
      </c>
      <c r="N15">
        <v>430</v>
      </c>
      <c r="O15">
        <v>800</v>
      </c>
      <c r="P15">
        <v>2028</v>
      </c>
      <c r="Q15" t="s">
        <v>4</v>
      </c>
      <c r="R15" t="s">
        <v>56</v>
      </c>
      <c r="S15" s="9">
        <v>0.52</v>
      </c>
    </row>
    <row r="16" spans="1:19" x14ac:dyDescent="0.3">
      <c r="A16" s="3">
        <v>2026</v>
      </c>
      <c r="B16" s="3" t="s">
        <v>22</v>
      </c>
      <c r="C16">
        <v>8507</v>
      </c>
      <c r="D16">
        <v>13708</v>
      </c>
      <c r="E16">
        <v>228</v>
      </c>
      <c r="F16">
        <v>343</v>
      </c>
      <c r="G16">
        <v>1232</v>
      </c>
      <c r="H16">
        <v>3197</v>
      </c>
      <c r="I16">
        <v>3587</v>
      </c>
      <c r="J16">
        <v>2297</v>
      </c>
      <c r="K16">
        <v>277</v>
      </c>
      <c r="L16">
        <v>1338</v>
      </c>
      <c r="M16">
        <v>171</v>
      </c>
      <c r="N16">
        <v>519</v>
      </c>
      <c r="O16">
        <v>568</v>
      </c>
      <c r="P16">
        <v>819</v>
      </c>
      <c r="Q16" t="s">
        <v>4</v>
      </c>
      <c r="R16" t="s">
        <v>56</v>
      </c>
      <c r="S16" s="9">
        <v>0.25</v>
      </c>
    </row>
    <row r="17" spans="1:19" x14ac:dyDescent="0.3">
      <c r="A17" s="3">
        <v>2026</v>
      </c>
      <c r="B17" s="3" t="s">
        <v>23</v>
      </c>
      <c r="C17">
        <v>7569</v>
      </c>
      <c r="D17">
        <v>15505</v>
      </c>
      <c r="E17">
        <v>760</v>
      </c>
      <c r="F17">
        <v>1867</v>
      </c>
      <c r="G17">
        <v>7805</v>
      </c>
      <c r="H17">
        <v>2249</v>
      </c>
      <c r="I17">
        <v>1864</v>
      </c>
      <c r="J17">
        <v>422</v>
      </c>
      <c r="K17">
        <v>161</v>
      </c>
      <c r="L17">
        <v>648</v>
      </c>
      <c r="M17">
        <v>412</v>
      </c>
      <c r="N17">
        <v>442</v>
      </c>
      <c r="O17">
        <v>185</v>
      </c>
      <c r="P17">
        <v>449</v>
      </c>
      <c r="Q17" t="s">
        <v>4</v>
      </c>
      <c r="R17" t="s">
        <v>56</v>
      </c>
      <c r="S17" s="9">
        <v>0.55000000000000004</v>
      </c>
    </row>
    <row r="18" spans="1:19" x14ac:dyDescent="0.3">
      <c r="A18" s="3">
        <v>2026</v>
      </c>
      <c r="B18" s="3" t="s">
        <v>24</v>
      </c>
      <c r="C18">
        <v>7637</v>
      </c>
      <c r="D18">
        <v>12008</v>
      </c>
      <c r="E18">
        <v>367</v>
      </c>
      <c r="F18">
        <v>599</v>
      </c>
      <c r="G18">
        <v>1422</v>
      </c>
      <c r="H18">
        <v>2800</v>
      </c>
      <c r="I18">
        <v>2114</v>
      </c>
      <c r="J18">
        <v>566</v>
      </c>
      <c r="K18">
        <v>256</v>
      </c>
      <c r="L18">
        <v>875</v>
      </c>
      <c r="M18">
        <v>524</v>
      </c>
      <c r="N18">
        <v>735</v>
      </c>
      <c r="O18">
        <v>528</v>
      </c>
      <c r="P18">
        <v>334</v>
      </c>
      <c r="Q18" t="s">
        <v>4</v>
      </c>
      <c r="R18" t="s">
        <v>56</v>
      </c>
      <c r="S18" s="9">
        <v>0.49</v>
      </c>
    </row>
    <row r="19" spans="1:19" x14ac:dyDescent="0.3">
      <c r="A19" s="3">
        <v>2026</v>
      </c>
      <c r="B19" s="3" t="s">
        <v>25</v>
      </c>
      <c r="C19">
        <v>6063</v>
      </c>
      <c r="D19">
        <v>7560</v>
      </c>
      <c r="E19">
        <v>169</v>
      </c>
      <c r="F19">
        <v>504</v>
      </c>
      <c r="G19">
        <v>754</v>
      </c>
      <c r="H19">
        <v>749</v>
      </c>
      <c r="I19">
        <v>433</v>
      </c>
      <c r="J19">
        <v>103</v>
      </c>
      <c r="K19">
        <v>19</v>
      </c>
      <c r="L19">
        <v>434</v>
      </c>
      <c r="M19">
        <v>542</v>
      </c>
      <c r="N19">
        <v>328</v>
      </c>
      <c r="O19">
        <v>1054</v>
      </c>
      <c r="P19">
        <v>645</v>
      </c>
      <c r="Q19" t="s">
        <v>4</v>
      </c>
      <c r="R19" t="s">
        <v>56</v>
      </c>
      <c r="S19" s="9">
        <v>0.41</v>
      </c>
    </row>
    <row r="20" spans="1:19" x14ac:dyDescent="0.3">
      <c r="A20" s="3">
        <v>2026</v>
      </c>
      <c r="B20" s="3" t="s">
        <v>26</v>
      </c>
      <c r="C20">
        <v>5168</v>
      </c>
      <c r="D20">
        <v>6259</v>
      </c>
      <c r="E20">
        <v>1</v>
      </c>
      <c r="F20">
        <v>419</v>
      </c>
      <c r="G20">
        <v>647</v>
      </c>
      <c r="H20">
        <v>472</v>
      </c>
      <c r="I20">
        <v>564</v>
      </c>
      <c r="J20">
        <v>296</v>
      </c>
      <c r="K20">
        <v>140</v>
      </c>
      <c r="L20">
        <v>490</v>
      </c>
      <c r="M20">
        <v>261</v>
      </c>
      <c r="N20">
        <v>950</v>
      </c>
      <c r="O20">
        <v>1255</v>
      </c>
      <c r="P20">
        <v>848</v>
      </c>
      <c r="Q20" t="s">
        <v>4</v>
      </c>
      <c r="R20" t="s">
        <v>56</v>
      </c>
      <c r="S20" s="9">
        <v>0.52</v>
      </c>
    </row>
    <row r="21" spans="1:19" x14ac:dyDescent="0.3">
      <c r="A21" s="3">
        <v>2026</v>
      </c>
      <c r="B21" s="3" t="s">
        <v>27</v>
      </c>
      <c r="C21">
        <v>12470</v>
      </c>
      <c r="D21">
        <v>1696</v>
      </c>
      <c r="E21">
        <v>474</v>
      </c>
      <c r="F21">
        <v>1119</v>
      </c>
      <c r="G21">
        <v>1947</v>
      </c>
      <c r="H21">
        <v>2642</v>
      </c>
      <c r="I21">
        <v>792</v>
      </c>
      <c r="J21">
        <v>781</v>
      </c>
      <c r="K21">
        <v>219</v>
      </c>
      <c r="L21">
        <v>672</v>
      </c>
      <c r="M21">
        <v>414</v>
      </c>
      <c r="N21">
        <v>930</v>
      </c>
      <c r="O21">
        <v>1476</v>
      </c>
      <c r="P21">
        <v>45</v>
      </c>
      <c r="Q21" t="s">
        <v>4</v>
      </c>
      <c r="R21" t="s">
        <v>56</v>
      </c>
      <c r="S21" s="9">
        <v>0.27</v>
      </c>
    </row>
    <row r="22" spans="1:19" x14ac:dyDescent="0.3">
      <c r="A22" s="3">
        <v>2026</v>
      </c>
      <c r="B22" s="3" t="s">
        <v>28</v>
      </c>
      <c r="C22">
        <v>14693</v>
      </c>
      <c r="D22">
        <v>1620</v>
      </c>
      <c r="E22">
        <v>603</v>
      </c>
      <c r="F22">
        <v>660</v>
      </c>
      <c r="G22">
        <v>922</v>
      </c>
      <c r="H22">
        <v>1397</v>
      </c>
      <c r="I22">
        <v>2169</v>
      </c>
      <c r="J22">
        <v>978</v>
      </c>
      <c r="K22">
        <v>621</v>
      </c>
      <c r="L22">
        <v>242</v>
      </c>
      <c r="M22">
        <v>1114</v>
      </c>
      <c r="N22">
        <v>376</v>
      </c>
      <c r="O22">
        <v>203</v>
      </c>
      <c r="P22">
        <v>174</v>
      </c>
      <c r="Q22" t="s">
        <v>4</v>
      </c>
      <c r="R22" t="s">
        <v>56</v>
      </c>
      <c r="S22" s="9">
        <v>0.5</v>
      </c>
    </row>
    <row r="23" spans="1:19" x14ac:dyDescent="0.3">
      <c r="A23" s="3">
        <v>2026</v>
      </c>
      <c r="B23" s="3" t="s">
        <v>29</v>
      </c>
      <c r="C23">
        <v>13444</v>
      </c>
      <c r="D23">
        <v>8106</v>
      </c>
      <c r="E23">
        <v>65</v>
      </c>
      <c r="F23">
        <v>979</v>
      </c>
      <c r="G23">
        <v>5861</v>
      </c>
      <c r="H23">
        <v>5671</v>
      </c>
      <c r="I23">
        <v>549</v>
      </c>
      <c r="J23">
        <v>63</v>
      </c>
      <c r="K23">
        <v>52</v>
      </c>
      <c r="L23">
        <v>337</v>
      </c>
      <c r="M23">
        <v>1289</v>
      </c>
      <c r="N23">
        <v>293</v>
      </c>
      <c r="O23">
        <v>610</v>
      </c>
      <c r="P23">
        <v>39</v>
      </c>
      <c r="Q23" t="s">
        <v>4</v>
      </c>
      <c r="R23" t="s">
        <v>56</v>
      </c>
      <c r="S23" s="9">
        <v>0.2</v>
      </c>
    </row>
    <row r="24" spans="1:19" x14ac:dyDescent="0.3">
      <c r="A24" s="3">
        <v>2026</v>
      </c>
      <c r="B24" s="3" t="s">
        <v>30</v>
      </c>
      <c r="C24">
        <v>2324</v>
      </c>
      <c r="D24">
        <v>7639</v>
      </c>
      <c r="E24">
        <v>1276</v>
      </c>
      <c r="F24">
        <v>2964</v>
      </c>
      <c r="G24">
        <v>3724</v>
      </c>
      <c r="H24">
        <v>4447</v>
      </c>
      <c r="I24">
        <v>3728</v>
      </c>
      <c r="J24">
        <v>1512</v>
      </c>
      <c r="K24">
        <v>528</v>
      </c>
      <c r="L24">
        <v>375</v>
      </c>
      <c r="M24">
        <v>644</v>
      </c>
      <c r="N24">
        <v>338</v>
      </c>
      <c r="O24">
        <v>736</v>
      </c>
      <c r="P24">
        <v>530</v>
      </c>
      <c r="Q24" t="s">
        <v>4</v>
      </c>
      <c r="R24" t="s">
        <v>56</v>
      </c>
      <c r="S24" s="9">
        <v>0.42</v>
      </c>
    </row>
    <row r="25" spans="1:19" x14ac:dyDescent="0.3">
      <c r="A25" s="3">
        <v>2026</v>
      </c>
      <c r="B25" s="3" t="s">
        <v>31</v>
      </c>
      <c r="C25">
        <v>12586</v>
      </c>
      <c r="D25">
        <v>820</v>
      </c>
      <c r="E25">
        <v>516</v>
      </c>
      <c r="F25">
        <v>1754</v>
      </c>
      <c r="G25">
        <v>2767</v>
      </c>
      <c r="H25">
        <v>2046</v>
      </c>
      <c r="I25">
        <v>1432</v>
      </c>
      <c r="J25">
        <v>382</v>
      </c>
      <c r="K25">
        <v>336</v>
      </c>
      <c r="L25">
        <v>1062</v>
      </c>
      <c r="M25">
        <v>1071</v>
      </c>
      <c r="N25">
        <v>742</v>
      </c>
      <c r="O25">
        <v>288</v>
      </c>
      <c r="P25">
        <v>249</v>
      </c>
      <c r="Q25" t="s">
        <v>4</v>
      </c>
      <c r="R25" t="s">
        <v>56</v>
      </c>
      <c r="S25" s="9">
        <v>0.56999999999999995</v>
      </c>
    </row>
    <row r="26" spans="1:19" x14ac:dyDescent="0.3">
      <c r="A26" s="3">
        <v>2027</v>
      </c>
      <c r="B26" s="3" t="s">
        <v>20</v>
      </c>
      <c r="C26">
        <v>18726</v>
      </c>
      <c r="D26">
        <v>29801</v>
      </c>
      <c r="E26">
        <v>74</v>
      </c>
      <c r="F26">
        <v>1511</v>
      </c>
      <c r="G26">
        <v>5603</v>
      </c>
      <c r="H26">
        <v>5741</v>
      </c>
      <c r="I26">
        <v>2858</v>
      </c>
      <c r="J26">
        <v>1164</v>
      </c>
      <c r="K26">
        <v>31</v>
      </c>
      <c r="L26">
        <v>711</v>
      </c>
      <c r="M26">
        <v>941</v>
      </c>
      <c r="N26">
        <v>108</v>
      </c>
      <c r="O26">
        <v>667</v>
      </c>
      <c r="P26">
        <v>1038</v>
      </c>
      <c r="Q26" t="s">
        <v>4</v>
      </c>
      <c r="R26" t="s">
        <v>56</v>
      </c>
      <c r="S26" s="9">
        <v>0.27</v>
      </c>
    </row>
    <row r="27" spans="1:19" x14ac:dyDescent="0.3">
      <c r="A27" s="3">
        <v>2027</v>
      </c>
      <c r="B27" s="3" t="s">
        <v>21</v>
      </c>
      <c r="C27">
        <v>17087</v>
      </c>
      <c r="D27">
        <v>15796</v>
      </c>
      <c r="E27">
        <v>1909</v>
      </c>
      <c r="F27">
        <v>2881</v>
      </c>
      <c r="G27">
        <v>5551</v>
      </c>
      <c r="H27">
        <v>2481</v>
      </c>
      <c r="I27">
        <v>2067</v>
      </c>
      <c r="J27">
        <v>875</v>
      </c>
      <c r="K27">
        <v>506</v>
      </c>
      <c r="L27">
        <v>156</v>
      </c>
      <c r="M27">
        <v>390</v>
      </c>
      <c r="N27">
        <v>705</v>
      </c>
      <c r="O27">
        <v>629</v>
      </c>
      <c r="P27">
        <v>1447</v>
      </c>
      <c r="Q27" t="s">
        <v>4</v>
      </c>
      <c r="R27" t="s">
        <v>56</v>
      </c>
      <c r="S27" s="9">
        <v>0.43</v>
      </c>
    </row>
    <row r="28" spans="1:19" x14ac:dyDescent="0.3">
      <c r="A28" s="3">
        <v>2027</v>
      </c>
      <c r="B28" s="3" t="s">
        <v>22</v>
      </c>
      <c r="C28">
        <v>10108</v>
      </c>
      <c r="D28">
        <v>21606</v>
      </c>
      <c r="E28">
        <v>553</v>
      </c>
      <c r="F28">
        <v>2045</v>
      </c>
      <c r="G28">
        <v>2765</v>
      </c>
      <c r="H28">
        <v>2278</v>
      </c>
      <c r="I28">
        <v>1140</v>
      </c>
      <c r="J28">
        <v>117</v>
      </c>
      <c r="K28">
        <v>259</v>
      </c>
      <c r="L28">
        <v>944</v>
      </c>
      <c r="M28">
        <v>371</v>
      </c>
      <c r="N28">
        <v>113</v>
      </c>
      <c r="O28">
        <v>345</v>
      </c>
      <c r="P28">
        <v>1298</v>
      </c>
      <c r="Q28" t="s">
        <v>4</v>
      </c>
      <c r="R28" t="s">
        <v>56</v>
      </c>
      <c r="S28" s="9">
        <v>0.34</v>
      </c>
    </row>
    <row r="29" spans="1:19" x14ac:dyDescent="0.3">
      <c r="A29" s="3">
        <v>2027</v>
      </c>
      <c r="B29" s="3" t="s">
        <v>23</v>
      </c>
      <c r="C29">
        <v>13843</v>
      </c>
      <c r="D29">
        <v>24970</v>
      </c>
      <c r="E29">
        <v>107</v>
      </c>
      <c r="F29">
        <v>263</v>
      </c>
      <c r="G29">
        <v>1412</v>
      </c>
      <c r="H29">
        <v>3836</v>
      </c>
      <c r="I29">
        <v>2081</v>
      </c>
      <c r="J29">
        <v>311</v>
      </c>
      <c r="K29">
        <v>139</v>
      </c>
      <c r="L29">
        <v>420</v>
      </c>
      <c r="M29">
        <v>392</v>
      </c>
      <c r="N29">
        <v>307</v>
      </c>
      <c r="O29">
        <v>312</v>
      </c>
      <c r="P29">
        <v>865</v>
      </c>
      <c r="Q29" t="s">
        <v>4</v>
      </c>
      <c r="R29" t="s">
        <v>56</v>
      </c>
      <c r="S29" s="9">
        <v>0.49</v>
      </c>
    </row>
    <row r="30" spans="1:19" x14ac:dyDescent="0.3">
      <c r="A30" s="3">
        <v>2027</v>
      </c>
      <c r="B30" s="3" t="s">
        <v>24</v>
      </c>
      <c r="C30">
        <v>14905</v>
      </c>
      <c r="D30">
        <v>14158</v>
      </c>
      <c r="E30">
        <v>648</v>
      </c>
      <c r="F30">
        <v>1820</v>
      </c>
      <c r="G30">
        <v>3031</v>
      </c>
      <c r="H30">
        <v>2757</v>
      </c>
      <c r="I30">
        <v>1975</v>
      </c>
      <c r="J30">
        <v>1499</v>
      </c>
      <c r="K30">
        <v>456</v>
      </c>
      <c r="L30">
        <v>386</v>
      </c>
      <c r="M30">
        <v>657</v>
      </c>
      <c r="N30">
        <v>473</v>
      </c>
      <c r="O30">
        <v>583</v>
      </c>
      <c r="P30">
        <v>498</v>
      </c>
      <c r="Q30" t="s">
        <v>4</v>
      </c>
      <c r="R30" t="s">
        <v>56</v>
      </c>
      <c r="S30" s="9">
        <v>0.42</v>
      </c>
    </row>
    <row r="31" spans="1:19" x14ac:dyDescent="0.3">
      <c r="A31" s="3">
        <v>2027</v>
      </c>
      <c r="B31" s="3" t="s">
        <v>25</v>
      </c>
      <c r="C31">
        <v>21647</v>
      </c>
      <c r="D31">
        <v>2667</v>
      </c>
      <c r="E31">
        <v>1935</v>
      </c>
      <c r="F31">
        <v>4362</v>
      </c>
      <c r="G31">
        <v>4812</v>
      </c>
      <c r="H31">
        <v>4003</v>
      </c>
      <c r="I31">
        <v>2397</v>
      </c>
      <c r="J31">
        <v>2155</v>
      </c>
      <c r="K31">
        <v>1164</v>
      </c>
      <c r="L31">
        <v>646</v>
      </c>
      <c r="M31">
        <v>475</v>
      </c>
      <c r="N31">
        <v>325</v>
      </c>
      <c r="O31">
        <v>800</v>
      </c>
      <c r="P31">
        <v>636</v>
      </c>
      <c r="Q31" t="s">
        <v>4</v>
      </c>
      <c r="R31" t="s">
        <v>56</v>
      </c>
      <c r="S31" s="9">
        <v>0.5</v>
      </c>
    </row>
    <row r="32" spans="1:19" x14ac:dyDescent="0.3">
      <c r="A32" s="3">
        <v>2027</v>
      </c>
      <c r="B32" s="3" t="s">
        <v>26</v>
      </c>
      <c r="C32">
        <v>14090</v>
      </c>
      <c r="D32">
        <v>12960</v>
      </c>
      <c r="E32">
        <v>965</v>
      </c>
      <c r="F32">
        <v>2507</v>
      </c>
      <c r="G32">
        <v>7399</v>
      </c>
      <c r="H32">
        <v>4559</v>
      </c>
      <c r="I32">
        <v>5121</v>
      </c>
      <c r="J32">
        <v>2213</v>
      </c>
      <c r="K32">
        <v>1020</v>
      </c>
      <c r="L32">
        <v>417</v>
      </c>
      <c r="M32">
        <v>367</v>
      </c>
      <c r="N32">
        <v>804</v>
      </c>
      <c r="O32">
        <v>364</v>
      </c>
      <c r="P32">
        <v>914</v>
      </c>
      <c r="Q32" t="s">
        <v>4</v>
      </c>
      <c r="R32" t="s">
        <v>56</v>
      </c>
      <c r="S32" s="9">
        <v>0.24</v>
      </c>
    </row>
    <row r="33" spans="1:19" x14ac:dyDescent="0.3">
      <c r="A33" s="3">
        <v>2027</v>
      </c>
      <c r="B33" s="3" t="s">
        <v>27</v>
      </c>
      <c r="C33">
        <v>8095</v>
      </c>
      <c r="D33">
        <v>20613</v>
      </c>
      <c r="E33">
        <v>388</v>
      </c>
      <c r="F33">
        <v>3047</v>
      </c>
      <c r="G33">
        <v>3163</v>
      </c>
      <c r="H33">
        <v>8406</v>
      </c>
      <c r="I33">
        <v>2859</v>
      </c>
      <c r="J33">
        <v>846</v>
      </c>
      <c r="K33">
        <v>240</v>
      </c>
      <c r="L33">
        <v>57</v>
      </c>
      <c r="M33">
        <v>450</v>
      </c>
      <c r="N33">
        <v>199</v>
      </c>
      <c r="O33">
        <v>824</v>
      </c>
      <c r="P33">
        <v>531</v>
      </c>
      <c r="Q33" t="s">
        <v>4</v>
      </c>
      <c r="R33" t="s">
        <v>56</v>
      </c>
      <c r="S33" s="9">
        <v>0.27</v>
      </c>
    </row>
    <row r="34" spans="1:19" x14ac:dyDescent="0.3">
      <c r="A34" s="3">
        <v>2027</v>
      </c>
      <c r="B34" s="3" t="s">
        <v>28</v>
      </c>
      <c r="C34">
        <v>31660</v>
      </c>
      <c r="D34">
        <v>32951</v>
      </c>
      <c r="E34">
        <v>882</v>
      </c>
      <c r="F34">
        <v>2526</v>
      </c>
      <c r="G34">
        <v>2576</v>
      </c>
      <c r="H34">
        <v>8568</v>
      </c>
      <c r="I34">
        <v>9530</v>
      </c>
      <c r="J34">
        <v>5595</v>
      </c>
      <c r="K34">
        <v>904</v>
      </c>
      <c r="L34">
        <v>863</v>
      </c>
      <c r="M34">
        <v>632</v>
      </c>
      <c r="N34">
        <v>25</v>
      </c>
      <c r="O34">
        <v>173</v>
      </c>
      <c r="P34">
        <v>137</v>
      </c>
      <c r="Q34" t="s">
        <v>4</v>
      </c>
      <c r="R34" t="s">
        <v>56</v>
      </c>
      <c r="S34" s="9">
        <v>0.57999999999999996</v>
      </c>
    </row>
    <row r="35" spans="1:19" x14ac:dyDescent="0.3">
      <c r="A35" s="3">
        <v>2027</v>
      </c>
      <c r="B35" s="3" t="s">
        <v>29</v>
      </c>
      <c r="C35">
        <v>25585</v>
      </c>
      <c r="D35">
        <v>20420</v>
      </c>
      <c r="E35">
        <v>2488</v>
      </c>
      <c r="F35">
        <v>3576</v>
      </c>
      <c r="G35">
        <v>5116</v>
      </c>
      <c r="H35">
        <v>3866</v>
      </c>
      <c r="I35">
        <v>3387</v>
      </c>
      <c r="J35">
        <v>1534</v>
      </c>
      <c r="K35">
        <v>372</v>
      </c>
      <c r="L35">
        <v>1556</v>
      </c>
      <c r="M35">
        <v>1139</v>
      </c>
      <c r="N35">
        <v>866</v>
      </c>
      <c r="O35">
        <v>309</v>
      </c>
      <c r="P35">
        <v>741</v>
      </c>
      <c r="Q35" t="s">
        <v>4</v>
      </c>
      <c r="R35" t="s">
        <v>56</v>
      </c>
      <c r="S35" s="9">
        <v>0.23</v>
      </c>
    </row>
    <row r="36" spans="1:19" x14ac:dyDescent="0.3">
      <c r="A36" s="3">
        <v>2027</v>
      </c>
      <c r="B36" s="3" t="s">
        <v>30</v>
      </c>
      <c r="C36">
        <v>25208</v>
      </c>
      <c r="D36">
        <v>9427</v>
      </c>
      <c r="E36">
        <v>224</v>
      </c>
      <c r="F36">
        <v>3008</v>
      </c>
      <c r="G36">
        <v>3718</v>
      </c>
      <c r="H36">
        <v>5994</v>
      </c>
      <c r="I36">
        <v>5349</v>
      </c>
      <c r="J36">
        <v>2272</v>
      </c>
      <c r="K36">
        <v>62</v>
      </c>
      <c r="L36">
        <v>646</v>
      </c>
      <c r="M36">
        <v>643</v>
      </c>
      <c r="N36">
        <v>119</v>
      </c>
      <c r="O36">
        <v>739</v>
      </c>
      <c r="P36">
        <v>787</v>
      </c>
      <c r="Q36" t="s">
        <v>4</v>
      </c>
      <c r="R36" t="s">
        <v>56</v>
      </c>
      <c r="S36" s="9">
        <v>0.64</v>
      </c>
    </row>
    <row r="37" spans="1:19" x14ac:dyDescent="0.3">
      <c r="A37" s="3">
        <v>2027</v>
      </c>
      <c r="B37" s="3" t="s">
        <v>31</v>
      </c>
      <c r="C37">
        <v>12981</v>
      </c>
      <c r="D37">
        <v>11715</v>
      </c>
      <c r="E37">
        <v>2550</v>
      </c>
      <c r="F37">
        <v>3131</v>
      </c>
      <c r="G37">
        <v>4514</v>
      </c>
      <c r="H37">
        <v>4313</v>
      </c>
      <c r="I37">
        <v>2682</v>
      </c>
      <c r="J37">
        <v>707</v>
      </c>
      <c r="K37">
        <v>143</v>
      </c>
      <c r="L37">
        <v>706</v>
      </c>
      <c r="M37">
        <v>722</v>
      </c>
      <c r="N37">
        <v>351</v>
      </c>
      <c r="O37">
        <v>886</v>
      </c>
      <c r="P37">
        <v>156</v>
      </c>
      <c r="Q37" t="s">
        <v>4</v>
      </c>
      <c r="R37" t="s">
        <v>56</v>
      </c>
      <c r="S37" s="9">
        <v>0.32</v>
      </c>
    </row>
    <row r="38" spans="1:19" x14ac:dyDescent="0.3">
      <c r="A38" s="3">
        <v>2025</v>
      </c>
      <c r="B38" s="3" t="s">
        <v>20</v>
      </c>
      <c r="C38">
        <v>631</v>
      </c>
      <c r="D38">
        <v>5716</v>
      </c>
      <c r="E38">
        <v>37</v>
      </c>
      <c r="F38">
        <v>816</v>
      </c>
      <c r="G38">
        <v>1172</v>
      </c>
      <c r="H38">
        <v>1060</v>
      </c>
      <c r="I38">
        <v>1120</v>
      </c>
      <c r="J38">
        <v>235</v>
      </c>
      <c r="K38">
        <v>71</v>
      </c>
      <c r="L38">
        <v>744</v>
      </c>
      <c r="M38">
        <v>501</v>
      </c>
      <c r="N38">
        <v>263</v>
      </c>
      <c r="O38">
        <v>679</v>
      </c>
      <c r="P38">
        <v>29</v>
      </c>
      <c r="Q38" t="s">
        <v>5</v>
      </c>
      <c r="R38" t="s">
        <v>58</v>
      </c>
      <c r="S38" s="9">
        <v>0.38</v>
      </c>
    </row>
    <row r="39" spans="1:19" x14ac:dyDescent="0.3">
      <c r="A39" s="3">
        <v>2025</v>
      </c>
      <c r="B39" s="3" t="s">
        <v>21</v>
      </c>
      <c r="C39">
        <v>16691</v>
      </c>
      <c r="D39">
        <v>370</v>
      </c>
      <c r="E39">
        <v>282</v>
      </c>
      <c r="F39">
        <v>982</v>
      </c>
      <c r="G39">
        <v>1479</v>
      </c>
      <c r="H39">
        <v>1782</v>
      </c>
      <c r="I39">
        <v>785</v>
      </c>
      <c r="J39">
        <v>420</v>
      </c>
      <c r="K39">
        <v>43</v>
      </c>
      <c r="L39">
        <v>516</v>
      </c>
      <c r="M39">
        <v>540</v>
      </c>
      <c r="N39">
        <v>566</v>
      </c>
      <c r="O39">
        <v>778</v>
      </c>
      <c r="P39">
        <v>1173</v>
      </c>
      <c r="Q39" t="s">
        <v>5</v>
      </c>
      <c r="R39" t="s">
        <v>58</v>
      </c>
      <c r="S39" s="9">
        <v>0.61</v>
      </c>
    </row>
    <row r="40" spans="1:19" x14ac:dyDescent="0.3">
      <c r="A40" s="3">
        <v>2025</v>
      </c>
      <c r="B40" s="3" t="s">
        <v>22</v>
      </c>
      <c r="C40">
        <v>3500</v>
      </c>
      <c r="D40">
        <v>6508</v>
      </c>
      <c r="E40">
        <v>298</v>
      </c>
      <c r="F40">
        <v>356</v>
      </c>
      <c r="G40">
        <v>463</v>
      </c>
      <c r="H40">
        <v>2042</v>
      </c>
      <c r="I40">
        <v>2173</v>
      </c>
      <c r="J40">
        <v>526</v>
      </c>
      <c r="K40">
        <v>315</v>
      </c>
      <c r="L40">
        <v>644</v>
      </c>
      <c r="M40">
        <v>268</v>
      </c>
      <c r="N40">
        <v>596</v>
      </c>
      <c r="O40">
        <v>1154</v>
      </c>
      <c r="P40">
        <v>1096</v>
      </c>
      <c r="Q40" t="s">
        <v>5</v>
      </c>
      <c r="R40" t="s">
        <v>58</v>
      </c>
      <c r="S40" s="9">
        <v>0.3</v>
      </c>
    </row>
    <row r="41" spans="1:19" x14ac:dyDescent="0.3">
      <c r="A41" s="3">
        <v>2025</v>
      </c>
      <c r="B41" s="3" t="s">
        <v>23</v>
      </c>
      <c r="C41">
        <v>7797</v>
      </c>
      <c r="D41">
        <v>8748</v>
      </c>
      <c r="E41">
        <v>105</v>
      </c>
      <c r="F41">
        <v>569</v>
      </c>
      <c r="G41">
        <v>2181</v>
      </c>
      <c r="H41">
        <v>1277</v>
      </c>
      <c r="I41">
        <v>253</v>
      </c>
      <c r="J41">
        <v>95</v>
      </c>
      <c r="K41">
        <v>8</v>
      </c>
      <c r="L41">
        <v>325</v>
      </c>
      <c r="M41">
        <v>905</v>
      </c>
      <c r="N41">
        <v>171</v>
      </c>
      <c r="O41">
        <v>391</v>
      </c>
      <c r="P41">
        <v>4</v>
      </c>
      <c r="Q41" t="s">
        <v>5</v>
      </c>
      <c r="R41" t="s">
        <v>58</v>
      </c>
      <c r="S41" s="9">
        <v>0.42</v>
      </c>
    </row>
    <row r="42" spans="1:19" x14ac:dyDescent="0.3">
      <c r="A42" s="3">
        <v>2025</v>
      </c>
      <c r="B42" s="3" t="s">
        <v>24</v>
      </c>
      <c r="C42">
        <v>6706</v>
      </c>
      <c r="D42">
        <v>8862</v>
      </c>
      <c r="E42">
        <v>397</v>
      </c>
      <c r="F42">
        <v>790</v>
      </c>
      <c r="G42">
        <v>854</v>
      </c>
      <c r="H42">
        <v>2082</v>
      </c>
      <c r="I42">
        <v>919</v>
      </c>
      <c r="J42">
        <v>640</v>
      </c>
      <c r="K42">
        <v>111</v>
      </c>
      <c r="L42">
        <v>402</v>
      </c>
      <c r="M42">
        <v>565</v>
      </c>
      <c r="N42">
        <v>888</v>
      </c>
      <c r="O42">
        <v>956</v>
      </c>
      <c r="P42">
        <v>652</v>
      </c>
      <c r="Q42" t="s">
        <v>5</v>
      </c>
      <c r="R42" t="s">
        <v>58</v>
      </c>
      <c r="S42" s="9">
        <v>0.2</v>
      </c>
    </row>
    <row r="43" spans="1:19" x14ac:dyDescent="0.3">
      <c r="A43" s="3">
        <v>2025</v>
      </c>
      <c r="B43" s="3" t="s">
        <v>25</v>
      </c>
      <c r="C43">
        <v>3446</v>
      </c>
      <c r="D43">
        <v>6390</v>
      </c>
      <c r="E43">
        <v>384</v>
      </c>
      <c r="F43">
        <v>559</v>
      </c>
      <c r="G43">
        <v>1714</v>
      </c>
      <c r="H43">
        <v>1226</v>
      </c>
      <c r="I43">
        <v>550</v>
      </c>
      <c r="J43">
        <v>302</v>
      </c>
      <c r="K43">
        <v>31</v>
      </c>
      <c r="L43">
        <v>584</v>
      </c>
      <c r="M43">
        <v>500</v>
      </c>
      <c r="N43">
        <v>1216</v>
      </c>
      <c r="O43">
        <v>400</v>
      </c>
      <c r="P43">
        <v>270</v>
      </c>
      <c r="Q43" t="s">
        <v>5</v>
      </c>
      <c r="R43" t="s">
        <v>58</v>
      </c>
      <c r="S43" s="9">
        <v>0.43</v>
      </c>
    </row>
    <row r="44" spans="1:19" x14ac:dyDescent="0.3">
      <c r="A44" s="3">
        <v>2025</v>
      </c>
      <c r="B44" s="3" t="s">
        <v>26</v>
      </c>
      <c r="C44">
        <v>10418</v>
      </c>
      <c r="D44">
        <v>1692</v>
      </c>
      <c r="E44">
        <v>139</v>
      </c>
      <c r="F44">
        <v>454</v>
      </c>
      <c r="G44">
        <v>915</v>
      </c>
      <c r="H44">
        <v>3551</v>
      </c>
      <c r="I44">
        <v>591</v>
      </c>
      <c r="J44">
        <v>295</v>
      </c>
      <c r="K44">
        <v>113</v>
      </c>
      <c r="L44">
        <v>968</v>
      </c>
      <c r="M44">
        <v>737</v>
      </c>
      <c r="N44">
        <v>552</v>
      </c>
      <c r="O44">
        <v>281</v>
      </c>
      <c r="P44">
        <v>498</v>
      </c>
      <c r="Q44" t="s">
        <v>5</v>
      </c>
      <c r="R44" t="s">
        <v>58</v>
      </c>
      <c r="S44" s="9">
        <v>0.4</v>
      </c>
    </row>
    <row r="45" spans="1:19" x14ac:dyDescent="0.3">
      <c r="A45" s="3">
        <v>2025</v>
      </c>
      <c r="B45" s="3" t="s">
        <v>27</v>
      </c>
      <c r="C45">
        <v>2926</v>
      </c>
      <c r="D45">
        <v>4038</v>
      </c>
      <c r="E45">
        <v>803</v>
      </c>
      <c r="F45">
        <v>1344</v>
      </c>
      <c r="G45">
        <v>1760</v>
      </c>
      <c r="H45">
        <v>1025</v>
      </c>
      <c r="I45">
        <v>905</v>
      </c>
      <c r="J45">
        <v>166</v>
      </c>
      <c r="K45">
        <v>38</v>
      </c>
      <c r="L45">
        <v>605</v>
      </c>
      <c r="M45">
        <v>601</v>
      </c>
      <c r="N45">
        <v>828</v>
      </c>
      <c r="O45">
        <v>29</v>
      </c>
      <c r="P45">
        <v>778</v>
      </c>
      <c r="Q45" t="s">
        <v>5</v>
      </c>
      <c r="R45" t="s">
        <v>58</v>
      </c>
      <c r="S45" s="9">
        <v>0.19</v>
      </c>
    </row>
    <row r="46" spans="1:19" x14ac:dyDescent="0.3">
      <c r="A46" s="3">
        <v>2025</v>
      </c>
      <c r="B46" s="3" t="s">
        <v>28</v>
      </c>
      <c r="C46">
        <v>6002</v>
      </c>
      <c r="D46">
        <v>9471</v>
      </c>
      <c r="E46">
        <v>325</v>
      </c>
      <c r="F46">
        <v>979</v>
      </c>
      <c r="G46">
        <v>2928</v>
      </c>
      <c r="H46">
        <v>1136</v>
      </c>
      <c r="I46">
        <v>402</v>
      </c>
      <c r="J46">
        <v>123</v>
      </c>
      <c r="K46">
        <v>320</v>
      </c>
      <c r="L46">
        <v>710</v>
      </c>
      <c r="M46">
        <v>1062</v>
      </c>
      <c r="N46">
        <v>533</v>
      </c>
      <c r="O46">
        <v>607</v>
      </c>
      <c r="P46">
        <v>650</v>
      </c>
      <c r="Q46" t="s">
        <v>5</v>
      </c>
      <c r="R46" t="s">
        <v>58</v>
      </c>
      <c r="S46" s="9">
        <v>0.56000000000000005</v>
      </c>
    </row>
    <row r="47" spans="1:19" x14ac:dyDescent="0.3">
      <c r="A47" s="3">
        <v>2025</v>
      </c>
      <c r="B47" s="3" t="s">
        <v>29</v>
      </c>
      <c r="C47">
        <v>1944</v>
      </c>
      <c r="D47">
        <v>1033</v>
      </c>
      <c r="E47">
        <v>50</v>
      </c>
      <c r="F47">
        <v>434</v>
      </c>
      <c r="G47">
        <v>2408</v>
      </c>
      <c r="H47">
        <v>3143</v>
      </c>
      <c r="I47">
        <v>2893</v>
      </c>
      <c r="J47">
        <v>666</v>
      </c>
      <c r="K47">
        <v>206</v>
      </c>
      <c r="L47">
        <v>325</v>
      </c>
      <c r="M47">
        <v>531</v>
      </c>
      <c r="N47">
        <v>978</v>
      </c>
      <c r="O47">
        <v>1405</v>
      </c>
      <c r="P47">
        <v>817</v>
      </c>
      <c r="Q47" t="s">
        <v>5</v>
      </c>
      <c r="R47" t="s">
        <v>58</v>
      </c>
      <c r="S47" s="9">
        <v>0.37</v>
      </c>
    </row>
    <row r="48" spans="1:19" x14ac:dyDescent="0.3">
      <c r="A48" s="3">
        <v>2025</v>
      </c>
      <c r="B48" s="3" t="s">
        <v>30</v>
      </c>
      <c r="C48">
        <v>9929</v>
      </c>
      <c r="D48">
        <v>1477</v>
      </c>
      <c r="E48">
        <v>140</v>
      </c>
      <c r="F48">
        <v>372</v>
      </c>
      <c r="G48">
        <v>3617</v>
      </c>
      <c r="H48">
        <v>1522</v>
      </c>
      <c r="I48">
        <v>536</v>
      </c>
      <c r="J48">
        <v>207</v>
      </c>
      <c r="K48">
        <v>35</v>
      </c>
      <c r="L48">
        <v>58</v>
      </c>
      <c r="M48">
        <v>730</v>
      </c>
      <c r="N48">
        <v>1059</v>
      </c>
      <c r="O48">
        <v>1091</v>
      </c>
      <c r="P48">
        <v>968</v>
      </c>
      <c r="Q48" t="s">
        <v>5</v>
      </c>
      <c r="R48" t="s">
        <v>58</v>
      </c>
      <c r="S48" s="9">
        <v>0.36</v>
      </c>
    </row>
    <row r="49" spans="1:19" x14ac:dyDescent="0.3">
      <c r="A49" s="3">
        <v>2025</v>
      </c>
      <c r="B49" s="3" t="s">
        <v>31</v>
      </c>
      <c r="C49">
        <v>3682</v>
      </c>
      <c r="D49">
        <v>8615</v>
      </c>
      <c r="E49">
        <v>571</v>
      </c>
      <c r="F49">
        <v>1319</v>
      </c>
      <c r="G49">
        <v>1499</v>
      </c>
      <c r="H49">
        <v>1254</v>
      </c>
      <c r="I49">
        <v>1122</v>
      </c>
      <c r="J49">
        <v>802</v>
      </c>
      <c r="K49">
        <v>103</v>
      </c>
      <c r="L49">
        <v>540</v>
      </c>
      <c r="M49">
        <v>451</v>
      </c>
      <c r="N49">
        <v>719</v>
      </c>
      <c r="O49">
        <v>122</v>
      </c>
      <c r="P49">
        <v>743</v>
      </c>
      <c r="Q49" t="s">
        <v>5</v>
      </c>
      <c r="R49" t="s">
        <v>58</v>
      </c>
      <c r="S49" s="9">
        <v>0.18</v>
      </c>
    </row>
    <row r="50" spans="1:19" x14ac:dyDescent="0.3">
      <c r="A50" s="3">
        <v>2026</v>
      </c>
      <c r="B50" s="3" t="s">
        <v>20</v>
      </c>
      <c r="C50">
        <v>14652</v>
      </c>
      <c r="D50">
        <v>7974</v>
      </c>
      <c r="E50">
        <v>118</v>
      </c>
      <c r="F50">
        <v>933</v>
      </c>
      <c r="G50">
        <v>2676</v>
      </c>
      <c r="H50">
        <v>1580</v>
      </c>
      <c r="I50">
        <v>1879</v>
      </c>
      <c r="J50">
        <v>143</v>
      </c>
      <c r="K50">
        <v>142</v>
      </c>
      <c r="L50">
        <v>508</v>
      </c>
      <c r="M50">
        <v>580</v>
      </c>
      <c r="N50">
        <v>421</v>
      </c>
      <c r="O50">
        <v>501</v>
      </c>
      <c r="P50">
        <v>730</v>
      </c>
      <c r="Q50" t="s">
        <v>5</v>
      </c>
      <c r="R50" t="s">
        <v>58</v>
      </c>
      <c r="S50" s="9">
        <v>0.35</v>
      </c>
    </row>
    <row r="51" spans="1:19" x14ac:dyDescent="0.3">
      <c r="A51" s="3">
        <v>2026</v>
      </c>
      <c r="B51" s="3" t="s">
        <v>21</v>
      </c>
      <c r="C51">
        <v>6931</v>
      </c>
      <c r="D51">
        <v>6399</v>
      </c>
      <c r="E51">
        <v>824</v>
      </c>
      <c r="F51">
        <v>1490</v>
      </c>
      <c r="G51">
        <v>2481</v>
      </c>
      <c r="H51">
        <v>3592</v>
      </c>
      <c r="I51">
        <v>1474</v>
      </c>
      <c r="J51">
        <v>990</v>
      </c>
      <c r="K51">
        <v>387</v>
      </c>
      <c r="L51">
        <v>1091</v>
      </c>
      <c r="M51">
        <v>734</v>
      </c>
      <c r="N51">
        <v>285</v>
      </c>
      <c r="O51">
        <v>49</v>
      </c>
      <c r="P51">
        <v>361</v>
      </c>
      <c r="Q51" t="s">
        <v>5</v>
      </c>
      <c r="R51" t="s">
        <v>58</v>
      </c>
      <c r="S51" s="9">
        <v>0.32</v>
      </c>
    </row>
    <row r="52" spans="1:19" x14ac:dyDescent="0.3">
      <c r="A52" s="3">
        <v>2026</v>
      </c>
      <c r="B52" s="3" t="s">
        <v>22</v>
      </c>
      <c r="C52">
        <v>15226</v>
      </c>
      <c r="D52">
        <v>442</v>
      </c>
      <c r="E52">
        <v>66</v>
      </c>
      <c r="F52">
        <v>454</v>
      </c>
      <c r="G52">
        <v>3142</v>
      </c>
      <c r="H52">
        <v>4415</v>
      </c>
      <c r="I52">
        <v>4934</v>
      </c>
      <c r="J52">
        <v>4253</v>
      </c>
      <c r="K52">
        <v>337</v>
      </c>
      <c r="L52">
        <v>1182</v>
      </c>
      <c r="M52">
        <v>1218</v>
      </c>
      <c r="N52">
        <v>70</v>
      </c>
      <c r="O52">
        <v>434</v>
      </c>
      <c r="P52">
        <v>693</v>
      </c>
      <c r="Q52" t="s">
        <v>5</v>
      </c>
      <c r="R52" t="s">
        <v>58</v>
      </c>
      <c r="S52" s="9">
        <v>0.59</v>
      </c>
    </row>
    <row r="53" spans="1:19" x14ac:dyDescent="0.3">
      <c r="A53" s="3">
        <v>2026</v>
      </c>
      <c r="B53" s="3" t="s">
        <v>23</v>
      </c>
      <c r="C53">
        <v>12836</v>
      </c>
      <c r="D53">
        <v>5858</v>
      </c>
      <c r="E53">
        <v>1020</v>
      </c>
      <c r="F53">
        <v>1731</v>
      </c>
      <c r="G53">
        <v>5205</v>
      </c>
      <c r="H53">
        <v>2055</v>
      </c>
      <c r="I53">
        <v>1077</v>
      </c>
      <c r="J53">
        <v>392</v>
      </c>
      <c r="K53">
        <v>120</v>
      </c>
      <c r="L53">
        <v>1006</v>
      </c>
      <c r="M53">
        <v>58</v>
      </c>
      <c r="N53">
        <v>316</v>
      </c>
      <c r="O53">
        <v>179</v>
      </c>
      <c r="P53">
        <v>267</v>
      </c>
      <c r="Q53" t="s">
        <v>5</v>
      </c>
      <c r="R53" t="s">
        <v>58</v>
      </c>
      <c r="S53" s="9">
        <v>0.44</v>
      </c>
    </row>
    <row r="54" spans="1:19" x14ac:dyDescent="0.3">
      <c r="A54" s="3">
        <v>2026</v>
      </c>
      <c r="B54" s="3" t="s">
        <v>24</v>
      </c>
      <c r="C54">
        <v>721</v>
      </c>
      <c r="D54">
        <v>9213</v>
      </c>
      <c r="E54">
        <v>267</v>
      </c>
      <c r="F54">
        <v>1224</v>
      </c>
      <c r="G54">
        <v>1384</v>
      </c>
      <c r="H54">
        <v>2516</v>
      </c>
      <c r="I54">
        <v>2162</v>
      </c>
      <c r="J54">
        <v>316</v>
      </c>
      <c r="K54">
        <v>100</v>
      </c>
      <c r="L54">
        <v>496</v>
      </c>
      <c r="M54">
        <v>435</v>
      </c>
      <c r="N54">
        <v>330</v>
      </c>
      <c r="O54">
        <v>1135</v>
      </c>
      <c r="P54">
        <v>812</v>
      </c>
      <c r="Q54" t="s">
        <v>5</v>
      </c>
      <c r="R54" t="s">
        <v>58</v>
      </c>
      <c r="S54" s="9">
        <v>0.65</v>
      </c>
    </row>
    <row r="55" spans="1:19" x14ac:dyDescent="0.3">
      <c r="A55" s="3">
        <v>2026</v>
      </c>
      <c r="B55" s="3" t="s">
        <v>25</v>
      </c>
      <c r="C55">
        <v>2583</v>
      </c>
      <c r="D55">
        <v>3289</v>
      </c>
      <c r="E55">
        <v>222</v>
      </c>
      <c r="F55">
        <v>284</v>
      </c>
      <c r="G55">
        <v>1221</v>
      </c>
      <c r="H55">
        <v>444</v>
      </c>
      <c r="I55">
        <v>240</v>
      </c>
      <c r="J55">
        <v>79</v>
      </c>
      <c r="K55">
        <v>61</v>
      </c>
      <c r="L55">
        <v>40</v>
      </c>
      <c r="M55">
        <v>686</v>
      </c>
      <c r="N55">
        <v>991</v>
      </c>
      <c r="O55">
        <v>1023</v>
      </c>
      <c r="P55">
        <v>307</v>
      </c>
      <c r="Q55" t="s">
        <v>5</v>
      </c>
      <c r="R55" t="s">
        <v>58</v>
      </c>
      <c r="S55" s="9">
        <v>0.46</v>
      </c>
    </row>
    <row r="56" spans="1:19" x14ac:dyDescent="0.3">
      <c r="A56" s="3">
        <v>2026</v>
      </c>
      <c r="B56" s="3" t="s">
        <v>26</v>
      </c>
      <c r="C56">
        <v>4420</v>
      </c>
      <c r="D56">
        <v>5914</v>
      </c>
      <c r="E56">
        <v>3</v>
      </c>
      <c r="F56">
        <v>437</v>
      </c>
      <c r="G56">
        <v>805</v>
      </c>
      <c r="H56">
        <v>503</v>
      </c>
      <c r="I56">
        <v>621</v>
      </c>
      <c r="J56">
        <v>381</v>
      </c>
      <c r="K56">
        <v>147</v>
      </c>
      <c r="L56">
        <v>316</v>
      </c>
      <c r="M56">
        <v>407</v>
      </c>
      <c r="N56">
        <v>518</v>
      </c>
      <c r="O56">
        <v>157</v>
      </c>
      <c r="P56">
        <v>537</v>
      </c>
      <c r="Q56" t="s">
        <v>5</v>
      </c>
      <c r="R56" t="s">
        <v>58</v>
      </c>
      <c r="S56" s="9">
        <v>0.24</v>
      </c>
    </row>
    <row r="57" spans="1:19" x14ac:dyDescent="0.3">
      <c r="A57" s="3">
        <v>2026</v>
      </c>
      <c r="B57" s="3" t="s">
        <v>27</v>
      </c>
      <c r="C57">
        <v>7966</v>
      </c>
      <c r="D57">
        <v>3259</v>
      </c>
      <c r="E57">
        <v>333</v>
      </c>
      <c r="F57">
        <v>769</v>
      </c>
      <c r="G57">
        <v>2080</v>
      </c>
      <c r="H57">
        <v>2098</v>
      </c>
      <c r="I57">
        <v>531</v>
      </c>
      <c r="J57">
        <v>384</v>
      </c>
      <c r="K57">
        <v>281</v>
      </c>
      <c r="L57">
        <v>525</v>
      </c>
      <c r="M57">
        <v>660</v>
      </c>
      <c r="N57">
        <v>475</v>
      </c>
      <c r="O57">
        <v>567</v>
      </c>
      <c r="P57">
        <v>1153</v>
      </c>
      <c r="Q57" t="s">
        <v>5</v>
      </c>
      <c r="R57" t="s">
        <v>58</v>
      </c>
      <c r="S57" s="9">
        <v>0.43</v>
      </c>
    </row>
    <row r="58" spans="1:19" x14ac:dyDescent="0.3">
      <c r="A58" s="3">
        <v>2026</v>
      </c>
      <c r="B58" s="3" t="s">
        <v>28</v>
      </c>
      <c r="C58">
        <v>13620</v>
      </c>
      <c r="D58">
        <v>8476</v>
      </c>
      <c r="E58">
        <v>579</v>
      </c>
      <c r="F58">
        <v>1494</v>
      </c>
      <c r="G58">
        <v>1832</v>
      </c>
      <c r="H58">
        <v>2597</v>
      </c>
      <c r="I58">
        <v>3940</v>
      </c>
      <c r="J58">
        <v>2344</v>
      </c>
      <c r="K58">
        <v>1405</v>
      </c>
      <c r="L58">
        <v>521</v>
      </c>
      <c r="M58">
        <v>398</v>
      </c>
      <c r="N58">
        <v>206</v>
      </c>
      <c r="O58">
        <v>290</v>
      </c>
      <c r="P58">
        <v>202</v>
      </c>
      <c r="Q58" t="s">
        <v>5</v>
      </c>
      <c r="R58" t="s">
        <v>58</v>
      </c>
      <c r="S58" s="9">
        <v>0.65</v>
      </c>
    </row>
    <row r="59" spans="1:19" x14ac:dyDescent="0.3">
      <c r="A59" s="3">
        <v>2026</v>
      </c>
      <c r="B59" s="3" t="s">
        <v>29</v>
      </c>
      <c r="C59">
        <v>21818</v>
      </c>
      <c r="D59">
        <v>8927</v>
      </c>
      <c r="E59">
        <v>934</v>
      </c>
      <c r="F59">
        <v>2630</v>
      </c>
      <c r="G59">
        <v>3859</v>
      </c>
      <c r="H59">
        <v>2693</v>
      </c>
      <c r="I59">
        <v>2269</v>
      </c>
      <c r="J59">
        <v>189</v>
      </c>
      <c r="K59">
        <v>155</v>
      </c>
      <c r="L59">
        <v>885</v>
      </c>
      <c r="M59">
        <v>797</v>
      </c>
      <c r="N59">
        <v>231</v>
      </c>
      <c r="O59">
        <v>474</v>
      </c>
      <c r="P59">
        <v>133</v>
      </c>
      <c r="Q59" t="s">
        <v>5</v>
      </c>
      <c r="R59" t="s">
        <v>58</v>
      </c>
      <c r="S59" s="9">
        <v>0.16</v>
      </c>
    </row>
    <row r="60" spans="1:19" x14ac:dyDescent="0.3">
      <c r="A60" s="3">
        <v>2026</v>
      </c>
      <c r="B60" s="3" t="s">
        <v>30</v>
      </c>
      <c r="C60">
        <v>10258</v>
      </c>
      <c r="D60">
        <v>4910</v>
      </c>
      <c r="E60">
        <v>662</v>
      </c>
      <c r="F60">
        <v>1458</v>
      </c>
      <c r="G60">
        <v>1746</v>
      </c>
      <c r="H60">
        <v>3582</v>
      </c>
      <c r="I60">
        <v>2572</v>
      </c>
      <c r="J60">
        <v>1006</v>
      </c>
      <c r="K60">
        <v>320</v>
      </c>
      <c r="L60">
        <v>72</v>
      </c>
      <c r="M60">
        <v>816</v>
      </c>
      <c r="N60">
        <v>624</v>
      </c>
      <c r="O60">
        <v>139</v>
      </c>
      <c r="P60">
        <v>262</v>
      </c>
      <c r="Q60" t="s">
        <v>5</v>
      </c>
      <c r="R60" t="s">
        <v>58</v>
      </c>
      <c r="S60" s="9">
        <v>0.48</v>
      </c>
    </row>
    <row r="61" spans="1:19" x14ac:dyDescent="0.3">
      <c r="A61" s="3">
        <v>2026</v>
      </c>
      <c r="B61" s="3" t="s">
        <v>31</v>
      </c>
      <c r="C61">
        <v>3508</v>
      </c>
      <c r="D61">
        <v>2607</v>
      </c>
      <c r="E61">
        <v>869</v>
      </c>
      <c r="F61">
        <v>2172</v>
      </c>
      <c r="G61">
        <v>2926</v>
      </c>
      <c r="H61">
        <v>2469</v>
      </c>
      <c r="I61">
        <v>1278</v>
      </c>
      <c r="J61">
        <v>391</v>
      </c>
      <c r="K61">
        <v>114</v>
      </c>
      <c r="L61">
        <v>398</v>
      </c>
      <c r="M61">
        <v>1044</v>
      </c>
      <c r="N61">
        <v>726</v>
      </c>
      <c r="O61">
        <v>464</v>
      </c>
      <c r="P61">
        <v>1243</v>
      </c>
      <c r="Q61" t="s">
        <v>5</v>
      </c>
      <c r="R61" t="s">
        <v>58</v>
      </c>
      <c r="S61" s="9">
        <v>0.52</v>
      </c>
    </row>
    <row r="62" spans="1:19" x14ac:dyDescent="0.3">
      <c r="A62" s="3">
        <v>2027</v>
      </c>
      <c r="B62" s="3" t="s">
        <v>20</v>
      </c>
      <c r="C62">
        <v>14791</v>
      </c>
      <c r="D62">
        <v>9670</v>
      </c>
      <c r="E62">
        <v>501</v>
      </c>
      <c r="F62">
        <v>1195</v>
      </c>
      <c r="G62">
        <v>2728</v>
      </c>
      <c r="H62">
        <v>2964</v>
      </c>
      <c r="I62">
        <v>2009</v>
      </c>
      <c r="J62">
        <v>917</v>
      </c>
      <c r="K62">
        <v>302</v>
      </c>
      <c r="L62">
        <v>451</v>
      </c>
      <c r="M62">
        <v>59</v>
      </c>
      <c r="N62">
        <v>886</v>
      </c>
      <c r="O62">
        <v>52</v>
      </c>
      <c r="P62">
        <v>226</v>
      </c>
      <c r="Q62" t="s">
        <v>5</v>
      </c>
      <c r="R62" t="s">
        <v>58</v>
      </c>
      <c r="S62" s="9">
        <v>0.52</v>
      </c>
    </row>
    <row r="63" spans="1:19" x14ac:dyDescent="0.3">
      <c r="A63" s="3">
        <v>2027</v>
      </c>
      <c r="B63" s="3" t="s">
        <v>21</v>
      </c>
      <c r="C63">
        <v>21545</v>
      </c>
      <c r="D63">
        <v>26180</v>
      </c>
      <c r="E63">
        <v>978</v>
      </c>
      <c r="F63">
        <v>3176</v>
      </c>
      <c r="G63">
        <v>4999</v>
      </c>
      <c r="H63">
        <v>1360</v>
      </c>
      <c r="I63">
        <v>1293</v>
      </c>
      <c r="J63">
        <v>654</v>
      </c>
      <c r="K63">
        <v>275</v>
      </c>
      <c r="L63">
        <v>887</v>
      </c>
      <c r="M63">
        <v>934</v>
      </c>
      <c r="N63">
        <v>414</v>
      </c>
      <c r="O63">
        <v>711</v>
      </c>
      <c r="P63">
        <v>18</v>
      </c>
      <c r="Q63" t="s">
        <v>5</v>
      </c>
      <c r="R63" t="s">
        <v>58</v>
      </c>
      <c r="S63" s="9">
        <v>0.35</v>
      </c>
    </row>
    <row r="64" spans="1:19" x14ac:dyDescent="0.3">
      <c r="A64" s="3">
        <v>2027</v>
      </c>
      <c r="B64" s="3" t="s">
        <v>22</v>
      </c>
      <c r="C64">
        <v>1429</v>
      </c>
      <c r="D64">
        <v>34242</v>
      </c>
      <c r="E64">
        <v>521</v>
      </c>
      <c r="F64">
        <v>2288</v>
      </c>
      <c r="G64">
        <v>3590</v>
      </c>
      <c r="H64">
        <v>2867</v>
      </c>
      <c r="I64">
        <v>1884</v>
      </c>
      <c r="J64">
        <v>103</v>
      </c>
      <c r="K64">
        <v>359</v>
      </c>
      <c r="L64">
        <v>203</v>
      </c>
      <c r="M64">
        <v>432</v>
      </c>
      <c r="N64">
        <v>1732</v>
      </c>
      <c r="O64">
        <v>850</v>
      </c>
      <c r="P64">
        <v>1175</v>
      </c>
      <c r="Q64" t="s">
        <v>5</v>
      </c>
      <c r="R64" t="s">
        <v>58</v>
      </c>
      <c r="S64" s="9">
        <v>0.39</v>
      </c>
    </row>
    <row r="65" spans="1:19" x14ac:dyDescent="0.3">
      <c r="A65" s="3">
        <v>2027</v>
      </c>
      <c r="B65" s="3" t="s">
        <v>23</v>
      </c>
      <c r="C65">
        <v>10095</v>
      </c>
      <c r="D65">
        <v>20814</v>
      </c>
      <c r="E65">
        <v>428</v>
      </c>
      <c r="F65">
        <v>1249</v>
      </c>
      <c r="G65">
        <v>2343</v>
      </c>
      <c r="H65">
        <v>2897</v>
      </c>
      <c r="I65">
        <v>2444</v>
      </c>
      <c r="J65">
        <v>1507</v>
      </c>
      <c r="K65">
        <v>1097</v>
      </c>
      <c r="L65">
        <v>14</v>
      </c>
      <c r="M65">
        <v>79</v>
      </c>
      <c r="N65">
        <v>1578</v>
      </c>
      <c r="O65">
        <v>867</v>
      </c>
      <c r="P65">
        <v>1081</v>
      </c>
      <c r="Q65" t="s">
        <v>5</v>
      </c>
      <c r="R65" t="s">
        <v>58</v>
      </c>
      <c r="S65" s="9">
        <v>0.4</v>
      </c>
    </row>
    <row r="66" spans="1:19" x14ac:dyDescent="0.3">
      <c r="A66" s="3">
        <v>2027</v>
      </c>
      <c r="B66" s="3" t="s">
        <v>24</v>
      </c>
      <c r="C66">
        <v>11943</v>
      </c>
      <c r="D66">
        <v>15843</v>
      </c>
      <c r="E66">
        <v>148</v>
      </c>
      <c r="F66">
        <v>1728</v>
      </c>
      <c r="G66">
        <v>4081</v>
      </c>
      <c r="H66">
        <v>3297</v>
      </c>
      <c r="I66">
        <v>2541</v>
      </c>
      <c r="J66">
        <v>453</v>
      </c>
      <c r="K66">
        <v>134</v>
      </c>
      <c r="L66">
        <v>250</v>
      </c>
      <c r="M66">
        <v>496</v>
      </c>
      <c r="N66">
        <v>1299</v>
      </c>
      <c r="O66">
        <v>141</v>
      </c>
      <c r="P66">
        <v>1089</v>
      </c>
      <c r="Q66" t="s">
        <v>5</v>
      </c>
      <c r="R66" t="s">
        <v>58</v>
      </c>
      <c r="S66" s="9">
        <v>0.21</v>
      </c>
    </row>
    <row r="67" spans="1:19" x14ac:dyDescent="0.3">
      <c r="A67" s="3">
        <v>2027</v>
      </c>
      <c r="B67" s="3" t="s">
        <v>25</v>
      </c>
      <c r="C67">
        <v>16881</v>
      </c>
      <c r="D67">
        <v>14312</v>
      </c>
      <c r="E67">
        <v>503</v>
      </c>
      <c r="F67">
        <v>2581</v>
      </c>
      <c r="G67">
        <v>2840</v>
      </c>
      <c r="H67">
        <v>1522</v>
      </c>
      <c r="I67">
        <v>852</v>
      </c>
      <c r="J67">
        <v>753</v>
      </c>
      <c r="K67">
        <v>328</v>
      </c>
      <c r="L67">
        <v>852</v>
      </c>
      <c r="M67">
        <v>55</v>
      </c>
      <c r="N67">
        <v>916</v>
      </c>
      <c r="O67">
        <v>61</v>
      </c>
      <c r="P67">
        <v>598</v>
      </c>
      <c r="Q67" t="s">
        <v>5</v>
      </c>
      <c r="R67" t="s">
        <v>58</v>
      </c>
      <c r="S67" s="9">
        <v>0.32</v>
      </c>
    </row>
    <row r="68" spans="1:19" x14ac:dyDescent="0.3">
      <c r="A68" s="3">
        <v>2027</v>
      </c>
      <c r="B68" s="3" t="s">
        <v>26</v>
      </c>
      <c r="C68">
        <v>11823</v>
      </c>
      <c r="D68">
        <v>9993</v>
      </c>
      <c r="E68">
        <v>1166</v>
      </c>
      <c r="F68">
        <v>2829</v>
      </c>
      <c r="G68">
        <v>6434</v>
      </c>
      <c r="H68">
        <v>5011</v>
      </c>
      <c r="I68">
        <v>5450</v>
      </c>
      <c r="J68">
        <v>1730</v>
      </c>
      <c r="K68">
        <v>1269</v>
      </c>
      <c r="L68">
        <v>683</v>
      </c>
      <c r="M68">
        <v>920</v>
      </c>
      <c r="N68">
        <v>102</v>
      </c>
      <c r="O68">
        <v>230</v>
      </c>
      <c r="P68">
        <v>160</v>
      </c>
      <c r="Q68" t="s">
        <v>5</v>
      </c>
      <c r="R68" t="s">
        <v>58</v>
      </c>
      <c r="S68" s="9">
        <v>0.4</v>
      </c>
    </row>
    <row r="69" spans="1:19" x14ac:dyDescent="0.3">
      <c r="A69" s="3">
        <v>2027</v>
      </c>
      <c r="B69" s="3" t="s">
        <v>27</v>
      </c>
      <c r="C69">
        <v>3467</v>
      </c>
      <c r="D69">
        <v>21568</v>
      </c>
      <c r="E69">
        <v>866</v>
      </c>
      <c r="F69">
        <v>4677</v>
      </c>
      <c r="G69">
        <v>6021</v>
      </c>
      <c r="H69">
        <v>6495</v>
      </c>
      <c r="I69">
        <v>3867</v>
      </c>
      <c r="J69">
        <v>2635</v>
      </c>
      <c r="K69">
        <v>49</v>
      </c>
      <c r="L69">
        <v>641</v>
      </c>
      <c r="M69">
        <v>116</v>
      </c>
      <c r="N69">
        <v>66</v>
      </c>
      <c r="O69">
        <v>600</v>
      </c>
      <c r="P69">
        <v>65</v>
      </c>
      <c r="Q69" t="s">
        <v>5</v>
      </c>
      <c r="R69" t="s">
        <v>58</v>
      </c>
      <c r="S69" s="9">
        <v>0.2</v>
      </c>
    </row>
    <row r="70" spans="1:19" x14ac:dyDescent="0.3">
      <c r="A70" s="3">
        <v>2027</v>
      </c>
      <c r="B70" s="3" t="s">
        <v>28</v>
      </c>
      <c r="C70">
        <v>32341</v>
      </c>
      <c r="D70">
        <v>11674</v>
      </c>
      <c r="E70">
        <v>345</v>
      </c>
      <c r="F70">
        <v>1051</v>
      </c>
      <c r="G70">
        <v>1629</v>
      </c>
      <c r="H70">
        <v>5013</v>
      </c>
      <c r="I70">
        <v>7598</v>
      </c>
      <c r="J70">
        <v>3465</v>
      </c>
      <c r="K70">
        <v>659</v>
      </c>
      <c r="L70">
        <v>165</v>
      </c>
      <c r="M70">
        <v>498</v>
      </c>
      <c r="N70">
        <v>776</v>
      </c>
      <c r="O70">
        <v>701</v>
      </c>
      <c r="P70">
        <v>772</v>
      </c>
      <c r="Q70" t="s">
        <v>5</v>
      </c>
      <c r="R70" t="s">
        <v>58</v>
      </c>
      <c r="S70" s="9">
        <v>0.23</v>
      </c>
    </row>
    <row r="71" spans="1:19" x14ac:dyDescent="0.3">
      <c r="A71" s="3">
        <v>2027</v>
      </c>
      <c r="B71" s="3" t="s">
        <v>29</v>
      </c>
      <c r="C71">
        <v>12151</v>
      </c>
      <c r="D71">
        <v>5262</v>
      </c>
      <c r="E71">
        <v>2129</v>
      </c>
      <c r="F71">
        <v>3040</v>
      </c>
      <c r="G71">
        <v>3651</v>
      </c>
      <c r="H71">
        <v>3224</v>
      </c>
      <c r="I71">
        <v>2941</v>
      </c>
      <c r="J71">
        <v>918</v>
      </c>
      <c r="K71">
        <v>769</v>
      </c>
      <c r="L71">
        <v>164</v>
      </c>
      <c r="M71">
        <v>98</v>
      </c>
      <c r="N71">
        <v>706</v>
      </c>
      <c r="O71">
        <v>66</v>
      </c>
      <c r="P71">
        <v>4</v>
      </c>
      <c r="Q71" t="s">
        <v>5</v>
      </c>
      <c r="R71" t="s">
        <v>58</v>
      </c>
      <c r="S71" s="9">
        <v>0.49</v>
      </c>
    </row>
    <row r="72" spans="1:19" x14ac:dyDescent="0.3">
      <c r="A72" s="3">
        <v>2027</v>
      </c>
      <c r="B72" s="3" t="s">
        <v>30</v>
      </c>
      <c r="C72">
        <v>24249</v>
      </c>
      <c r="D72">
        <v>13477</v>
      </c>
      <c r="E72">
        <v>198</v>
      </c>
      <c r="F72">
        <v>1994</v>
      </c>
      <c r="G72">
        <v>2970</v>
      </c>
      <c r="H72">
        <v>8484</v>
      </c>
      <c r="I72">
        <v>3612</v>
      </c>
      <c r="J72">
        <v>1572</v>
      </c>
      <c r="K72">
        <v>33</v>
      </c>
      <c r="L72">
        <v>612</v>
      </c>
      <c r="M72">
        <v>680</v>
      </c>
      <c r="N72">
        <v>77</v>
      </c>
      <c r="O72">
        <v>29</v>
      </c>
      <c r="P72">
        <v>838</v>
      </c>
      <c r="Q72" t="s">
        <v>5</v>
      </c>
      <c r="R72" t="s">
        <v>58</v>
      </c>
      <c r="S72" s="9">
        <v>0.15</v>
      </c>
    </row>
    <row r="73" spans="1:19" x14ac:dyDescent="0.3">
      <c r="A73" s="3">
        <v>2027</v>
      </c>
      <c r="B73" s="3" t="s">
        <v>31</v>
      </c>
      <c r="C73">
        <v>28055</v>
      </c>
      <c r="D73">
        <v>16537</v>
      </c>
      <c r="E73">
        <v>2372</v>
      </c>
      <c r="F73">
        <v>2588</v>
      </c>
      <c r="G73">
        <v>5236</v>
      </c>
      <c r="H73">
        <v>4883</v>
      </c>
      <c r="I73">
        <v>2536</v>
      </c>
      <c r="J73">
        <v>1485</v>
      </c>
      <c r="K73">
        <v>673</v>
      </c>
      <c r="L73">
        <v>351</v>
      </c>
      <c r="M73">
        <v>676</v>
      </c>
      <c r="N73">
        <v>643</v>
      </c>
      <c r="O73">
        <v>397</v>
      </c>
      <c r="P73">
        <v>138</v>
      </c>
      <c r="Q73" t="s">
        <v>5</v>
      </c>
      <c r="R73" t="s">
        <v>58</v>
      </c>
      <c r="S73" s="9">
        <v>0.18</v>
      </c>
    </row>
    <row r="74" spans="1:19" x14ac:dyDescent="0.3">
      <c r="A74" s="3">
        <v>2025</v>
      </c>
      <c r="B74" s="3" t="s">
        <v>20</v>
      </c>
      <c r="C74">
        <v>5922</v>
      </c>
      <c r="D74">
        <v>7425</v>
      </c>
      <c r="E74">
        <v>101</v>
      </c>
      <c r="F74">
        <v>895</v>
      </c>
      <c r="G74">
        <v>1706</v>
      </c>
      <c r="H74">
        <v>1191</v>
      </c>
      <c r="I74">
        <v>1574</v>
      </c>
      <c r="J74">
        <v>771</v>
      </c>
      <c r="K74">
        <v>279</v>
      </c>
      <c r="L74">
        <v>930</v>
      </c>
      <c r="M74">
        <v>853</v>
      </c>
      <c r="N74">
        <v>168</v>
      </c>
      <c r="O74">
        <v>774</v>
      </c>
      <c r="P74">
        <v>1209</v>
      </c>
      <c r="Q74" t="s">
        <v>6</v>
      </c>
      <c r="R74" t="s">
        <v>59</v>
      </c>
      <c r="S74" s="9">
        <v>0.15</v>
      </c>
    </row>
    <row r="75" spans="1:19" x14ac:dyDescent="0.3">
      <c r="A75" s="3">
        <v>2025</v>
      </c>
      <c r="B75" s="3" t="s">
        <v>21</v>
      </c>
      <c r="C75">
        <v>4089</v>
      </c>
      <c r="D75">
        <v>13342</v>
      </c>
      <c r="E75">
        <v>731</v>
      </c>
      <c r="F75">
        <v>1170</v>
      </c>
      <c r="G75">
        <v>1311</v>
      </c>
      <c r="H75">
        <v>2535</v>
      </c>
      <c r="I75">
        <v>870</v>
      </c>
      <c r="J75">
        <v>744</v>
      </c>
      <c r="K75">
        <v>356</v>
      </c>
      <c r="L75">
        <v>480</v>
      </c>
      <c r="M75">
        <v>615</v>
      </c>
      <c r="N75">
        <v>168</v>
      </c>
      <c r="O75">
        <v>36</v>
      </c>
      <c r="P75">
        <v>429</v>
      </c>
      <c r="Q75" t="s">
        <v>6</v>
      </c>
      <c r="R75" t="s">
        <v>59</v>
      </c>
      <c r="S75" s="9">
        <v>0.44</v>
      </c>
    </row>
    <row r="76" spans="1:19" x14ac:dyDescent="0.3">
      <c r="A76" s="3">
        <v>2025</v>
      </c>
      <c r="B76" s="3" t="s">
        <v>22</v>
      </c>
      <c r="C76">
        <v>12279</v>
      </c>
      <c r="D76">
        <v>6671</v>
      </c>
      <c r="E76">
        <v>301</v>
      </c>
      <c r="F76">
        <v>735</v>
      </c>
      <c r="G76">
        <v>1510</v>
      </c>
      <c r="H76">
        <v>2185</v>
      </c>
      <c r="I76">
        <v>2504</v>
      </c>
      <c r="J76">
        <v>1552</v>
      </c>
      <c r="K76">
        <v>416</v>
      </c>
      <c r="L76">
        <v>631</v>
      </c>
      <c r="M76">
        <v>509</v>
      </c>
      <c r="N76">
        <v>364</v>
      </c>
      <c r="O76">
        <v>775</v>
      </c>
      <c r="P76">
        <v>848</v>
      </c>
      <c r="Q76" t="s">
        <v>6</v>
      </c>
      <c r="R76" t="s">
        <v>59</v>
      </c>
      <c r="S76" s="9">
        <v>0.17</v>
      </c>
    </row>
    <row r="77" spans="1:19" x14ac:dyDescent="0.3">
      <c r="A77" s="3">
        <v>2025</v>
      </c>
      <c r="B77" s="3" t="s">
        <v>23</v>
      </c>
      <c r="C77">
        <v>4938</v>
      </c>
      <c r="D77">
        <v>8426</v>
      </c>
      <c r="E77">
        <v>866</v>
      </c>
      <c r="F77">
        <v>1423</v>
      </c>
      <c r="G77">
        <v>3236</v>
      </c>
      <c r="H77">
        <v>1770</v>
      </c>
      <c r="I77">
        <v>1085</v>
      </c>
      <c r="J77">
        <v>786</v>
      </c>
      <c r="K77">
        <v>568</v>
      </c>
      <c r="L77">
        <v>427</v>
      </c>
      <c r="M77">
        <v>217</v>
      </c>
      <c r="N77">
        <v>1014</v>
      </c>
      <c r="O77">
        <v>1355</v>
      </c>
      <c r="P77">
        <v>322</v>
      </c>
      <c r="Q77" t="s">
        <v>6</v>
      </c>
      <c r="R77" t="s">
        <v>59</v>
      </c>
      <c r="S77" s="9">
        <v>0.25</v>
      </c>
    </row>
    <row r="78" spans="1:19" x14ac:dyDescent="0.3">
      <c r="A78" s="3">
        <v>2025</v>
      </c>
      <c r="B78" s="3" t="s">
        <v>24</v>
      </c>
      <c r="C78">
        <v>1139</v>
      </c>
      <c r="D78">
        <v>9250</v>
      </c>
      <c r="E78">
        <v>484</v>
      </c>
      <c r="F78">
        <v>771</v>
      </c>
      <c r="G78">
        <v>931</v>
      </c>
      <c r="H78">
        <v>1007</v>
      </c>
      <c r="I78">
        <v>978</v>
      </c>
      <c r="J78">
        <v>656</v>
      </c>
      <c r="K78">
        <v>185</v>
      </c>
      <c r="L78">
        <v>323</v>
      </c>
      <c r="M78">
        <v>651</v>
      </c>
      <c r="N78">
        <v>44</v>
      </c>
      <c r="O78">
        <v>1175</v>
      </c>
      <c r="P78">
        <v>143</v>
      </c>
      <c r="Q78" t="s">
        <v>6</v>
      </c>
      <c r="R78" t="s">
        <v>59</v>
      </c>
      <c r="S78" s="9">
        <v>0.42</v>
      </c>
    </row>
    <row r="79" spans="1:19" x14ac:dyDescent="0.3">
      <c r="A79" s="3">
        <v>2025</v>
      </c>
      <c r="B79" s="3" t="s">
        <v>25</v>
      </c>
      <c r="C79">
        <v>2836</v>
      </c>
      <c r="D79">
        <v>3153</v>
      </c>
      <c r="E79">
        <v>414</v>
      </c>
      <c r="F79">
        <v>484</v>
      </c>
      <c r="G79">
        <v>1088</v>
      </c>
      <c r="H79">
        <v>1002</v>
      </c>
      <c r="I79">
        <v>443</v>
      </c>
      <c r="J79">
        <v>252</v>
      </c>
      <c r="K79">
        <v>148</v>
      </c>
      <c r="L79">
        <v>734</v>
      </c>
      <c r="M79">
        <v>1698</v>
      </c>
      <c r="N79">
        <v>33</v>
      </c>
      <c r="O79">
        <v>418</v>
      </c>
      <c r="P79">
        <v>3</v>
      </c>
      <c r="Q79" t="s">
        <v>6</v>
      </c>
      <c r="R79" t="s">
        <v>59</v>
      </c>
      <c r="S79" s="9">
        <v>0.44</v>
      </c>
    </row>
    <row r="80" spans="1:19" x14ac:dyDescent="0.3">
      <c r="A80" s="3">
        <v>2025</v>
      </c>
      <c r="B80" s="3" t="s">
        <v>26</v>
      </c>
      <c r="C80">
        <v>2088</v>
      </c>
      <c r="D80">
        <v>6451</v>
      </c>
      <c r="E80">
        <v>113</v>
      </c>
      <c r="F80">
        <v>222</v>
      </c>
      <c r="G80">
        <v>834</v>
      </c>
      <c r="H80">
        <v>1428</v>
      </c>
      <c r="I80">
        <v>540</v>
      </c>
      <c r="J80">
        <v>211</v>
      </c>
      <c r="K80">
        <v>23</v>
      </c>
      <c r="L80">
        <v>908</v>
      </c>
      <c r="M80">
        <v>852</v>
      </c>
      <c r="N80">
        <v>1465</v>
      </c>
      <c r="O80">
        <v>3</v>
      </c>
      <c r="P80">
        <v>417</v>
      </c>
      <c r="Q80" t="s">
        <v>6</v>
      </c>
      <c r="R80" t="s">
        <v>59</v>
      </c>
      <c r="S80" s="9">
        <v>0.4</v>
      </c>
    </row>
    <row r="81" spans="1:19" x14ac:dyDescent="0.3">
      <c r="A81" s="3">
        <v>2025</v>
      </c>
      <c r="B81" s="3" t="s">
        <v>27</v>
      </c>
      <c r="C81">
        <v>6484</v>
      </c>
      <c r="D81">
        <v>5485</v>
      </c>
      <c r="E81">
        <v>456</v>
      </c>
      <c r="F81">
        <v>928</v>
      </c>
      <c r="G81">
        <v>1408</v>
      </c>
      <c r="H81">
        <v>828</v>
      </c>
      <c r="I81">
        <v>824</v>
      </c>
      <c r="J81">
        <v>372</v>
      </c>
      <c r="K81">
        <v>34</v>
      </c>
      <c r="L81">
        <v>415</v>
      </c>
      <c r="M81">
        <v>1071</v>
      </c>
      <c r="N81">
        <v>522</v>
      </c>
      <c r="O81">
        <v>439</v>
      </c>
      <c r="P81">
        <v>151</v>
      </c>
      <c r="Q81" t="s">
        <v>6</v>
      </c>
      <c r="R81" t="s">
        <v>59</v>
      </c>
      <c r="S81" s="9">
        <v>0.44</v>
      </c>
    </row>
    <row r="82" spans="1:19" x14ac:dyDescent="0.3">
      <c r="A82" s="3">
        <v>2025</v>
      </c>
      <c r="B82" s="3" t="s">
        <v>28</v>
      </c>
      <c r="C82">
        <v>1152</v>
      </c>
      <c r="D82">
        <v>10374</v>
      </c>
      <c r="E82">
        <v>520</v>
      </c>
      <c r="F82">
        <v>1231</v>
      </c>
      <c r="G82">
        <v>4039</v>
      </c>
      <c r="H82">
        <v>1373</v>
      </c>
      <c r="I82">
        <v>891</v>
      </c>
      <c r="J82">
        <v>325</v>
      </c>
      <c r="K82">
        <v>329</v>
      </c>
      <c r="L82">
        <v>712</v>
      </c>
      <c r="M82">
        <v>1026</v>
      </c>
      <c r="N82">
        <v>479</v>
      </c>
      <c r="O82">
        <v>475</v>
      </c>
      <c r="P82">
        <v>254</v>
      </c>
      <c r="Q82" t="s">
        <v>6</v>
      </c>
      <c r="R82" t="s">
        <v>59</v>
      </c>
      <c r="S82" s="9">
        <v>0.5</v>
      </c>
    </row>
    <row r="83" spans="1:19" x14ac:dyDescent="0.3">
      <c r="A83" s="3">
        <v>2025</v>
      </c>
      <c r="B83" s="3" t="s">
        <v>29</v>
      </c>
      <c r="C83">
        <v>10932</v>
      </c>
      <c r="D83">
        <v>3481</v>
      </c>
      <c r="E83">
        <v>3</v>
      </c>
      <c r="F83">
        <v>400</v>
      </c>
      <c r="G83">
        <v>1097</v>
      </c>
      <c r="H83">
        <v>2443</v>
      </c>
      <c r="I83">
        <v>1537</v>
      </c>
      <c r="J83">
        <v>537</v>
      </c>
      <c r="K83">
        <v>338</v>
      </c>
      <c r="L83">
        <v>230</v>
      </c>
      <c r="M83">
        <v>972</v>
      </c>
      <c r="N83">
        <v>1148</v>
      </c>
      <c r="O83">
        <v>1172</v>
      </c>
      <c r="P83">
        <v>202</v>
      </c>
      <c r="Q83" t="s">
        <v>6</v>
      </c>
      <c r="R83" t="s">
        <v>59</v>
      </c>
      <c r="S83" s="9">
        <v>0.36</v>
      </c>
    </row>
    <row r="84" spans="1:19" x14ac:dyDescent="0.3">
      <c r="A84" s="3">
        <v>2025</v>
      </c>
      <c r="B84" s="3" t="s">
        <v>30</v>
      </c>
      <c r="C84">
        <v>11204</v>
      </c>
      <c r="D84">
        <v>12318</v>
      </c>
      <c r="E84">
        <v>202</v>
      </c>
      <c r="F84">
        <v>1070</v>
      </c>
      <c r="G84">
        <v>1776</v>
      </c>
      <c r="H84">
        <v>1207</v>
      </c>
      <c r="I84">
        <v>1078</v>
      </c>
      <c r="J84">
        <v>658</v>
      </c>
      <c r="K84">
        <v>20</v>
      </c>
      <c r="L84">
        <v>618</v>
      </c>
      <c r="M84">
        <v>15</v>
      </c>
      <c r="N84">
        <v>236</v>
      </c>
      <c r="O84">
        <v>1079</v>
      </c>
      <c r="P84">
        <v>464</v>
      </c>
      <c r="Q84" t="s">
        <v>6</v>
      </c>
      <c r="R84" t="s">
        <v>59</v>
      </c>
      <c r="S84" s="9">
        <v>0.2</v>
      </c>
    </row>
    <row r="85" spans="1:19" x14ac:dyDescent="0.3">
      <c r="A85" s="3">
        <v>2025</v>
      </c>
      <c r="B85" s="3" t="s">
        <v>31</v>
      </c>
      <c r="C85">
        <v>6352</v>
      </c>
      <c r="D85">
        <v>3654</v>
      </c>
      <c r="E85">
        <v>185</v>
      </c>
      <c r="F85">
        <v>1926</v>
      </c>
      <c r="G85">
        <v>2337</v>
      </c>
      <c r="H85">
        <v>1796</v>
      </c>
      <c r="I85">
        <v>947</v>
      </c>
      <c r="J85">
        <v>277</v>
      </c>
      <c r="K85">
        <v>49</v>
      </c>
      <c r="L85">
        <v>584</v>
      </c>
      <c r="M85">
        <v>534</v>
      </c>
      <c r="N85">
        <v>294</v>
      </c>
      <c r="O85">
        <v>936</v>
      </c>
      <c r="P85">
        <v>812</v>
      </c>
      <c r="Q85" t="s">
        <v>6</v>
      </c>
      <c r="R85" t="s">
        <v>59</v>
      </c>
      <c r="S85" s="9">
        <v>0.22</v>
      </c>
    </row>
    <row r="86" spans="1:19" x14ac:dyDescent="0.3">
      <c r="A86" s="3">
        <v>2026</v>
      </c>
      <c r="B86" s="3" t="s">
        <v>20</v>
      </c>
      <c r="C86">
        <v>5709</v>
      </c>
      <c r="D86">
        <v>6560</v>
      </c>
      <c r="E86">
        <v>638</v>
      </c>
      <c r="F86">
        <v>878</v>
      </c>
      <c r="G86">
        <v>3249</v>
      </c>
      <c r="H86">
        <v>1297</v>
      </c>
      <c r="I86">
        <v>3069</v>
      </c>
      <c r="J86">
        <v>728</v>
      </c>
      <c r="K86">
        <v>657</v>
      </c>
      <c r="L86">
        <v>605</v>
      </c>
      <c r="M86">
        <v>97</v>
      </c>
      <c r="N86">
        <v>528</v>
      </c>
      <c r="O86">
        <v>769</v>
      </c>
      <c r="P86">
        <v>1130</v>
      </c>
      <c r="Q86" t="s">
        <v>6</v>
      </c>
      <c r="R86" t="s">
        <v>59</v>
      </c>
      <c r="S86" s="9">
        <v>0.46</v>
      </c>
    </row>
    <row r="87" spans="1:19" x14ac:dyDescent="0.3">
      <c r="A87" s="3">
        <v>2026</v>
      </c>
      <c r="B87" s="3" t="s">
        <v>21</v>
      </c>
      <c r="C87">
        <v>9542</v>
      </c>
      <c r="D87">
        <v>15869</v>
      </c>
      <c r="E87">
        <v>464</v>
      </c>
      <c r="F87">
        <v>1367</v>
      </c>
      <c r="G87">
        <v>1953</v>
      </c>
      <c r="H87">
        <v>2507</v>
      </c>
      <c r="I87">
        <v>1164</v>
      </c>
      <c r="J87">
        <v>739</v>
      </c>
      <c r="K87">
        <v>101</v>
      </c>
      <c r="L87">
        <v>300</v>
      </c>
      <c r="M87">
        <v>681</v>
      </c>
      <c r="N87">
        <v>84</v>
      </c>
      <c r="O87">
        <v>331</v>
      </c>
      <c r="P87">
        <v>702</v>
      </c>
      <c r="Q87" t="s">
        <v>6</v>
      </c>
      <c r="R87" t="s">
        <v>59</v>
      </c>
      <c r="S87" s="9">
        <v>0.22</v>
      </c>
    </row>
    <row r="88" spans="1:19" x14ac:dyDescent="0.3">
      <c r="A88" s="3">
        <v>2026</v>
      </c>
      <c r="B88" s="3" t="s">
        <v>22</v>
      </c>
      <c r="C88">
        <v>7372</v>
      </c>
      <c r="D88">
        <v>15455</v>
      </c>
      <c r="E88">
        <v>128</v>
      </c>
      <c r="F88">
        <v>744</v>
      </c>
      <c r="G88">
        <v>870</v>
      </c>
      <c r="H88">
        <v>1252</v>
      </c>
      <c r="I88">
        <v>3375</v>
      </c>
      <c r="J88">
        <v>1235</v>
      </c>
      <c r="K88">
        <v>737</v>
      </c>
      <c r="L88">
        <v>283</v>
      </c>
      <c r="M88">
        <v>732</v>
      </c>
      <c r="N88">
        <v>185</v>
      </c>
      <c r="O88">
        <v>288</v>
      </c>
      <c r="P88">
        <v>564</v>
      </c>
      <c r="Q88" t="s">
        <v>6</v>
      </c>
      <c r="R88" t="s">
        <v>59</v>
      </c>
      <c r="S88" s="9">
        <v>0.57999999999999996</v>
      </c>
    </row>
    <row r="89" spans="1:19" x14ac:dyDescent="0.3">
      <c r="A89" s="3">
        <v>2026</v>
      </c>
      <c r="B89" s="3" t="s">
        <v>23</v>
      </c>
      <c r="C89">
        <v>10395</v>
      </c>
      <c r="D89">
        <v>8851</v>
      </c>
      <c r="E89">
        <v>798</v>
      </c>
      <c r="F89">
        <v>1752</v>
      </c>
      <c r="G89">
        <v>2550</v>
      </c>
      <c r="H89">
        <v>1880</v>
      </c>
      <c r="I89">
        <v>901</v>
      </c>
      <c r="J89">
        <v>707</v>
      </c>
      <c r="K89">
        <v>605</v>
      </c>
      <c r="L89">
        <v>515</v>
      </c>
      <c r="M89">
        <v>558</v>
      </c>
      <c r="N89">
        <v>311</v>
      </c>
      <c r="O89">
        <v>347</v>
      </c>
      <c r="P89">
        <v>115</v>
      </c>
      <c r="Q89" t="s">
        <v>6</v>
      </c>
      <c r="R89" t="s">
        <v>59</v>
      </c>
      <c r="S89" s="9">
        <v>0.62</v>
      </c>
    </row>
    <row r="90" spans="1:19" x14ac:dyDescent="0.3">
      <c r="A90" s="3">
        <v>2026</v>
      </c>
      <c r="B90" s="3" t="s">
        <v>24</v>
      </c>
      <c r="C90">
        <v>12022</v>
      </c>
      <c r="D90">
        <v>7451</v>
      </c>
      <c r="E90">
        <v>322</v>
      </c>
      <c r="F90">
        <v>602</v>
      </c>
      <c r="G90">
        <v>615</v>
      </c>
      <c r="H90">
        <v>1136</v>
      </c>
      <c r="I90">
        <v>851</v>
      </c>
      <c r="J90">
        <v>579</v>
      </c>
      <c r="K90">
        <v>155</v>
      </c>
      <c r="L90">
        <v>180</v>
      </c>
      <c r="M90">
        <v>217</v>
      </c>
      <c r="N90">
        <v>552</v>
      </c>
      <c r="O90">
        <v>387</v>
      </c>
      <c r="P90">
        <v>436</v>
      </c>
      <c r="Q90" t="s">
        <v>6</v>
      </c>
      <c r="R90" t="s">
        <v>59</v>
      </c>
      <c r="S90" s="9">
        <v>0.23</v>
      </c>
    </row>
    <row r="91" spans="1:19" x14ac:dyDescent="0.3">
      <c r="A91" s="3">
        <v>2026</v>
      </c>
      <c r="B91" s="3" t="s">
        <v>25</v>
      </c>
      <c r="C91">
        <v>3317</v>
      </c>
      <c r="D91">
        <v>3767</v>
      </c>
      <c r="E91">
        <v>269</v>
      </c>
      <c r="F91">
        <v>393</v>
      </c>
      <c r="G91">
        <v>596</v>
      </c>
      <c r="H91">
        <v>492</v>
      </c>
      <c r="I91">
        <v>369</v>
      </c>
      <c r="J91">
        <v>134</v>
      </c>
      <c r="K91">
        <v>119</v>
      </c>
      <c r="L91">
        <v>291</v>
      </c>
      <c r="M91">
        <v>256</v>
      </c>
      <c r="N91">
        <v>864</v>
      </c>
      <c r="O91">
        <v>630</v>
      </c>
      <c r="P91">
        <v>717</v>
      </c>
      <c r="Q91" t="s">
        <v>6</v>
      </c>
      <c r="R91" t="s">
        <v>59</v>
      </c>
      <c r="S91" s="9">
        <v>0.21</v>
      </c>
    </row>
    <row r="92" spans="1:19" x14ac:dyDescent="0.3">
      <c r="A92" s="3">
        <v>2026</v>
      </c>
      <c r="B92" s="3" t="s">
        <v>26</v>
      </c>
      <c r="C92">
        <v>1514</v>
      </c>
      <c r="D92">
        <v>243</v>
      </c>
      <c r="E92">
        <v>1</v>
      </c>
      <c r="F92">
        <v>261</v>
      </c>
      <c r="G92">
        <v>1133</v>
      </c>
      <c r="H92">
        <v>504</v>
      </c>
      <c r="I92">
        <v>1086</v>
      </c>
      <c r="J92">
        <v>226</v>
      </c>
      <c r="K92">
        <v>81</v>
      </c>
      <c r="L92">
        <v>207</v>
      </c>
      <c r="M92">
        <v>796</v>
      </c>
      <c r="N92">
        <v>450</v>
      </c>
      <c r="O92">
        <v>859</v>
      </c>
      <c r="P92">
        <v>844</v>
      </c>
      <c r="Q92" t="s">
        <v>6</v>
      </c>
      <c r="R92" t="s">
        <v>59</v>
      </c>
      <c r="S92" s="9">
        <v>0.51</v>
      </c>
    </row>
    <row r="93" spans="1:19" x14ac:dyDescent="0.3">
      <c r="A93" s="3">
        <v>2026</v>
      </c>
      <c r="B93" s="3" t="s">
        <v>27</v>
      </c>
      <c r="C93">
        <v>6559</v>
      </c>
      <c r="D93">
        <v>9630</v>
      </c>
      <c r="E93">
        <v>245</v>
      </c>
      <c r="F93">
        <v>997</v>
      </c>
      <c r="G93">
        <v>1098</v>
      </c>
      <c r="H93">
        <v>1602</v>
      </c>
      <c r="I93">
        <v>631</v>
      </c>
      <c r="J93">
        <v>597</v>
      </c>
      <c r="K93">
        <v>118</v>
      </c>
      <c r="L93">
        <v>86</v>
      </c>
      <c r="M93">
        <v>467</v>
      </c>
      <c r="N93">
        <v>1392</v>
      </c>
      <c r="O93">
        <v>22</v>
      </c>
      <c r="P93">
        <v>187</v>
      </c>
      <c r="Q93" t="s">
        <v>6</v>
      </c>
      <c r="R93" t="s">
        <v>59</v>
      </c>
      <c r="S93" s="9">
        <v>0.65</v>
      </c>
    </row>
    <row r="94" spans="1:19" x14ac:dyDescent="0.3">
      <c r="A94" s="3">
        <v>2026</v>
      </c>
      <c r="B94" s="3" t="s">
        <v>28</v>
      </c>
      <c r="C94">
        <v>4287</v>
      </c>
      <c r="D94">
        <v>11456</v>
      </c>
      <c r="E94">
        <v>196</v>
      </c>
      <c r="F94">
        <v>850</v>
      </c>
      <c r="G94">
        <v>1313</v>
      </c>
      <c r="H94">
        <v>1696</v>
      </c>
      <c r="I94">
        <v>2879</v>
      </c>
      <c r="J94">
        <v>1652</v>
      </c>
      <c r="K94">
        <v>732</v>
      </c>
      <c r="L94">
        <v>351</v>
      </c>
      <c r="M94">
        <v>1069</v>
      </c>
      <c r="N94">
        <v>1571</v>
      </c>
      <c r="O94">
        <v>1084</v>
      </c>
      <c r="P94">
        <v>614</v>
      </c>
      <c r="Q94" t="s">
        <v>6</v>
      </c>
      <c r="R94" t="s">
        <v>59</v>
      </c>
      <c r="S94" s="9">
        <v>0.44</v>
      </c>
    </row>
    <row r="95" spans="1:19" x14ac:dyDescent="0.3">
      <c r="A95" s="3">
        <v>2026</v>
      </c>
      <c r="B95" s="3" t="s">
        <v>29</v>
      </c>
      <c r="C95">
        <v>17989</v>
      </c>
      <c r="D95">
        <v>5713</v>
      </c>
      <c r="E95">
        <v>237</v>
      </c>
      <c r="F95">
        <v>1715</v>
      </c>
      <c r="G95">
        <v>5121</v>
      </c>
      <c r="H95">
        <v>2873</v>
      </c>
      <c r="I95">
        <v>455</v>
      </c>
      <c r="J95">
        <v>162</v>
      </c>
      <c r="K95">
        <v>79</v>
      </c>
      <c r="L95">
        <v>515</v>
      </c>
      <c r="M95">
        <v>371</v>
      </c>
      <c r="N95">
        <v>1665</v>
      </c>
      <c r="O95">
        <v>273</v>
      </c>
      <c r="P95">
        <v>484</v>
      </c>
      <c r="Q95" t="s">
        <v>6</v>
      </c>
      <c r="R95" t="s">
        <v>59</v>
      </c>
      <c r="S95" s="9">
        <v>0.22</v>
      </c>
    </row>
    <row r="96" spans="1:19" x14ac:dyDescent="0.3">
      <c r="A96" s="3">
        <v>2026</v>
      </c>
      <c r="B96" s="3" t="s">
        <v>30</v>
      </c>
      <c r="C96">
        <v>16695</v>
      </c>
      <c r="D96">
        <v>10694</v>
      </c>
      <c r="E96">
        <v>720</v>
      </c>
      <c r="F96">
        <v>1593</v>
      </c>
      <c r="G96">
        <v>2143</v>
      </c>
      <c r="H96">
        <v>4169</v>
      </c>
      <c r="I96">
        <v>2380</v>
      </c>
      <c r="J96">
        <v>1524</v>
      </c>
      <c r="K96">
        <v>84</v>
      </c>
      <c r="L96">
        <v>876</v>
      </c>
      <c r="M96">
        <v>1459</v>
      </c>
      <c r="N96">
        <v>996</v>
      </c>
      <c r="O96">
        <v>187</v>
      </c>
      <c r="P96">
        <v>49</v>
      </c>
      <c r="Q96" t="s">
        <v>6</v>
      </c>
      <c r="R96" t="s">
        <v>59</v>
      </c>
      <c r="S96" s="9">
        <v>0.28999999999999998</v>
      </c>
    </row>
    <row r="97" spans="1:19" x14ac:dyDescent="0.3">
      <c r="A97" s="3">
        <v>2026</v>
      </c>
      <c r="B97" s="3" t="s">
        <v>31</v>
      </c>
      <c r="C97">
        <v>4345</v>
      </c>
      <c r="D97">
        <v>11716</v>
      </c>
      <c r="E97">
        <v>689</v>
      </c>
      <c r="F97">
        <v>1186</v>
      </c>
      <c r="G97">
        <v>2200</v>
      </c>
      <c r="H97">
        <v>1389</v>
      </c>
      <c r="I97">
        <v>722</v>
      </c>
      <c r="J97">
        <v>477</v>
      </c>
      <c r="K97">
        <v>317</v>
      </c>
      <c r="L97">
        <v>252</v>
      </c>
      <c r="M97">
        <v>1187</v>
      </c>
      <c r="N97">
        <v>1091</v>
      </c>
      <c r="O97">
        <v>78</v>
      </c>
      <c r="P97">
        <v>51</v>
      </c>
      <c r="Q97" t="s">
        <v>6</v>
      </c>
      <c r="R97" t="s">
        <v>59</v>
      </c>
      <c r="S97" s="9">
        <v>0.47</v>
      </c>
    </row>
    <row r="98" spans="1:19" x14ac:dyDescent="0.3">
      <c r="A98" s="3">
        <v>2027</v>
      </c>
      <c r="B98" s="3" t="s">
        <v>20</v>
      </c>
      <c r="C98">
        <v>16805</v>
      </c>
      <c r="D98">
        <v>9007</v>
      </c>
      <c r="E98">
        <v>827</v>
      </c>
      <c r="F98">
        <v>1706</v>
      </c>
      <c r="G98">
        <v>5872</v>
      </c>
      <c r="H98">
        <v>7184</v>
      </c>
      <c r="I98">
        <v>3869</v>
      </c>
      <c r="J98">
        <v>1197</v>
      </c>
      <c r="K98">
        <v>508</v>
      </c>
      <c r="L98">
        <v>1013</v>
      </c>
      <c r="M98">
        <v>695</v>
      </c>
      <c r="N98">
        <v>396</v>
      </c>
      <c r="O98">
        <v>251</v>
      </c>
      <c r="P98">
        <v>562</v>
      </c>
      <c r="Q98" t="s">
        <v>6</v>
      </c>
      <c r="R98" t="s">
        <v>59</v>
      </c>
      <c r="S98" s="9">
        <v>0.5</v>
      </c>
    </row>
    <row r="99" spans="1:19" x14ac:dyDescent="0.3">
      <c r="A99" s="3">
        <v>2027</v>
      </c>
      <c r="B99" s="3" t="s">
        <v>21</v>
      </c>
      <c r="C99">
        <v>4091</v>
      </c>
      <c r="D99">
        <v>14585</v>
      </c>
      <c r="E99">
        <v>732</v>
      </c>
      <c r="F99">
        <v>3006</v>
      </c>
      <c r="G99">
        <v>3674</v>
      </c>
      <c r="H99">
        <v>1346</v>
      </c>
      <c r="I99">
        <v>1011</v>
      </c>
      <c r="J99">
        <v>713</v>
      </c>
      <c r="K99">
        <v>577</v>
      </c>
      <c r="L99">
        <v>1</v>
      </c>
      <c r="M99">
        <v>555</v>
      </c>
      <c r="N99">
        <v>560</v>
      </c>
      <c r="O99">
        <v>247</v>
      </c>
      <c r="P99">
        <v>1243</v>
      </c>
      <c r="Q99" t="s">
        <v>6</v>
      </c>
      <c r="R99" t="s">
        <v>59</v>
      </c>
      <c r="S99" s="9">
        <v>0.27</v>
      </c>
    </row>
    <row r="100" spans="1:19" x14ac:dyDescent="0.3">
      <c r="A100" s="3">
        <v>2027</v>
      </c>
      <c r="B100" s="3" t="s">
        <v>22</v>
      </c>
      <c r="C100">
        <v>14481</v>
      </c>
      <c r="D100">
        <v>8750</v>
      </c>
      <c r="E100">
        <v>859</v>
      </c>
      <c r="F100">
        <v>1382</v>
      </c>
      <c r="G100">
        <v>2396</v>
      </c>
      <c r="H100">
        <v>2394</v>
      </c>
      <c r="I100">
        <v>1006</v>
      </c>
      <c r="J100">
        <v>54</v>
      </c>
      <c r="K100">
        <v>260</v>
      </c>
      <c r="L100">
        <v>196</v>
      </c>
      <c r="M100">
        <v>526</v>
      </c>
      <c r="N100">
        <v>546</v>
      </c>
      <c r="O100">
        <v>999</v>
      </c>
      <c r="P100">
        <v>340</v>
      </c>
      <c r="Q100" t="s">
        <v>6</v>
      </c>
      <c r="R100" t="s">
        <v>59</v>
      </c>
      <c r="S100" s="9">
        <v>0.42</v>
      </c>
    </row>
    <row r="101" spans="1:19" x14ac:dyDescent="0.3">
      <c r="A101" s="3">
        <v>2027</v>
      </c>
      <c r="B101" s="3" t="s">
        <v>23</v>
      </c>
      <c r="C101">
        <v>7711</v>
      </c>
      <c r="D101">
        <v>11472</v>
      </c>
      <c r="E101">
        <v>363</v>
      </c>
      <c r="F101">
        <v>1962</v>
      </c>
      <c r="G101">
        <v>2382</v>
      </c>
      <c r="H101">
        <v>3521</v>
      </c>
      <c r="I101">
        <v>2558</v>
      </c>
      <c r="J101">
        <v>2131</v>
      </c>
      <c r="K101">
        <v>1163</v>
      </c>
      <c r="L101">
        <v>802</v>
      </c>
      <c r="M101">
        <v>645</v>
      </c>
      <c r="N101">
        <v>447</v>
      </c>
      <c r="O101">
        <v>1188</v>
      </c>
      <c r="P101">
        <v>963</v>
      </c>
      <c r="Q101" t="s">
        <v>6</v>
      </c>
      <c r="R101" t="s">
        <v>59</v>
      </c>
      <c r="S101" s="9">
        <v>0.33</v>
      </c>
    </row>
    <row r="102" spans="1:19" x14ac:dyDescent="0.3">
      <c r="A102" s="3">
        <v>2027</v>
      </c>
      <c r="B102" s="3" t="s">
        <v>24</v>
      </c>
      <c r="C102">
        <v>2818</v>
      </c>
      <c r="D102">
        <v>15024</v>
      </c>
      <c r="E102">
        <v>267</v>
      </c>
      <c r="F102">
        <v>1718</v>
      </c>
      <c r="G102">
        <v>2382</v>
      </c>
      <c r="H102">
        <v>2303</v>
      </c>
      <c r="I102">
        <v>2283</v>
      </c>
      <c r="J102">
        <v>528</v>
      </c>
      <c r="K102">
        <v>254</v>
      </c>
      <c r="L102">
        <v>459</v>
      </c>
      <c r="M102">
        <v>564</v>
      </c>
      <c r="N102">
        <v>776</v>
      </c>
      <c r="O102">
        <v>1369</v>
      </c>
      <c r="P102">
        <v>147</v>
      </c>
      <c r="Q102" t="s">
        <v>6</v>
      </c>
      <c r="R102" t="s">
        <v>59</v>
      </c>
      <c r="S102" s="9">
        <v>0.41</v>
      </c>
    </row>
    <row r="103" spans="1:19" x14ac:dyDescent="0.3">
      <c r="A103" s="3">
        <v>2027</v>
      </c>
      <c r="B103" s="3" t="s">
        <v>25</v>
      </c>
      <c r="C103">
        <v>16575</v>
      </c>
      <c r="D103">
        <v>26630</v>
      </c>
      <c r="E103">
        <v>481</v>
      </c>
      <c r="F103">
        <v>2859</v>
      </c>
      <c r="G103">
        <v>3159</v>
      </c>
      <c r="H103">
        <v>2572</v>
      </c>
      <c r="I103">
        <v>1465</v>
      </c>
      <c r="J103">
        <v>1040</v>
      </c>
      <c r="K103">
        <v>158</v>
      </c>
      <c r="L103">
        <v>91</v>
      </c>
      <c r="M103">
        <v>806</v>
      </c>
      <c r="N103">
        <v>558</v>
      </c>
      <c r="O103">
        <v>1329</v>
      </c>
      <c r="P103">
        <v>469</v>
      </c>
      <c r="Q103" t="s">
        <v>6</v>
      </c>
      <c r="R103" t="s">
        <v>59</v>
      </c>
      <c r="S103" s="9">
        <v>0.33</v>
      </c>
    </row>
    <row r="104" spans="1:19" x14ac:dyDescent="0.3">
      <c r="A104" s="3">
        <v>2027</v>
      </c>
      <c r="B104" s="3" t="s">
        <v>26</v>
      </c>
      <c r="C104">
        <v>22044</v>
      </c>
      <c r="D104">
        <v>9908</v>
      </c>
      <c r="E104">
        <v>28</v>
      </c>
      <c r="F104">
        <v>890</v>
      </c>
      <c r="G104">
        <v>3041</v>
      </c>
      <c r="H104">
        <v>1471</v>
      </c>
      <c r="I104">
        <v>2962</v>
      </c>
      <c r="J104">
        <v>793</v>
      </c>
      <c r="K104">
        <v>124</v>
      </c>
      <c r="L104">
        <v>774</v>
      </c>
      <c r="M104">
        <v>489</v>
      </c>
      <c r="N104">
        <v>450</v>
      </c>
      <c r="O104">
        <v>481</v>
      </c>
      <c r="P104">
        <v>510</v>
      </c>
      <c r="Q104" t="s">
        <v>6</v>
      </c>
      <c r="R104" t="s">
        <v>59</v>
      </c>
      <c r="S104" s="9">
        <v>0.42</v>
      </c>
    </row>
    <row r="105" spans="1:19" x14ac:dyDescent="0.3">
      <c r="A105" s="3">
        <v>2027</v>
      </c>
      <c r="B105" s="3" t="s">
        <v>27</v>
      </c>
      <c r="C105">
        <v>34633</v>
      </c>
      <c r="D105">
        <v>12059</v>
      </c>
      <c r="E105">
        <v>995</v>
      </c>
      <c r="F105">
        <v>4075</v>
      </c>
      <c r="G105">
        <v>5650</v>
      </c>
      <c r="H105">
        <v>6495</v>
      </c>
      <c r="I105">
        <v>2492</v>
      </c>
      <c r="J105">
        <v>2200</v>
      </c>
      <c r="K105">
        <v>294</v>
      </c>
      <c r="L105">
        <v>1575</v>
      </c>
      <c r="M105">
        <v>820</v>
      </c>
      <c r="N105">
        <v>447</v>
      </c>
      <c r="O105">
        <v>92</v>
      </c>
      <c r="P105">
        <v>496</v>
      </c>
      <c r="Q105" t="s">
        <v>6</v>
      </c>
      <c r="R105" t="s">
        <v>59</v>
      </c>
      <c r="S105" s="9">
        <v>0.2</v>
      </c>
    </row>
    <row r="106" spans="1:19" x14ac:dyDescent="0.3">
      <c r="A106" s="3">
        <v>2027</v>
      </c>
      <c r="B106" s="3" t="s">
        <v>28</v>
      </c>
      <c r="C106">
        <v>18184</v>
      </c>
      <c r="D106">
        <v>6495</v>
      </c>
      <c r="E106">
        <v>5</v>
      </c>
      <c r="F106">
        <v>696</v>
      </c>
      <c r="G106">
        <v>772</v>
      </c>
      <c r="H106">
        <v>3349</v>
      </c>
      <c r="I106">
        <v>5058</v>
      </c>
      <c r="J106">
        <v>3114</v>
      </c>
      <c r="K106">
        <v>117</v>
      </c>
      <c r="L106">
        <v>593</v>
      </c>
      <c r="M106">
        <v>625</v>
      </c>
      <c r="N106">
        <v>202</v>
      </c>
      <c r="O106">
        <v>509</v>
      </c>
      <c r="P106">
        <v>501</v>
      </c>
      <c r="Q106" t="s">
        <v>6</v>
      </c>
      <c r="R106" t="s">
        <v>59</v>
      </c>
      <c r="S106" s="9">
        <v>0.28000000000000003</v>
      </c>
    </row>
    <row r="107" spans="1:19" x14ac:dyDescent="0.3">
      <c r="A107" s="3">
        <v>2027</v>
      </c>
      <c r="B107" s="3" t="s">
        <v>29</v>
      </c>
      <c r="C107">
        <v>11809</v>
      </c>
      <c r="D107">
        <v>18496</v>
      </c>
      <c r="E107">
        <v>2741</v>
      </c>
      <c r="F107">
        <v>4821</v>
      </c>
      <c r="G107">
        <v>8747</v>
      </c>
      <c r="H107">
        <v>6245</v>
      </c>
      <c r="I107">
        <v>3913</v>
      </c>
      <c r="J107">
        <v>1158</v>
      </c>
      <c r="K107">
        <v>1030</v>
      </c>
      <c r="L107">
        <v>337</v>
      </c>
      <c r="M107">
        <v>292</v>
      </c>
      <c r="N107">
        <v>46</v>
      </c>
      <c r="O107">
        <v>582</v>
      </c>
      <c r="P107">
        <v>884</v>
      </c>
      <c r="Q107" t="s">
        <v>6</v>
      </c>
      <c r="R107" t="s">
        <v>59</v>
      </c>
      <c r="S107" s="9">
        <v>0.46</v>
      </c>
    </row>
    <row r="108" spans="1:19" x14ac:dyDescent="0.3">
      <c r="A108" s="3">
        <v>2027</v>
      </c>
      <c r="B108" s="3" t="s">
        <v>30</v>
      </c>
      <c r="C108">
        <v>26065</v>
      </c>
      <c r="D108">
        <v>13787</v>
      </c>
      <c r="E108">
        <v>660</v>
      </c>
      <c r="F108">
        <v>2176</v>
      </c>
      <c r="G108">
        <v>4105</v>
      </c>
      <c r="H108">
        <v>8195</v>
      </c>
      <c r="I108">
        <v>6414</v>
      </c>
      <c r="J108">
        <v>1940</v>
      </c>
      <c r="K108">
        <v>18</v>
      </c>
      <c r="L108">
        <v>240</v>
      </c>
      <c r="M108">
        <v>37</v>
      </c>
      <c r="N108">
        <v>453</v>
      </c>
      <c r="O108">
        <v>853</v>
      </c>
      <c r="P108">
        <v>672</v>
      </c>
      <c r="Q108" t="s">
        <v>6</v>
      </c>
      <c r="R108" t="s">
        <v>59</v>
      </c>
      <c r="S108" s="9">
        <v>0.55000000000000004</v>
      </c>
    </row>
    <row r="109" spans="1:19" x14ac:dyDescent="0.3">
      <c r="A109" s="3">
        <v>2027</v>
      </c>
      <c r="B109" s="3" t="s">
        <v>31</v>
      </c>
      <c r="C109">
        <v>10327</v>
      </c>
      <c r="D109">
        <v>12398</v>
      </c>
      <c r="E109">
        <v>489</v>
      </c>
      <c r="F109">
        <v>2605</v>
      </c>
      <c r="G109">
        <v>5965</v>
      </c>
      <c r="H109">
        <v>3336</v>
      </c>
      <c r="I109">
        <v>1111</v>
      </c>
      <c r="J109">
        <v>193</v>
      </c>
      <c r="K109">
        <v>134</v>
      </c>
      <c r="L109">
        <v>16</v>
      </c>
      <c r="M109">
        <v>958</v>
      </c>
      <c r="N109">
        <v>407</v>
      </c>
      <c r="O109">
        <v>1262</v>
      </c>
      <c r="P109">
        <v>644</v>
      </c>
      <c r="Q109" t="s">
        <v>6</v>
      </c>
      <c r="R109" t="s">
        <v>59</v>
      </c>
      <c r="S109" s="9">
        <v>0.24</v>
      </c>
    </row>
    <row r="110" spans="1:19" x14ac:dyDescent="0.3">
      <c r="A110" s="3">
        <v>2025</v>
      </c>
      <c r="B110" s="3" t="s">
        <v>20</v>
      </c>
      <c r="C110">
        <v>777</v>
      </c>
      <c r="D110">
        <v>2600</v>
      </c>
      <c r="E110">
        <v>70</v>
      </c>
      <c r="F110">
        <v>766</v>
      </c>
      <c r="G110">
        <v>1490</v>
      </c>
      <c r="H110">
        <v>921</v>
      </c>
      <c r="I110">
        <v>1135</v>
      </c>
      <c r="J110">
        <v>693</v>
      </c>
      <c r="K110">
        <v>178</v>
      </c>
      <c r="L110">
        <v>359</v>
      </c>
      <c r="M110">
        <v>534</v>
      </c>
      <c r="N110">
        <v>370</v>
      </c>
      <c r="O110">
        <v>651</v>
      </c>
      <c r="P110">
        <v>1361</v>
      </c>
      <c r="Q110" t="s">
        <v>7</v>
      </c>
      <c r="R110" t="s">
        <v>61</v>
      </c>
      <c r="S110" s="9">
        <v>0.49</v>
      </c>
    </row>
    <row r="111" spans="1:19" x14ac:dyDescent="0.3">
      <c r="A111" s="3">
        <v>2025</v>
      </c>
      <c r="B111" s="3" t="s">
        <v>21</v>
      </c>
      <c r="C111">
        <v>7633</v>
      </c>
      <c r="D111">
        <v>4042</v>
      </c>
      <c r="E111">
        <v>375</v>
      </c>
      <c r="F111">
        <v>1134</v>
      </c>
      <c r="G111">
        <v>1192</v>
      </c>
      <c r="H111">
        <v>2260</v>
      </c>
      <c r="I111">
        <v>891</v>
      </c>
      <c r="J111">
        <v>412</v>
      </c>
      <c r="K111">
        <v>135</v>
      </c>
      <c r="L111">
        <v>1144</v>
      </c>
      <c r="M111">
        <v>834</v>
      </c>
      <c r="N111">
        <v>903</v>
      </c>
      <c r="O111">
        <v>544</v>
      </c>
      <c r="P111">
        <v>758</v>
      </c>
      <c r="Q111" t="s">
        <v>7</v>
      </c>
      <c r="R111" t="s">
        <v>61</v>
      </c>
      <c r="S111" s="9">
        <v>0.18</v>
      </c>
    </row>
    <row r="112" spans="1:19" x14ac:dyDescent="0.3">
      <c r="A112" s="3">
        <v>2025</v>
      </c>
      <c r="B112" s="3" t="s">
        <v>22</v>
      </c>
      <c r="C112">
        <v>5386</v>
      </c>
      <c r="D112">
        <v>8565</v>
      </c>
      <c r="E112">
        <v>430</v>
      </c>
      <c r="F112">
        <v>764</v>
      </c>
      <c r="G112">
        <v>824</v>
      </c>
      <c r="H112">
        <v>1009</v>
      </c>
      <c r="I112">
        <v>1521</v>
      </c>
      <c r="J112">
        <v>879</v>
      </c>
      <c r="K112">
        <v>540</v>
      </c>
      <c r="L112">
        <v>476</v>
      </c>
      <c r="M112">
        <v>96</v>
      </c>
      <c r="N112">
        <v>762</v>
      </c>
      <c r="O112">
        <v>1007</v>
      </c>
      <c r="P112">
        <v>60</v>
      </c>
      <c r="Q112" t="s">
        <v>7</v>
      </c>
      <c r="R112" t="s">
        <v>61</v>
      </c>
      <c r="S112" s="9">
        <v>0.55000000000000004</v>
      </c>
    </row>
    <row r="113" spans="1:19" x14ac:dyDescent="0.3">
      <c r="A113" s="3">
        <v>2025</v>
      </c>
      <c r="B113" s="3" t="s">
        <v>23</v>
      </c>
      <c r="C113">
        <v>6956</v>
      </c>
      <c r="D113">
        <v>5716</v>
      </c>
      <c r="E113">
        <v>1020</v>
      </c>
      <c r="F113">
        <v>1449</v>
      </c>
      <c r="G113">
        <v>1567</v>
      </c>
      <c r="H113">
        <v>1516</v>
      </c>
      <c r="I113">
        <v>1215</v>
      </c>
      <c r="J113">
        <v>694</v>
      </c>
      <c r="K113">
        <v>76</v>
      </c>
      <c r="L113">
        <v>596</v>
      </c>
      <c r="M113">
        <v>514</v>
      </c>
      <c r="N113">
        <v>693</v>
      </c>
      <c r="O113">
        <v>925</v>
      </c>
      <c r="P113">
        <v>850</v>
      </c>
      <c r="Q113" t="s">
        <v>7</v>
      </c>
      <c r="R113" t="s">
        <v>61</v>
      </c>
      <c r="S113" s="9">
        <v>0.22</v>
      </c>
    </row>
    <row r="114" spans="1:19" x14ac:dyDescent="0.3">
      <c r="A114" s="3">
        <v>2025</v>
      </c>
      <c r="B114" s="3" t="s">
        <v>24</v>
      </c>
      <c r="C114">
        <v>7234</v>
      </c>
      <c r="D114">
        <v>305</v>
      </c>
      <c r="E114">
        <v>405</v>
      </c>
      <c r="F114">
        <v>472</v>
      </c>
      <c r="G114">
        <v>662</v>
      </c>
      <c r="H114">
        <v>2382</v>
      </c>
      <c r="I114">
        <v>2217</v>
      </c>
      <c r="J114">
        <v>467</v>
      </c>
      <c r="K114">
        <v>71</v>
      </c>
      <c r="L114">
        <v>564</v>
      </c>
      <c r="M114">
        <v>472</v>
      </c>
      <c r="N114">
        <v>743</v>
      </c>
      <c r="O114">
        <v>344</v>
      </c>
      <c r="P114">
        <v>710</v>
      </c>
      <c r="Q114" t="s">
        <v>7</v>
      </c>
      <c r="R114" t="s">
        <v>61</v>
      </c>
      <c r="S114" s="9">
        <v>0.43</v>
      </c>
    </row>
    <row r="115" spans="1:19" x14ac:dyDescent="0.3">
      <c r="A115" s="3">
        <v>2025</v>
      </c>
      <c r="B115" s="3" t="s">
        <v>25</v>
      </c>
      <c r="C115">
        <v>5905</v>
      </c>
      <c r="D115">
        <v>8483</v>
      </c>
      <c r="E115">
        <v>436</v>
      </c>
      <c r="F115">
        <v>742</v>
      </c>
      <c r="G115">
        <v>1049</v>
      </c>
      <c r="H115">
        <v>950</v>
      </c>
      <c r="I115">
        <v>506</v>
      </c>
      <c r="J115">
        <v>385</v>
      </c>
      <c r="K115">
        <v>385</v>
      </c>
      <c r="L115">
        <v>626</v>
      </c>
      <c r="M115">
        <v>633</v>
      </c>
      <c r="N115">
        <v>761</v>
      </c>
      <c r="O115">
        <v>479</v>
      </c>
      <c r="P115">
        <v>330</v>
      </c>
      <c r="Q115" t="s">
        <v>7</v>
      </c>
      <c r="R115" t="s">
        <v>61</v>
      </c>
      <c r="S115" s="9">
        <v>0.52</v>
      </c>
    </row>
    <row r="116" spans="1:19" x14ac:dyDescent="0.3">
      <c r="A116" s="3">
        <v>2025</v>
      </c>
      <c r="B116" s="3" t="s">
        <v>26</v>
      </c>
      <c r="C116">
        <v>3535</v>
      </c>
      <c r="D116">
        <v>8175</v>
      </c>
      <c r="E116">
        <v>110</v>
      </c>
      <c r="F116">
        <v>284</v>
      </c>
      <c r="G116">
        <v>1340</v>
      </c>
      <c r="H116">
        <v>1463</v>
      </c>
      <c r="I116">
        <v>567</v>
      </c>
      <c r="J116">
        <v>175</v>
      </c>
      <c r="K116">
        <v>18</v>
      </c>
      <c r="L116">
        <v>428</v>
      </c>
      <c r="M116">
        <v>1459</v>
      </c>
      <c r="N116">
        <v>122</v>
      </c>
      <c r="O116">
        <v>520</v>
      </c>
      <c r="P116">
        <v>285</v>
      </c>
      <c r="Q116" t="s">
        <v>7</v>
      </c>
      <c r="R116" t="s">
        <v>61</v>
      </c>
      <c r="S116" s="9">
        <v>0.16</v>
      </c>
    </row>
    <row r="117" spans="1:19" x14ac:dyDescent="0.3">
      <c r="A117" s="3">
        <v>2025</v>
      </c>
      <c r="B117" s="3" t="s">
        <v>27</v>
      </c>
      <c r="C117">
        <v>4352</v>
      </c>
      <c r="D117">
        <v>6457</v>
      </c>
      <c r="E117">
        <v>990</v>
      </c>
      <c r="F117">
        <v>2112</v>
      </c>
      <c r="G117">
        <v>2478</v>
      </c>
      <c r="H117">
        <v>1725</v>
      </c>
      <c r="I117">
        <v>1645</v>
      </c>
      <c r="J117">
        <v>284</v>
      </c>
      <c r="K117">
        <v>88</v>
      </c>
      <c r="L117">
        <v>826</v>
      </c>
      <c r="M117">
        <v>818</v>
      </c>
      <c r="N117">
        <v>1502</v>
      </c>
      <c r="O117">
        <v>163</v>
      </c>
      <c r="P117">
        <v>142</v>
      </c>
      <c r="Q117" t="s">
        <v>7</v>
      </c>
      <c r="R117" t="s">
        <v>61</v>
      </c>
      <c r="S117" s="9">
        <v>0.25</v>
      </c>
    </row>
    <row r="118" spans="1:19" x14ac:dyDescent="0.3">
      <c r="A118" s="3">
        <v>2025</v>
      </c>
      <c r="B118" s="3" t="s">
        <v>28</v>
      </c>
      <c r="C118">
        <v>8052</v>
      </c>
      <c r="D118">
        <v>1594</v>
      </c>
      <c r="E118">
        <v>991</v>
      </c>
      <c r="F118">
        <v>1458</v>
      </c>
      <c r="G118">
        <v>3048</v>
      </c>
      <c r="H118">
        <v>1776</v>
      </c>
      <c r="I118">
        <v>1305</v>
      </c>
      <c r="J118">
        <v>54</v>
      </c>
      <c r="K118">
        <v>337</v>
      </c>
      <c r="L118">
        <v>484</v>
      </c>
      <c r="M118">
        <v>791</v>
      </c>
      <c r="N118">
        <v>948</v>
      </c>
      <c r="O118">
        <v>167</v>
      </c>
      <c r="P118">
        <v>156</v>
      </c>
      <c r="Q118" t="s">
        <v>7</v>
      </c>
      <c r="R118" t="s">
        <v>61</v>
      </c>
      <c r="S118" s="9">
        <v>0.51</v>
      </c>
    </row>
    <row r="119" spans="1:19" x14ac:dyDescent="0.3">
      <c r="A119" s="3">
        <v>2025</v>
      </c>
      <c r="B119" s="3" t="s">
        <v>29</v>
      </c>
      <c r="C119">
        <v>10480</v>
      </c>
      <c r="D119">
        <v>11784</v>
      </c>
      <c r="E119">
        <v>37</v>
      </c>
      <c r="F119">
        <v>1034</v>
      </c>
      <c r="G119">
        <v>1304</v>
      </c>
      <c r="H119">
        <v>2487</v>
      </c>
      <c r="I119">
        <v>1606</v>
      </c>
      <c r="J119">
        <v>1182</v>
      </c>
      <c r="K119">
        <v>919</v>
      </c>
      <c r="L119">
        <v>979</v>
      </c>
      <c r="M119">
        <v>225</v>
      </c>
      <c r="N119">
        <v>1092</v>
      </c>
      <c r="O119">
        <v>107</v>
      </c>
      <c r="P119">
        <v>597</v>
      </c>
      <c r="Q119" t="s">
        <v>7</v>
      </c>
      <c r="R119" t="s">
        <v>61</v>
      </c>
      <c r="S119" s="9">
        <v>0.57999999999999996</v>
      </c>
    </row>
    <row r="120" spans="1:19" x14ac:dyDescent="0.3">
      <c r="A120" s="3">
        <v>2025</v>
      </c>
      <c r="B120" s="3" t="s">
        <v>30</v>
      </c>
      <c r="C120">
        <v>5670</v>
      </c>
      <c r="D120">
        <v>3985</v>
      </c>
      <c r="E120">
        <v>288</v>
      </c>
      <c r="F120">
        <v>1121</v>
      </c>
      <c r="G120">
        <v>2617</v>
      </c>
      <c r="H120">
        <v>2184</v>
      </c>
      <c r="I120">
        <v>1687</v>
      </c>
      <c r="J120">
        <v>526</v>
      </c>
      <c r="K120">
        <v>153</v>
      </c>
      <c r="L120">
        <v>195</v>
      </c>
      <c r="M120">
        <v>452</v>
      </c>
      <c r="N120">
        <v>191</v>
      </c>
      <c r="O120">
        <v>661</v>
      </c>
      <c r="P120">
        <v>453</v>
      </c>
      <c r="Q120" t="s">
        <v>7</v>
      </c>
      <c r="R120" t="s">
        <v>61</v>
      </c>
      <c r="S120" s="9">
        <v>0.37</v>
      </c>
    </row>
    <row r="121" spans="1:19" x14ac:dyDescent="0.3">
      <c r="A121" s="3">
        <v>2025</v>
      </c>
      <c r="B121" s="3" t="s">
        <v>31</v>
      </c>
      <c r="C121">
        <v>7688</v>
      </c>
      <c r="D121">
        <v>5688</v>
      </c>
      <c r="E121">
        <v>531</v>
      </c>
      <c r="F121">
        <v>1926</v>
      </c>
      <c r="G121">
        <v>2972</v>
      </c>
      <c r="H121">
        <v>1178</v>
      </c>
      <c r="I121">
        <v>860</v>
      </c>
      <c r="J121">
        <v>579</v>
      </c>
      <c r="K121">
        <v>404</v>
      </c>
      <c r="L121">
        <v>631</v>
      </c>
      <c r="M121">
        <v>305</v>
      </c>
      <c r="N121">
        <v>323</v>
      </c>
      <c r="O121">
        <v>1059</v>
      </c>
      <c r="P121">
        <v>897</v>
      </c>
      <c r="Q121" t="s">
        <v>7</v>
      </c>
      <c r="R121" t="s">
        <v>61</v>
      </c>
      <c r="S121" s="9">
        <v>0.57999999999999996</v>
      </c>
    </row>
    <row r="122" spans="1:19" x14ac:dyDescent="0.3">
      <c r="A122" s="3">
        <v>2026</v>
      </c>
      <c r="B122" s="3" t="s">
        <v>20</v>
      </c>
      <c r="C122">
        <v>11920</v>
      </c>
      <c r="D122">
        <v>16185</v>
      </c>
      <c r="E122">
        <v>45</v>
      </c>
      <c r="F122">
        <v>1189</v>
      </c>
      <c r="G122">
        <v>3404</v>
      </c>
      <c r="H122">
        <v>1460</v>
      </c>
      <c r="I122">
        <v>1486</v>
      </c>
      <c r="J122">
        <v>721</v>
      </c>
      <c r="K122">
        <v>74</v>
      </c>
      <c r="L122">
        <v>176</v>
      </c>
      <c r="M122">
        <v>444</v>
      </c>
      <c r="N122">
        <v>27</v>
      </c>
      <c r="O122">
        <v>503</v>
      </c>
      <c r="P122">
        <v>1678</v>
      </c>
      <c r="Q122" t="s">
        <v>7</v>
      </c>
      <c r="R122" t="s">
        <v>61</v>
      </c>
      <c r="S122" s="9">
        <v>0.15</v>
      </c>
    </row>
    <row r="123" spans="1:19" x14ac:dyDescent="0.3">
      <c r="A123" s="3">
        <v>2026</v>
      </c>
      <c r="B123" s="3" t="s">
        <v>21</v>
      </c>
      <c r="C123">
        <v>25319</v>
      </c>
      <c r="D123">
        <v>12189</v>
      </c>
      <c r="E123">
        <v>1184</v>
      </c>
      <c r="F123">
        <v>1552</v>
      </c>
      <c r="G123">
        <v>2030</v>
      </c>
      <c r="H123">
        <v>4442</v>
      </c>
      <c r="I123">
        <v>1301</v>
      </c>
      <c r="J123">
        <v>1238</v>
      </c>
      <c r="K123">
        <v>746</v>
      </c>
      <c r="L123">
        <v>1079</v>
      </c>
      <c r="M123">
        <v>248</v>
      </c>
      <c r="N123">
        <v>180</v>
      </c>
      <c r="O123">
        <v>467</v>
      </c>
      <c r="P123">
        <v>688</v>
      </c>
      <c r="Q123" t="s">
        <v>7</v>
      </c>
      <c r="R123" t="s">
        <v>61</v>
      </c>
      <c r="S123" s="9">
        <v>0.46</v>
      </c>
    </row>
    <row r="124" spans="1:19" x14ac:dyDescent="0.3">
      <c r="A124" s="3">
        <v>2026</v>
      </c>
      <c r="B124" s="3" t="s">
        <v>22</v>
      </c>
      <c r="C124">
        <v>26464</v>
      </c>
      <c r="D124">
        <v>4626</v>
      </c>
      <c r="E124">
        <v>218</v>
      </c>
      <c r="F124">
        <v>1348</v>
      </c>
      <c r="G124">
        <v>1671</v>
      </c>
      <c r="H124">
        <v>6007</v>
      </c>
      <c r="I124">
        <v>8945</v>
      </c>
      <c r="J124">
        <v>2041</v>
      </c>
      <c r="K124">
        <v>238</v>
      </c>
      <c r="L124">
        <v>960</v>
      </c>
      <c r="M124">
        <v>155</v>
      </c>
      <c r="N124">
        <v>168</v>
      </c>
      <c r="O124">
        <v>193</v>
      </c>
      <c r="P124">
        <v>1432</v>
      </c>
      <c r="Q124" t="s">
        <v>7</v>
      </c>
      <c r="R124" t="s">
        <v>61</v>
      </c>
      <c r="S124" s="9">
        <v>0.47</v>
      </c>
    </row>
    <row r="125" spans="1:19" x14ac:dyDescent="0.3">
      <c r="A125" s="3">
        <v>2026</v>
      </c>
      <c r="B125" s="3" t="s">
        <v>23</v>
      </c>
      <c r="C125">
        <v>16244</v>
      </c>
      <c r="D125">
        <v>8065</v>
      </c>
      <c r="E125">
        <v>187</v>
      </c>
      <c r="F125">
        <v>1178</v>
      </c>
      <c r="G125">
        <v>5436</v>
      </c>
      <c r="H125">
        <v>3657</v>
      </c>
      <c r="I125">
        <v>574</v>
      </c>
      <c r="J125">
        <v>58</v>
      </c>
      <c r="K125">
        <v>33</v>
      </c>
      <c r="L125">
        <v>1213</v>
      </c>
      <c r="M125">
        <v>700</v>
      </c>
      <c r="N125">
        <v>211</v>
      </c>
      <c r="O125">
        <v>1229</v>
      </c>
      <c r="P125">
        <v>2157</v>
      </c>
      <c r="Q125" t="s">
        <v>7</v>
      </c>
      <c r="R125" t="s">
        <v>61</v>
      </c>
      <c r="S125" s="9">
        <v>0.28000000000000003</v>
      </c>
    </row>
    <row r="126" spans="1:19" x14ac:dyDescent="0.3">
      <c r="A126" s="3">
        <v>2026</v>
      </c>
      <c r="B126" s="3" t="s">
        <v>24</v>
      </c>
      <c r="C126">
        <v>7399</v>
      </c>
      <c r="D126">
        <v>4796</v>
      </c>
      <c r="E126">
        <v>459</v>
      </c>
      <c r="F126">
        <v>833</v>
      </c>
      <c r="G126">
        <v>1548</v>
      </c>
      <c r="H126">
        <v>1846</v>
      </c>
      <c r="I126">
        <v>1831</v>
      </c>
      <c r="J126">
        <v>749</v>
      </c>
      <c r="K126">
        <v>160</v>
      </c>
      <c r="L126">
        <v>1108</v>
      </c>
      <c r="M126">
        <v>292</v>
      </c>
      <c r="N126">
        <v>502</v>
      </c>
      <c r="O126">
        <v>717</v>
      </c>
      <c r="P126">
        <v>1037</v>
      </c>
      <c r="Q126" t="s">
        <v>7</v>
      </c>
      <c r="R126" t="s">
        <v>61</v>
      </c>
      <c r="S126" s="9">
        <v>0.36</v>
      </c>
    </row>
    <row r="127" spans="1:19" x14ac:dyDescent="0.3">
      <c r="A127" s="3">
        <v>2026</v>
      </c>
      <c r="B127" s="3" t="s">
        <v>25</v>
      </c>
      <c r="C127">
        <v>1148</v>
      </c>
      <c r="D127">
        <v>7995</v>
      </c>
      <c r="E127">
        <v>405</v>
      </c>
      <c r="F127">
        <v>868</v>
      </c>
      <c r="G127">
        <v>1537</v>
      </c>
      <c r="H127">
        <v>1372</v>
      </c>
      <c r="I127">
        <v>806</v>
      </c>
      <c r="J127">
        <v>383</v>
      </c>
      <c r="K127">
        <v>87</v>
      </c>
      <c r="L127">
        <v>1137</v>
      </c>
      <c r="M127">
        <v>176</v>
      </c>
      <c r="N127">
        <v>732</v>
      </c>
      <c r="O127">
        <v>846</v>
      </c>
      <c r="P127">
        <v>787</v>
      </c>
      <c r="Q127" t="s">
        <v>7</v>
      </c>
      <c r="R127" t="s">
        <v>61</v>
      </c>
      <c r="S127" s="9">
        <v>0.28000000000000003</v>
      </c>
    </row>
    <row r="128" spans="1:19" x14ac:dyDescent="0.3">
      <c r="A128" s="3">
        <v>2026</v>
      </c>
      <c r="B128" s="3" t="s">
        <v>26</v>
      </c>
      <c r="C128">
        <v>2005</v>
      </c>
      <c r="D128">
        <v>9369</v>
      </c>
      <c r="E128">
        <v>2</v>
      </c>
      <c r="F128">
        <v>736</v>
      </c>
      <c r="G128">
        <v>1074</v>
      </c>
      <c r="H128">
        <v>897</v>
      </c>
      <c r="I128">
        <v>936</v>
      </c>
      <c r="J128">
        <v>669</v>
      </c>
      <c r="K128">
        <v>67</v>
      </c>
      <c r="L128">
        <v>399</v>
      </c>
      <c r="M128">
        <v>679</v>
      </c>
      <c r="N128">
        <v>1490</v>
      </c>
      <c r="O128">
        <v>1277</v>
      </c>
      <c r="P128">
        <v>136</v>
      </c>
      <c r="Q128" t="s">
        <v>7</v>
      </c>
      <c r="R128" t="s">
        <v>61</v>
      </c>
      <c r="S128" s="9">
        <v>0.53</v>
      </c>
    </row>
    <row r="129" spans="1:19" x14ac:dyDescent="0.3">
      <c r="A129" s="3">
        <v>2026</v>
      </c>
      <c r="B129" s="3" t="s">
        <v>27</v>
      </c>
      <c r="C129">
        <v>786</v>
      </c>
      <c r="D129">
        <v>8290</v>
      </c>
      <c r="E129">
        <v>295</v>
      </c>
      <c r="F129">
        <v>1548</v>
      </c>
      <c r="G129">
        <v>1587</v>
      </c>
      <c r="H129">
        <v>1963</v>
      </c>
      <c r="I129">
        <v>1277</v>
      </c>
      <c r="J129">
        <v>1216</v>
      </c>
      <c r="K129">
        <v>157</v>
      </c>
      <c r="L129">
        <v>90</v>
      </c>
      <c r="M129">
        <v>1231</v>
      </c>
      <c r="N129">
        <v>642</v>
      </c>
      <c r="O129">
        <v>876</v>
      </c>
      <c r="P129">
        <v>748</v>
      </c>
      <c r="Q129" t="s">
        <v>7</v>
      </c>
      <c r="R129" t="s">
        <v>61</v>
      </c>
      <c r="S129" s="9">
        <v>0.16</v>
      </c>
    </row>
    <row r="130" spans="1:19" x14ac:dyDescent="0.3">
      <c r="A130" s="3">
        <v>2026</v>
      </c>
      <c r="B130" s="3" t="s">
        <v>28</v>
      </c>
      <c r="C130">
        <v>14446</v>
      </c>
      <c r="D130">
        <v>9975</v>
      </c>
      <c r="E130">
        <v>404</v>
      </c>
      <c r="F130">
        <v>1276</v>
      </c>
      <c r="G130">
        <v>2211</v>
      </c>
      <c r="H130">
        <v>2771</v>
      </c>
      <c r="I130">
        <v>6235</v>
      </c>
      <c r="J130">
        <v>2273</v>
      </c>
      <c r="K130">
        <v>1017</v>
      </c>
      <c r="L130">
        <v>626</v>
      </c>
      <c r="M130">
        <v>796</v>
      </c>
      <c r="N130">
        <v>1511</v>
      </c>
      <c r="O130">
        <v>845</v>
      </c>
      <c r="P130">
        <v>467</v>
      </c>
      <c r="Q130" t="s">
        <v>7</v>
      </c>
      <c r="R130" t="s">
        <v>61</v>
      </c>
      <c r="S130" s="9">
        <v>0.45</v>
      </c>
    </row>
    <row r="131" spans="1:19" x14ac:dyDescent="0.3">
      <c r="A131" s="3">
        <v>2026</v>
      </c>
      <c r="B131" s="3" t="s">
        <v>29</v>
      </c>
      <c r="C131">
        <v>4323</v>
      </c>
      <c r="D131">
        <v>11484</v>
      </c>
      <c r="E131">
        <v>1374</v>
      </c>
      <c r="F131">
        <v>3395</v>
      </c>
      <c r="G131">
        <v>7444</v>
      </c>
      <c r="H131">
        <v>4155</v>
      </c>
      <c r="I131">
        <v>3262</v>
      </c>
      <c r="J131">
        <v>985</v>
      </c>
      <c r="K131">
        <v>347</v>
      </c>
      <c r="L131">
        <v>229</v>
      </c>
      <c r="M131">
        <v>1315</v>
      </c>
      <c r="N131">
        <v>1266</v>
      </c>
      <c r="O131">
        <v>358</v>
      </c>
      <c r="P131">
        <v>603</v>
      </c>
      <c r="Q131" t="s">
        <v>7</v>
      </c>
      <c r="R131" t="s">
        <v>61</v>
      </c>
      <c r="S131" s="9">
        <v>0.24</v>
      </c>
    </row>
    <row r="132" spans="1:19" x14ac:dyDescent="0.3">
      <c r="A132" s="3">
        <v>2026</v>
      </c>
      <c r="B132" s="3" t="s">
        <v>30</v>
      </c>
      <c r="C132">
        <v>22842</v>
      </c>
      <c r="D132">
        <v>16817</v>
      </c>
      <c r="E132">
        <v>345</v>
      </c>
      <c r="F132">
        <v>1115</v>
      </c>
      <c r="G132">
        <v>1764</v>
      </c>
      <c r="H132">
        <v>3723</v>
      </c>
      <c r="I132">
        <v>2045</v>
      </c>
      <c r="J132">
        <v>687</v>
      </c>
      <c r="K132">
        <v>300</v>
      </c>
      <c r="L132">
        <v>1031</v>
      </c>
      <c r="M132">
        <v>864</v>
      </c>
      <c r="N132">
        <v>1064</v>
      </c>
      <c r="O132">
        <v>172</v>
      </c>
      <c r="P132">
        <v>490</v>
      </c>
      <c r="Q132" t="s">
        <v>7</v>
      </c>
      <c r="R132" t="s">
        <v>61</v>
      </c>
      <c r="S132" s="9">
        <v>0.65</v>
      </c>
    </row>
    <row r="133" spans="1:19" x14ac:dyDescent="0.3">
      <c r="A133" s="3">
        <v>2026</v>
      </c>
      <c r="B133" s="3" t="s">
        <v>31</v>
      </c>
      <c r="C133">
        <v>13963</v>
      </c>
      <c r="D133">
        <v>12318</v>
      </c>
      <c r="E133">
        <v>906</v>
      </c>
      <c r="F133">
        <v>1336</v>
      </c>
      <c r="G133">
        <v>2012</v>
      </c>
      <c r="H133">
        <v>1666</v>
      </c>
      <c r="I133">
        <v>1090</v>
      </c>
      <c r="J133">
        <v>881</v>
      </c>
      <c r="K133">
        <v>78</v>
      </c>
      <c r="L133">
        <v>910</v>
      </c>
      <c r="M133">
        <v>220</v>
      </c>
      <c r="N133">
        <v>43</v>
      </c>
      <c r="O133">
        <v>269</v>
      </c>
      <c r="P133">
        <v>137</v>
      </c>
      <c r="Q133" t="s">
        <v>7</v>
      </c>
      <c r="R133" t="s">
        <v>61</v>
      </c>
      <c r="S133" s="9">
        <v>0.34</v>
      </c>
    </row>
    <row r="134" spans="1:19" x14ac:dyDescent="0.3">
      <c r="A134" s="3">
        <v>2027</v>
      </c>
      <c r="B134" s="3" t="s">
        <v>20</v>
      </c>
      <c r="C134">
        <v>13691</v>
      </c>
      <c r="D134">
        <v>11559</v>
      </c>
      <c r="E134">
        <v>641</v>
      </c>
      <c r="F134">
        <v>1224</v>
      </c>
      <c r="G134">
        <v>2755</v>
      </c>
      <c r="H134">
        <v>7496</v>
      </c>
      <c r="I134">
        <v>2041</v>
      </c>
      <c r="J134">
        <v>801</v>
      </c>
      <c r="K134">
        <v>294</v>
      </c>
      <c r="L134">
        <v>361</v>
      </c>
      <c r="M134">
        <v>1194</v>
      </c>
      <c r="N134">
        <v>1098</v>
      </c>
      <c r="O134">
        <v>413</v>
      </c>
      <c r="P134">
        <v>399</v>
      </c>
      <c r="Q134" t="s">
        <v>7</v>
      </c>
      <c r="R134" t="s">
        <v>61</v>
      </c>
      <c r="S134" s="9">
        <v>0.18</v>
      </c>
    </row>
    <row r="135" spans="1:19" x14ac:dyDescent="0.3">
      <c r="A135" s="3">
        <v>2027</v>
      </c>
      <c r="B135" s="3" t="s">
        <v>21</v>
      </c>
      <c r="C135">
        <v>8348</v>
      </c>
      <c r="D135">
        <v>10670</v>
      </c>
      <c r="E135">
        <v>1171</v>
      </c>
      <c r="F135">
        <v>1921</v>
      </c>
      <c r="G135">
        <v>2723</v>
      </c>
      <c r="H135">
        <v>1780</v>
      </c>
      <c r="I135">
        <v>1637</v>
      </c>
      <c r="J135">
        <v>1116</v>
      </c>
      <c r="K135">
        <v>660</v>
      </c>
      <c r="L135">
        <v>1084</v>
      </c>
      <c r="M135">
        <v>241</v>
      </c>
      <c r="N135">
        <v>1169</v>
      </c>
      <c r="O135">
        <v>431</v>
      </c>
      <c r="P135">
        <v>88</v>
      </c>
      <c r="Q135" t="s">
        <v>7</v>
      </c>
      <c r="R135" t="s">
        <v>61</v>
      </c>
      <c r="S135" s="9">
        <v>0.15</v>
      </c>
    </row>
    <row r="136" spans="1:19" x14ac:dyDescent="0.3">
      <c r="A136" s="3">
        <v>2027</v>
      </c>
      <c r="B136" s="3" t="s">
        <v>22</v>
      </c>
      <c r="C136">
        <v>16167</v>
      </c>
      <c r="D136">
        <v>5869</v>
      </c>
      <c r="E136">
        <v>268</v>
      </c>
      <c r="F136">
        <v>2361</v>
      </c>
      <c r="G136">
        <v>4548</v>
      </c>
      <c r="H136">
        <v>3980</v>
      </c>
      <c r="I136">
        <v>1781</v>
      </c>
      <c r="J136">
        <v>51</v>
      </c>
      <c r="K136">
        <v>78</v>
      </c>
      <c r="L136">
        <v>341</v>
      </c>
      <c r="M136">
        <v>291</v>
      </c>
      <c r="N136">
        <v>989</v>
      </c>
      <c r="O136">
        <v>498</v>
      </c>
      <c r="P136">
        <v>330</v>
      </c>
      <c r="Q136" t="s">
        <v>7</v>
      </c>
      <c r="R136" t="s">
        <v>61</v>
      </c>
      <c r="S136" s="9">
        <v>0.48</v>
      </c>
    </row>
    <row r="137" spans="1:19" x14ac:dyDescent="0.3">
      <c r="A137" s="3">
        <v>2027</v>
      </c>
      <c r="B137" s="3" t="s">
        <v>23</v>
      </c>
      <c r="C137">
        <v>8635</v>
      </c>
      <c r="D137">
        <v>8367</v>
      </c>
      <c r="E137">
        <v>204</v>
      </c>
      <c r="F137">
        <v>301</v>
      </c>
      <c r="G137">
        <v>1455</v>
      </c>
      <c r="H137">
        <v>1700</v>
      </c>
      <c r="I137">
        <v>1685</v>
      </c>
      <c r="J137">
        <v>472</v>
      </c>
      <c r="K137">
        <v>271</v>
      </c>
      <c r="L137">
        <v>205</v>
      </c>
      <c r="M137">
        <v>554</v>
      </c>
      <c r="N137">
        <v>1284</v>
      </c>
      <c r="O137">
        <v>816</v>
      </c>
      <c r="P137">
        <v>177</v>
      </c>
      <c r="Q137" t="s">
        <v>7</v>
      </c>
      <c r="R137" t="s">
        <v>61</v>
      </c>
      <c r="S137" s="9">
        <v>0.49</v>
      </c>
    </row>
    <row r="138" spans="1:19" x14ac:dyDescent="0.3">
      <c r="A138" s="3">
        <v>2027</v>
      </c>
      <c r="B138" s="3" t="s">
        <v>24</v>
      </c>
      <c r="C138">
        <v>16195</v>
      </c>
      <c r="D138">
        <v>8595</v>
      </c>
      <c r="E138">
        <v>1057</v>
      </c>
      <c r="F138">
        <v>1465</v>
      </c>
      <c r="G138">
        <v>2892</v>
      </c>
      <c r="H138">
        <v>2537</v>
      </c>
      <c r="I138">
        <v>1613</v>
      </c>
      <c r="J138">
        <v>1447</v>
      </c>
      <c r="K138">
        <v>546</v>
      </c>
      <c r="L138">
        <v>457</v>
      </c>
      <c r="M138">
        <v>414</v>
      </c>
      <c r="N138">
        <v>883</v>
      </c>
      <c r="O138">
        <v>1176</v>
      </c>
      <c r="P138">
        <v>977</v>
      </c>
      <c r="Q138" t="s">
        <v>7</v>
      </c>
      <c r="R138" t="s">
        <v>61</v>
      </c>
      <c r="S138" s="9">
        <v>0.42</v>
      </c>
    </row>
    <row r="139" spans="1:19" x14ac:dyDescent="0.3">
      <c r="A139" s="3">
        <v>2027</v>
      </c>
      <c r="B139" s="3" t="s">
        <v>25</v>
      </c>
      <c r="C139">
        <v>2124</v>
      </c>
      <c r="D139">
        <v>3601</v>
      </c>
      <c r="E139">
        <v>489</v>
      </c>
      <c r="F139">
        <v>4250</v>
      </c>
      <c r="G139">
        <v>4520</v>
      </c>
      <c r="H139">
        <v>2881</v>
      </c>
      <c r="I139">
        <v>1859</v>
      </c>
      <c r="J139">
        <v>1078</v>
      </c>
      <c r="K139">
        <v>210</v>
      </c>
      <c r="L139">
        <v>373</v>
      </c>
      <c r="M139">
        <v>1207</v>
      </c>
      <c r="N139">
        <v>1111</v>
      </c>
      <c r="O139">
        <v>678</v>
      </c>
      <c r="P139">
        <v>466</v>
      </c>
      <c r="Q139" t="s">
        <v>7</v>
      </c>
      <c r="R139" t="s">
        <v>61</v>
      </c>
      <c r="S139" s="9">
        <v>0.44</v>
      </c>
    </row>
    <row r="140" spans="1:19" x14ac:dyDescent="0.3">
      <c r="A140" s="3">
        <v>2027</v>
      </c>
      <c r="B140" s="3" t="s">
        <v>26</v>
      </c>
      <c r="C140">
        <v>22889</v>
      </c>
      <c r="D140">
        <v>15197</v>
      </c>
      <c r="E140">
        <v>252</v>
      </c>
      <c r="F140">
        <v>1255</v>
      </c>
      <c r="G140">
        <v>4340</v>
      </c>
      <c r="H140">
        <v>3105</v>
      </c>
      <c r="I140">
        <v>3487</v>
      </c>
      <c r="J140">
        <v>1109</v>
      </c>
      <c r="K140">
        <v>315</v>
      </c>
      <c r="L140">
        <v>562</v>
      </c>
      <c r="M140">
        <v>873</v>
      </c>
      <c r="N140">
        <v>907</v>
      </c>
      <c r="O140">
        <v>1082</v>
      </c>
      <c r="P140">
        <v>118</v>
      </c>
      <c r="Q140" t="s">
        <v>7</v>
      </c>
      <c r="R140" t="s">
        <v>61</v>
      </c>
      <c r="S140" s="9">
        <v>0.25</v>
      </c>
    </row>
    <row r="141" spans="1:19" x14ac:dyDescent="0.3">
      <c r="A141" s="3">
        <v>2027</v>
      </c>
      <c r="B141" s="3" t="s">
        <v>27</v>
      </c>
      <c r="C141">
        <v>36022</v>
      </c>
      <c r="D141">
        <v>3370</v>
      </c>
      <c r="E141">
        <v>374</v>
      </c>
      <c r="F141">
        <v>2753</v>
      </c>
      <c r="G141">
        <v>3012</v>
      </c>
      <c r="H141">
        <v>6764</v>
      </c>
      <c r="I141">
        <v>1752</v>
      </c>
      <c r="J141">
        <v>1664</v>
      </c>
      <c r="K141">
        <v>136</v>
      </c>
      <c r="L141">
        <v>564</v>
      </c>
      <c r="M141">
        <v>1026</v>
      </c>
      <c r="N141">
        <v>1065</v>
      </c>
      <c r="O141">
        <v>143</v>
      </c>
      <c r="P141">
        <v>454</v>
      </c>
      <c r="Q141" t="s">
        <v>7</v>
      </c>
      <c r="R141" t="s">
        <v>61</v>
      </c>
      <c r="S141" s="9">
        <v>0.28999999999999998</v>
      </c>
    </row>
    <row r="142" spans="1:19" x14ac:dyDescent="0.3">
      <c r="A142" s="3">
        <v>2027</v>
      </c>
      <c r="B142" s="3" t="s">
        <v>28</v>
      </c>
      <c r="C142">
        <v>5603</v>
      </c>
      <c r="D142">
        <v>10921</v>
      </c>
      <c r="E142">
        <v>525</v>
      </c>
      <c r="F142">
        <v>742</v>
      </c>
      <c r="G142">
        <v>1459</v>
      </c>
      <c r="H142">
        <v>8036</v>
      </c>
      <c r="I142">
        <v>9457</v>
      </c>
      <c r="J142">
        <v>3437</v>
      </c>
      <c r="K142">
        <v>679</v>
      </c>
      <c r="L142">
        <v>1366</v>
      </c>
      <c r="M142">
        <v>410</v>
      </c>
      <c r="N142">
        <v>558</v>
      </c>
      <c r="O142">
        <v>192</v>
      </c>
      <c r="P142">
        <v>341</v>
      </c>
      <c r="Q142" t="s">
        <v>7</v>
      </c>
      <c r="R142" t="s">
        <v>61</v>
      </c>
      <c r="S142" s="9">
        <v>0.28000000000000003</v>
      </c>
    </row>
    <row r="143" spans="1:19" x14ac:dyDescent="0.3">
      <c r="A143" s="3">
        <v>2027</v>
      </c>
      <c r="B143" s="3" t="s">
        <v>29</v>
      </c>
      <c r="C143">
        <v>36313</v>
      </c>
      <c r="D143">
        <v>11479</v>
      </c>
      <c r="E143">
        <v>2704</v>
      </c>
      <c r="F143">
        <v>3501</v>
      </c>
      <c r="G143">
        <v>5479</v>
      </c>
      <c r="H143">
        <v>3881</v>
      </c>
      <c r="I143">
        <v>3298</v>
      </c>
      <c r="J143">
        <v>667</v>
      </c>
      <c r="K143">
        <v>663</v>
      </c>
      <c r="L143">
        <v>690</v>
      </c>
      <c r="M143">
        <v>595</v>
      </c>
      <c r="N143">
        <v>3</v>
      </c>
      <c r="O143">
        <v>949</v>
      </c>
      <c r="P143">
        <v>560</v>
      </c>
      <c r="Q143" t="s">
        <v>7</v>
      </c>
      <c r="R143" t="s">
        <v>61</v>
      </c>
      <c r="S143" s="9">
        <v>0.38</v>
      </c>
    </row>
    <row r="144" spans="1:19" x14ac:dyDescent="0.3">
      <c r="A144" s="3">
        <v>2027</v>
      </c>
      <c r="B144" s="3" t="s">
        <v>30</v>
      </c>
      <c r="C144">
        <v>1495</v>
      </c>
      <c r="D144">
        <v>14125</v>
      </c>
      <c r="E144">
        <v>257</v>
      </c>
      <c r="F144">
        <v>2139</v>
      </c>
      <c r="G144">
        <v>2156</v>
      </c>
      <c r="H144">
        <v>4843</v>
      </c>
      <c r="I144">
        <v>3593</v>
      </c>
      <c r="J144">
        <v>983</v>
      </c>
      <c r="K144">
        <v>46</v>
      </c>
      <c r="L144">
        <v>793</v>
      </c>
      <c r="M144">
        <v>959</v>
      </c>
      <c r="N144">
        <v>1276</v>
      </c>
      <c r="O144">
        <v>852</v>
      </c>
      <c r="P144">
        <v>365</v>
      </c>
      <c r="Q144" t="s">
        <v>7</v>
      </c>
      <c r="R144" t="s">
        <v>61</v>
      </c>
      <c r="S144" s="9">
        <v>0.22</v>
      </c>
    </row>
    <row r="145" spans="1:19" x14ac:dyDescent="0.3">
      <c r="A145" s="3">
        <v>2027</v>
      </c>
      <c r="B145" s="3" t="s">
        <v>31</v>
      </c>
      <c r="C145">
        <v>12709</v>
      </c>
      <c r="D145">
        <v>13798</v>
      </c>
      <c r="E145">
        <v>763</v>
      </c>
      <c r="F145">
        <v>2066</v>
      </c>
      <c r="G145">
        <v>3707</v>
      </c>
      <c r="H145">
        <v>3414</v>
      </c>
      <c r="I145">
        <v>2014</v>
      </c>
      <c r="J145">
        <v>267</v>
      </c>
      <c r="K145">
        <v>194</v>
      </c>
      <c r="L145">
        <v>809</v>
      </c>
      <c r="M145">
        <v>156</v>
      </c>
      <c r="N145">
        <v>971</v>
      </c>
      <c r="O145">
        <v>439</v>
      </c>
      <c r="P145">
        <v>1933</v>
      </c>
      <c r="Q145" t="s">
        <v>7</v>
      </c>
      <c r="R145" t="s">
        <v>61</v>
      </c>
      <c r="S145" s="9">
        <v>0.54</v>
      </c>
    </row>
    <row r="146" spans="1:19" x14ac:dyDescent="0.3">
      <c r="A146" s="3">
        <v>2025</v>
      </c>
      <c r="B146" s="3" t="s">
        <v>20</v>
      </c>
      <c r="C146">
        <v>5606</v>
      </c>
      <c r="D146">
        <v>5161</v>
      </c>
      <c r="E146">
        <v>76</v>
      </c>
      <c r="F146">
        <v>801</v>
      </c>
      <c r="G146">
        <v>1238</v>
      </c>
      <c r="H146">
        <v>1056</v>
      </c>
      <c r="I146">
        <v>1220</v>
      </c>
      <c r="J146">
        <v>785</v>
      </c>
      <c r="K146">
        <v>430</v>
      </c>
      <c r="L146">
        <v>941</v>
      </c>
      <c r="M146">
        <v>564</v>
      </c>
      <c r="N146">
        <v>270</v>
      </c>
      <c r="O146">
        <v>648</v>
      </c>
      <c r="P146">
        <v>925</v>
      </c>
      <c r="Q146" t="s">
        <v>8</v>
      </c>
      <c r="R146" t="s">
        <v>57</v>
      </c>
      <c r="S146" s="9">
        <v>0.2</v>
      </c>
    </row>
    <row r="147" spans="1:19" x14ac:dyDescent="0.3">
      <c r="A147" s="3">
        <v>2025</v>
      </c>
      <c r="B147" s="3" t="s">
        <v>21</v>
      </c>
      <c r="C147">
        <v>7231</v>
      </c>
      <c r="D147">
        <v>5162</v>
      </c>
      <c r="E147">
        <v>584</v>
      </c>
      <c r="F147">
        <v>1033</v>
      </c>
      <c r="G147">
        <v>1504</v>
      </c>
      <c r="H147">
        <v>1827</v>
      </c>
      <c r="I147">
        <v>934</v>
      </c>
      <c r="J147">
        <v>798</v>
      </c>
      <c r="K147">
        <v>549</v>
      </c>
      <c r="L147">
        <v>668</v>
      </c>
      <c r="M147">
        <v>701</v>
      </c>
      <c r="N147">
        <v>533</v>
      </c>
      <c r="O147">
        <v>488</v>
      </c>
      <c r="P147">
        <v>681</v>
      </c>
      <c r="Q147" t="s">
        <v>8</v>
      </c>
      <c r="R147" t="s">
        <v>57</v>
      </c>
      <c r="S147" s="9">
        <v>0.2</v>
      </c>
    </row>
    <row r="148" spans="1:19" x14ac:dyDescent="0.3">
      <c r="A148" s="3">
        <v>2025</v>
      </c>
      <c r="B148" s="3" t="s">
        <v>22</v>
      </c>
      <c r="C148">
        <v>7728</v>
      </c>
      <c r="D148">
        <v>5903</v>
      </c>
      <c r="E148">
        <v>282</v>
      </c>
      <c r="F148">
        <v>1104</v>
      </c>
      <c r="G148">
        <v>1117</v>
      </c>
      <c r="H148">
        <v>1490</v>
      </c>
      <c r="I148">
        <v>1969</v>
      </c>
      <c r="J148">
        <v>1247</v>
      </c>
      <c r="K148">
        <v>523</v>
      </c>
      <c r="L148">
        <v>638</v>
      </c>
      <c r="M148">
        <v>321</v>
      </c>
      <c r="N148">
        <v>590</v>
      </c>
      <c r="O148">
        <v>825</v>
      </c>
      <c r="P148">
        <v>635</v>
      </c>
      <c r="Q148" t="s">
        <v>8</v>
      </c>
      <c r="R148" t="s">
        <v>57</v>
      </c>
      <c r="S148" s="9">
        <v>0.22</v>
      </c>
    </row>
    <row r="149" spans="1:19" x14ac:dyDescent="0.3">
      <c r="A149" s="3">
        <v>2025</v>
      </c>
      <c r="B149" s="3" t="s">
        <v>23</v>
      </c>
      <c r="C149">
        <v>7092</v>
      </c>
      <c r="D149">
        <v>6807</v>
      </c>
      <c r="E149">
        <v>1014</v>
      </c>
      <c r="F149">
        <v>1065</v>
      </c>
      <c r="G149">
        <v>1621</v>
      </c>
      <c r="H149">
        <v>1077</v>
      </c>
      <c r="I149">
        <v>1030</v>
      </c>
      <c r="J149">
        <v>836</v>
      </c>
      <c r="K149">
        <v>454</v>
      </c>
      <c r="L149">
        <v>443</v>
      </c>
      <c r="M149">
        <v>465</v>
      </c>
      <c r="N149">
        <v>760</v>
      </c>
      <c r="O149">
        <v>739</v>
      </c>
      <c r="P149">
        <v>449</v>
      </c>
      <c r="Q149" t="s">
        <v>8</v>
      </c>
      <c r="R149" t="s">
        <v>57</v>
      </c>
      <c r="S149" s="9">
        <v>0.59</v>
      </c>
    </row>
    <row r="150" spans="1:19" x14ac:dyDescent="0.3">
      <c r="A150" s="3">
        <v>2025</v>
      </c>
      <c r="B150" s="3" t="s">
        <v>24</v>
      </c>
      <c r="C150">
        <v>5823</v>
      </c>
      <c r="D150">
        <v>6581</v>
      </c>
      <c r="E150">
        <v>438</v>
      </c>
      <c r="F150">
        <v>713</v>
      </c>
      <c r="G150">
        <v>832</v>
      </c>
      <c r="H150">
        <v>1697</v>
      </c>
      <c r="I150">
        <v>1484</v>
      </c>
      <c r="J150">
        <v>557</v>
      </c>
      <c r="K150">
        <v>102</v>
      </c>
      <c r="L150">
        <v>492</v>
      </c>
      <c r="M150">
        <v>505</v>
      </c>
      <c r="N150">
        <v>711</v>
      </c>
      <c r="O150">
        <v>702</v>
      </c>
      <c r="P150">
        <v>523</v>
      </c>
      <c r="Q150" t="s">
        <v>8</v>
      </c>
      <c r="R150" t="s">
        <v>57</v>
      </c>
      <c r="S150" s="9">
        <v>0.26</v>
      </c>
    </row>
    <row r="151" spans="1:19" x14ac:dyDescent="0.3">
      <c r="A151" s="3">
        <v>2025</v>
      </c>
      <c r="B151" s="3" t="s">
        <v>25</v>
      </c>
      <c r="C151">
        <v>4660</v>
      </c>
      <c r="D151">
        <v>5658</v>
      </c>
      <c r="E151">
        <v>665</v>
      </c>
      <c r="F151">
        <v>780</v>
      </c>
      <c r="G151">
        <v>900</v>
      </c>
      <c r="H151">
        <v>886</v>
      </c>
      <c r="I151">
        <v>748</v>
      </c>
      <c r="J151">
        <v>376</v>
      </c>
      <c r="K151">
        <v>307</v>
      </c>
      <c r="L151">
        <v>603</v>
      </c>
      <c r="M151">
        <v>712</v>
      </c>
      <c r="N151">
        <v>682</v>
      </c>
      <c r="O151">
        <v>512</v>
      </c>
      <c r="P151">
        <v>469</v>
      </c>
      <c r="Q151" t="s">
        <v>8</v>
      </c>
      <c r="R151" t="s">
        <v>57</v>
      </c>
      <c r="S151" s="9">
        <v>0.51</v>
      </c>
    </row>
    <row r="152" spans="1:19" x14ac:dyDescent="0.3">
      <c r="A152" s="3">
        <v>2025</v>
      </c>
      <c r="B152" s="3" t="s">
        <v>26</v>
      </c>
      <c r="C152">
        <v>4618</v>
      </c>
      <c r="D152">
        <v>5165</v>
      </c>
      <c r="E152">
        <v>239</v>
      </c>
      <c r="F152">
        <v>659</v>
      </c>
      <c r="G152">
        <v>940</v>
      </c>
      <c r="H152">
        <v>1523</v>
      </c>
      <c r="I152">
        <v>726</v>
      </c>
      <c r="J152">
        <v>436</v>
      </c>
      <c r="K152">
        <v>95</v>
      </c>
      <c r="L152">
        <v>712</v>
      </c>
      <c r="M152">
        <v>887</v>
      </c>
      <c r="N152">
        <v>722</v>
      </c>
      <c r="O152">
        <v>343</v>
      </c>
      <c r="P152">
        <v>399</v>
      </c>
      <c r="Q152" t="s">
        <v>8</v>
      </c>
      <c r="R152" t="s">
        <v>57</v>
      </c>
      <c r="S152" s="9">
        <v>0.21</v>
      </c>
    </row>
    <row r="153" spans="1:19" x14ac:dyDescent="0.3">
      <c r="A153" s="3">
        <v>2025</v>
      </c>
      <c r="B153" s="3" t="s">
        <v>27</v>
      </c>
      <c r="C153">
        <v>6490</v>
      </c>
      <c r="D153">
        <v>5295</v>
      </c>
      <c r="E153">
        <v>673</v>
      </c>
      <c r="F153">
        <v>1261</v>
      </c>
      <c r="G153">
        <v>1286</v>
      </c>
      <c r="H153">
        <v>1186</v>
      </c>
      <c r="I153">
        <v>927</v>
      </c>
      <c r="J153">
        <v>633</v>
      </c>
      <c r="K153">
        <v>524</v>
      </c>
      <c r="L153">
        <v>672</v>
      </c>
      <c r="M153">
        <v>943</v>
      </c>
      <c r="N153">
        <v>873</v>
      </c>
      <c r="O153">
        <v>341</v>
      </c>
      <c r="P153">
        <v>398</v>
      </c>
      <c r="Q153" t="s">
        <v>8</v>
      </c>
      <c r="R153" t="s">
        <v>57</v>
      </c>
      <c r="S153" s="9">
        <v>0.56000000000000005</v>
      </c>
    </row>
    <row r="154" spans="1:19" x14ac:dyDescent="0.3">
      <c r="A154" s="3">
        <v>2025</v>
      </c>
      <c r="B154" s="3" t="s">
        <v>28</v>
      </c>
      <c r="C154">
        <v>7422</v>
      </c>
      <c r="D154">
        <v>5929</v>
      </c>
      <c r="E154">
        <v>845</v>
      </c>
      <c r="F154">
        <v>1060</v>
      </c>
      <c r="G154">
        <v>1579</v>
      </c>
      <c r="H154">
        <v>1479</v>
      </c>
      <c r="I154">
        <v>1055</v>
      </c>
      <c r="J154">
        <v>644</v>
      </c>
      <c r="K154">
        <v>760</v>
      </c>
      <c r="L154">
        <v>483</v>
      </c>
      <c r="M154">
        <v>763</v>
      </c>
      <c r="N154">
        <v>990</v>
      </c>
      <c r="O154">
        <v>504</v>
      </c>
      <c r="P154">
        <v>423</v>
      </c>
      <c r="Q154" t="s">
        <v>8</v>
      </c>
      <c r="R154" t="s">
        <v>57</v>
      </c>
      <c r="S154" s="9">
        <v>0.53</v>
      </c>
    </row>
    <row r="155" spans="1:19" x14ac:dyDescent="0.3">
      <c r="A155" s="3">
        <v>2025</v>
      </c>
      <c r="B155" s="3" t="s">
        <v>29</v>
      </c>
      <c r="C155">
        <v>7521</v>
      </c>
      <c r="D155">
        <v>6647</v>
      </c>
      <c r="E155">
        <v>80</v>
      </c>
      <c r="F155">
        <v>630</v>
      </c>
      <c r="G155">
        <v>1544</v>
      </c>
      <c r="H155">
        <v>2009</v>
      </c>
      <c r="I155">
        <v>1609</v>
      </c>
      <c r="J155">
        <v>1075</v>
      </c>
      <c r="K155">
        <v>575</v>
      </c>
      <c r="L155">
        <v>386</v>
      </c>
      <c r="M155">
        <v>539</v>
      </c>
      <c r="N155">
        <v>942</v>
      </c>
      <c r="O155">
        <v>765</v>
      </c>
      <c r="P155">
        <v>540</v>
      </c>
      <c r="Q155" t="s">
        <v>8</v>
      </c>
      <c r="R155" t="s">
        <v>57</v>
      </c>
      <c r="S155" s="9">
        <v>0.26</v>
      </c>
    </row>
    <row r="156" spans="1:19" x14ac:dyDescent="0.3">
      <c r="A156" s="3">
        <v>2025</v>
      </c>
      <c r="B156" s="3" t="s">
        <v>30</v>
      </c>
      <c r="C156">
        <v>6781</v>
      </c>
      <c r="D156">
        <v>6731</v>
      </c>
      <c r="E156">
        <v>277</v>
      </c>
      <c r="F156">
        <v>763</v>
      </c>
      <c r="G156">
        <v>2408</v>
      </c>
      <c r="H156">
        <v>1903</v>
      </c>
      <c r="I156">
        <v>969</v>
      </c>
      <c r="J156">
        <v>329</v>
      </c>
      <c r="K156">
        <v>132</v>
      </c>
      <c r="L156">
        <v>403</v>
      </c>
      <c r="M156">
        <v>429</v>
      </c>
      <c r="N156">
        <v>745</v>
      </c>
      <c r="O156">
        <v>878</v>
      </c>
      <c r="P156">
        <v>657</v>
      </c>
      <c r="Q156" t="s">
        <v>8</v>
      </c>
      <c r="R156" t="s">
        <v>57</v>
      </c>
      <c r="S156" s="9">
        <v>0.37</v>
      </c>
    </row>
    <row r="157" spans="1:19" x14ac:dyDescent="0.3">
      <c r="A157" s="3">
        <v>2025</v>
      </c>
      <c r="B157" s="3" t="s">
        <v>31</v>
      </c>
      <c r="C157">
        <v>6875</v>
      </c>
      <c r="D157">
        <v>6411</v>
      </c>
      <c r="E157">
        <v>418</v>
      </c>
      <c r="F157">
        <v>1522</v>
      </c>
      <c r="G157">
        <v>1544</v>
      </c>
      <c r="H157">
        <v>1361</v>
      </c>
      <c r="I157">
        <v>981</v>
      </c>
      <c r="J157">
        <v>870</v>
      </c>
      <c r="K157">
        <v>178</v>
      </c>
      <c r="L157">
        <v>532</v>
      </c>
      <c r="M157">
        <v>405</v>
      </c>
      <c r="N157">
        <v>492</v>
      </c>
      <c r="O157">
        <v>809</v>
      </c>
      <c r="P157">
        <v>797</v>
      </c>
      <c r="Q157" t="s">
        <v>8</v>
      </c>
      <c r="R157" t="s">
        <v>57</v>
      </c>
      <c r="S157" s="9">
        <v>0.28000000000000003</v>
      </c>
    </row>
    <row r="158" spans="1:19" x14ac:dyDescent="0.3">
      <c r="A158" s="3">
        <v>2026</v>
      </c>
      <c r="B158" s="3" t="s">
        <v>20</v>
      </c>
      <c r="C158">
        <v>8600</v>
      </c>
      <c r="D158">
        <v>7801</v>
      </c>
      <c r="E158">
        <v>448</v>
      </c>
      <c r="F158">
        <v>1126</v>
      </c>
      <c r="G158">
        <v>2936</v>
      </c>
      <c r="H158">
        <v>1230</v>
      </c>
      <c r="I158">
        <v>1310</v>
      </c>
      <c r="J158">
        <v>798</v>
      </c>
      <c r="K158">
        <v>753</v>
      </c>
      <c r="L158">
        <v>734</v>
      </c>
      <c r="M158">
        <v>482</v>
      </c>
      <c r="N158">
        <v>302</v>
      </c>
      <c r="O158">
        <v>590</v>
      </c>
      <c r="P158">
        <v>907</v>
      </c>
      <c r="Q158" t="s">
        <v>8</v>
      </c>
      <c r="R158" t="s">
        <v>57</v>
      </c>
      <c r="S158" s="9">
        <v>0.34</v>
      </c>
    </row>
    <row r="159" spans="1:19" x14ac:dyDescent="0.3">
      <c r="A159" s="3">
        <v>2026</v>
      </c>
      <c r="B159" s="3" t="s">
        <v>21</v>
      </c>
      <c r="C159">
        <v>13030</v>
      </c>
      <c r="D159">
        <v>10816</v>
      </c>
      <c r="E159">
        <v>852</v>
      </c>
      <c r="F159">
        <v>2028</v>
      </c>
      <c r="G159">
        <v>3066</v>
      </c>
      <c r="H159">
        <v>3472</v>
      </c>
      <c r="I159">
        <v>1861</v>
      </c>
      <c r="J159">
        <v>1194</v>
      </c>
      <c r="K159">
        <v>555</v>
      </c>
      <c r="L159">
        <v>893</v>
      </c>
      <c r="M159">
        <v>583</v>
      </c>
      <c r="N159">
        <v>245</v>
      </c>
      <c r="O159">
        <v>412</v>
      </c>
      <c r="P159">
        <v>945</v>
      </c>
      <c r="Q159" t="s">
        <v>8</v>
      </c>
      <c r="R159" t="s">
        <v>57</v>
      </c>
      <c r="S159" s="9">
        <v>0.6</v>
      </c>
    </row>
    <row r="160" spans="1:19" x14ac:dyDescent="0.3">
      <c r="A160" s="3">
        <v>2026</v>
      </c>
      <c r="B160" s="3" t="s">
        <v>22</v>
      </c>
      <c r="C160">
        <v>14392</v>
      </c>
      <c r="D160">
        <v>8556</v>
      </c>
      <c r="E160">
        <v>256</v>
      </c>
      <c r="F160">
        <v>975</v>
      </c>
      <c r="G160">
        <v>2056</v>
      </c>
      <c r="H160">
        <v>3714</v>
      </c>
      <c r="I160">
        <v>4212</v>
      </c>
      <c r="J160">
        <v>2373</v>
      </c>
      <c r="K160">
        <v>804</v>
      </c>
      <c r="L160">
        <v>942</v>
      </c>
      <c r="M160">
        <v>570</v>
      </c>
      <c r="N160">
        <v>236</v>
      </c>
      <c r="O160">
        <v>370</v>
      </c>
      <c r="P160">
        <v>878</v>
      </c>
      <c r="Q160" t="s">
        <v>8</v>
      </c>
      <c r="R160" t="s">
        <v>57</v>
      </c>
      <c r="S160" s="9">
        <v>0.34</v>
      </c>
    </row>
    <row r="161" spans="1:19" x14ac:dyDescent="0.3">
      <c r="A161" s="3">
        <v>2026</v>
      </c>
      <c r="B161" s="3" t="s">
        <v>23</v>
      </c>
      <c r="C161">
        <v>11761</v>
      </c>
      <c r="D161">
        <v>9570</v>
      </c>
      <c r="E161">
        <v>766</v>
      </c>
      <c r="F161">
        <v>1680</v>
      </c>
      <c r="G161">
        <v>3573</v>
      </c>
      <c r="H161">
        <v>3423</v>
      </c>
      <c r="I161">
        <v>1463</v>
      </c>
      <c r="J161">
        <v>492</v>
      </c>
      <c r="K161">
        <v>364</v>
      </c>
      <c r="L161">
        <v>846</v>
      </c>
      <c r="M161">
        <v>432</v>
      </c>
      <c r="N161">
        <v>320</v>
      </c>
      <c r="O161">
        <v>485</v>
      </c>
      <c r="P161">
        <v>747</v>
      </c>
      <c r="Q161" t="s">
        <v>8</v>
      </c>
      <c r="R161" t="s">
        <v>57</v>
      </c>
      <c r="S161" s="9">
        <v>0.65</v>
      </c>
    </row>
    <row r="162" spans="1:19" x14ac:dyDescent="0.3">
      <c r="A162" s="3">
        <v>2026</v>
      </c>
      <c r="B162" s="3" t="s">
        <v>24</v>
      </c>
      <c r="C162">
        <v>6943</v>
      </c>
      <c r="D162">
        <v>8367</v>
      </c>
      <c r="E162">
        <v>353</v>
      </c>
      <c r="F162">
        <v>991</v>
      </c>
      <c r="G162">
        <v>1275</v>
      </c>
      <c r="H162">
        <v>1843</v>
      </c>
      <c r="I162">
        <v>1450</v>
      </c>
      <c r="J162">
        <v>810</v>
      </c>
      <c r="K162">
        <v>221</v>
      </c>
      <c r="L162">
        <v>665</v>
      </c>
      <c r="M162">
        <v>367</v>
      </c>
      <c r="N162">
        <v>530</v>
      </c>
      <c r="O162">
        <v>692</v>
      </c>
      <c r="P162">
        <v>654</v>
      </c>
      <c r="Q162" t="s">
        <v>8</v>
      </c>
      <c r="R162" t="s">
        <v>57</v>
      </c>
      <c r="S162" s="9">
        <v>0.33</v>
      </c>
    </row>
    <row r="163" spans="1:19" x14ac:dyDescent="0.3">
      <c r="A163" s="3">
        <v>2026</v>
      </c>
      <c r="B163" s="3" t="s">
        <v>25</v>
      </c>
      <c r="C163">
        <v>3277</v>
      </c>
      <c r="D163">
        <v>5652</v>
      </c>
      <c r="E163">
        <v>373</v>
      </c>
      <c r="F163">
        <v>479</v>
      </c>
      <c r="G163">
        <v>832</v>
      </c>
      <c r="H163">
        <v>757</v>
      </c>
      <c r="I163">
        <v>468</v>
      </c>
      <c r="J163">
        <v>295</v>
      </c>
      <c r="K163">
        <v>72</v>
      </c>
      <c r="L163">
        <v>477</v>
      </c>
      <c r="M163">
        <v>416</v>
      </c>
      <c r="N163">
        <v>729</v>
      </c>
      <c r="O163">
        <v>888</v>
      </c>
      <c r="P163">
        <v>613</v>
      </c>
      <c r="Q163" t="s">
        <v>8</v>
      </c>
      <c r="R163" t="s">
        <v>57</v>
      </c>
      <c r="S163" s="9">
        <v>0.2</v>
      </c>
    </row>
    <row r="164" spans="1:19" x14ac:dyDescent="0.3">
      <c r="A164" s="3">
        <v>2026</v>
      </c>
      <c r="B164" s="3" t="s">
        <v>26</v>
      </c>
      <c r="C164">
        <v>3277</v>
      </c>
      <c r="D164">
        <v>5447</v>
      </c>
      <c r="E164">
        <v>0</v>
      </c>
      <c r="F164">
        <v>468</v>
      </c>
      <c r="G164">
        <v>783</v>
      </c>
      <c r="H164">
        <v>565</v>
      </c>
      <c r="I164">
        <v>629</v>
      </c>
      <c r="J164">
        <v>417</v>
      </c>
      <c r="K164">
        <v>413</v>
      </c>
      <c r="L164">
        <v>353</v>
      </c>
      <c r="M164">
        <v>536</v>
      </c>
      <c r="N164">
        <v>852</v>
      </c>
      <c r="O164">
        <v>886</v>
      </c>
      <c r="P164">
        <v>591</v>
      </c>
      <c r="Q164" t="s">
        <v>8</v>
      </c>
      <c r="R164" t="s">
        <v>57</v>
      </c>
      <c r="S164" s="9">
        <v>0.22</v>
      </c>
    </row>
    <row r="165" spans="1:19" x14ac:dyDescent="0.3">
      <c r="A165" s="3">
        <v>2026</v>
      </c>
      <c r="B165" s="3" t="s">
        <v>27</v>
      </c>
      <c r="C165">
        <v>6945</v>
      </c>
      <c r="D165">
        <v>5719</v>
      </c>
      <c r="E165">
        <v>491</v>
      </c>
      <c r="F165">
        <v>1242</v>
      </c>
      <c r="G165">
        <v>1475</v>
      </c>
      <c r="H165">
        <v>1738</v>
      </c>
      <c r="I165">
        <v>992</v>
      </c>
      <c r="J165">
        <v>769</v>
      </c>
      <c r="K165">
        <v>238</v>
      </c>
      <c r="L165">
        <v>345</v>
      </c>
      <c r="M165">
        <v>693</v>
      </c>
      <c r="N165">
        <v>859</v>
      </c>
      <c r="O165">
        <v>735</v>
      </c>
      <c r="P165">
        <v>533</v>
      </c>
      <c r="Q165" t="s">
        <v>8</v>
      </c>
      <c r="R165" t="s">
        <v>57</v>
      </c>
      <c r="S165" s="9">
        <v>0.32</v>
      </c>
    </row>
    <row r="166" spans="1:19" x14ac:dyDescent="0.3">
      <c r="A166" s="3">
        <v>2026</v>
      </c>
      <c r="B166" s="3" t="s">
        <v>28</v>
      </c>
      <c r="C166">
        <v>11762</v>
      </c>
      <c r="D166">
        <v>7882</v>
      </c>
      <c r="E166">
        <v>1033</v>
      </c>
      <c r="F166">
        <v>1532</v>
      </c>
      <c r="G166">
        <v>1680</v>
      </c>
      <c r="H166">
        <v>2080</v>
      </c>
      <c r="I166">
        <v>2282</v>
      </c>
      <c r="J166">
        <v>1909</v>
      </c>
      <c r="K166">
        <v>1246</v>
      </c>
      <c r="L166">
        <v>434</v>
      </c>
      <c r="M166">
        <v>845</v>
      </c>
      <c r="N166">
        <v>916</v>
      </c>
      <c r="O166">
        <v>606</v>
      </c>
      <c r="P166">
        <v>364</v>
      </c>
      <c r="Q166" t="s">
        <v>8</v>
      </c>
      <c r="R166" t="s">
        <v>57</v>
      </c>
      <c r="S166" s="9">
        <v>0.48</v>
      </c>
    </row>
    <row r="167" spans="1:19" x14ac:dyDescent="0.3">
      <c r="A167" s="3">
        <v>2026</v>
      </c>
      <c r="B167" s="3" t="s">
        <v>29</v>
      </c>
      <c r="C167">
        <v>14393</v>
      </c>
      <c r="D167">
        <v>8558</v>
      </c>
      <c r="E167">
        <v>609</v>
      </c>
      <c r="F167">
        <v>2446</v>
      </c>
      <c r="G167">
        <v>4332</v>
      </c>
      <c r="H167">
        <v>4205</v>
      </c>
      <c r="I167">
        <v>2056</v>
      </c>
      <c r="J167">
        <v>539</v>
      </c>
      <c r="K167">
        <v>207</v>
      </c>
      <c r="L167">
        <v>491</v>
      </c>
      <c r="M167">
        <v>943</v>
      </c>
      <c r="N167">
        <v>864</v>
      </c>
      <c r="O167">
        <v>429</v>
      </c>
      <c r="P167">
        <v>314</v>
      </c>
      <c r="Q167" t="s">
        <v>8</v>
      </c>
      <c r="R167" t="s">
        <v>57</v>
      </c>
      <c r="S167" s="9">
        <v>0.38</v>
      </c>
    </row>
    <row r="168" spans="1:19" x14ac:dyDescent="0.3">
      <c r="A168" s="3">
        <v>2026</v>
      </c>
      <c r="B168" s="3" t="s">
        <v>30</v>
      </c>
      <c r="C168">
        <v>13029</v>
      </c>
      <c r="D168">
        <v>10014</v>
      </c>
      <c r="E168">
        <v>1640</v>
      </c>
      <c r="F168">
        <v>1861</v>
      </c>
      <c r="G168">
        <v>2247</v>
      </c>
      <c r="H168">
        <v>2497</v>
      </c>
      <c r="I168">
        <v>2493</v>
      </c>
      <c r="J168">
        <v>1728</v>
      </c>
      <c r="K168">
        <v>565</v>
      </c>
      <c r="L168">
        <v>589</v>
      </c>
      <c r="M168">
        <v>946</v>
      </c>
      <c r="N168">
        <v>757</v>
      </c>
      <c r="O168">
        <v>308</v>
      </c>
      <c r="P168">
        <v>333</v>
      </c>
      <c r="Q168" t="s">
        <v>8</v>
      </c>
      <c r="R168" t="s">
        <v>57</v>
      </c>
      <c r="S168" s="9">
        <v>0.16</v>
      </c>
    </row>
    <row r="169" spans="1:19" x14ac:dyDescent="0.3">
      <c r="A169" s="3">
        <v>2026</v>
      </c>
      <c r="B169" s="3" t="s">
        <v>31</v>
      </c>
      <c r="C169">
        <v>8600</v>
      </c>
      <c r="D169">
        <v>6865</v>
      </c>
      <c r="E169">
        <v>1208</v>
      </c>
      <c r="F169">
        <v>1404</v>
      </c>
      <c r="G169">
        <v>1629</v>
      </c>
      <c r="H169">
        <v>1552</v>
      </c>
      <c r="I169">
        <v>1228</v>
      </c>
      <c r="J169">
        <v>931</v>
      </c>
      <c r="K169">
        <v>649</v>
      </c>
      <c r="L169">
        <v>655</v>
      </c>
      <c r="M169">
        <v>880</v>
      </c>
      <c r="N169">
        <v>650</v>
      </c>
      <c r="O169">
        <v>275</v>
      </c>
      <c r="P169">
        <v>419</v>
      </c>
      <c r="Q169" t="s">
        <v>8</v>
      </c>
      <c r="R169" t="s">
        <v>57</v>
      </c>
      <c r="S169" s="9">
        <v>0.15</v>
      </c>
    </row>
    <row r="170" spans="1:19" x14ac:dyDescent="0.3">
      <c r="A170" s="3">
        <v>2027</v>
      </c>
      <c r="B170" s="3" t="s">
        <v>20</v>
      </c>
      <c r="C170">
        <v>16004</v>
      </c>
      <c r="D170">
        <v>15008</v>
      </c>
      <c r="E170">
        <v>467</v>
      </c>
      <c r="F170">
        <v>2115</v>
      </c>
      <c r="G170">
        <v>4184</v>
      </c>
      <c r="H170">
        <v>5280</v>
      </c>
      <c r="I170">
        <v>2286</v>
      </c>
      <c r="J170">
        <v>1252</v>
      </c>
      <c r="K170">
        <v>420</v>
      </c>
      <c r="L170">
        <v>633</v>
      </c>
      <c r="M170">
        <v>722</v>
      </c>
      <c r="N170">
        <v>622</v>
      </c>
      <c r="O170">
        <v>346</v>
      </c>
      <c r="P170">
        <v>557</v>
      </c>
      <c r="Q170" t="s">
        <v>8</v>
      </c>
      <c r="R170" t="s">
        <v>57</v>
      </c>
      <c r="S170" s="9">
        <v>0.38</v>
      </c>
    </row>
    <row r="171" spans="1:19" x14ac:dyDescent="0.3">
      <c r="A171" s="3">
        <v>2027</v>
      </c>
      <c r="B171" s="3" t="s">
        <v>21</v>
      </c>
      <c r="C171">
        <v>12768</v>
      </c>
      <c r="D171">
        <v>16807</v>
      </c>
      <c r="E171">
        <v>1384</v>
      </c>
      <c r="F171">
        <v>2757</v>
      </c>
      <c r="G171">
        <v>2778</v>
      </c>
      <c r="H171">
        <v>2274</v>
      </c>
      <c r="I171">
        <v>1824</v>
      </c>
      <c r="J171">
        <v>1151</v>
      </c>
      <c r="K171">
        <v>599</v>
      </c>
      <c r="L171">
        <v>532</v>
      </c>
      <c r="M171">
        <v>529</v>
      </c>
      <c r="N171">
        <v>711</v>
      </c>
      <c r="O171">
        <v>504</v>
      </c>
      <c r="P171">
        <v>699</v>
      </c>
      <c r="Q171" t="s">
        <v>8</v>
      </c>
      <c r="R171" t="s">
        <v>57</v>
      </c>
      <c r="S171" s="9">
        <v>0.56000000000000005</v>
      </c>
    </row>
    <row r="172" spans="1:19" x14ac:dyDescent="0.3">
      <c r="A172" s="3">
        <v>2027</v>
      </c>
      <c r="B172" s="3" t="s">
        <v>22</v>
      </c>
      <c r="C172">
        <v>10547</v>
      </c>
      <c r="D172">
        <v>17618</v>
      </c>
      <c r="E172">
        <v>1160</v>
      </c>
      <c r="F172">
        <v>1931</v>
      </c>
      <c r="G172">
        <v>2596</v>
      </c>
      <c r="H172">
        <v>2191</v>
      </c>
      <c r="I172">
        <v>1507</v>
      </c>
      <c r="J172">
        <v>360</v>
      </c>
      <c r="K172">
        <v>800</v>
      </c>
      <c r="L172">
        <v>422</v>
      </c>
      <c r="M172">
        <v>406</v>
      </c>
      <c r="N172">
        <v>845</v>
      </c>
      <c r="O172">
        <v>672</v>
      </c>
      <c r="P172">
        <v>786</v>
      </c>
      <c r="Q172" t="s">
        <v>8</v>
      </c>
      <c r="R172" t="s">
        <v>57</v>
      </c>
      <c r="S172" s="9">
        <v>0.43</v>
      </c>
    </row>
    <row r="173" spans="1:19" x14ac:dyDescent="0.3">
      <c r="A173" s="3">
        <v>2027</v>
      </c>
      <c r="B173" s="3" t="s">
        <v>23</v>
      </c>
      <c r="C173">
        <v>10071</v>
      </c>
      <c r="D173">
        <v>16405</v>
      </c>
      <c r="E173">
        <v>350</v>
      </c>
      <c r="F173">
        <v>1386</v>
      </c>
      <c r="G173">
        <v>1438</v>
      </c>
      <c r="H173">
        <v>2615</v>
      </c>
      <c r="I173">
        <v>1579</v>
      </c>
      <c r="J173">
        <v>1403</v>
      </c>
      <c r="K173">
        <v>1302</v>
      </c>
      <c r="L173">
        <v>360</v>
      </c>
      <c r="M173">
        <v>417</v>
      </c>
      <c r="N173">
        <v>904</v>
      </c>
      <c r="O173">
        <v>796</v>
      </c>
      <c r="P173">
        <v>771</v>
      </c>
      <c r="Q173" t="s">
        <v>8</v>
      </c>
      <c r="R173" t="s">
        <v>57</v>
      </c>
      <c r="S173" s="9">
        <v>0.42</v>
      </c>
    </row>
    <row r="174" spans="1:19" x14ac:dyDescent="0.3">
      <c r="A174" s="3">
        <v>2027</v>
      </c>
      <c r="B174" s="3" t="s">
        <v>24</v>
      </c>
      <c r="C174">
        <v>11466</v>
      </c>
      <c r="D174">
        <v>13406</v>
      </c>
      <c r="E174">
        <v>1637</v>
      </c>
      <c r="F174">
        <v>1769</v>
      </c>
      <c r="G174">
        <v>1978</v>
      </c>
      <c r="H174">
        <v>1942</v>
      </c>
      <c r="I174">
        <v>1858</v>
      </c>
      <c r="J174">
        <v>1727</v>
      </c>
      <c r="K174">
        <v>556</v>
      </c>
      <c r="L174">
        <v>388</v>
      </c>
      <c r="M174">
        <v>532</v>
      </c>
      <c r="N174">
        <v>858</v>
      </c>
      <c r="O174">
        <v>817</v>
      </c>
      <c r="P174">
        <v>678</v>
      </c>
      <c r="Q174" t="s">
        <v>8</v>
      </c>
      <c r="R174" t="s">
        <v>57</v>
      </c>
      <c r="S174" s="9">
        <v>0.28000000000000003</v>
      </c>
    </row>
    <row r="175" spans="1:19" x14ac:dyDescent="0.3">
      <c r="A175" s="3">
        <v>2027</v>
      </c>
      <c r="B175" s="3" t="s">
        <v>25</v>
      </c>
      <c r="C175">
        <v>14306</v>
      </c>
      <c r="D175">
        <v>11802</v>
      </c>
      <c r="E175">
        <v>1214</v>
      </c>
      <c r="F175">
        <v>3065</v>
      </c>
      <c r="G175">
        <v>3125</v>
      </c>
      <c r="H175">
        <v>2044</v>
      </c>
      <c r="I175">
        <v>2033</v>
      </c>
      <c r="J175">
        <v>1675</v>
      </c>
      <c r="K175">
        <v>1149</v>
      </c>
      <c r="L175">
        <v>491</v>
      </c>
      <c r="M175">
        <v>635</v>
      </c>
      <c r="N175">
        <v>728</v>
      </c>
      <c r="O175">
        <v>718</v>
      </c>
      <c r="P175">
        <v>543</v>
      </c>
      <c r="Q175" t="s">
        <v>8</v>
      </c>
      <c r="R175" t="s">
        <v>57</v>
      </c>
      <c r="S175" s="9">
        <v>0.35</v>
      </c>
    </row>
    <row r="176" spans="1:19" x14ac:dyDescent="0.3">
      <c r="A176" s="3">
        <v>2027</v>
      </c>
      <c r="B176" s="3" t="s">
        <v>26</v>
      </c>
      <c r="C176">
        <v>17711</v>
      </c>
      <c r="D176">
        <v>12014</v>
      </c>
      <c r="E176">
        <v>951</v>
      </c>
      <c r="F176">
        <v>2818</v>
      </c>
      <c r="G176">
        <v>3744</v>
      </c>
      <c r="H176">
        <v>3106</v>
      </c>
      <c r="I176">
        <v>3309</v>
      </c>
      <c r="J176">
        <v>2530</v>
      </c>
      <c r="K176">
        <v>1254</v>
      </c>
      <c r="L176">
        <v>609</v>
      </c>
      <c r="M176">
        <v>662</v>
      </c>
      <c r="N176">
        <v>566</v>
      </c>
      <c r="O176">
        <v>539</v>
      </c>
      <c r="P176">
        <v>425</v>
      </c>
      <c r="Q176" t="s">
        <v>8</v>
      </c>
      <c r="R176" t="s">
        <v>57</v>
      </c>
      <c r="S176" s="9">
        <v>0.51</v>
      </c>
    </row>
    <row r="177" spans="1:19" x14ac:dyDescent="0.3">
      <c r="A177" s="3">
        <v>2027</v>
      </c>
      <c r="B177" s="3" t="s">
        <v>27</v>
      </c>
      <c r="C177">
        <v>20554</v>
      </c>
      <c r="D177">
        <v>14403</v>
      </c>
      <c r="E177">
        <v>712</v>
      </c>
      <c r="F177">
        <v>4590</v>
      </c>
      <c r="G177">
        <v>4652</v>
      </c>
      <c r="H177">
        <v>4672</v>
      </c>
      <c r="I177">
        <v>2936</v>
      </c>
      <c r="J177">
        <v>2717</v>
      </c>
      <c r="K177">
        <v>277</v>
      </c>
      <c r="L177">
        <v>709</v>
      </c>
      <c r="M177">
        <v>604</v>
      </c>
      <c r="N177">
        <v>444</v>
      </c>
      <c r="O177">
        <v>414</v>
      </c>
      <c r="P177">
        <v>386</v>
      </c>
      <c r="Q177" t="s">
        <v>8</v>
      </c>
      <c r="R177" t="s">
        <v>57</v>
      </c>
      <c r="S177" s="9">
        <v>0.36</v>
      </c>
    </row>
    <row r="178" spans="1:19" x14ac:dyDescent="0.3">
      <c r="A178" s="3">
        <v>2027</v>
      </c>
      <c r="B178" s="3" t="s">
        <v>28</v>
      </c>
      <c r="C178">
        <v>21947</v>
      </c>
      <c r="D178">
        <v>15510</v>
      </c>
      <c r="E178">
        <v>547</v>
      </c>
      <c r="F178">
        <v>1238</v>
      </c>
      <c r="G178">
        <v>3134</v>
      </c>
      <c r="H178">
        <v>6034</v>
      </c>
      <c r="I178">
        <v>6466</v>
      </c>
      <c r="J178">
        <v>3659</v>
      </c>
      <c r="K178">
        <v>870</v>
      </c>
      <c r="L178">
        <v>746</v>
      </c>
      <c r="M178">
        <v>542</v>
      </c>
      <c r="N178">
        <v>391</v>
      </c>
      <c r="O178">
        <v>395</v>
      </c>
      <c r="P178">
        <v>437</v>
      </c>
      <c r="Q178" t="s">
        <v>8</v>
      </c>
      <c r="R178" t="s">
        <v>57</v>
      </c>
      <c r="S178" s="9">
        <v>0.26</v>
      </c>
    </row>
    <row r="179" spans="1:19" x14ac:dyDescent="0.3">
      <c r="A179" s="3">
        <v>2027</v>
      </c>
      <c r="B179" s="3" t="s">
        <v>29</v>
      </c>
      <c r="C179">
        <v>21465</v>
      </c>
      <c r="D179">
        <v>13915</v>
      </c>
      <c r="E179">
        <v>3066</v>
      </c>
      <c r="F179">
        <v>3436</v>
      </c>
      <c r="G179">
        <v>4510</v>
      </c>
      <c r="H179">
        <v>3764</v>
      </c>
      <c r="I179">
        <v>3199</v>
      </c>
      <c r="J179">
        <v>2743</v>
      </c>
      <c r="K179">
        <v>746</v>
      </c>
      <c r="L179">
        <v>687</v>
      </c>
      <c r="M179">
        <v>531</v>
      </c>
      <c r="N179">
        <v>405</v>
      </c>
      <c r="O179">
        <v>477</v>
      </c>
      <c r="P179">
        <v>547</v>
      </c>
      <c r="Q179" t="s">
        <v>8</v>
      </c>
      <c r="R179" t="s">
        <v>57</v>
      </c>
      <c r="S179" s="9">
        <v>0.3</v>
      </c>
    </row>
    <row r="180" spans="1:19" x14ac:dyDescent="0.3">
      <c r="A180" s="3">
        <v>2027</v>
      </c>
      <c r="B180" s="3" t="s">
        <v>30</v>
      </c>
      <c r="C180">
        <v>19254</v>
      </c>
      <c r="D180">
        <v>12704</v>
      </c>
      <c r="E180">
        <v>336</v>
      </c>
      <c r="F180">
        <v>2751</v>
      </c>
      <c r="G180">
        <v>3967</v>
      </c>
      <c r="H180">
        <v>5820</v>
      </c>
      <c r="I180">
        <v>4251</v>
      </c>
      <c r="J180">
        <v>2091</v>
      </c>
      <c r="K180">
        <v>40</v>
      </c>
      <c r="L180">
        <v>572</v>
      </c>
      <c r="M180">
        <v>580</v>
      </c>
      <c r="N180">
        <v>482</v>
      </c>
      <c r="O180">
        <v>618</v>
      </c>
      <c r="P180">
        <v>665</v>
      </c>
      <c r="Q180" t="s">
        <v>8</v>
      </c>
      <c r="R180" t="s">
        <v>57</v>
      </c>
      <c r="S180" s="9">
        <v>0.28999999999999998</v>
      </c>
    </row>
    <row r="181" spans="1:19" x14ac:dyDescent="0.3">
      <c r="A181" s="3">
        <v>2027</v>
      </c>
      <c r="B181" s="3" t="s">
        <v>31</v>
      </c>
      <c r="C181">
        <v>16018</v>
      </c>
      <c r="D181">
        <v>13614</v>
      </c>
      <c r="E181">
        <v>1990</v>
      </c>
      <c r="F181">
        <v>2406</v>
      </c>
      <c r="G181">
        <v>4433</v>
      </c>
      <c r="H181">
        <v>3093</v>
      </c>
      <c r="I181">
        <v>2289</v>
      </c>
      <c r="J181">
        <v>1507</v>
      </c>
      <c r="K181">
        <v>301</v>
      </c>
      <c r="L181">
        <v>471</v>
      </c>
      <c r="M181">
        <v>628</v>
      </c>
      <c r="N181">
        <v>593</v>
      </c>
      <c r="O181">
        <v>746</v>
      </c>
      <c r="P181">
        <v>719</v>
      </c>
      <c r="Q181" t="s">
        <v>8</v>
      </c>
      <c r="R181" t="s">
        <v>57</v>
      </c>
      <c r="S181" s="9">
        <v>0.47</v>
      </c>
    </row>
  </sheetData>
  <phoneticPr fontId="2"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DASHBOARD Light</vt:lpstr>
      <vt:lpstr>Weekly Sales Trends</vt:lpstr>
      <vt:lpstr>Weekly Sales Trends Light</vt:lpstr>
      <vt:lpstr>Revenue vs Expenses</vt:lpstr>
      <vt:lpstr>Revenue vs Expenses Light</vt:lpstr>
      <vt:lpstr>Product Trends</vt:lpstr>
      <vt:lpstr>Product Trends Light</vt:lpstr>
      <vt:lpstr>Processing</vt:lpstr>
      <vt:lpstr>Control</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Dashboard Presentation</dc:creator>
  <cp:lastModifiedBy>jugnu gupta</cp:lastModifiedBy>
  <dcterms:created xsi:type="dcterms:W3CDTF">2025-06-12T07:16:45Z</dcterms:created>
  <dcterms:modified xsi:type="dcterms:W3CDTF">2025-08-11T16:41:04Z</dcterms:modified>
</cp:coreProperties>
</file>