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gcloudasp.sharepoint.com/sites/yxrien-cf/Shared Documents/6. Workstreams/44. Digital Flows/"/>
    </mc:Choice>
  </mc:AlternateContent>
  <xr:revisionPtr revIDLastSave="3" documentId="8_{0DBF2CDA-DDDD-43B4-B5EC-E760E9AFD4C2}" xr6:coauthVersionLast="47" xr6:coauthVersionMax="47" xr10:uidLastSave="{35564E8C-F513-4D99-850E-E620AF39B9E6}"/>
  <bookViews>
    <workbookView xWindow="-110" yWindow="-110" windowWidth="19420" windowHeight="11500" xr2:uid="{2CDC674B-6E59-4AE8-A57B-F2C678A330D1}"/>
  </bookViews>
  <sheets>
    <sheet name="Scoring Logic" sheetId="1" r:id="rId1"/>
    <sheet name="Example_Patent&amp;Population" sheetId="2" r:id="rId2"/>
    <sheet name="Test Set" sheetId="3" r:id="rId3"/>
  </sheets>
  <definedNames>
    <definedName name="_xlnm._FilterDatabase" localSheetId="1" hidden="1">'Example_Patent&amp;Population'!$AI$5:$AL$99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4" i="3" l="1"/>
  <c r="Z54" i="3"/>
  <c r="Y54" i="3"/>
  <c r="X54" i="3"/>
  <c r="W54" i="3"/>
  <c r="V54" i="3"/>
  <c r="U54" i="3"/>
  <c r="T54" i="3"/>
  <c r="S54" i="3"/>
  <c r="R54" i="3"/>
  <c r="AA53" i="3"/>
  <c r="Z53" i="3"/>
  <c r="Y53" i="3"/>
  <c r="Y47" i="3" s="1"/>
  <c r="X53" i="3"/>
  <c r="W53" i="3"/>
  <c r="V53" i="3"/>
  <c r="U53" i="3"/>
  <c r="T53" i="3"/>
  <c r="S53" i="3"/>
  <c r="R53" i="3"/>
  <c r="AA52" i="3"/>
  <c r="Z52" i="3"/>
  <c r="Y52" i="3"/>
  <c r="X52" i="3"/>
  <c r="W52" i="3"/>
  <c r="V52" i="3"/>
  <c r="U52" i="3"/>
  <c r="T52" i="3"/>
  <c r="S52" i="3"/>
  <c r="S47" i="3" s="1"/>
  <c r="R52" i="3"/>
  <c r="R47" i="3" s="1"/>
  <c r="AA51" i="3"/>
  <c r="Z51" i="3"/>
  <c r="Z47" i="3" s="1"/>
  <c r="Y51" i="3"/>
  <c r="X51" i="3"/>
  <c r="W51" i="3"/>
  <c r="V51" i="3"/>
  <c r="U51" i="3"/>
  <c r="T51" i="3"/>
  <c r="S51" i="3"/>
  <c r="R51" i="3"/>
  <c r="AA50" i="3"/>
  <c r="AA48" i="3" s="1"/>
  <c r="Z50" i="3"/>
  <c r="Z48" i="3" s="1"/>
  <c r="Y50" i="3"/>
  <c r="Y48" i="3" s="1"/>
  <c r="X50" i="3"/>
  <c r="X48" i="3" s="1"/>
  <c r="W50" i="3"/>
  <c r="W47" i="3" s="1"/>
  <c r="V50" i="3"/>
  <c r="V47" i="3" s="1"/>
  <c r="U50" i="3"/>
  <c r="U47" i="3" s="1"/>
  <c r="T50" i="3"/>
  <c r="T47" i="3" s="1"/>
  <c r="S50" i="3"/>
  <c r="R50" i="3"/>
  <c r="AA47" i="3"/>
  <c r="X47" i="3"/>
  <c r="AA40" i="3"/>
  <c r="Z40" i="3"/>
  <c r="Y40" i="3"/>
  <c r="X40" i="3"/>
  <c r="W40" i="3"/>
  <c r="V40" i="3"/>
  <c r="U40" i="3"/>
  <c r="U34" i="3" s="1"/>
  <c r="T40" i="3"/>
  <c r="T33" i="3" s="1"/>
  <c r="S40" i="3"/>
  <c r="R40" i="3"/>
  <c r="AA39" i="3"/>
  <c r="Z39" i="3"/>
  <c r="Y39" i="3"/>
  <c r="X39" i="3"/>
  <c r="W39" i="3"/>
  <c r="V39" i="3"/>
  <c r="U39" i="3"/>
  <c r="T39" i="3"/>
  <c r="S39" i="3"/>
  <c r="R39" i="3"/>
  <c r="AA38" i="3"/>
  <c r="Z38" i="3"/>
  <c r="Y38" i="3"/>
  <c r="Y33" i="3" s="1"/>
  <c r="X38" i="3"/>
  <c r="X33" i="3" s="1"/>
  <c r="W38" i="3"/>
  <c r="W34" i="3" s="1"/>
  <c r="V38" i="3"/>
  <c r="V34" i="3" s="1"/>
  <c r="U38" i="3"/>
  <c r="T38" i="3"/>
  <c r="S38" i="3"/>
  <c r="R38" i="3"/>
  <c r="AA37" i="3"/>
  <c r="Z37" i="3"/>
  <c r="Y37" i="3"/>
  <c r="X37" i="3"/>
  <c r="W37" i="3"/>
  <c r="V37" i="3"/>
  <c r="U37" i="3"/>
  <c r="U33" i="3" s="1"/>
  <c r="T37" i="3"/>
  <c r="S37" i="3"/>
  <c r="S34" i="3" s="1"/>
  <c r="R37" i="3"/>
  <c r="R34" i="3" s="1"/>
  <c r="AA36" i="3"/>
  <c r="AA33" i="3" s="1"/>
  <c r="Z36" i="3"/>
  <c r="Z33" i="3" s="1"/>
  <c r="Y36" i="3"/>
  <c r="X36" i="3"/>
  <c r="W36" i="3"/>
  <c r="W33" i="3" s="1"/>
  <c r="V36" i="3"/>
  <c r="V33" i="3" s="1"/>
  <c r="U36" i="3"/>
  <c r="T36" i="3"/>
  <c r="S36" i="3"/>
  <c r="R36" i="3"/>
  <c r="T34" i="3"/>
  <c r="K18" i="3"/>
  <c r="J18" i="3"/>
  <c r="I18" i="3"/>
  <c r="H18" i="3"/>
  <c r="G18" i="3"/>
  <c r="F18" i="3"/>
  <c r="E18" i="3"/>
  <c r="D18" i="3"/>
  <c r="C18" i="3"/>
  <c r="N12" i="3"/>
  <c r="M12" i="3"/>
  <c r="L12" i="3"/>
  <c r="K12" i="3"/>
  <c r="J12" i="3"/>
  <c r="I12" i="3"/>
  <c r="H12" i="3"/>
  <c r="G12" i="3"/>
  <c r="F12" i="3"/>
  <c r="E12" i="3"/>
  <c r="D12" i="3"/>
  <c r="K9" i="3"/>
  <c r="J9" i="3"/>
  <c r="I9" i="3"/>
  <c r="H9" i="3"/>
  <c r="G9" i="3"/>
  <c r="F9" i="3"/>
  <c r="E9" i="3"/>
  <c r="D9" i="3"/>
  <c r="C9" i="3"/>
  <c r="N3" i="3"/>
  <c r="M3" i="3"/>
  <c r="L3" i="3"/>
  <c r="K3" i="3"/>
  <c r="J3" i="3"/>
  <c r="I3" i="3"/>
  <c r="H3" i="3"/>
  <c r="G3" i="3"/>
  <c r="F3" i="3"/>
  <c r="E3" i="3"/>
  <c r="D3" i="3"/>
  <c r="AG99" i="2"/>
  <c r="AR98" i="2"/>
  <c r="AY101" i="2" s="1"/>
  <c r="AZ101" i="2" s="1"/>
  <c r="AK96" i="2"/>
  <c r="AL96" i="2" s="1"/>
  <c r="AG96" i="2"/>
  <c r="AK93" i="2"/>
  <c r="AL93" i="2" s="1"/>
  <c r="AG91" i="2"/>
  <c r="AR90" i="2"/>
  <c r="AY93" i="2" s="1"/>
  <c r="AZ93" i="2" s="1"/>
  <c r="AK88" i="2"/>
  <c r="AL88" i="2" s="1"/>
  <c r="AG88" i="2"/>
  <c r="AK85" i="2"/>
  <c r="AL85" i="2" s="1"/>
  <c r="AG83" i="2"/>
  <c r="AR82" i="2"/>
  <c r="AY85" i="2" s="1"/>
  <c r="AZ85" i="2" s="1"/>
  <c r="AK80" i="2"/>
  <c r="AL80" i="2" s="1"/>
  <c r="AG80" i="2"/>
  <c r="AK77" i="2"/>
  <c r="AL77" i="2" s="1"/>
  <c r="AG75" i="2"/>
  <c r="AR74" i="2"/>
  <c r="AY77" i="2" s="1"/>
  <c r="AZ77" i="2" s="1"/>
  <c r="AK72" i="2"/>
  <c r="AL72" i="2" s="1"/>
  <c r="AG72" i="2"/>
  <c r="AK69" i="2"/>
  <c r="AL69" i="2" s="1"/>
  <c r="AG67" i="2"/>
  <c r="AR66" i="2"/>
  <c r="AY69" i="2" s="1"/>
  <c r="AZ69" i="2" s="1"/>
  <c r="AK64" i="2"/>
  <c r="AL64" i="2" s="1"/>
  <c r="AG64" i="2"/>
  <c r="AK61" i="2"/>
  <c r="AL61" i="2" s="1"/>
  <c r="AG59" i="2"/>
  <c r="AR58" i="2"/>
  <c r="AY61" i="2" s="1"/>
  <c r="AZ61" i="2" s="1"/>
  <c r="AK56" i="2"/>
  <c r="AL56" i="2" s="1"/>
  <c r="AG56" i="2"/>
  <c r="AK53" i="2"/>
  <c r="AL53" i="2" s="1"/>
  <c r="AG51" i="2"/>
  <c r="AR50" i="2"/>
  <c r="AY53" i="2" s="1"/>
  <c r="AZ53" i="2" s="1"/>
  <c r="AK48" i="2"/>
  <c r="AL48" i="2" s="1"/>
  <c r="AG48" i="2"/>
  <c r="AK45" i="2"/>
  <c r="AL45" i="2" s="1"/>
  <c r="AG43" i="2"/>
  <c r="AR42" i="2"/>
  <c r="AY45" i="2" s="1"/>
  <c r="AZ45" i="2" s="1"/>
  <c r="AK40" i="2"/>
  <c r="AL40" i="2" s="1"/>
  <c r="AG40" i="2"/>
  <c r="AK37" i="2"/>
  <c r="AL37" i="2" s="1"/>
  <c r="AG35" i="2"/>
  <c r="AR34" i="2"/>
  <c r="AY37" i="2" s="1"/>
  <c r="AZ37" i="2" s="1"/>
  <c r="AK32" i="2"/>
  <c r="AL32" i="2" s="1"/>
  <c r="AG32" i="2"/>
  <c r="AK29" i="2"/>
  <c r="AL29" i="2" s="1"/>
  <c r="AG27" i="2"/>
  <c r="AR26" i="2"/>
  <c r="AY29" i="2" s="1"/>
  <c r="AZ29" i="2" s="1"/>
  <c r="AK24" i="2"/>
  <c r="AL24" i="2" s="1"/>
  <c r="AG24" i="2"/>
  <c r="AK21" i="2"/>
  <c r="AL21" i="2" s="1"/>
  <c r="AG19" i="2"/>
  <c r="AR18" i="2"/>
  <c r="AY21" i="2" s="1"/>
  <c r="AZ21" i="2" s="1"/>
  <c r="AK16" i="2"/>
  <c r="AL16" i="2" s="1"/>
  <c r="AG16" i="2"/>
  <c r="AK13" i="2"/>
  <c r="AL13" i="2" s="1"/>
  <c r="AG11" i="2"/>
  <c r="AR10" i="2"/>
  <c r="AY13" i="2" s="1"/>
  <c r="AZ13" i="2" s="1"/>
  <c r="AG8" i="2"/>
  <c r="AU7" i="2"/>
  <c r="AR6" i="2" s="1"/>
  <c r="AY9" i="2" s="1"/>
  <c r="AZ9" i="2" s="1"/>
  <c r="AR7" i="2"/>
  <c r="AY10" i="2" s="1"/>
  <c r="AZ10" i="2" s="1"/>
  <c r="AU6" i="2"/>
  <c r="AR95" i="2" s="1"/>
  <c r="AY98" i="2" s="1"/>
  <c r="AZ98" i="2" s="1"/>
  <c r="AA6" i="2"/>
  <c r="AK6" i="2" s="1"/>
  <c r="AL6" i="2" s="1"/>
  <c r="AA5" i="2"/>
  <c r="AG93" i="2" s="1"/>
  <c r="AR13" i="2" l="1"/>
  <c r="AY16" i="2" s="1"/>
  <c r="AZ16" i="2" s="1"/>
  <c r="AR21" i="2"/>
  <c r="AY24" i="2" s="1"/>
  <c r="AZ24" i="2" s="1"/>
  <c r="AR45" i="2"/>
  <c r="AY48" i="2" s="1"/>
  <c r="AZ48" i="2" s="1"/>
  <c r="AR61" i="2"/>
  <c r="AY64" i="2" s="1"/>
  <c r="AZ64" i="2" s="1"/>
  <c r="AK8" i="2"/>
  <c r="AL8" i="2" s="1"/>
  <c r="AK11" i="2"/>
  <c r="AL11" i="2" s="1"/>
  <c r="AR16" i="2"/>
  <c r="AY19" i="2" s="1"/>
  <c r="AZ19" i="2" s="1"/>
  <c r="AK19" i="2"/>
  <c r="AL19" i="2" s="1"/>
  <c r="AR24" i="2"/>
  <c r="AY27" i="2" s="1"/>
  <c r="AZ27" i="2" s="1"/>
  <c r="AK27" i="2"/>
  <c r="AL27" i="2" s="1"/>
  <c r="AR32" i="2"/>
  <c r="AY35" i="2" s="1"/>
  <c r="AZ35" i="2" s="1"/>
  <c r="AK35" i="2"/>
  <c r="AL35" i="2" s="1"/>
  <c r="AR40" i="2"/>
  <c r="AY43" i="2" s="1"/>
  <c r="AZ43" i="2" s="1"/>
  <c r="AK43" i="2"/>
  <c r="AL43" i="2" s="1"/>
  <c r="AR48" i="2"/>
  <c r="AY51" i="2" s="1"/>
  <c r="AZ51" i="2" s="1"/>
  <c r="AK51" i="2"/>
  <c r="AL51" i="2" s="1"/>
  <c r="AR56" i="2"/>
  <c r="AY59" i="2" s="1"/>
  <c r="AZ59" i="2" s="1"/>
  <c r="AK59" i="2"/>
  <c r="AL59" i="2" s="1"/>
  <c r="AR64" i="2"/>
  <c r="AY67" i="2" s="1"/>
  <c r="AZ67" i="2" s="1"/>
  <c r="AK67" i="2"/>
  <c r="AL67" i="2" s="1"/>
  <c r="AR72" i="2"/>
  <c r="AY75" i="2" s="1"/>
  <c r="AZ75" i="2" s="1"/>
  <c r="AK75" i="2"/>
  <c r="AL75" i="2" s="1"/>
  <c r="AR80" i="2"/>
  <c r="AY83" i="2" s="1"/>
  <c r="AZ83" i="2" s="1"/>
  <c r="AK83" i="2"/>
  <c r="AL83" i="2" s="1"/>
  <c r="AR88" i="2"/>
  <c r="AY91" i="2" s="1"/>
  <c r="AZ91" i="2" s="1"/>
  <c r="AK91" i="2"/>
  <c r="AL91" i="2" s="1"/>
  <c r="AR96" i="2"/>
  <c r="AY99" i="2" s="1"/>
  <c r="AZ99" i="2" s="1"/>
  <c r="AK99" i="2"/>
  <c r="AL99" i="2" s="1"/>
  <c r="R33" i="3"/>
  <c r="X34" i="3"/>
  <c r="R48" i="3"/>
  <c r="AG14" i="2"/>
  <c r="AG22" i="2"/>
  <c r="AG30" i="2"/>
  <c r="AG38" i="2"/>
  <c r="AG46" i="2"/>
  <c r="AG54" i="2"/>
  <c r="AG62" i="2"/>
  <c r="AG70" i="2"/>
  <c r="AG78" i="2"/>
  <c r="AG86" i="2"/>
  <c r="AG94" i="2"/>
  <c r="S33" i="3"/>
  <c r="Y34" i="3"/>
  <c r="S48" i="3"/>
  <c r="AR37" i="2"/>
  <c r="AY40" i="2" s="1"/>
  <c r="AZ40" i="2" s="1"/>
  <c r="AR69" i="2"/>
  <c r="AY72" i="2" s="1"/>
  <c r="AZ72" i="2" s="1"/>
  <c r="AR77" i="2"/>
  <c r="AY80" i="2" s="1"/>
  <c r="AZ80" i="2" s="1"/>
  <c r="AR85" i="2"/>
  <c r="AY88" i="2" s="1"/>
  <c r="AZ88" i="2" s="1"/>
  <c r="AR93" i="2"/>
  <c r="AY96" i="2" s="1"/>
  <c r="AZ96" i="2" s="1"/>
  <c r="AR8" i="2"/>
  <c r="AY11" i="2" s="1"/>
  <c r="AZ11" i="2" s="1"/>
  <c r="AR11" i="2"/>
  <c r="AY14" i="2" s="1"/>
  <c r="AZ14" i="2" s="1"/>
  <c r="AK14" i="2"/>
  <c r="AL14" i="2" s="1"/>
  <c r="AR19" i="2"/>
  <c r="AY22" i="2" s="1"/>
  <c r="AZ22" i="2" s="1"/>
  <c r="AK22" i="2"/>
  <c r="AL22" i="2" s="1"/>
  <c r="AR27" i="2"/>
  <c r="AY30" i="2" s="1"/>
  <c r="AZ30" i="2" s="1"/>
  <c r="AK30" i="2"/>
  <c r="AL30" i="2" s="1"/>
  <c r="AR35" i="2"/>
  <c r="AY38" i="2" s="1"/>
  <c r="AZ38" i="2" s="1"/>
  <c r="AK38" i="2"/>
  <c r="AL38" i="2" s="1"/>
  <c r="AR43" i="2"/>
  <c r="AY46" i="2" s="1"/>
  <c r="AZ46" i="2" s="1"/>
  <c r="AK46" i="2"/>
  <c r="AL46" i="2" s="1"/>
  <c r="AR51" i="2"/>
  <c r="AY54" i="2" s="1"/>
  <c r="AZ54" i="2" s="1"/>
  <c r="AK54" i="2"/>
  <c r="AL54" i="2" s="1"/>
  <c r="AR59" i="2"/>
  <c r="AY62" i="2" s="1"/>
  <c r="AZ62" i="2" s="1"/>
  <c r="AK62" i="2"/>
  <c r="AL62" i="2" s="1"/>
  <c r="AR67" i="2"/>
  <c r="AY70" i="2" s="1"/>
  <c r="AZ70" i="2" s="1"/>
  <c r="AK70" i="2"/>
  <c r="AL70" i="2" s="1"/>
  <c r="AR75" i="2"/>
  <c r="AY78" i="2" s="1"/>
  <c r="AZ78" i="2" s="1"/>
  <c r="AK78" i="2"/>
  <c r="AL78" i="2" s="1"/>
  <c r="AR83" i="2"/>
  <c r="AY86" i="2" s="1"/>
  <c r="AZ86" i="2" s="1"/>
  <c r="AK86" i="2"/>
  <c r="AL86" i="2" s="1"/>
  <c r="AR91" i="2"/>
  <c r="AY94" i="2" s="1"/>
  <c r="AZ94" i="2" s="1"/>
  <c r="AK94" i="2"/>
  <c r="AL94" i="2" s="1"/>
  <c r="Z34" i="3"/>
  <c r="T48" i="3"/>
  <c r="AG9" i="2"/>
  <c r="AG17" i="2"/>
  <c r="AG25" i="2"/>
  <c r="AG33" i="2"/>
  <c r="AG41" i="2"/>
  <c r="AG49" i="2"/>
  <c r="AG57" i="2"/>
  <c r="AG65" i="2"/>
  <c r="AG73" i="2"/>
  <c r="AG81" i="2"/>
  <c r="AG89" i="2"/>
  <c r="AG97" i="2"/>
  <c r="AA34" i="3"/>
  <c r="U48" i="3"/>
  <c r="AK9" i="2"/>
  <c r="AL9" i="2" s="1"/>
  <c r="AR14" i="2"/>
  <c r="AY17" i="2" s="1"/>
  <c r="AZ17" i="2" s="1"/>
  <c r="AK17" i="2"/>
  <c r="AL17" i="2" s="1"/>
  <c r="AR22" i="2"/>
  <c r="AY25" i="2" s="1"/>
  <c r="AZ25" i="2" s="1"/>
  <c r="AK25" i="2"/>
  <c r="AL25" i="2" s="1"/>
  <c r="AR30" i="2"/>
  <c r="AY33" i="2" s="1"/>
  <c r="AZ33" i="2" s="1"/>
  <c r="AK33" i="2"/>
  <c r="AL33" i="2" s="1"/>
  <c r="AR38" i="2"/>
  <c r="AY41" i="2" s="1"/>
  <c r="AZ41" i="2" s="1"/>
  <c r="AK41" i="2"/>
  <c r="AL41" i="2" s="1"/>
  <c r="AR46" i="2"/>
  <c r="AY49" i="2" s="1"/>
  <c r="AZ49" i="2" s="1"/>
  <c r="AK49" i="2"/>
  <c r="AL49" i="2" s="1"/>
  <c r="AR54" i="2"/>
  <c r="AY57" i="2" s="1"/>
  <c r="AZ57" i="2" s="1"/>
  <c r="AK57" i="2"/>
  <c r="AL57" i="2" s="1"/>
  <c r="AR62" i="2"/>
  <c r="AY65" i="2" s="1"/>
  <c r="AZ65" i="2" s="1"/>
  <c r="AK65" i="2"/>
  <c r="AL65" i="2" s="1"/>
  <c r="AR70" i="2"/>
  <c r="AY73" i="2" s="1"/>
  <c r="AZ73" i="2" s="1"/>
  <c r="AK73" i="2"/>
  <c r="AL73" i="2" s="1"/>
  <c r="AR78" i="2"/>
  <c r="AY81" i="2" s="1"/>
  <c r="AZ81" i="2" s="1"/>
  <c r="AK81" i="2"/>
  <c r="AL81" i="2" s="1"/>
  <c r="AR86" i="2"/>
  <c r="AY89" i="2" s="1"/>
  <c r="AZ89" i="2" s="1"/>
  <c r="AK89" i="2"/>
  <c r="AL89" i="2" s="1"/>
  <c r="AR94" i="2"/>
  <c r="AY97" i="2" s="1"/>
  <c r="AZ97" i="2" s="1"/>
  <c r="AK97" i="2"/>
  <c r="AL97" i="2" s="1"/>
  <c r="V48" i="3"/>
  <c r="AG6" i="2"/>
  <c r="AG12" i="2"/>
  <c r="AG20" i="2"/>
  <c r="AG28" i="2"/>
  <c r="AG36" i="2"/>
  <c r="AG44" i="2"/>
  <c r="AG52" i="2"/>
  <c r="AG60" i="2"/>
  <c r="AG68" i="2"/>
  <c r="AG76" i="2"/>
  <c r="AG84" i="2"/>
  <c r="AG92" i="2"/>
  <c r="W48" i="3"/>
  <c r="AR9" i="2"/>
  <c r="AY12" i="2" s="1"/>
  <c r="AZ12" i="2" s="1"/>
  <c r="AK12" i="2"/>
  <c r="AL12" i="2" s="1"/>
  <c r="AR17" i="2"/>
  <c r="AY20" i="2" s="1"/>
  <c r="AZ20" i="2" s="1"/>
  <c r="AK20" i="2"/>
  <c r="AL20" i="2" s="1"/>
  <c r="AR25" i="2"/>
  <c r="AY28" i="2" s="1"/>
  <c r="AZ28" i="2" s="1"/>
  <c r="AK28" i="2"/>
  <c r="AL28" i="2" s="1"/>
  <c r="AR33" i="2"/>
  <c r="AY36" i="2" s="1"/>
  <c r="AZ36" i="2" s="1"/>
  <c r="AK36" i="2"/>
  <c r="AL36" i="2" s="1"/>
  <c r="AR41" i="2"/>
  <c r="AY44" i="2" s="1"/>
  <c r="AZ44" i="2" s="1"/>
  <c r="AK44" i="2"/>
  <c r="AL44" i="2" s="1"/>
  <c r="AR49" i="2"/>
  <c r="AY52" i="2" s="1"/>
  <c r="AZ52" i="2" s="1"/>
  <c r="AK52" i="2"/>
  <c r="AL52" i="2" s="1"/>
  <c r="AR57" i="2"/>
  <c r="AY60" i="2" s="1"/>
  <c r="AZ60" i="2" s="1"/>
  <c r="AK60" i="2"/>
  <c r="AL60" i="2" s="1"/>
  <c r="AR65" i="2"/>
  <c r="AY68" i="2" s="1"/>
  <c r="AZ68" i="2" s="1"/>
  <c r="AK68" i="2"/>
  <c r="AL68" i="2" s="1"/>
  <c r="AR73" i="2"/>
  <c r="AY76" i="2" s="1"/>
  <c r="AZ76" i="2" s="1"/>
  <c r="AK76" i="2"/>
  <c r="AL76" i="2" s="1"/>
  <c r="AR81" i="2"/>
  <c r="AY84" i="2" s="1"/>
  <c r="AZ84" i="2" s="1"/>
  <c r="AK84" i="2"/>
  <c r="AL84" i="2" s="1"/>
  <c r="AR89" i="2"/>
  <c r="AY92" i="2" s="1"/>
  <c r="AZ92" i="2" s="1"/>
  <c r="AK92" i="2"/>
  <c r="AL92" i="2" s="1"/>
  <c r="AR97" i="2"/>
  <c r="AY100" i="2" s="1"/>
  <c r="AZ100" i="2" s="1"/>
  <c r="AG15" i="2"/>
  <c r="AG23" i="2"/>
  <c r="AG31" i="2"/>
  <c r="AG39" i="2"/>
  <c r="AG47" i="2"/>
  <c r="AG55" i="2"/>
  <c r="AG63" i="2"/>
  <c r="AG71" i="2"/>
  <c r="AG79" i="2"/>
  <c r="AG87" i="2"/>
  <c r="AG95" i="2"/>
  <c r="AR29" i="2"/>
  <c r="AY32" i="2" s="1"/>
  <c r="AZ32" i="2" s="1"/>
  <c r="AR53" i="2"/>
  <c r="AY56" i="2" s="1"/>
  <c r="AZ56" i="2" s="1"/>
  <c r="AR12" i="2"/>
  <c r="AY15" i="2" s="1"/>
  <c r="AZ15" i="2" s="1"/>
  <c r="AK15" i="2"/>
  <c r="AL15" i="2" s="1"/>
  <c r="AR20" i="2"/>
  <c r="AY23" i="2" s="1"/>
  <c r="AZ23" i="2" s="1"/>
  <c r="AK23" i="2"/>
  <c r="AL23" i="2" s="1"/>
  <c r="AR28" i="2"/>
  <c r="AY31" i="2" s="1"/>
  <c r="AZ31" i="2" s="1"/>
  <c r="AK31" i="2"/>
  <c r="AL31" i="2" s="1"/>
  <c r="AR36" i="2"/>
  <c r="AY39" i="2" s="1"/>
  <c r="AZ39" i="2" s="1"/>
  <c r="AK39" i="2"/>
  <c r="AL39" i="2" s="1"/>
  <c r="AR44" i="2"/>
  <c r="AY47" i="2" s="1"/>
  <c r="AZ47" i="2" s="1"/>
  <c r="AK47" i="2"/>
  <c r="AL47" i="2" s="1"/>
  <c r="AR52" i="2"/>
  <c r="AY55" i="2" s="1"/>
  <c r="AZ55" i="2" s="1"/>
  <c r="AK55" i="2"/>
  <c r="AL55" i="2" s="1"/>
  <c r="AR60" i="2"/>
  <c r="AY63" i="2" s="1"/>
  <c r="AZ63" i="2" s="1"/>
  <c r="AK63" i="2"/>
  <c r="AL63" i="2" s="1"/>
  <c r="AR68" i="2"/>
  <c r="AY71" i="2" s="1"/>
  <c r="AZ71" i="2" s="1"/>
  <c r="AK71" i="2"/>
  <c r="AL71" i="2" s="1"/>
  <c r="AR76" i="2"/>
  <c r="AY79" i="2" s="1"/>
  <c r="AZ79" i="2" s="1"/>
  <c r="AK79" i="2"/>
  <c r="AL79" i="2" s="1"/>
  <c r="AR84" i="2"/>
  <c r="AY87" i="2" s="1"/>
  <c r="AZ87" i="2" s="1"/>
  <c r="AK87" i="2"/>
  <c r="AL87" i="2" s="1"/>
  <c r="AR92" i="2"/>
  <c r="AY95" i="2" s="1"/>
  <c r="AZ95" i="2" s="1"/>
  <c r="AK95" i="2"/>
  <c r="AL95" i="2" s="1"/>
  <c r="AG10" i="2"/>
  <c r="AG18" i="2"/>
  <c r="AG26" i="2"/>
  <c r="AG34" i="2"/>
  <c r="AG42" i="2"/>
  <c r="AG50" i="2"/>
  <c r="AG58" i="2"/>
  <c r="AG66" i="2"/>
  <c r="AG74" i="2"/>
  <c r="AG82" i="2"/>
  <c r="AG90" i="2"/>
  <c r="AG98" i="2"/>
  <c r="AG7" i="2"/>
  <c r="AK10" i="2"/>
  <c r="AL10" i="2" s="1"/>
  <c r="AR15" i="2"/>
  <c r="AY18" i="2" s="1"/>
  <c r="AZ18" i="2" s="1"/>
  <c r="AK18" i="2"/>
  <c r="AL18" i="2" s="1"/>
  <c r="AR23" i="2"/>
  <c r="AY26" i="2" s="1"/>
  <c r="AZ26" i="2" s="1"/>
  <c r="AK26" i="2"/>
  <c r="AL26" i="2" s="1"/>
  <c r="AR31" i="2"/>
  <c r="AY34" i="2" s="1"/>
  <c r="AZ34" i="2" s="1"/>
  <c r="AK34" i="2"/>
  <c r="AL34" i="2" s="1"/>
  <c r="AR39" i="2"/>
  <c r="AY42" i="2" s="1"/>
  <c r="AZ42" i="2" s="1"/>
  <c r="AK42" i="2"/>
  <c r="AL42" i="2" s="1"/>
  <c r="AR47" i="2"/>
  <c r="AY50" i="2" s="1"/>
  <c r="AZ50" i="2" s="1"/>
  <c r="AK50" i="2"/>
  <c r="AL50" i="2" s="1"/>
  <c r="AR55" i="2"/>
  <c r="AY58" i="2" s="1"/>
  <c r="AZ58" i="2" s="1"/>
  <c r="AK58" i="2"/>
  <c r="AL58" i="2" s="1"/>
  <c r="AR63" i="2"/>
  <c r="AY66" i="2" s="1"/>
  <c r="AZ66" i="2" s="1"/>
  <c r="AK66" i="2"/>
  <c r="AL66" i="2" s="1"/>
  <c r="AR71" i="2"/>
  <c r="AY74" i="2" s="1"/>
  <c r="AZ74" i="2" s="1"/>
  <c r="AK74" i="2"/>
  <c r="AL74" i="2" s="1"/>
  <c r="AR79" i="2"/>
  <c r="AY82" i="2" s="1"/>
  <c r="AZ82" i="2" s="1"/>
  <c r="AK82" i="2"/>
  <c r="AL82" i="2" s="1"/>
  <c r="AR87" i="2"/>
  <c r="AY90" i="2" s="1"/>
  <c r="AZ90" i="2" s="1"/>
  <c r="AK90" i="2"/>
  <c r="AL90" i="2" s="1"/>
  <c r="AK98" i="2"/>
  <c r="AL98" i="2" s="1"/>
  <c r="AK7" i="2"/>
  <c r="AL7" i="2" s="1"/>
  <c r="AG13" i="2"/>
  <c r="AG21" i="2"/>
  <c r="AG29" i="2"/>
  <c r="AG37" i="2"/>
  <c r="AG45" i="2"/>
  <c r="AG53" i="2"/>
  <c r="AG61" i="2"/>
  <c r="AG69" i="2"/>
  <c r="AG77" i="2"/>
  <c r="AG85" i="2"/>
</calcChain>
</file>

<file path=xl/sharedStrings.xml><?xml version="1.0" encoding="utf-8"?>
<sst xmlns="http://schemas.openxmlformats.org/spreadsheetml/2006/main" count="538" uniqueCount="260">
  <si>
    <t>S.No.</t>
  </si>
  <si>
    <t>Parameter</t>
  </si>
  <si>
    <t>Early stage</t>
  </si>
  <si>
    <t>Late stage</t>
  </si>
  <si>
    <t>Sub-parameters</t>
  </si>
  <si>
    <t>Case 1</t>
  </si>
  <si>
    <t>Case 2</t>
  </si>
  <si>
    <t>Value proposition &amp; Differentiation</t>
  </si>
  <si>
    <t>Potential for IP</t>
  </si>
  <si>
    <t>Comparision to current SoC</t>
  </si>
  <si>
    <t>Technical Rigor</t>
  </si>
  <si>
    <t>Patents &amp; paper</t>
  </si>
  <si>
    <t>Market Potential</t>
  </si>
  <si>
    <t>Patient population</t>
  </si>
  <si>
    <t>Competition</t>
  </si>
  <si>
    <t>Team</t>
  </si>
  <si>
    <t>R&amp;D - Commericalization Exp</t>
  </si>
  <si>
    <t>R&amp;D - Patents</t>
  </si>
  <si>
    <t>Leadership</t>
  </si>
  <si>
    <t>Fund raising</t>
  </si>
  <si>
    <t>Funding readiness</t>
  </si>
  <si>
    <t>Co-funding availability</t>
  </si>
  <si>
    <t>Question #</t>
  </si>
  <si>
    <t>Question</t>
  </si>
  <si>
    <t>Selection</t>
  </si>
  <si>
    <t>Score</t>
  </si>
  <si>
    <t>2.1.2</t>
  </si>
  <si>
    <t>Research Project Priority Area</t>
  </si>
  <si>
    <t>New chemical entity</t>
  </si>
  <si>
    <t>New biological entity</t>
  </si>
  <si>
    <t>Phytopharmaceutical</t>
  </si>
  <si>
    <t>Biosimilar</t>
  </si>
  <si>
    <t>2.1.4</t>
  </si>
  <si>
    <t>Research Project Modality</t>
  </si>
  <si>
    <t>DNA &amp; RNA therapeutics</t>
  </si>
  <si>
    <t>Cell and gene therapy</t>
  </si>
  <si>
    <t>Antibody drug conjugates</t>
  </si>
  <si>
    <t>Protein-based therapeutics</t>
  </si>
  <si>
    <t>Peptide therapeutics</t>
  </si>
  <si>
    <t>Plasma derived therapy</t>
  </si>
  <si>
    <t>Medical device</t>
  </si>
  <si>
    <t>2.1.6</t>
  </si>
  <si>
    <t>Is the medical device based on a predicate device? *#</t>
  </si>
  <si>
    <t>No</t>
  </si>
  <si>
    <t>Yes</t>
  </si>
  <si>
    <t>2.1.7</t>
  </si>
  <si>
    <t>Risk classification of the medical device as per CDSCO</t>
  </si>
  <si>
    <t>A</t>
  </si>
  <si>
    <t>B</t>
  </si>
  <si>
    <t>C</t>
  </si>
  <si>
    <t>D</t>
  </si>
  <si>
    <t xml:space="preserve">Complex generic </t>
  </si>
  <si>
    <t>2.1.5</t>
  </si>
  <si>
    <t xml:space="preserve">Are Phase 1 and/or Phase 2 clinical trials required (and not just BA/BE studies) for product development </t>
  </si>
  <si>
    <t>Required</t>
  </si>
  <si>
    <t>2.1.3</t>
  </si>
  <si>
    <t>Research Project Sub-Priority Area</t>
  </si>
  <si>
    <t>New indication</t>
  </si>
  <si>
    <t xml:space="preserve">&lt;&lt; This is a multiselect in the form - if two are selected give score of the higher option. E.g. 
1. if New indiation  (3) and New or modificed dosage form is selected (1) give 3. </t>
  </si>
  <si>
    <t xml:space="preserve">&lt;&lt; This is a multiselect in the form - if two or more are selected give score of the higher option. E.g. 
1. if New indiation  (3) and New or modificed dosage form is selected (1) give 3. </t>
  </si>
  <si>
    <t>New or modified route of administration</t>
  </si>
  <si>
    <t>New or modified delivery system</t>
  </si>
  <si>
    <t xml:space="preserve">New or modified dosage </t>
  </si>
  <si>
    <t>New or modified dosage form</t>
  </si>
  <si>
    <t>Not Required</t>
  </si>
  <si>
    <t>Highest</t>
  </si>
  <si>
    <t>4.1.5</t>
  </si>
  <si>
    <t>Describe with justification on which dimensions the product/technology developed in this project is superior to the current standard of care</t>
  </si>
  <si>
    <t>First in class</t>
  </si>
  <si>
    <t>More efficacious</t>
  </si>
  <si>
    <t>&lt;&lt; This is a multiselect in the form - if two or more are selected give score of the higher option. E.g.  1. First in class (5) and easier route of administration (3) give 5 OR Higher speed / lower latency (3) and easier to use (1) give 3</t>
  </si>
  <si>
    <t>Easier route of administration</t>
  </si>
  <si>
    <t>More precise dosing regime</t>
  </si>
  <si>
    <t>Better tolerability and safety</t>
  </si>
  <si>
    <t>More cost effective</t>
  </si>
  <si>
    <t>Portable or miniaturized</t>
  </si>
  <si>
    <t>Higher speed / lower latency</t>
  </si>
  <si>
    <t>Lower power consumption</t>
  </si>
  <si>
    <t>Easier to use / better ergonomics</t>
  </si>
  <si>
    <t xml:space="preserve">Higher sensitivity and specificity </t>
  </si>
  <si>
    <t>Other</t>
  </si>
  <si>
    <t>Patent status &amp; Peer Review</t>
  </si>
  <si>
    <t>Selection  - Classification of the patent(s) *#</t>
  </si>
  <si>
    <t>4.2.7(?)</t>
  </si>
  <si>
    <t>Please list granted/applied patents that directly support this project (up to 5) #*</t>
  </si>
  <si>
    <t>Product</t>
  </si>
  <si>
    <t>1.     Granted</t>
  </si>
  <si>
    <t>Proceed if this question is answered There can be upto 5 patents with this information - rate all patents and take the highest score</t>
  </si>
  <si>
    <t>2.     Applied (outside Pre-grant opposition )</t>
  </si>
  <si>
    <t>3.     Applied (within or before pre-grant opposition window)</t>
  </si>
  <si>
    <t>Both</t>
  </si>
  <si>
    <t>Process</t>
  </si>
  <si>
    <t>ELSE</t>
  </si>
  <si>
    <t>4.2.5</t>
  </si>
  <si>
    <t>Current status of the patent for the core Intellectual Property of the project*#</t>
  </si>
  <si>
    <t>4.     Not applied</t>
  </si>
  <si>
    <t>4.5.1</t>
  </si>
  <si>
    <t xml:space="preserve">Select ‘Yes’ if the findings from this project have been published in any peer-reviewed journal </t>
  </si>
  <si>
    <t>4.5.2</t>
  </si>
  <si>
    <t xml:space="preserve">Provide details of up to 5 most cited articles/publication stating findings of this project </t>
  </si>
  <si>
    <t>ANY Impact factor &gt;10</t>
  </si>
  <si>
    <t>Else</t>
  </si>
  <si>
    <t>5.     Non-patentable</t>
  </si>
  <si>
    <t>all target geo</t>
  </si>
  <si>
    <t>Selection - sum across all Geos</t>
  </si>
  <si>
    <t xml:space="preserve">Score </t>
  </si>
  <si>
    <t>4.3.2</t>
  </si>
  <si>
    <t>State the estimated number of patients/ consumers that can benefit from the product/technology developed in this project across all target geographies</t>
  </si>
  <si>
    <t>Score based on the #  users / patient population using the method below</t>
  </si>
  <si>
    <t>Sum across all geos</t>
  </si>
  <si>
    <t>Number of patients / consumers in this geography that can benefit from the project outputs (lakh) *#</t>
  </si>
  <si>
    <t>1. Arrange the data in the Descending order of patient population</t>
  </si>
  <si>
    <t>2. Remove the value with 0</t>
  </si>
  <si>
    <t xml:space="preserve">3. Calculate the mean of the data set = average of the total population across all non zero </t>
  </si>
  <si>
    <t>4. Calculate the std, deviation of the data set</t>
  </si>
  <si>
    <t>5. Calculate Z score of the data</t>
  </si>
  <si>
    <t>Give a Flag for these as outliers</t>
  </si>
  <si>
    <t>6. For all data points with Z score &gt; 3 score 5 and remove them from the data set</t>
  </si>
  <si>
    <t>7. Recalculate the mean, std. deviation and Z score of the data without outliers on lower (0) or higher end</t>
  </si>
  <si>
    <t>8. Score as</t>
  </si>
  <si>
    <t>Z &lt; -3:  1</t>
  </si>
  <si>
    <t>Z&lt;-2 and &gt;-3: 1.5</t>
  </si>
  <si>
    <t>Z&lt;-1 and &gt;-2: 2</t>
  </si>
  <si>
    <t>Z&gt;-1 and Z&lt;1 : 3</t>
  </si>
  <si>
    <t>Z&gt; 1 and &lt;2 : 4</t>
  </si>
  <si>
    <t>Z&gt;2 : 5</t>
  </si>
  <si>
    <t>Selection - Sum across INDIA Only</t>
  </si>
  <si>
    <t>Top 20 %ile based on all applications</t>
  </si>
  <si>
    <t>20-50% ile based on all applications</t>
  </si>
  <si>
    <t>&lt;50% ile based on all applications</t>
  </si>
  <si>
    <t>4.4.1</t>
  </si>
  <si>
    <t xml:space="preserve">State the number of already commercialized product(s) / technologies present in each of the targeted geographies that will compete with the product/technology developed in this project </t>
  </si>
  <si>
    <t>&lt;=2</t>
  </si>
  <si>
    <t>&gt;2</t>
  </si>
  <si>
    <t>Every project can submit upto 3 leads - calculate the score of each lead on R&amp;D, Leadership and Fundaising  - Add the highest score across leads for each subsections</t>
  </si>
  <si>
    <t>Example</t>
  </si>
  <si>
    <t>L1</t>
  </si>
  <si>
    <t>L2</t>
  </si>
  <si>
    <t>L3</t>
  </si>
  <si>
    <t>Overall project</t>
  </si>
  <si>
    <t>R&amp;D</t>
  </si>
  <si>
    <t xml:space="preserve">Leadership </t>
  </si>
  <si>
    <t>Fundraising</t>
  </si>
  <si>
    <t>There are two cases in the scoring of this parameter - in Case 1 fundraising is included, in case 2 fundraising is not included</t>
  </si>
  <si>
    <t>Condition</t>
  </si>
  <si>
    <t>Early Stage AND 5.1.5 &lt; 1Cr. OR (6.2+6.4)&gt;80% of 6.1</t>
  </si>
  <si>
    <t>If Case 1 is not applicable</t>
  </si>
  <si>
    <t>case1</t>
  </si>
  <si>
    <t>Funding</t>
  </si>
  <si>
    <t>3.1.1.5</t>
  </si>
  <si>
    <t>Highest Qualification Degree*</t>
  </si>
  <si>
    <t>1.     Ph.D./Equivalent</t>
  </si>
  <si>
    <t>2.     Master’s Degree</t>
  </si>
  <si>
    <t>3.     Bachelor’s Degree</t>
  </si>
  <si>
    <t>4.     Others</t>
  </si>
  <si>
    <t>M1</t>
  </si>
  <si>
    <t>M2</t>
  </si>
  <si>
    <t>M3</t>
  </si>
  <si>
    <t>RD</t>
  </si>
  <si>
    <t>3.1.1.7</t>
  </si>
  <si>
    <t>Years of relevant R&amp;D Experience in project’s research area*</t>
  </si>
  <si>
    <t>1.     &lt;10 Years</t>
  </si>
  <si>
    <t>L</t>
  </si>
  <si>
    <t>2.     10-20 Years</t>
  </si>
  <si>
    <t>F</t>
  </si>
  <si>
    <t>3.     20+ Years</t>
  </si>
  <si>
    <t>3.1.1.10</t>
  </si>
  <si>
    <t>Select ‘Yes’ if the lead has experience working on early discovery stages of a product / technology in Pharma/MedTech that got commercialized? *#</t>
  </si>
  <si>
    <t>OR   Select ‘Yes’ if the lead has experience working on late discovery stages of a product / technology in Pharma/MedTech that got commercialized? *#</t>
  </si>
  <si>
    <t>3.1.11</t>
  </si>
  <si>
    <t>Provide details of the commercialized products / technologies where the lead has experience of designing, managing or running clinical trial*#</t>
  </si>
  <si>
    <t>Count (Product / Technology Name*) &gt; 1</t>
  </si>
  <si>
    <t>OR  Select ‘Yes’ if the lead has experience of designing, managing or running clinical trials for commercialized Pharma/MedTech products? *#</t>
  </si>
  <si>
    <t>Count (Product / Technology Name*) =1</t>
  </si>
  <si>
    <t>Same logic of relative scoring</t>
  </si>
  <si>
    <t>Patents</t>
  </si>
  <si>
    <t>3.1.1.12</t>
  </si>
  <si>
    <t>List the number of patents granted to the lead as an inventor which are relevant to the project domain</t>
  </si>
  <si>
    <t>1. Arrange the data in the Descending order of number of patents</t>
  </si>
  <si>
    <t>Scroe</t>
  </si>
  <si>
    <t>3.1.1.8</t>
  </si>
  <si>
    <t xml:space="preserve">Has the lead held (in past) or is currently holding a leadership position in any Pharma/MedTech entity? * </t>
  </si>
  <si>
    <t>3.1.1.9</t>
  </si>
  <si>
    <t>Details of up to 5 leadership position held by the lead*#</t>
  </si>
  <si>
    <t>CEO</t>
  </si>
  <si>
    <t>CEO-1</t>
  </si>
  <si>
    <t>CEO-2, CEO-3</t>
  </si>
  <si>
    <t>3.1.1.18</t>
  </si>
  <si>
    <t>Select ‘Yes’ ONLY if the capital was raised from an organization or institution or SEBI registered individual investors as opposed to friends &amp; family</t>
  </si>
  <si>
    <t>3.1.1.19</t>
  </si>
  <si>
    <t xml:space="preserve">Details of capital raised by the lead for the purpose of R&amp;D related to any Pharma or MedTech product / technology </t>
  </si>
  <si>
    <t>Venture capitalist / Private equity / Strategic Investors (Pharma Medtech companies)</t>
  </si>
  <si>
    <t>Angel Investors / High net worth SEBI registered investors / Family offices</t>
  </si>
  <si>
    <t>Government Capital</t>
  </si>
  <si>
    <t xml:space="preserve">Development Finance Institutions / Multilateral and Bilateral Donors / Philanthropic Capital </t>
  </si>
  <si>
    <t>Co-funding available</t>
  </si>
  <si>
    <t>Cofounding Required for this project is XX Cr</t>
  </si>
  <si>
    <t>&gt;0</t>
  </si>
  <si>
    <t>Amount of co-funding required already available as “cash-in-bank” (INR) *#</t>
  </si>
  <si>
    <t>if (6.2+6.4)&gt;=80% of 6.1</t>
  </si>
  <si>
    <t>Amount of co-funding required that has not yet been received but the sources have been identified and there is high degree of confidence in realisation</t>
  </si>
  <si>
    <t>if (6.2+6.4)&lt;80% of 6.1 AND &gt;=co-funding required for milestone 1</t>
  </si>
  <si>
    <t>if(6.2+6.4) &lt; cofunding required for milestone 1</t>
  </si>
  <si>
    <t>if (6.2+6.4) = 0</t>
  </si>
  <si>
    <t>Calculation for co-funding required for milesone 1</t>
  </si>
  <si>
    <t>Variable Name</t>
  </si>
  <si>
    <t>5.1.4</t>
  </si>
  <si>
    <t>The Applicant projected total project cost under PRIP scheme* (INR Cr.)</t>
  </si>
  <si>
    <t>5.1.5</t>
  </si>
  <si>
    <t>Funding Requested under PRIP* (INR Cr.)</t>
  </si>
  <si>
    <t>5.2.2</t>
  </si>
  <si>
    <t>Funding Ask – for activities listed in given milestone X M1</t>
  </si>
  <si>
    <t>Co-funding required for M1</t>
  </si>
  <si>
    <t>=C*(B/A)</t>
  </si>
  <si>
    <t>Data Sharing</t>
  </si>
  <si>
    <t>5.3.1</t>
  </si>
  <si>
    <t>Is the project open to making voluntary commitment to share pre-clinical, clinical research data or data captured by a medical device generated under the project as a public good to enable further R&amp;D and AI-enablement?*</t>
  </si>
  <si>
    <t>Budget Flag logic</t>
  </si>
  <si>
    <t>Flag 1</t>
  </si>
  <si>
    <t xml:space="preserve">Flag 2 </t>
  </si>
  <si>
    <t>Milestone</t>
  </si>
  <si>
    <t>Opex Capex</t>
  </si>
  <si>
    <t>Funding requested under the PRIP Scheme (INR Cr)*</t>
  </si>
  <si>
    <t>&lt;=30% of (M1+M2+M3+M4)</t>
  </si>
  <si>
    <t>Component of non-recurring expenses out of applicant projected total project cost under the PRIP Scheme (INR Cr) *</t>
  </si>
  <si>
    <t>20-40% of (M1+M2+M3+M4)</t>
  </si>
  <si>
    <t>B/A</t>
  </si>
  <si>
    <t>&lt;=40%</t>
  </si>
  <si>
    <t>M4</t>
  </si>
  <si>
    <t>&gt;=15% of (M1+M2+M3+M4)</t>
  </si>
  <si>
    <t xml:space="preserve">If All M1 to M4 are in the correct range </t>
  </si>
  <si>
    <t xml:space="preserve">if B / A is &lt;=40% </t>
  </si>
  <si>
    <t>YES</t>
  </si>
  <si>
    <t>NO</t>
  </si>
  <si>
    <t>Assume this is the raw data set</t>
  </si>
  <si>
    <t>Project ID</t>
  </si>
  <si>
    <t>Patient  / No. of patent</t>
  </si>
  <si>
    <t>2. Remove the value with 0 - and score those projects as 0</t>
  </si>
  <si>
    <t>Mean</t>
  </si>
  <si>
    <t>Z score</t>
  </si>
  <si>
    <t>Z score more than 3</t>
  </si>
  <si>
    <t>Zscore</t>
  </si>
  <si>
    <t>Final Score</t>
  </si>
  <si>
    <t>Std. Deviation</t>
  </si>
  <si>
    <t>NA</t>
  </si>
  <si>
    <t>Input</t>
  </si>
  <si>
    <t>Output</t>
  </si>
  <si>
    <t>Late Stage</t>
  </si>
  <si>
    <t>Early Stage</t>
  </si>
  <si>
    <t>Score 1</t>
  </si>
  <si>
    <t>Score 2</t>
  </si>
  <si>
    <t>Score 3</t>
  </si>
  <si>
    <t>Score 4</t>
  </si>
  <si>
    <t>Score 5</t>
  </si>
  <si>
    <t>Score 6</t>
  </si>
  <si>
    <t>Score 7</t>
  </si>
  <si>
    <t>Score 8</t>
  </si>
  <si>
    <t>Score 9</t>
  </si>
  <si>
    <t>Score 10</t>
  </si>
  <si>
    <t>&lt;&lt;  should be considered across all 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</si>
</sst>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1" xfId="0" applyFont="1" applyBorder="1"/>
    <xf numFmtId="9" fontId="3" fillId="0" borderId="1" xfId="0" applyNumberFormat="1" applyFont="1" applyBorder="1"/>
    <xf numFmtId="2" fontId="0" fillId="0" borderId="0" xfId="0" applyNumberFormat="1"/>
    <xf numFmtId="0" fontId="0" fillId="0" borderId="1" xfId="0" applyBorder="1"/>
    <xf numFmtId="0" fontId="3" fillId="2" borderId="1" xfId="0" applyFont="1" applyFill="1" applyBorder="1"/>
    <xf numFmtId="9" fontId="0" fillId="2" borderId="1" xfId="0" applyNumberFormat="1" applyFill="1" applyBorder="1"/>
    <xf numFmtId="0" fontId="3" fillId="3" borderId="1" xfId="0" applyFont="1" applyFill="1" applyBorder="1"/>
    <xf numFmtId="9" fontId="0" fillId="3" borderId="1" xfId="0" applyNumberFormat="1" applyFill="1" applyBorder="1"/>
    <xf numFmtId="2" fontId="3" fillId="0" borderId="0" xfId="0" applyNumberFormat="1" applyFont="1"/>
    <xf numFmtId="9" fontId="0" fillId="0" borderId="0" xfId="0" applyNumberFormat="1"/>
    <xf numFmtId="0" fontId="0" fillId="4" borderId="0" xfId="0" applyFill="1"/>
    <xf numFmtId="0" fontId="3" fillId="4" borderId="0" xfId="0" applyFont="1" applyFill="1"/>
    <xf numFmtId="0" fontId="3" fillId="0" borderId="0" xfId="0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5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9" xfId="0" applyFill="1" applyBorder="1"/>
    <xf numFmtId="0" fontId="0" fillId="0" borderId="10" xfId="0" applyBorder="1"/>
    <xf numFmtId="0" fontId="0" fillId="0" borderId="11" xfId="0" applyBorder="1"/>
    <xf numFmtId="0" fontId="0" fillId="5" borderId="2" xfId="0" applyFill="1" applyBorder="1"/>
    <xf numFmtId="0" fontId="0" fillId="5" borderId="8" xfId="0" applyFill="1" applyBorder="1"/>
    <xf numFmtId="0" fontId="0" fillId="6" borderId="0" xfId="0" applyFill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9" xfId="0" applyBorder="1"/>
    <xf numFmtId="0" fontId="3" fillId="0" borderId="6" xfId="0" applyFont="1" applyBorder="1"/>
    <xf numFmtId="0" fontId="3" fillId="0" borderId="12" xfId="0" applyFont="1" applyBorder="1"/>
    <xf numFmtId="0" fontId="3" fillId="0" borderId="6" xfId="0" applyFont="1" applyBorder="1" applyAlignment="1">
      <alignment horizontal="left"/>
    </xf>
    <xf numFmtId="9" fontId="0" fillId="0" borderId="1" xfId="0" applyNumberFormat="1" applyBorder="1"/>
    <xf numFmtId="0" fontId="4" fillId="0" borderId="1" xfId="0" applyFont="1" applyBorder="1" applyAlignment="1">
      <alignment wrapText="1"/>
    </xf>
    <xf numFmtId="9" fontId="4" fillId="0" borderId="1" xfId="0" applyNumberFormat="1" applyFont="1" applyBorder="1"/>
    <xf numFmtId="1" fontId="0" fillId="0" borderId="1" xfId="0" applyNumberFormat="1" applyBorder="1"/>
    <xf numFmtId="0" fontId="0" fillId="7" borderId="0" xfId="0" applyFill="1"/>
    <xf numFmtId="0" fontId="0" fillId="8" borderId="0" xfId="0" applyFill="1"/>
    <xf numFmtId="0" fontId="0" fillId="3" borderId="0" xfId="0" applyFill="1"/>
    <xf numFmtId="0" fontId="0" fillId="9" borderId="0" xfId="0" applyFill="1"/>
    <xf numFmtId="0" fontId="0" fillId="0" borderId="12" xfId="0" applyBorder="1"/>
    <xf numFmtId="0" fontId="0" fillId="0" borderId="13" xfId="0" applyBorder="1" applyAlignment="1">
      <alignment horizontal="left"/>
    </xf>
    <xf numFmtId="0" fontId="0" fillId="0" borderId="13" xfId="0" applyBorder="1"/>
    <xf numFmtId="0" fontId="0" fillId="0" borderId="4" xfId="0" applyBorder="1"/>
    <xf numFmtId="0" fontId="4" fillId="0" borderId="13" xfId="0" applyFont="1" applyBorder="1"/>
    <xf numFmtId="0" fontId="2" fillId="0" borderId="13" xfId="0" applyFont="1" applyBorder="1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/>
    <xf numFmtId="0" fontId="2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" xfId="0" applyFont="1" applyBorder="1"/>
    <xf numFmtId="9" fontId="2" fillId="0" borderId="1" xfId="0" applyNumberFormat="1" applyFont="1" applyBorder="1"/>
    <xf numFmtId="0" fontId="3" fillId="0" borderId="15" xfId="0" applyFont="1" applyBorder="1"/>
    <xf numFmtId="0" fontId="0" fillId="0" borderId="15" xfId="0" applyBorder="1"/>
    <xf numFmtId="0" fontId="3" fillId="0" borderId="5" xfId="0" applyFont="1" applyBorder="1"/>
    <xf numFmtId="0" fontId="0" fillId="10" borderId="0" xfId="0" applyFill="1"/>
    <xf numFmtId="0" fontId="0" fillId="7" borderId="12" xfId="0" applyFill="1" applyBorder="1"/>
    <xf numFmtId="0" fontId="0" fillId="7" borderId="6" xfId="0" applyFill="1" applyBorder="1"/>
    <xf numFmtId="0" fontId="0" fillId="10" borderId="16" xfId="0" applyFill="1" applyBorder="1"/>
    <xf numFmtId="0" fontId="0" fillId="10" borderId="1" xfId="0" applyFill="1" applyBorder="1"/>
    <xf numFmtId="0" fontId="0" fillId="0" borderId="16" xfId="0" applyBorder="1"/>
    <xf numFmtId="0" fontId="3" fillId="0" borderId="3" xfId="0" applyFont="1" applyBorder="1"/>
    <xf numFmtId="0" fontId="0" fillId="5" borderId="0" xfId="0" applyFill="1"/>
    <xf numFmtId="0" fontId="0" fillId="0" borderId="1" xfId="0" quotePrefix="1" applyBorder="1"/>
    <xf numFmtId="9" fontId="0" fillId="0" borderId="0" xfId="1" applyFont="1"/>
    <xf numFmtId="2" fontId="3" fillId="0" borderId="1" xfId="0" applyNumberFormat="1" applyFont="1" applyBorder="1"/>
    <xf numFmtId="0" fontId="3" fillId="4" borderId="1" xfId="0" applyFont="1" applyFill="1" applyBorder="1"/>
    <xf numFmtId="0" fontId="0" fillId="4" borderId="1" xfId="0" applyFill="1" applyBorder="1"/>
    <xf numFmtId="2" fontId="0" fillId="4" borderId="5" xfId="0" applyNumberFormat="1" applyFill="1" applyBorder="1"/>
    <xf numFmtId="0" fontId="3" fillId="9" borderId="1" xfId="0" applyFont="1" applyFill="1" applyBorder="1"/>
    <xf numFmtId="0" fontId="0" fillId="9" borderId="1" xfId="0" applyFill="1" applyBorder="1"/>
    <xf numFmtId="0" fontId="3" fillId="11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1780935</xdr:colOff>
      <xdr:row>204</xdr:row>
      <xdr:rowOff>92047</xdr:rowOff>
    </xdr:from>
    <xdr:to>
      <xdr:col>24</xdr:col>
      <xdr:colOff>510818</xdr:colOff>
      <xdr:row>229</xdr:row>
      <xdr:rowOff>115113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EB8623CD-5D70-44A6-8924-E78C11F80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35235" y="36871247"/>
          <a:ext cx="8204083" cy="46268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63A1D-85D8-4FA3-80D4-494D20BE9B8D}">
  <dimension ref="A2:S264"/>
  <sheetViews>
    <sheetView showGridLines="0" tabSelected="1" topLeftCell="E1" zoomScale="59" zoomScaleNormal="85" workbookViewId="0">
      <selection activeCell="G9" sqref="G9"/>
    </sheetView>
  </sheetViews>
  <sheetFormatPr defaultRowHeight="14.5" x14ac:dyDescent="0.35"/>
  <cols>
    <col min="2" max="2" width="34.6328125" customWidth="1"/>
    <col min="3" max="3" width="6.54296875" customWidth="1"/>
    <col min="4" max="4" width="37.81640625" customWidth="1"/>
    <col min="5" max="5" width="48.1796875" customWidth="1"/>
    <col min="6" max="6" width="39.7265625" customWidth="1"/>
    <col min="7" max="7" width="57.453125" customWidth="1"/>
    <col min="8" max="8" width="41.453125" customWidth="1"/>
    <col min="9" max="9" width="17.54296875" customWidth="1"/>
    <col min="11" max="11" width="13.6328125" customWidth="1"/>
    <col min="12" max="12" width="34.90625" customWidth="1"/>
    <col min="14" max="14" width="43.54296875" customWidth="1"/>
    <col min="15" max="15" width="34.1796875" customWidth="1"/>
    <col min="16" max="16" width="31.6328125" customWidth="1"/>
  </cols>
  <sheetData>
    <row r="2" spans="1:10" x14ac:dyDescent="0.3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2" t="s">
        <v>5</v>
      </c>
      <c r="I2" s="2" t="s">
        <v>6</v>
      </c>
    </row>
    <row r="3" spans="1:10" x14ac:dyDescent="0.35">
      <c r="A3" s="3"/>
      <c r="B3" s="3"/>
      <c r="C3" s="4">
        <v>1</v>
      </c>
      <c r="D3" s="5" t="s">
        <v>7</v>
      </c>
      <c r="E3" s="6">
        <v>0.35</v>
      </c>
      <c r="F3" s="6">
        <v>0.2</v>
      </c>
      <c r="G3" s="5" t="s">
        <v>8</v>
      </c>
      <c r="H3" s="6">
        <v>0.75</v>
      </c>
      <c r="I3" s="6">
        <v>0.75</v>
      </c>
    </row>
    <row r="4" spans="1:10" x14ac:dyDescent="0.35">
      <c r="A4" s="3"/>
      <c r="B4" s="3"/>
      <c r="C4" s="4"/>
      <c r="D4" s="5"/>
      <c r="E4" s="6"/>
      <c r="F4" s="6"/>
      <c r="G4" s="5" t="s">
        <v>9</v>
      </c>
      <c r="H4" s="6">
        <v>0.25</v>
      </c>
      <c r="I4" s="6">
        <v>0.25</v>
      </c>
    </row>
    <row r="5" spans="1:10" x14ac:dyDescent="0.35">
      <c r="A5" s="3"/>
      <c r="B5" s="3"/>
      <c r="C5" s="4">
        <v>2</v>
      </c>
      <c r="D5" s="7" t="s">
        <v>10</v>
      </c>
      <c r="E5" s="8">
        <v>0.25</v>
      </c>
      <c r="F5" s="8">
        <v>0.25</v>
      </c>
      <c r="G5" s="7" t="s">
        <v>11</v>
      </c>
      <c r="H5" s="8">
        <v>1</v>
      </c>
      <c r="I5" s="8">
        <v>1</v>
      </c>
    </row>
    <row r="6" spans="1:10" x14ac:dyDescent="0.35">
      <c r="A6" s="3"/>
      <c r="B6" s="3"/>
      <c r="C6" s="4">
        <v>3</v>
      </c>
      <c r="D6" s="5" t="s">
        <v>12</v>
      </c>
      <c r="E6" s="6">
        <v>0.1</v>
      </c>
      <c r="F6" s="6">
        <v>0.15</v>
      </c>
      <c r="G6" s="77" t="s">
        <v>13</v>
      </c>
      <c r="H6" s="6">
        <v>0.5</v>
      </c>
      <c r="I6" s="6">
        <v>0.5</v>
      </c>
      <c r="J6" t="s">
        <v>259</v>
      </c>
    </row>
    <row r="7" spans="1:10" x14ac:dyDescent="0.35">
      <c r="A7" s="3"/>
      <c r="B7" s="3"/>
      <c r="C7" s="4"/>
      <c r="D7" s="5"/>
      <c r="E7" s="6"/>
      <c r="F7" s="6"/>
      <c r="G7" s="5" t="s">
        <v>14</v>
      </c>
      <c r="H7" s="6">
        <v>0.5</v>
      </c>
      <c r="I7" s="6">
        <v>0.5</v>
      </c>
    </row>
    <row r="8" spans="1:10" x14ac:dyDescent="0.35">
      <c r="A8" s="3"/>
      <c r="B8" s="3"/>
      <c r="C8" s="4">
        <v>4</v>
      </c>
      <c r="D8" s="7" t="s">
        <v>15</v>
      </c>
      <c r="E8" s="8">
        <v>0.2</v>
      </c>
      <c r="F8" s="8">
        <v>0.2</v>
      </c>
      <c r="G8" s="7" t="s">
        <v>16</v>
      </c>
      <c r="H8" s="8">
        <v>0.25</v>
      </c>
      <c r="I8" s="8">
        <v>0.25</v>
      </c>
    </row>
    <row r="9" spans="1:10" x14ac:dyDescent="0.35">
      <c r="A9" s="3"/>
      <c r="B9" s="3"/>
      <c r="C9" s="4"/>
      <c r="D9" s="7"/>
      <c r="E9" s="8"/>
      <c r="F9" s="8"/>
      <c r="G9" s="77" t="s">
        <v>17</v>
      </c>
      <c r="H9" s="8">
        <v>0.25</v>
      </c>
      <c r="I9" s="8">
        <v>0.25</v>
      </c>
      <c r="J9" t="s">
        <v>259</v>
      </c>
    </row>
    <row r="10" spans="1:10" x14ac:dyDescent="0.35">
      <c r="A10" s="3"/>
      <c r="B10" s="3"/>
      <c r="C10" s="4"/>
      <c r="D10" s="7"/>
      <c r="E10" s="8"/>
      <c r="F10" s="8"/>
      <c r="G10" s="7" t="s">
        <v>18</v>
      </c>
      <c r="H10" s="8">
        <v>0.25</v>
      </c>
      <c r="I10" s="8">
        <v>0.5</v>
      </c>
    </row>
    <row r="11" spans="1:10" x14ac:dyDescent="0.35">
      <c r="A11" s="3"/>
      <c r="B11" s="3"/>
      <c r="C11" s="4"/>
      <c r="D11" s="7"/>
      <c r="E11" s="8"/>
      <c r="F11" s="8"/>
      <c r="G11" s="7" t="s">
        <v>19</v>
      </c>
      <c r="H11" s="8">
        <v>0.25</v>
      </c>
      <c r="I11" s="8">
        <v>0</v>
      </c>
    </row>
    <row r="12" spans="1:10" x14ac:dyDescent="0.35">
      <c r="A12" s="3"/>
      <c r="B12" s="3"/>
      <c r="C12" s="4">
        <v>5</v>
      </c>
      <c r="D12" s="5" t="s">
        <v>20</v>
      </c>
      <c r="E12" s="6">
        <v>0.1</v>
      </c>
      <c r="F12" s="6">
        <v>0.2</v>
      </c>
      <c r="G12" s="5" t="s">
        <v>21</v>
      </c>
      <c r="H12" s="6">
        <v>1</v>
      </c>
      <c r="I12" s="6">
        <v>1</v>
      </c>
    </row>
    <row r="14" spans="1:10" x14ac:dyDescent="0.35">
      <c r="A14" s="9"/>
      <c r="B14" s="9"/>
      <c r="E14" s="10"/>
      <c r="F14" s="10"/>
    </row>
    <row r="15" spans="1:10" s="11" customFormat="1" x14ac:dyDescent="0.35">
      <c r="C15" s="12" t="s">
        <v>7</v>
      </c>
    </row>
    <row r="17" spans="4:16" x14ac:dyDescent="0.35">
      <c r="D17" s="13" t="s">
        <v>8</v>
      </c>
      <c r="E17" s="10">
        <v>0.75</v>
      </c>
    </row>
    <row r="18" spans="4:16" x14ac:dyDescent="0.35">
      <c r="F18" s="14"/>
      <c r="G18" s="14"/>
      <c r="H18" s="14"/>
    </row>
    <row r="19" spans="4:16" x14ac:dyDescent="0.35">
      <c r="D19" s="1" t="s">
        <v>22</v>
      </c>
      <c r="E19" s="1" t="s">
        <v>23</v>
      </c>
      <c r="F19" s="15" t="s">
        <v>24</v>
      </c>
      <c r="G19" s="1" t="s">
        <v>22</v>
      </c>
      <c r="H19" s="1" t="s">
        <v>23</v>
      </c>
      <c r="I19" s="1" t="s">
        <v>24</v>
      </c>
      <c r="J19" s="1" t="s">
        <v>22</v>
      </c>
      <c r="K19" s="1" t="s">
        <v>23</v>
      </c>
      <c r="L19" s="1" t="s">
        <v>24</v>
      </c>
      <c r="M19" s="1" t="s">
        <v>22</v>
      </c>
      <c r="N19" s="1" t="s">
        <v>23</v>
      </c>
      <c r="O19" s="1" t="s">
        <v>24</v>
      </c>
      <c r="P19" s="1" t="s">
        <v>25</v>
      </c>
    </row>
    <row r="20" spans="4:16" x14ac:dyDescent="0.35">
      <c r="D20" s="16" t="s">
        <v>26</v>
      </c>
      <c r="E20" s="16" t="s">
        <v>27</v>
      </c>
      <c r="F20" s="17" t="s">
        <v>28</v>
      </c>
      <c r="G20" s="18"/>
      <c r="H20" s="18"/>
      <c r="I20" s="18"/>
      <c r="J20" s="18"/>
      <c r="K20" s="18"/>
      <c r="L20" s="18"/>
      <c r="M20" s="18"/>
      <c r="N20" s="18"/>
      <c r="O20" s="18"/>
      <c r="P20" s="19">
        <v>5</v>
      </c>
    </row>
    <row r="21" spans="4:16" x14ac:dyDescent="0.35">
      <c r="D21" s="16"/>
      <c r="E21" s="16"/>
      <c r="F21" s="17" t="s">
        <v>29</v>
      </c>
      <c r="G21" s="18"/>
      <c r="H21" s="18"/>
      <c r="I21" s="18"/>
      <c r="J21" s="18"/>
      <c r="K21" s="18"/>
      <c r="L21" s="18"/>
      <c r="M21" s="18"/>
      <c r="N21" s="18"/>
      <c r="O21" s="18"/>
      <c r="P21" s="19">
        <v>5</v>
      </c>
    </row>
    <row r="22" spans="4:16" x14ac:dyDescent="0.35">
      <c r="D22" s="16"/>
      <c r="E22" s="16"/>
      <c r="F22" s="17" t="s">
        <v>30</v>
      </c>
      <c r="G22" s="18"/>
      <c r="H22" s="18"/>
      <c r="I22" s="18"/>
      <c r="J22" s="18"/>
      <c r="K22" s="18"/>
      <c r="L22" s="18"/>
      <c r="M22" s="18"/>
      <c r="N22" s="18"/>
      <c r="O22" s="18"/>
      <c r="P22" s="19">
        <v>3</v>
      </c>
    </row>
    <row r="23" spans="4:16" x14ac:dyDescent="0.35">
      <c r="D23" s="16"/>
      <c r="E23" s="16"/>
      <c r="F23" s="16" t="s">
        <v>31</v>
      </c>
      <c r="G23" s="20"/>
      <c r="H23" s="20"/>
      <c r="I23" s="20"/>
      <c r="J23" s="20" t="s">
        <v>32</v>
      </c>
      <c r="K23" s="20" t="s">
        <v>33</v>
      </c>
      <c r="L23" s="17" t="s">
        <v>34</v>
      </c>
      <c r="M23" s="18"/>
      <c r="N23" s="18"/>
      <c r="O23" s="18"/>
      <c r="P23" s="19">
        <v>5</v>
      </c>
    </row>
    <row r="24" spans="4:16" x14ac:dyDescent="0.35">
      <c r="D24" s="16"/>
      <c r="E24" s="16"/>
      <c r="F24" s="16"/>
      <c r="G24" s="16"/>
      <c r="H24" s="16"/>
      <c r="I24" s="16"/>
      <c r="J24" s="16"/>
      <c r="K24" s="16"/>
      <c r="L24" s="17" t="s">
        <v>35</v>
      </c>
      <c r="M24" s="18"/>
      <c r="N24" s="18"/>
      <c r="O24" s="18"/>
      <c r="P24" s="19">
        <v>5</v>
      </c>
    </row>
    <row r="25" spans="4:16" x14ac:dyDescent="0.35">
      <c r="D25" s="16"/>
      <c r="E25" s="16"/>
      <c r="F25" s="16"/>
      <c r="G25" s="16"/>
      <c r="H25" s="16"/>
      <c r="I25" s="16"/>
      <c r="J25" s="16"/>
      <c r="K25" s="16"/>
      <c r="L25" s="17" t="s">
        <v>36</v>
      </c>
      <c r="M25" s="18"/>
      <c r="N25" s="18"/>
      <c r="O25" s="18"/>
      <c r="P25" s="19">
        <v>5</v>
      </c>
    </row>
    <row r="26" spans="4:16" x14ac:dyDescent="0.35">
      <c r="D26" s="16"/>
      <c r="E26" s="16"/>
      <c r="F26" s="16"/>
      <c r="G26" s="16"/>
      <c r="H26" s="16"/>
      <c r="I26" s="16"/>
      <c r="J26" s="16"/>
      <c r="K26" s="16"/>
      <c r="L26" s="17" t="s">
        <v>37</v>
      </c>
      <c r="M26" s="18"/>
      <c r="N26" s="18"/>
      <c r="O26" s="18"/>
      <c r="P26" s="19">
        <v>3</v>
      </c>
    </row>
    <row r="27" spans="4:16" x14ac:dyDescent="0.35">
      <c r="D27" s="16"/>
      <c r="E27" s="16"/>
      <c r="F27" s="16"/>
      <c r="G27" s="16"/>
      <c r="H27" s="16"/>
      <c r="I27" s="16"/>
      <c r="J27" s="16"/>
      <c r="K27" s="16"/>
      <c r="L27" s="17" t="s">
        <v>38</v>
      </c>
      <c r="M27" s="18"/>
      <c r="N27" s="18"/>
      <c r="O27" s="18"/>
      <c r="P27" s="19">
        <v>3</v>
      </c>
    </row>
    <row r="28" spans="4:16" x14ac:dyDescent="0.35">
      <c r="D28" s="16"/>
      <c r="E28" s="16"/>
      <c r="F28" s="16"/>
      <c r="G28" s="21"/>
      <c r="H28" s="21"/>
      <c r="I28" s="21"/>
      <c r="J28" s="21"/>
      <c r="K28" s="21"/>
      <c r="L28" s="22" t="s">
        <v>39</v>
      </c>
      <c r="M28" s="23"/>
      <c r="N28" s="23"/>
      <c r="O28" s="23"/>
      <c r="P28" s="24">
        <v>3</v>
      </c>
    </row>
    <row r="29" spans="4:16" x14ac:dyDescent="0.35">
      <c r="D29" s="16"/>
      <c r="E29" s="25"/>
      <c r="F29" s="20" t="s">
        <v>40</v>
      </c>
      <c r="G29" s="20" t="s">
        <v>41</v>
      </c>
      <c r="H29" s="20" t="s">
        <v>42</v>
      </c>
      <c r="I29" s="16" t="s">
        <v>43</v>
      </c>
      <c r="J29" s="26"/>
      <c r="K29" s="26"/>
      <c r="L29" s="27"/>
      <c r="M29" s="23"/>
      <c r="N29" s="23"/>
      <c r="O29" s="23"/>
      <c r="P29" s="24">
        <v>5</v>
      </c>
    </row>
    <row r="30" spans="4:16" x14ac:dyDescent="0.35">
      <c r="D30" s="16"/>
      <c r="E30" s="25"/>
      <c r="F30" s="16"/>
      <c r="G30" s="16"/>
      <c r="H30" s="16"/>
      <c r="I30" s="20" t="s">
        <v>44</v>
      </c>
      <c r="J30" s="20" t="s">
        <v>45</v>
      </c>
      <c r="K30" s="20" t="s">
        <v>46</v>
      </c>
      <c r="L30" s="17" t="s">
        <v>47</v>
      </c>
      <c r="M30" s="18"/>
      <c r="N30" s="18"/>
      <c r="O30" s="18"/>
      <c r="P30" s="19">
        <v>1</v>
      </c>
    </row>
    <row r="31" spans="4:16" x14ac:dyDescent="0.35">
      <c r="D31" s="16"/>
      <c r="E31" s="25"/>
      <c r="F31" s="16"/>
      <c r="G31" s="16"/>
      <c r="H31" s="16"/>
      <c r="I31" s="16"/>
      <c r="J31" s="16"/>
      <c r="K31" s="16"/>
      <c r="L31" s="17" t="s">
        <v>48</v>
      </c>
      <c r="M31" s="18"/>
      <c r="N31" s="18"/>
      <c r="O31" s="18"/>
      <c r="P31" s="19">
        <v>3</v>
      </c>
    </row>
    <row r="32" spans="4:16" x14ac:dyDescent="0.35">
      <c r="D32" s="16"/>
      <c r="E32" s="25"/>
      <c r="F32" s="16"/>
      <c r="G32" s="16"/>
      <c r="H32" s="16"/>
      <c r="I32" s="16"/>
      <c r="J32" s="16"/>
      <c r="K32" s="16"/>
      <c r="L32" s="17" t="s">
        <v>49</v>
      </c>
      <c r="M32" s="18"/>
      <c r="N32" s="18"/>
      <c r="O32" s="18"/>
      <c r="P32" s="19">
        <v>5</v>
      </c>
    </row>
    <row r="33" spans="3:19" x14ac:dyDescent="0.35">
      <c r="D33" s="16"/>
      <c r="E33" s="25"/>
      <c r="F33" s="21"/>
      <c r="G33" s="21"/>
      <c r="H33" s="21"/>
      <c r="I33" s="21"/>
      <c r="J33" s="21"/>
      <c r="K33" s="21"/>
      <c r="L33" s="17" t="s">
        <v>50</v>
      </c>
      <c r="M33" s="18"/>
      <c r="N33" s="18"/>
      <c r="O33" s="18"/>
      <c r="P33" s="19">
        <v>5</v>
      </c>
    </row>
    <row r="34" spans="3:19" x14ac:dyDescent="0.35">
      <c r="D34" s="16"/>
      <c r="E34" s="16"/>
      <c r="F34" s="16" t="s">
        <v>51</v>
      </c>
      <c r="G34" s="20"/>
      <c r="H34" s="20"/>
      <c r="I34" s="20"/>
      <c r="J34" s="20" t="s">
        <v>52</v>
      </c>
      <c r="K34" t="s">
        <v>53</v>
      </c>
      <c r="L34" s="20" t="s">
        <v>54</v>
      </c>
      <c r="M34" s="20" t="s">
        <v>55</v>
      </c>
      <c r="N34" t="s">
        <v>56</v>
      </c>
      <c r="O34" s="4" t="s">
        <v>57</v>
      </c>
      <c r="P34" s="4">
        <v>3</v>
      </c>
      <c r="R34" s="28"/>
      <c r="S34" s="29" t="s">
        <v>58</v>
      </c>
    </row>
    <row r="35" spans="3:19" ht="58" x14ac:dyDescent="0.35">
      <c r="D35" s="16"/>
      <c r="E35" s="16"/>
      <c r="F35" s="16"/>
      <c r="G35" s="16"/>
      <c r="H35" s="16"/>
      <c r="I35" s="16"/>
      <c r="J35" s="16"/>
      <c r="L35" s="16"/>
      <c r="M35" s="16"/>
      <c r="N35" s="30" t="s">
        <v>59</v>
      </c>
      <c r="O35" s="4" t="s">
        <v>60</v>
      </c>
      <c r="P35" s="4">
        <v>3</v>
      </c>
      <c r="R35" s="28"/>
    </row>
    <row r="36" spans="3:19" x14ac:dyDescent="0.35">
      <c r="D36" s="16"/>
      <c r="E36" s="16"/>
      <c r="F36" s="16"/>
      <c r="G36" s="16"/>
      <c r="H36" s="16"/>
      <c r="I36" s="16"/>
      <c r="J36" s="16"/>
      <c r="L36" s="16"/>
      <c r="M36" s="16"/>
      <c r="O36" s="4" t="s">
        <v>61</v>
      </c>
      <c r="P36" s="4">
        <v>3</v>
      </c>
      <c r="R36" s="28"/>
    </row>
    <row r="37" spans="3:19" x14ac:dyDescent="0.35">
      <c r="D37" s="16"/>
      <c r="E37" s="16"/>
      <c r="F37" s="16"/>
      <c r="G37" s="16"/>
      <c r="H37" s="16"/>
      <c r="I37" s="16"/>
      <c r="J37" s="16"/>
      <c r="L37" s="16"/>
      <c r="M37" s="16"/>
      <c r="O37" s="4" t="s">
        <v>62</v>
      </c>
      <c r="P37" s="4">
        <v>1</v>
      </c>
      <c r="R37" s="28"/>
    </row>
    <row r="38" spans="3:19" x14ac:dyDescent="0.35">
      <c r="D38" s="16"/>
      <c r="E38" s="16"/>
      <c r="F38" s="16"/>
      <c r="G38" s="16"/>
      <c r="H38" s="16"/>
      <c r="I38" s="16"/>
      <c r="J38" s="16"/>
      <c r="L38" s="16"/>
      <c r="M38" s="21"/>
      <c r="O38" s="4" t="s">
        <v>63</v>
      </c>
      <c r="P38" s="4">
        <v>1</v>
      </c>
      <c r="R38" s="28"/>
    </row>
    <row r="39" spans="3:19" x14ac:dyDescent="0.35">
      <c r="D39" s="21"/>
      <c r="E39" s="21"/>
      <c r="F39" s="21"/>
      <c r="G39" s="21"/>
      <c r="H39" s="21"/>
      <c r="I39" s="21"/>
      <c r="J39" s="21"/>
      <c r="K39" s="31"/>
      <c r="L39" s="17" t="s">
        <v>64</v>
      </c>
      <c r="M39" s="18"/>
      <c r="N39" s="18"/>
      <c r="O39" s="18"/>
      <c r="P39" s="19">
        <v>0</v>
      </c>
    </row>
    <row r="43" spans="3:19" x14ac:dyDescent="0.35">
      <c r="C43">
        <v>5</v>
      </c>
      <c r="D43" s="13" t="s">
        <v>9</v>
      </c>
      <c r="E43" s="10">
        <v>0.25</v>
      </c>
      <c r="G43" s="13" t="s">
        <v>65</v>
      </c>
    </row>
    <row r="45" spans="3:19" x14ac:dyDescent="0.35">
      <c r="D45" s="1" t="s">
        <v>22</v>
      </c>
      <c r="E45" s="1" t="s">
        <v>23</v>
      </c>
      <c r="F45" s="15" t="s">
        <v>24</v>
      </c>
      <c r="G45" s="1" t="s">
        <v>25</v>
      </c>
    </row>
    <row r="46" spans="3:19" x14ac:dyDescent="0.35">
      <c r="D46" s="16" t="s">
        <v>66</v>
      </c>
      <c r="E46" s="16" t="s">
        <v>67</v>
      </c>
      <c r="F46" s="4" t="s">
        <v>68</v>
      </c>
      <c r="G46" s="4">
        <v>5</v>
      </c>
    </row>
    <row r="47" spans="3:19" x14ac:dyDescent="0.35">
      <c r="D47" s="16"/>
      <c r="E47" s="16"/>
      <c r="F47" s="4" t="s">
        <v>69</v>
      </c>
      <c r="G47" s="4">
        <v>5</v>
      </c>
    </row>
    <row r="48" spans="3:19" ht="72.5" x14ac:dyDescent="0.35">
      <c r="D48" s="16"/>
      <c r="E48" s="30" t="s">
        <v>70</v>
      </c>
      <c r="F48" s="4" t="s">
        <v>71</v>
      </c>
      <c r="G48" s="4">
        <v>3</v>
      </c>
    </row>
    <row r="49" spans="3:7" x14ac:dyDescent="0.35">
      <c r="D49" s="16"/>
      <c r="E49" s="16"/>
      <c r="F49" s="4" t="s">
        <v>72</v>
      </c>
      <c r="G49" s="4">
        <v>3</v>
      </c>
    </row>
    <row r="50" spans="3:7" x14ac:dyDescent="0.35">
      <c r="D50" s="16"/>
      <c r="E50" s="16"/>
      <c r="F50" s="4" t="s">
        <v>73</v>
      </c>
      <c r="G50" s="4">
        <v>5</v>
      </c>
    </row>
    <row r="51" spans="3:7" x14ac:dyDescent="0.35">
      <c r="D51" s="16"/>
      <c r="E51" s="16"/>
      <c r="F51" s="4" t="s">
        <v>74</v>
      </c>
      <c r="G51" s="4">
        <v>3</v>
      </c>
    </row>
    <row r="52" spans="3:7" x14ac:dyDescent="0.35">
      <c r="D52" s="16"/>
      <c r="E52" s="16"/>
      <c r="F52" s="4" t="s">
        <v>75</v>
      </c>
      <c r="G52" s="4">
        <v>3</v>
      </c>
    </row>
    <row r="53" spans="3:7" x14ac:dyDescent="0.35">
      <c r="D53" s="16"/>
      <c r="E53" s="16"/>
      <c r="F53" s="4" t="s">
        <v>76</v>
      </c>
      <c r="G53" s="4">
        <v>3</v>
      </c>
    </row>
    <row r="54" spans="3:7" x14ac:dyDescent="0.35">
      <c r="D54" s="16"/>
      <c r="E54" s="16"/>
      <c r="F54" s="4" t="s">
        <v>77</v>
      </c>
      <c r="G54" s="4">
        <v>1</v>
      </c>
    </row>
    <row r="55" spans="3:7" x14ac:dyDescent="0.35">
      <c r="D55" s="16"/>
      <c r="E55" s="16"/>
      <c r="F55" s="4" t="s">
        <v>78</v>
      </c>
      <c r="G55" s="4">
        <v>1</v>
      </c>
    </row>
    <row r="56" spans="3:7" x14ac:dyDescent="0.35">
      <c r="D56" s="16"/>
      <c r="E56" s="16"/>
      <c r="F56" s="4" t="s">
        <v>79</v>
      </c>
      <c r="G56" s="4">
        <v>5</v>
      </c>
    </row>
    <row r="57" spans="3:7" x14ac:dyDescent="0.35">
      <c r="D57" s="21"/>
      <c r="E57" s="21"/>
      <c r="F57" s="4" t="s">
        <v>80</v>
      </c>
      <c r="G57" s="4">
        <v>1</v>
      </c>
    </row>
    <row r="60" spans="3:7" s="11" customFormat="1" x14ac:dyDescent="0.35">
      <c r="C60" s="12" t="s">
        <v>10</v>
      </c>
    </row>
    <row r="65" spans="4:17" x14ac:dyDescent="0.35">
      <c r="D65" s="13" t="s">
        <v>81</v>
      </c>
      <c r="E65" s="10">
        <v>1</v>
      </c>
    </row>
    <row r="66" spans="4:17" x14ac:dyDescent="0.35">
      <c r="D66" s="13"/>
      <c r="E66" s="10"/>
    </row>
    <row r="67" spans="4:17" x14ac:dyDescent="0.35">
      <c r="D67" s="32" t="s">
        <v>22</v>
      </c>
      <c r="E67" s="33" t="s">
        <v>23</v>
      </c>
      <c r="F67" s="34" t="s">
        <v>82</v>
      </c>
      <c r="G67" s="34" t="s">
        <v>82</v>
      </c>
      <c r="H67" s="32" t="s">
        <v>22</v>
      </c>
      <c r="I67" s="33" t="s">
        <v>23</v>
      </c>
      <c r="J67" s="34" t="s">
        <v>24</v>
      </c>
      <c r="K67" s="32" t="s">
        <v>22</v>
      </c>
      <c r="L67" s="33" t="s">
        <v>23</v>
      </c>
      <c r="M67" s="34" t="s">
        <v>24</v>
      </c>
      <c r="N67" s="32" t="s">
        <v>22</v>
      </c>
      <c r="O67" s="33" t="s">
        <v>23</v>
      </c>
      <c r="P67" s="34" t="s">
        <v>24</v>
      </c>
      <c r="Q67" s="32" t="s">
        <v>25</v>
      </c>
    </row>
    <row r="68" spans="4:17" x14ac:dyDescent="0.35">
      <c r="D68" s="1" t="s">
        <v>83</v>
      </c>
      <c r="E68" s="35" t="s">
        <v>84</v>
      </c>
      <c r="F68" s="4" t="s">
        <v>85</v>
      </c>
      <c r="G68" s="4" t="s">
        <v>86</v>
      </c>
      <c r="H68" s="4"/>
      <c r="I68" s="4"/>
      <c r="J68" s="4"/>
      <c r="K68" s="4"/>
      <c r="L68" s="4"/>
      <c r="M68" s="4"/>
      <c r="N68" s="4"/>
      <c r="O68" s="4"/>
      <c r="P68" s="4"/>
      <c r="Q68" s="4">
        <v>5</v>
      </c>
    </row>
    <row r="69" spans="4:17" ht="43.5" x14ac:dyDescent="0.35">
      <c r="D69" s="1"/>
      <c r="E69" s="36" t="s">
        <v>87</v>
      </c>
      <c r="F69" s="4"/>
      <c r="G69" s="4" t="s">
        <v>88</v>
      </c>
      <c r="H69" s="4"/>
      <c r="I69" s="4"/>
      <c r="J69" s="4"/>
      <c r="K69" s="4"/>
      <c r="L69" s="4"/>
      <c r="M69" s="4"/>
      <c r="N69" s="4"/>
      <c r="O69" s="4"/>
      <c r="P69" s="4"/>
      <c r="Q69" s="4">
        <v>5</v>
      </c>
    </row>
    <row r="70" spans="4:17" x14ac:dyDescent="0.35">
      <c r="D70" s="1"/>
      <c r="E70" s="35"/>
      <c r="F70" s="4"/>
      <c r="G70" s="4" t="s">
        <v>89</v>
      </c>
      <c r="H70" s="4"/>
      <c r="I70" s="4"/>
      <c r="J70" s="4"/>
      <c r="K70" s="4"/>
      <c r="L70" s="4"/>
      <c r="M70" s="4"/>
      <c r="N70" s="4"/>
      <c r="O70" s="4"/>
      <c r="P70" s="4"/>
      <c r="Q70" s="4">
        <v>3</v>
      </c>
    </row>
    <row r="71" spans="4:17" x14ac:dyDescent="0.35">
      <c r="D71" s="1"/>
      <c r="E71" s="35"/>
      <c r="F71" s="4" t="s">
        <v>90</v>
      </c>
      <c r="G71" s="4" t="s">
        <v>86</v>
      </c>
      <c r="H71" s="4"/>
      <c r="I71" s="4"/>
      <c r="J71" s="4"/>
      <c r="K71" s="4"/>
      <c r="L71" s="4"/>
      <c r="M71" s="4"/>
      <c r="N71" s="4"/>
      <c r="O71" s="4"/>
      <c r="P71" s="4"/>
      <c r="Q71" s="4">
        <v>5</v>
      </c>
    </row>
    <row r="72" spans="4:17" x14ac:dyDescent="0.35">
      <c r="D72" s="1"/>
      <c r="E72" s="35"/>
      <c r="F72" s="4"/>
      <c r="G72" s="4" t="s">
        <v>88</v>
      </c>
      <c r="H72" s="4"/>
      <c r="I72" s="4"/>
      <c r="J72" s="4"/>
      <c r="K72" s="4"/>
      <c r="L72" s="4"/>
      <c r="M72" s="4"/>
      <c r="N72" s="4"/>
      <c r="O72" s="4"/>
      <c r="P72" s="4"/>
      <c r="Q72" s="4">
        <v>5</v>
      </c>
    </row>
    <row r="73" spans="4:17" x14ac:dyDescent="0.35">
      <c r="D73" s="1"/>
      <c r="E73" s="35"/>
      <c r="F73" s="4"/>
      <c r="G73" s="4" t="s">
        <v>89</v>
      </c>
      <c r="H73" s="4"/>
      <c r="I73" s="4"/>
      <c r="J73" s="4"/>
      <c r="K73" s="4"/>
      <c r="L73" s="4"/>
      <c r="M73" s="4"/>
      <c r="N73" s="4"/>
      <c r="O73" s="4"/>
      <c r="P73" s="4"/>
      <c r="Q73" s="4">
        <v>3</v>
      </c>
    </row>
    <row r="74" spans="4:17" x14ac:dyDescent="0.35">
      <c r="D74" s="1"/>
      <c r="E74" s="35"/>
      <c r="F74" s="4" t="s">
        <v>91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>
        <v>1</v>
      </c>
    </row>
    <row r="75" spans="4:17" x14ac:dyDescent="0.35">
      <c r="D75" s="1"/>
      <c r="E75" s="37" t="s">
        <v>92</v>
      </c>
      <c r="F75" s="4"/>
      <c r="G75" s="4"/>
      <c r="H75" s="4" t="s">
        <v>93</v>
      </c>
      <c r="I75" s="4" t="s">
        <v>94</v>
      </c>
      <c r="J75" s="4" t="s">
        <v>95</v>
      </c>
      <c r="K75" s="4" t="s">
        <v>96</v>
      </c>
      <c r="L75" s="4" t="s">
        <v>97</v>
      </c>
      <c r="M75" s="4" t="s">
        <v>44</v>
      </c>
      <c r="N75" s="4" t="s">
        <v>98</v>
      </c>
      <c r="O75" s="4" t="s">
        <v>99</v>
      </c>
      <c r="P75" s="4" t="s">
        <v>100</v>
      </c>
      <c r="Q75" s="4">
        <v>3</v>
      </c>
    </row>
    <row r="76" spans="4:17" x14ac:dyDescent="0.35">
      <c r="D76" s="1"/>
      <c r="E76" s="35"/>
      <c r="F76" s="4"/>
      <c r="G76" s="4"/>
      <c r="H76" s="4"/>
      <c r="I76" s="4"/>
      <c r="J76" s="4"/>
      <c r="K76" s="4"/>
      <c r="L76" s="4"/>
      <c r="M76" s="4"/>
      <c r="N76" s="4"/>
      <c r="O76" s="4"/>
      <c r="P76" s="4" t="s">
        <v>101</v>
      </c>
      <c r="Q76" s="4">
        <v>1</v>
      </c>
    </row>
    <row r="77" spans="4:17" x14ac:dyDescent="0.35">
      <c r="D77" s="1"/>
      <c r="E77" s="35"/>
      <c r="F77" s="4"/>
      <c r="G77" s="4"/>
      <c r="H77" s="4"/>
      <c r="I77" s="4"/>
      <c r="J77" s="4"/>
      <c r="K77" s="4"/>
      <c r="L77" s="4"/>
      <c r="M77" s="4" t="s">
        <v>43</v>
      </c>
      <c r="N77" s="4"/>
      <c r="O77" s="4"/>
      <c r="P77" s="4"/>
      <c r="Q77" s="4">
        <v>0</v>
      </c>
    </row>
    <row r="78" spans="4:17" x14ac:dyDescent="0.35">
      <c r="D78" s="1"/>
      <c r="E78" s="35"/>
      <c r="F78" s="4"/>
      <c r="G78" s="4"/>
      <c r="H78" s="4"/>
      <c r="I78" s="4"/>
      <c r="J78" s="4" t="s">
        <v>102</v>
      </c>
      <c r="K78" s="4"/>
      <c r="L78" s="4"/>
      <c r="M78" s="4"/>
      <c r="N78" s="4"/>
      <c r="O78" s="4"/>
      <c r="P78" s="4"/>
      <c r="Q78" s="4">
        <v>0</v>
      </c>
    </row>
    <row r="79" spans="4:17" x14ac:dyDescent="0.35">
      <c r="D79" s="13"/>
      <c r="E79" s="10"/>
    </row>
    <row r="80" spans="4:17" x14ac:dyDescent="0.35">
      <c r="D80" s="13"/>
      <c r="E80" s="10"/>
    </row>
    <row r="81" spans="2:12" x14ac:dyDescent="0.35">
      <c r="D81" s="13"/>
      <c r="E81" s="10"/>
    </row>
    <row r="84" spans="2:12" s="11" customFormat="1" x14ac:dyDescent="0.35">
      <c r="C84" s="12" t="s">
        <v>12</v>
      </c>
    </row>
    <row r="87" spans="2:12" x14ac:dyDescent="0.35">
      <c r="D87" s="13" t="s">
        <v>13</v>
      </c>
      <c r="E87" s="10"/>
      <c r="H87" s="10"/>
    </row>
    <row r="88" spans="2:12" x14ac:dyDescent="0.35">
      <c r="D88" s="13"/>
      <c r="E88" s="10"/>
    </row>
    <row r="89" spans="2:12" x14ac:dyDescent="0.35">
      <c r="D89" t="s">
        <v>103</v>
      </c>
      <c r="E89" s="10">
        <v>0.5</v>
      </c>
      <c r="G89" s="10"/>
      <c r="L89" s="10"/>
    </row>
    <row r="90" spans="2:12" x14ac:dyDescent="0.35">
      <c r="G90" s="10"/>
      <c r="L90" s="10"/>
    </row>
    <row r="91" spans="2:12" x14ac:dyDescent="0.35">
      <c r="D91" s="1" t="s">
        <v>22</v>
      </c>
      <c r="E91" s="1" t="s">
        <v>23</v>
      </c>
      <c r="F91" s="1" t="s">
        <v>104</v>
      </c>
      <c r="G91" s="2" t="s">
        <v>105</v>
      </c>
      <c r="L91" s="10"/>
    </row>
    <row r="92" spans="2:12" x14ac:dyDescent="0.35">
      <c r="D92" s="4" t="s">
        <v>106</v>
      </c>
      <c r="E92" s="4" t="s">
        <v>107</v>
      </c>
      <c r="F92" s="4">
        <v>0</v>
      </c>
      <c r="G92" s="38">
        <v>0</v>
      </c>
      <c r="L92" s="10"/>
    </row>
    <row r="93" spans="2:12" x14ac:dyDescent="0.35">
      <c r="D93" s="4"/>
      <c r="E93" s="4"/>
      <c r="F93" s="4" t="s">
        <v>101</v>
      </c>
      <c r="G93" s="35" t="s">
        <v>108</v>
      </c>
      <c r="L93" s="10"/>
    </row>
    <row r="94" spans="2:12" x14ac:dyDescent="0.35">
      <c r="G94" s="10"/>
      <c r="L94" s="10"/>
    </row>
    <row r="95" spans="2:12" x14ac:dyDescent="0.35">
      <c r="B95" s="39" t="s">
        <v>109</v>
      </c>
      <c r="C95" s="39"/>
      <c r="D95" s="39" t="s">
        <v>110</v>
      </c>
      <c r="G95" s="10"/>
      <c r="L95" s="10"/>
    </row>
    <row r="96" spans="2:12" x14ac:dyDescent="0.35">
      <c r="G96" s="10"/>
      <c r="L96" s="10"/>
    </row>
    <row r="97" spans="2:12" x14ac:dyDescent="0.35">
      <c r="D97" t="s">
        <v>111</v>
      </c>
      <c r="G97" s="10"/>
      <c r="L97" s="10"/>
    </row>
    <row r="98" spans="2:12" x14ac:dyDescent="0.35">
      <c r="D98" t="s">
        <v>112</v>
      </c>
      <c r="G98" s="10"/>
      <c r="L98" s="10"/>
    </row>
    <row r="99" spans="2:12" x14ac:dyDescent="0.35">
      <c r="D99" t="s">
        <v>113</v>
      </c>
      <c r="G99" s="10"/>
      <c r="L99" s="10"/>
    </row>
    <row r="100" spans="2:12" x14ac:dyDescent="0.35">
      <c r="D100" t="s">
        <v>114</v>
      </c>
      <c r="G100" s="10"/>
      <c r="L100" s="10"/>
    </row>
    <row r="101" spans="2:12" x14ac:dyDescent="0.35">
      <c r="D101" t="s">
        <v>115</v>
      </c>
      <c r="G101" s="10"/>
      <c r="L101" s="10"/>
    </row>
    <row r="102" spans="2:12" x14ac:dyDescent="0.35">
      <c r="B102" s="13" t="s">
        <v>116</v>
      </c>
      <c r="C102" s="13"/>
      <c r="D102" s="13" t="s">
        <v>117</v>
      </c>
      <c r="G102" s="10"/>
      <c r="L102" s="10"/>
    </row>
    <row r="103" spans="2:12" x14ac:dyDescent="0.35">
      <c r="D103" t="s">
        <v>118</v>
      </c>
      <c r="G103" s="10"/>
      <c r="L103" s="10"/>
    </row>
    <row r="104" spans="2:12" x14ac:dyDescent="0.35">
      <c r="D104" t="s">
        <v>119</v>
      </c>
      <c r="G104" s="10"/>
      <c r="L104" s="10"/>
    </row>
    <row r="105" spans="2:12" x14ac:dyDescent="0.35">
      <c r="D105" s="40" t="s">
        <v>120</v>
      </c>
      <c r="G105" s="10"/>
      <c r="L105" s="10"/>
    </row>
    <row r="106" spans="2:12" x14ac:dyDescent="0.35">
      <c r="D106" s="40" t="s">
        <v>121</v>
      </c>
      <c r="G106" s="10"/>
      <c r="L106" s="10"/>
    </row>
    <row r="107" spans="2:12" x14ac:dyDescent="0.35">
      <c r="D107" s="41" t="s">
        <v>122</v>
      </c>
      <c r="G107" s="10"/>
      <c r="L107" s="10"/>
    </row>
    <row r="108" spans="2:12" x14ac:dyDescent="0.35">
      <c r="D108" s="41" t="s">
        <v>123</v>
      </c>
      <c r="G108" s="10"/>
      <c r="L108" s="10"/>
    </row>
    <row r="109" spans="2:12" x14ac:dyDescent="0.35">
      <c r="D109" s="42" t="s">
        <v>124</v>
      </c>
      <c r="G109" s="10"/>
      <c r="L109" s="10"/>
    </row>
    <row r="110" spans="2:12" x14ac:dyDescent="0.35">
      <c r="D110" s="42" t="s">
        <v>125</v>
      </c>
      <c r="G110" s="10"/>
      <c r="L110" s="10"/>
    </row>
    <row r="111" spans="2:12" x14ac:dyDescent="0.35">
      <c r="G111" s="10"/>
      <c r="L111" s="10"/>
    </row>
    <row r="112" spans="2:12" x14ac:dyDescent="0.35">
      <c r="G112" s="10"/>
      <c r="L112" s="10"/>
    </row>
    <row r="113" spans="3:8" hidden="1" x14ac:dyDescent="0.35">
      <c r="D113" s="32" t="s">
        <v>22</v>
      </c>
      <c r="E113" s="32" t="s">
        <v>23</v>
      </c>
      <c r="F113" s="1" t="s">
        <v>126</v>
      </c>
      <c r="G113" s="1" t="s">
        <v>25</v>
      </c>
    </row>
    <row r="114" spans="3:8" hidden="1" x14ac:dyDescent="0.35">
      <c r="D114" s="43" t="s">
        <v>106</v>
      </c>
      <c r="E114" s="20" t="s">
        <v>107</v>
      </c>
      <c r="F114" s="19" t="s">
        <v>127</v>
      </c>
      <c r="G114" s="4">
        <v>5</v>
      </c>
    </row>
    <row r="115" spans="3:8" hidden="1" x14ac:dyDescent="0.35">
      <c r="D115" s="25"/>
      <c r="E115" s="16"/>
      <c r="F115" s="19" t="s">
        <v>128</v>
      </c>
      <c r="G115" s="4">
        <v>3</v>
      </c>
    </row>
    <row r="116" spans="3:8" hidden="1" x14ac:dyDescent="0.35">
      <c r="D116" s="22"/>
      <c r="E116" s="21"/>
      <c r="F116" s="19" t="s">
        <v>129</v>
      </c>
      <c r="G116" s="4">
        <v>1</v>
      </c>
    </row>
    <row r="117" spans="3:8" x14ac:dyDescent="0.35">
      <c r="D117" s="13" t="s">
        <v>14</v>
      </c>
      <c r="E117" s="10">
        <v>0.5</v>
      </c>
    </row>
    <row r="119" spans="3:8" x14ac:dyDescent="0.35">
      <c r="D119" s="32" t="s">
        <v>22</v>
      </c>
      <c r="E119" s="32" t="s">
        <v>23</v>
      </c>
      <c r="F119" s="33" t="s">
        <v>24</v>
      </c>
      <c r="G119" s="1" t="s">
        <v>25</v>
      </c>
      <c r="H119" s="13"/>
    </row>
    <row r="120" spans="3:8" x14ac:dyDescent="0.35">
      <c r="D120" s="43" t="s">
        <v>130</v>
      </c>
      <c r="E120" s="20" t="s">
        <v>131</v>
      </c>
      <c r="F120" s="44">
        <v>0</v>
      </c>
      <c r="G120" s="4">
        <v>5</v>
      </c>
    </row>
    <row r="121" spans="3:8" x14ac:dyDescent="0.35">
      <c r="D121" s="25"/>
      <c r="E121" s="16"/>
      <c r="F121" s="45" t="s">
        <v>132</v>
      </c>
      <c r="G121" s="4">
        <v>3</v>
      </c>
    </row>
    <row r="122" spans="3:8" x14ac:dyDescent="0.35">
      <c r="D122" s="22"/>
      <c r="E122" s="21"/>
      <c r="F122" s="46" t="s">
        <v>133</v>
      </c>
      <c r="G122" s="4">
        <v>1</v>
      </c>
    </row>
    <row r="125" spans="3:8" s="11" customFormat="1" x14ac:dyDescent="0.35">
      <c r="C125" s="12" t="s">
        <v>15</v>
      </c>
    </row>
    <row r="127" spans="3:8" x14ac:dyDescent="0.35">
      <c r="D127" s="29" t="s">
        <v>134</v>
      </c>
    </row>
    <row r="129" spans="4:8" x14ac:dyDescent="0.35">
      <c r="D129" s="47" t="s">
        <v>135</v>
      </c>
      <c r="E129" s="48"/>
      <c r="F129" s="48"/>
      <c r="G129" s="48"/>
      <c r="H129" s="48"/>
    </row>
    <row r="130" spans="4:8" x14ac:dyDescent="0.35">
      <c r="D130" s="49"/>
      <c r="E130" s="50" t="s">
        <v>136</v>
      </c>
      <c r="F130" s="50" t="s">
        <v>137</v>
      </c>
      <c r="G130" s="50" t="s">
        <v>138</v>
      </c>
      <c r="H130" s="50" t="s">
        <v>139</v>
      </c>
    </row>
    <row r="131" spans="4:8" x14ac:dyDescent="0.35">
      <c r="D131" s="49" t="s">
        <v>140</v>
      </c>
      <c r="E131" s="51">
        <v>5</v>
      </c>
      <c r="F131" s="52">
        <v>1</v>
      </c>
      <c r="G131" s="52">
        <v>0</v>
      </c>
      <c r="H131" s="51">
        <v>5</v>
      </c>
    </row>
    <row r="132" spans="4:8" x14ac:dyDescent="0.35">
      <c r="D132" s="49" t="s">
        <v>141</v>
      </c>
      <c r="E132" s="52">
        <v>3</v>
      </c>
      <c r="F132" s="51">
        <v>5</v>
      </c>
      <c r="G132" s="52">
        <v>0</v>
      </c>
      <c r="H132" s="51">
        <v>5</v>
      </c>
    </row>
    <row r="133" spans="4:8" ht="15" thickBot="1" x14ac:dyDescent="0.4">
      <c r="D133" s="53" t="s">
        <v>142</v>
      </c>
      <c r="E133" s="54">
        <v>0</v>
      </c>
      <c r="F133" s="54">
        <v>0</v>
      </c>
      <c r="G133" s="55">
        <v>3</v>
      </c>
      <c r="H133" s="55">
        <v>3</v>
      </c>
    </row>
    <row r="134" spans="4:8" ht="15" thickTop="1" x14ac:dyDescent="0.35"/>
    <row r="135" spans="4:8" x14ac:dyDescent="0.35">
      <c r="D135" s="29" t="s">
        <v>143</v>
      </c>
    </row>
    <row r="137" spans="4:8" ht="38.5" customHeight="1" x14ac:dyDescent="0.35">
      <c r="D137" s="56" t="s">
        <v>144</v>
      </c>
      <c r="E137" s="36" t="s">
        <v>145</v>
      </c>
      <c r="F137" s="56" t="s">
        <v>146</v>
      </c>
    </row>
    <row r="138" spans="4:8" x14ac:dyDescent="0.35">
      <c r="D138" s="56"/>
      <c r="E138" s="56" t="s">
        <v>147</v>
      </c>
      <c r="F138" s="56" t="s">
        <v>6</v>
      </c>
    </row>
    <row r="139" spans="4:8" x14ac:dyDescent="0.35">
      <c r="D139" s="56" t="s">
        <v>140</v>
      </c>
      <c r="E139" s="57">
        <v>0.5</v>
      </c>
      <c r="F139" s="57">
        <v>0.5</v>
      </c>
    </row>
    <row r="140" spans="4:8" x14ac:dyDescent="0.35">
      <c r="D140" s="56" t="s">
        <v>18</v>
      </c>
      <c r="E140" s="57">
        <v>0.5</v>
      </c>
      <c r="F140" s="57">
        <v>0.25</v>
      </c>
    </row>
    <row r="141" spans="4:8" x14ac:dyDescent="0.35">
      <c r="D141" s="56" t="s">
        <v>148</v>
      </c>
      <c r="E141" s="57">
        <v>0</v>
      </c>
      <c r="F141" s="57">
        <v>0.25</v>
      </c>
    </row>
    <row r="144" spans="4:8" x14ac:dyDescent="0.35">
      <c r="D144" s="13" t="s">
        <v>140</v>
      </c>
    </row>
    <row r="145" spans="4:11" hidden="1" x14ac:dyDescent="0.35">
      <c r="D145" s="32" t="s">
        <v>22</v>
      </c>
      <c r="E145" s="32" t="s">
        <v>23</v>
      </c>
      <c r="F145" s="1" t="s">
        <v>24</v>
      </c>
      <c r="G145" s="1" t="s">
        <v>25</v>
      </c>
    </row>
    <row r="146" spans="4:11" hidden="1" x14ac:dyDescent="0.35">
      <c r="D146" s="43" t="s">
        <v>149</v>
      </c>
      <c r="E146" s="20" t="s">
        <v>150</v>
      </c>
      <c r="F146" s="19" t="s">
        <v>151</v>
      </c>
      <c r="G146" s="4">
        <v>5</v>
      </c>
    </row>
    <row r="147" spans="4:11" hidden="1" x14ac:dyDescent="0.35">
      <c r="D147" s="25"/>
      <c r="E147" s="16"/>
      <c r="F147" s="19" t="s">
        <v>152</v>
      </c>
      <c r="G147" s="4">
        <v>3</v>
      </c>
    </row>
    <row r="148" spans="4:11" hidden="1" x14ac:dyDescent="0.35">
      <c r="D148" s="25"/>
      <c r="E148" s="16"/>
      <c r="F148" s="19" t="s">
        <v>153</v>
      </c>
      <c r="G148" s="4">
        <v>1</v>
      </c>
    </row>
    <row r="149" spans="4:11" hidden="1" x14ac:dyDescent="0.35">
      <c r="D149" s="22"/>
      <c r="E149" s="21"/>
      <c r="F149" s="19" t="s">
        <v>154</v>
      </c>
      <c r="G149" s="4">
        <v>1</v>
      </c>
    </row>
    <row r="150" spans="4:11" hidden="1" x14ac:dyDescent="0.35"/>
    <row r="151" spans="4:11" hidden="1" x14ac:dyDescent="0.35">
      <c r="E151" s="10">
        <v>0.1</v>
      </c>
    </row>
    <row r="152" spans="4:11" hidden="1" x14ac:dyDescent="0.35">
      <c r="I152" t="s">
        <v>155</v>
      </c>
      <c r="J152" t="s">
        <v>156</v>
      </c>
      <c r="K152" t="s">
        <v>157</v>
      </c>
    </row>
    <row r="153" spans="4:11" hidden="1" x14ac:dyDescent="0.35">
      <c r="D153" s="32" t="s">
        <v>22</v>
      </c>
      <c r="E153" s="32" t="s">
        <v>23</v>
      </c>
      <c r="F153" s="1" t="s">
        <v>24</v>
      </c>
      <c r="G153" s="1" t="s">
        <v>25</v>
      </c>
      <c r="H153" s="58" t="s">
        <v>158</v>
      </c>
    </row>
    <row r="154" spans="4:11" hidden="1" x14ac:dyDescent="0.35">
      <c r="D154" s="20" t="s">
        <v>159</v>
      </c>
      <c r="E154" s="20" t="s">
        <v>160</v>
      </c>
      <c r="F154" s="19" t="s">
        <v>161</v>
      </c>
      <c r="G154" s="4">
        <v>1</v>
      </c>
      <c r="H154" s="59" t="s">
        <v>162</v>
      </c>
    </row>
    <row r="155" spans="4:11" hidden="1" x14ac:dyDescent="0.35">
      <c r="D155" s="16"/>
      <c r="E155" s="16"/>
      <c r="F155" s="19" t="s">
        <v>163</v>
      </c>
      <c r="G155" s="4">
        <v>3</v>
      </c>
      <c r="H155" t="s">
        <v>164</v>
      </c>
    </row>
    <row r="156" spans="4:11" hidden="1" x14ac:dyDescent="0.35">
      <c r="D156" s="21"/>
      <c r="E156" s="21"/>
      <c r="F156" s="19" t="s">
        <v>165</v>
      </c>
      <c r="G156" s="4">
        <v>5</v>
      </c>
    </row>
    <row r="158" spans="4:11" x14ac:dyDescent="0.35">
      <c r="E158" s="10">
        <v>0.25</v>
      </c>
    </row>
    <row r="160" spans="4:11" x14ac:dyDescent="0.35">
      <c r="D160" s="32" t="s">
        <v>22</v>
      </c>
      <c r="E160" s="1" t="s">
        <v>23</v>
      </c>
      <c r="F160" s="60" t="s">
        <v>24</v>
      </c>
      <c r="G160" s="32" t="s">
        <v>22</v>
      </c>
      <c r="H160" s="1" t="s">
        <v>23</v>
      </c>
      <c r="I160" s="60" t="s">
        <v>24</v>
      </c>
      <c r="J160" s="1" t="s">
        <v>25</v>
      </c>
    </row>
    <row r="161" spans="4:10" x14ac:dyDescent="0.35">
      <c r="D161" s="20" t="s">
        <v>166</v>
      </c>
      <c r="E161" s="20" t="s">
        <v>167</v>
      </c>
      <c r="F161" s="4" t="s">
        <v>43</v>
      </c>
      <c r="G161" s="61"/>
      <c r="H161" s="61"/>
      <c r="I161" s="61"/>
      <c r="J161" s="4">
        <v>0</v>
      </c>
    </row>
    <row r="162" spans="4:10" x14ac:dyDescent="0.35">
      <c r="D162" s="16"/>
      <c r="E162" s="16" t="s">
        <v>168</v>
      </c>
      <c r="F162" s="20" t="s">
        <v>44</v>
      </c>
      <c r="G162" s="20" t="s">
        <v>169</v>
      </c>
      <c r="H162" s="20" t="s">
        <v>170</v>
      </c>
      <c r="I162" s="19" t="s">
        <v>171</v>
      </c>
      <c r="J162" s="20">
        <v>5</v>
      </c>
    </row>
    <row r="163" spans="4:10" x14ac:dyDescent="0.35">
      <c r="D163" s="21"/>
      <c r="E163" s="21" t="s">
        <v>172</v>
      </c>
      <c r="F163" s="21"/>
      <c r="G163" s="21"/>
      <c r="H163" s="21"/>
      <c r="I163" s="19" t="s">
        <v>173</v>
      </c>
      <c r="J163" s="21">
        <v>3</v>
      </c>
    </row>
    <row r="165" spans="4:10" x14ac:dyDescent="0.35">
      <c r="D165" t="s">
        <v>174</v>
      </c>
      <c r="E165" s="10">
        <v>0.25</v>
      </c>
    </row>
    <row r="166" spans="4:10" x14ac:dyDescent="0.35">
      <c r="E166" s="10"/>
    </row>
    <row r="167" spans="4:10" x14ac:dyDescent="0.35">
      <c r="D167" s="13" t="s">
        <v>175</v>
      </c>
      <c r="E167" s="10"/>
    </row>
    <row r="168" spans="4:10" x14ac:dyDescent="0.35">
      <c r="D168" s="13"/>
      <c r="E168" s="10"/>
    </row>
    <row r="169" spans="4:10" x14ac:dyDescent="0.35">
      <c r="D169" s="62" t="s">
        <v>176</v>
      </c>
      <c r="E169" s="63" t="s">
        <v>177</v>
      </c>
    </row>
    <row r="170" spans="4:10" x14ac:dyDescent="0.35">
      <c r="D170" s="13"/>
      <c r="E170" s="10"/>
    </row>
    <row r="172" spans="4:10" x14ac:dyDescent="0.35">
      <c r="D172" t="s">
        <v>178</v>
      </c>
    </row>
    <row r="173" spans="4:10" x14ac:dyDescent="0.35">
      <c r="D173" t="s">
        <v>112</v>
      </c>
    </row>
    <row r="174" spans="4:10" x14ac:dyDescent="0.35">
      <c r="D174" t="s">
        <v>113</v>
      </c>
    </row>
    <row r="175" spans="4:10" x14ac:dyDescent="0.35">
      <c r="D175" t="s">
        <v>114</v>
      </c>
    </row>
    <row r="176" spans="4:10" x14ac:dyDescent="0.35">
      <c r="D176" t="s">
        <v>115</v>
      </c>
    </row>
    <row r="177" spans="2:10" x14ac:dyDescent="0.35">
      <c r="B177" s="13" t="s">
        <v>116</v>
      </c>
      <c r="D177" s="13" t="s">
        <v>117</v>
      </c>
    </row>
    <row r="178" spans="2:10" x14ac:dyDescent="0.35">
      <c r="D178" t="s">
        <v>118</v>
      </c>
    </row>
    <row r="179" spans="2:10" x14ac:dyDescent="0.35">
      <c r="D179" t="s">
        <v>119</v>
      </c>
    </row>
    <row r="180" spans="2:10" x14ac:dyDescent="0.35">
      <c r="D180" s="40" t="s">
        <v>120</v>
      </c>
    </row>
    <row r="181" spans="2:10" x14ac:dyDescent="0.35">
      <c r="D181" s="40" t="s">
        <v>121</v>
      </c>
    </row>
    <row r="182" spans="2:10" x14ac:dyDescent="0.35">
      <c r="D182" s="41" t="s">
        <v>122</v>
      </c>
    </row>
    <row r="183" spans="2:10" x14ac:dyDescent="0.35">
      <c r="D183" s="41" t="s">
        <v>123</v>
      </c>
    </row>
    <row r="184" spans="2:10" x14ac:dyDescent="0.35">
      <c r="D184" s="42" t="s">
        <v>124</v>
      </c>
    </row>
    <row r="185" spans="2:10" x14ac:dyDescent="0.35">
      <c r="D185" s="42" t="s">
        <v>125</v>
      </c>
    </row>
    <row r="187" spans="2:10" x14ac:dyDescent="0.35">
      <c r="D187" s="13" t="s">
        <v>18</v>
      </c>
      <c r="E187" s="10">
        <v>0.25</v>
      </c>
    </row>
    <row r="189" spans="2:10" x14ac:dyDescent="0.35">
      <c r="D189" s="32" t="s">
        <v>22</v>
      </c>
      <c r="E189" s="32" t="s">
        <v>23</v>
      </c>
      <c r="F189" s="32" t="s">
        <v>24</v>
      </c>
      <c r="G189" s="32" t="s">
        <v>22</v>
      </c>
      <c r="H189" s="32" t="s">
        <v>23</v>
      </c>
      <c r="I189" s="32" t="s">
        <v>24</v>
      </c>
      <c r="J189" s="1" t="s">
        <v>179</v>
      </c>
    </row>
    <row r="190" spans="2:10" x14ac:dyDescent="0.35">
      <c r="D190" s="43" t="s">
        <v>180</v>
      </c>
      <c r="E190" s="43" t="s">
        <v>181</v>
      </c>
      <c r="F190" s="4" t="s">
        <v>43</v>
      </c>
      <c r="G190" s="64"/>
      <c r="H190" s="64"/>
      <c r="I190" s="65"/>
      <c r="J190" s="4">
        <v>0</v>
      </c>
    </row>
    <row r="191" spans="2:10" x14ac:dyDescent="0.35">
      <c r="D191" s="25"/>
      <c r="E191" s="25"/>
      <c r="F191" s="20" t="s">
        <v>44</v>
      </c>
      <c r="G191" s="20" t="s">
        <v>182</v>
      </c>
      <c r="H191" s="66" t="s">
        <v>183</v>
      </c>
      <c r="I191" s="19" t="s">
        <v>184</v>
      </c>
      <c r="J191" s="4">
        <v>5</v>
      </c>
    </row>
    <row r="192" spans="2:10" x14ac:dyDescent="0.35">
      <c r="D192" s="25"/>
      <c r="E192" s="25"/>
      <c r="F192" s="16"/>
      <c r="G192" s="16"/>
      <c r="H192" s="59"/>
      <c r="I192" s="19" t="s">
        <v>185</v>
      </c>
      <c r="J192" s="4">
        <v>3</v>
      </c>
    </row>
    <row r="193" spans="4:10" x14ac:dyDescent="0.35">
      <c r="D193" s="22"/>
      <c r="E193" s="22"/>
      <c r="F193" s="21"/>
      <c r="G193" s="21"/>
      <c r="H193" s="24"/>
      <c r="I193" s="19" t="s">
        <v>186</v>
      </c>
      <c r="J193" s="4">
        <v>1</v>
      </c>
    </row>
    <row r="197" spans="4:10" x14ac:dyDescent="0.35">
      <c r="D197" s="13" t="s">
        <v>19</v>
      </c>
      <c r="E197" s="10">
        <v>0.25</v>
      </c>
    </row>
    <row r="200" spans="4:10" x14ac:dyDescent="0.35">
      <c r="D200" s="32" t="s">
        <v>22</v>
      </c>
      <c r="E200" s="32" t="s">
        <v>23</v>
      </c>
      <c r="F200" s="32" t="s">
        <v>24</v>
      </c>
      <c r="G200" s="32" t="s">
        <v>22</v>
      </c>
      <c r="H200" s="32" t="s">
        <v>23</v>
      </c>
      <c r="I200" s="32" t="s">
        <v>24</v>
      </c>
      <c r="J200" s="1" t="s">
        <v>25</v>
      </c>
    </row>
    <row r="201" spans="4:10" x14ac:dyDescent="0.35">
      <c r="D201" s="20" t="s">
        <v>187</v>
      </c>
      <c r="E201" s="20" t="s">
        <v>188</v>
      </c>
      <c r="F201" s="4" t="s">
        <v>43</v>
      </c>
      <c r="G201" s="65"/>
      <c r="H201" s="65"/>
      <c r="I201" s="65"/>
      <c r="J201" s="4">
        <v>0</v>
      </c>
    </row>
    <row r="202" spans="4:10" x14ac:dyDescent="0.35">
      <c r="D202" s="16"/>
      <c r="E202" s="16"/>
      <c r="F202" s="20" t="s">
        <v>44</v>
      </c>
      <c r="G202" s="20" t="s">
        <v>189</v>
      </c>
      <c r="H202" s="20" t="s">
        <v>190</v>
      </c>
      <c r="I202" s="4" t="s">
        <v>191</v>
      </c>
      <c r="J202" s="4">
        <v>5</v>
      </c>
    </row>
    <row r="203" spans="4:10" x14ac:dyDescent="0.35">
      <c r="D203" s="16"/>
      <c r="E203" s="16"/>
      <c r="F203" s="16"/>
      <c r="G203" s="16"/>
      <c r="H203" s="16"/>
      <c r="I203" s="4" t="s">
        <v>192</v>
      </c>
      <c r="J203" s="4">
        <v>3</v>
      </c>
    </row>
    <row r="204" spans="4:10" x14ac:dyDescent="0.35">
      <c r="D204" s="16"/>
      <c r="E204" s="16"/>
      <c r="F204" s="16"/>
      <c r="G204" s="16"/>
      <c r="H204" s="16"/>
      <c r="I204" s="4" t="s">
        <v>193</v>
      </c>
      <c r="J204" s="4">
        <v>3</v>
      </c>
    </row>
    <row r="205" spans="4:10" x14ac:dyDescent="0.35">
      <c r="D205" s="16"/>
      <c r="E205" s="16"/>
      <c r="F205" s="16"/>
      <c r="G205" s="16"/>
      <c r="H205" s="16"/>
      <c r="I205" s="4" t="s">
        <v>194</v>
      </c>
      <c r="J205" s="4">
        <v>3</v>
      </c>
    </row>
    <row r="206" spans="4:10" x14ac:dyDescent="0.35">
      <c r="D206" s="21"/>
      <c r="E206" s="21"/>
      <c r="F206" s="21"/>
      <c r="G206" s="21"/>
      <c r="H206" s="21"/>
      <c r="I206" s="4" t="s">
        <v>80</v>
      </c>
      <c r="J206" s="4">
        <v>1</v>
      </c>
    </row>
    <row r="209" spans="3:10" s="11" customFormat="1" x14ac:dyDescent="0.35">
      <c r="C209" s="12" t="s">
        <v>20</v>
      </c>
    </row>
    <row r="214" spans="3:10" x14ac:dyDescent="0.35">
      <c r="D214" s="13" t="s">
        <v>195</v>
      </c>
      <c r="F214" s="10">
        <v>1</v>
      </c>
    </row>
    <row r="216" spans="3:10" x14ac:dyDescent="0.35">
      <c r="D216" s="1" t="s">
        <v>22</v>
      </c>
      <c r="E216" s="60" t="s">
        <v>23</v>
      </c>
      <c r="F216" s="1" t="s">
        <v>24</v>
      </c>
      <c r="G216" s="1" t="s">
        <v>22</v>
      </c>
      <c r="H216" s="60" t="s">
        <v>23</v>
      </c>
      <c r="I216" s="67" t="s">
        <v>24</v>
      </c>
      <c r="J216" s="32" t="s">
        <v>25</v>
      </c>
    </row>
    <row r="217" spans="3:10" x14ac:dyDescent="0.35">
      <c r="D217" s="20">
        <v>6.1</v>
      </c>
      <c r="E217" s="20" t="s">
        <v>196</v>
      </c>
      <c r="F217" s="20">
        <v>0</v>
      </c>
      <c r="G217" s="68"/>
      <c r="H217" s="68"/>
      <c r="I217" s="68"/>
      <c r="J217" s="4">
        <v>5</v>
      </c>
    </row>
    <row r="218" spans="3:10" x14ac:dyDescent="0.35">
      <c r="D218" s="16"/>
      <c r="E218" s="25"/>
      <c r="F218" s="20" t="s">
        <v>197</v>
      </c>
      <c r="G218" s="20">
        <v>6.2</v>
      </c>
      <c r="H218" s="20" t="s">
        <v>198</v>
      </c>
      <c r="I218" s="4" t="s">
        <v>199</v>
      </c>
      <c r="J218" s="4">
        <v>5</v>
      </c>
    </row>
    <row r="219" spans="3:10" x14ac:dyDescent="0.35">
      <c r="D219" s="16"/>
      <c r="E219" s="25"/>
      <c r="F219" s="16"/>
      <c r="G219" s="16">
        <v>6.4</v>
      </c>
      <c r="H219" s="16" t="s">
        <v>200</v>
      </c>
      <c r="I219" s="4" t="s">
        <v>201</v>
      </c>
      <c r="J219" s="4">
        <v>3</v>
      </c>
    </row>
    <row r="220" spans="3:10" x14ac:dyDescent="0.35">
      <c r="D220" s="16"/>
      <c r="E220" s="25"/>
      <c r="F220" s="16"/>
      <c r="G220" s="16"/>
      <c r="H220" s="16"/>
      <c r="I220" s="4" t="s">
        <v>202</v>
      </c>
      <c r="J220" s="4">
        <v>1</v>
      </c>
    </row>
    <row r="221" spans="3:10" x14ac:dyDescent="0.35">
      <c r="D221" s="21"/>
      <c r="E221" s="22"/>
      <c r="F221" s="21"/>
      <c r="G221" s="21"/>
      <c r="H221" s="21"/>
      <c r="I221" s="4" t="s">
        <v>203</v>
      </c>
      <c r="J221" s="4">
        <v>0</v>
      </c>
    </row>
    <row r="223" spans="3:10" x14ac:dyDescent="0.35">
      <c r="D223" s="13" t="s">
        <v>204</v>
      </c>
    </row>
    <row r="225" spans="3:7" x14ac:dyDescent="0.35">
      <c r="D225" s="1" t="s">
        <v>22</v>
      </c>
      <c r="E225" s="1" t="s">
        <v>23</v>
      </c>
      <c r="F225" s="1" t="s">
        <v>205</v>
      </c>
    </row>
    <row r="226" spans="3:7" x14ac:dyDescent="0.35">
      <c r="D226" s="4" t="s">
        <v>206</v>
      </c>
      <c r="E226" s="4" t="s">
        <v>207</v>
      </c>
      <c r="F226" s="4" t="s">
        <v>47</v>
      </c>
    </row>
    <row r="227" spans="3:7" x14ac:dyDescent="0.35">
      <c r="D227" s="4" t="s">
        <v>208</v>
      </c>
      <c r="E227" s="4" t="s">
        <v>209</v>
      </c>
      <c r="F227" s="4" t="s">
        <v>48</v>
      </c>
    </row>
    <row r="228" spans="3:7" x14ac:dyDescent="0.35">
      <c r="D228" s="4" t="s">
        <v>210</v>
      </c>
      <c r="E228" s="4" t="s">
        <v>211</v>
      </c>
      <c r="F228" s="4" t="s">
        <v>49</v>
      </c>
    </row>
    <row r="230" spans="3:7" x14ac:dyDescent="0.35">
      <c r="D230" s="4" t="s">
        <v>212</v>
      </c>
      <c r="E230" s="69" t="s">
        <v>213</v>
      </c>
    </row>
    <row r="233" spans="3:7" s="11" customFormat="1" x14ac:dyDescent="0.35">
      <c r="C233" s="12" t="s">
        <v>214</v>
      </c>
    </row>
    <row r="237" spans="3:7" x14ac:dyDescent="0.35">
      <c r="D237" s="1" t="s">
        <v>22</v>
      </c>
      <c r="E237" s="60" t="s">
        <v>23</v>
      </c>
      <c r="F237" s="1" t="s">
        <v>24</v>
      </c>
      <c r="G237" s="1" t="s">
        <v>25</v>
      </c>
    </row>
    <row r="238" spans="3:7" x14ac:dyDescent="0.35">
      <c r="D238" s="20" t="s">
        <v>215</v>
      </c>
      <c r="E238" s="20" t="s">
        <v>216</v>
      </c>
      <c r="F238" s="4" t="s">
        <v>44</v>
      </c>
      <c r="G238" s="4">
        <v>5</v>
      </c>
    </row>
    <row r="239" spans="3:7" x14ac:dyDescent="0.35">
      <c r="D239" s="21"/>
      <c r="E239" s="21"/>
      <c r="F239" s="4" t="s">
        <v>43</v>
      </c>
      <c r="G239" s="4">
        <v>0</v>
      </c>
    </row>
    <row r="245" spans="3:7" s="11" customFormat="1" x14ac:dyDescent="0.35">
      <c r="C245" s="12" t="s">
        <v>217</v>
      </c>
    </row>
    <row r="247" spans="3:7" x14ac:dyDescent="0.35">
      <c r="C247" t="s">
        <v>218</v>
      </c>
      <c r="F247" t="s">
        <v>219</v>
      </c>
    </row>
    <row r="249" spans="3:7" x14ac:dyDescent="0.35">
      <c r="C249" s="13" t="s">
        <v>220</v>
      </c>
      <c r="F249" s="13" t="s">
        <v>221</v>
      </c>
    </row>
    <row r="252" spans="3:7" x14ac:dyDescent="0.35">
      <c r="F252" t="s">
        <v>222</v>
      </c>
      <c r="G252" t="s">
        <v>47</v>
      </c>
    </row>
    <row r="253" spans="3:7" x14ac:dyDescent="0.35">
      <c r="C253" s="4" t="s">
        <v>155</v>
      </c>
      <c r="D253" s="4" t="s">
        <v>223</v>
      </c>
      <c r="F253" t="s">
        <v>224</v>
      </c>
      <c r="G253" t="s">
        <v>48</v>
      </c>
    </row>
    <row r="254" spans="3:7" x14ac:dyDescent="0.35">
      <c r="C254" s="4" t="s">
        <v>156</v>
      </c>
      <c r="D254" s="4" t="s">
        <v>225</v>
      </c>
    </row>
    <row r="255" spans="3:7" x14ac:dyDescent="0.35">
      <c r="C255" s="4" t="s">
        <v>157</v>
      </c>
      <c r="D255" s="4" t="s">
        <v>225</v>
      </c>
      <c r="F255" s="4" t="s">
        <v>226</v>
      </c>
      <c r="G255" s="4" t="s">
        <v>227</v>
      </c>
    </row>
    <row r="256" spans="3:7" x14ac:dyDescent="0.35">
      <c r="C256" s="4" t="s">
        <v>228</v>
      </c>
      <c r="D256" s="4" t="s">
        <v>229</v>
      </c>
    </row>
    <row r="258" spans="3:8" x14ac:dyDescent="0.35">
      <c r="D258" s="13"/>
    </row>
    <row r="259" spans="3:8" x14ac:dyDescent="0.35">
      <c r="H259" s="70"/>
    </row>
    <row r="261" spans="3:8" x14ac:dyDescent="0.35">
      <c r="C261" s="13" t="s">
        <v>230</v>
      </c>
      <c r="D261" s="13"/>
      <c r="F261" t="s">
        <v>231</v>
      </c>
      <c r="G261" t="s">
        <v>44</v>
      </c>
    </row>
    <row r="262" spans="3:8" x14ac:dyDescent="0.35">
      <c r="C262" t="s">
        <v>232</v>
      </c>
      <c r="F262" t="s">
        <v>101</v>
      </c>
      <c r="G262" t="s">
        <v>43</v>
      </c>
    </row>
    <row r="263" spans="3:8" x14ac:dyDescent="0.35">
      <c r="C263" t="s">
        <v>101</v>
      </c>
    </row>
    <row r="264" spans="3:8" x14ac:dyDescent="0.35">
      <c r="C264" t="s">
        <v>233</v>
      </c>
    </row>
  </sheetData>
  <conditionalFormatting sqref="G46:G5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4:G1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:G12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6:G14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:G156 H1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0:G19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8:G2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1:J16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0:J19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1:J20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7:J2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:P3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Q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Q7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Q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C667-36B2-40AF-84CD-AA65C2B1B166}">
  <dimension ref="B1:AZ102"/>
  <sheetViews>
    <sheetView showGridLines="0" topLeftCell="G1" zoomScale="52" workbookViewId="0">
      <selection activeCell="I219" sqref="I219:K219"/>
    </sheetView>
  </sheetViews>
  <sheetFormatPr defaultRowHeight="14.5" x14ac:dyDescent="0.35"/>
  <cols>
    <col min="3" max="3" width="14.08984375" customWidth="1"/>
  </cols>
  <sheetData>
    <row r="1" spans="2:52" x14ac:dyDescent="0.35">
      <c r="B1" s="13" t="s">
        <v>234</v>
      </c>
    </row>
    <row r="2" spans="2:52" x14ac:dyDescent="0.35">
      <c r="P2" s="13" t="s">
        <v>111</v>
      </c>
      <c r="V2" s="13" t="s">
        <v>112</v>
      </c>
      <c r="Z2" s="13" t="s">
        <v>113</v>
      </c>
      <c r="AE2" s="13" t="s">
        <v>115</v>
      </c>
      <c r="AI2" s="13" t="s">
        <v>117</v>
      </c>
      <c r="AQ2" s="13" t="s">
        <v>118</v>
      </c>
    </row>
    <row r="3" spans="2:52" x14ac:dyDescent="0.35">
      <c r="Z3" s="13" t="s">
        <v>114</v>
      </c>
    </row>
    <row r="4" spans="2:52" x14ac:dyDescent="0.35">
      <c r="B4" t="s">
        <v>235</v>
      </c>
      <c r="C4" t="s">
        <v>236</v>
      </c>
      <c r="F4" t="s">
        <v>111</v>
      </c>
      <c r="P4" t="s">
        <v>235</v>
      </c>
      <c r="Q4" t="s">
        <v>236</v>
      </c>
      <c r="V4" t="s">
        <v>235</v>
      </c>
      <c r="W4" t="s">
        <v>236</v>
      </c>
      <c r="AW4" t="s">
        <v>119</v>
      </c>
    </row>
    <row r="5" spans="2:52" x14ac:dyDescent="0.35">
      <c r="B5">
        <v>1</v>
      </c>
      <c r="C5">
        <v>77</v>
      </c>
      <c r="F5" t="s">
        <v>237</v>
      </c>
      <c r="P5" s="41">
        <v>95</v>
      </c>
      <c r="Q5" s="41">
        <v>0</v>
      </c>
      <c r="V5">
        <v>36</v>
      </c>
      <c r="W5">
        <v>2</v>
      </c>
      <c r="Z5" t="s">
        <v>238</v>
      </c>
      <c r="AA5">
        <f>AVERAGE(W5:W98)</f>
        <v>96.872340425531917</v>
      </c>
      <c r="AE5" t="s">
        <v>235</v>
      </c>
      <c r="AF5" t="s">
        <v>236</v>
      </c>
      <c r="AG5" t="s">
        <v>239</v>
      </c>
      <c r="AI5" t="s">
        <v>235</v>
      </c>
      <c r="AJ5" t="s">
        <v>236</v>
      </c>
      <c r="AK5" t="s">
        <v>239</v>
      </c>
      <c r="AL5" t="s">
        <v>240</v>
      </c>
      <c r="AP5" t="s">
        <v>235</v>
      </c>
      <c r="AQ5" t="s">
        <v>236</v>
      </c>
      <c r="AR5" t="s">
        <v>239</v>
      </c>
      <c r="AW5" t="s">
        <v>235</v>
      </c>
      <c r="AX5" t="s">
        <v>236</v>
      </c>
      <c r="AY5" t="s">
        <v>241</v>
      </c>
      <c r="AZ5" t="s">
        <v>242</v>
      </c>
    </row>
    <row r="6" spans="2:52" x14ac:dyDescent="0.35">
      <c r="B6">
        <v>2</v>
      </c>
      <c r="C6">
        <v>99</v>
      </c>
      <c r="F6" t="s">
        <v>113</v>
      </c>
      <c r="P6" s="41">
        <v>96</v>
      </c>
      <c r="Q6" s="41">
        <v>0</v>
      </c>
      <c r="V6">
        <v>21</v>
      </c>
      <c r="W6">
        <v>5</v>
      </c>
      <c r="Z6" t="s">
        <v>243</v>
      </c>
      <c r="AA6">
        <f>_xlfn.STDEV.P(W5:W98)</f>
        <v>405.74266643108598</v>
      </c>
      <c r="AE6">
        <v>36</v>
      </c>
      <c r="AF6">
        <v>2</v>
      </c>
      <c r="AG6">
        <f>(AF6-$AA$5)/$AA$6</f>
        <v>-0.2338239191358143</v>
      </c>
      <c r="AI6">
        <v>36</v>
      </c>
      <c r="AJ6">
        <v>2</v>
      </c>
      <c r="AK6">
        <f>(AJ6-$AA$5)/$AA$6</f>
        <v>-0.2338239191358143</v>
      </c>
      <c r="AL6" t="b">
        <f>IF(AK6&gt;3,"Y")</f>
        <v>0</v>
      </c>
      <c r="AP6">
        <v>36</v>
      </c>
      <c r="AQ6">
        <v>2</v>
      </c>
      <c r="AR6">
        <f>(AQ6-$AU$6)/$AU$7</f>
        <v>-1.8417683446641608</v>
      </c>
      <c r="AT6" t="s">
        <v>238</v>
      </c>
      <c r="AU6">
        <f>AVERAGE(AQ6:AQ98)</f>
        <v>54.903225806451616</v>
      </c>
      <c r="AW6" s="41">
        <v>95</v>
      </c>
      <c r="AX6" s="41">
        <v>0</v>
      </c>
      <c r="AY6" t="s">
        <v>244</v>
      </c>
      <c r="AZ6">
        <v>0</v>
      </c>
    </row>
    <row r="7" spans="2:52" x14ac:dyDescent="0.35">
      <c r="B7">
        <v>3</v>
      </c>
      <c r="C7">
        <v>27</v>
      </c>
      <c r="F7" t="s">
        <v>114</v>
      </c>
      <c r="P7" s="41">
        <v>97</v>
      </c>
      <c r="Q7" s="41">
        <v>0</v>
      </c>
      <c r="V7">
        <v>73</v>
      </c>
      <c r="W7">
        <v>5</v>
      </c>
      <c r="AE7">
        <v>21</v>
      </c>
      <c r="AF7">
        <v>5</v>
      </c>
      <c r="AG7">
        <f t="shared" ref="AG7:AG70" si="0">(AF7-$AA$5)/$AA$6</f>
        <v>-0.22643007015663738</v>
      </c>
      <c r="AI7">
        <v>21</v>
      </c>
      <c r="AJ7">
        <v>5</v>
      </c>
      <c r="AK7">
        <f t="shared" ref="AK7:AK70" si="1">(AJ7-$AA$5)/$AA$6</f>
        <v>-0.22643007015663738</v>
      </c>
      <c r="AL7" t="b">
        <f t="shared" ref="AL7:AL70" si="2">IF(AK7&gt;3,"Y")</f>
        <v>0</v>
      </c>
      <c r="AP7">
        <v>21</v>
      </c>
      <c r="AQ7">
        <v>5</v>
      </c>
      <c r="AR7">
        <f t="shared" ref="AR7:AR70" si="3">(AQ7-$AU$6)/$AU$7</f>
        <v>-1.7373266031679615</v>
      </c>
      <c r="AT7" t="s">
        <v>243</v>
      </c>
      <c r="AU7">
        <f>_xlfn.STDEV.P(AQ6:AQ98)</f>
        <v>28.724147615914372</v>
      </c>
      <c r="AW7" s="41">
        <v>96</v>
      </c>
      <c r="AX7" s="41">
        <v>0</v>
      </c>
      <c r="AY7" t="s">
        <v>244</v>
      </c>
      <c r="AZ7">
        <v>0</v>
      </c>
    </row>
    <row r="8" spans="2:52" x14ac:dyDescent="0.35">
      <c r="B8">
        <v>4</v>
      </c>
      <c r="C8">
        <v>92</v>
      </c>
      <c r="F8" t="s">
        <v>115</v>
      </c>
      <c r="P8">
        <v>36</v>
      </c>
      <c r="Q8">
        <v>2</v>
      </c>
      <c r="V8">
        <v>72</v>
      </c>
      <c r="W8">
        <v>8</v>
      </c>
      <c r="AE8">
        <v>73</v>
      </c>
      <c r="AF8">
        <v>5</v>
      </c>
      <c r="AG8">
        <f t="shared" si="0"/>
        <v>-0.22643007015663738</v>
      </c>
      <c r="AI8">
        <v>73</v>
      </c>
      <c r="AJ8">
        <v>5</v>
      </c>
      <c r="AK8">
        <f t="shared" si="1"/>
        <v>-0.22643007015663738</v>
      </c>
      <c r="AL8" t="b">
        <f t="shared" si="2"/>
        <v>0</v>
      </c>
      <c r="AP8">
        <v>73</v>
      </c>
      <c r="AQ8">
        <v>5</v>
      </c>
      <c r="AR8">
        <f t="shared" si="3"/>
        <v>-1.7373266031679615</v>
      </c>
      <c r="AW8" s="41">
        <v>97</v>
      </c>
      <c r="AX8" s="41">
        <v>0</v>
      </c>
      <c r="AY8" t="s">
        <v>244</v>
      </c>
      <c r="AZ8">
        <v>0</v>
      </c>
    </row>
    <row r="9" spans="2:52" x14ac:dyDescent="0.35">
      <c r="B9">
        <v>5</v>
      </c>
      <c r="C9">
        <v>65</v>
      </c>
      <c r="F9" s="13" t="s">
        <v>117</v>
      </c>
      <c r="P9">
        <v>21</v>
      </c>
      <c r="Q9">
        <v>5</v>
      </c>
      <c r="V9">
        <v>84</v>
      </c>
      <c r="W9">
        <v>8</v>
      </c>
      <c r="AE9">
        <v>72</v>
      </c>
      <c r="AF9">
        <v>8</v>
      </c>
      <c r="AG9">
        <f t="shared" si="0"/>
        <v>-0.21903622117746047</v>
      </c>
      <c r="AI9">
        <v>72</v>
      </c>
      <c r="AJ9">
        <v>8</v>
      </c>
      <c r="AK9">
        <f t="shared" si="1"/>
        <v>-0.21903622117746047</v>
      </c>
      <c r="AL9" t="b">
        <f t="shared" si="2"/>
        <v>0</v>
      </c>
      <c r="AP9">
        <v>72</v>
      </c>
      <c r="AQ9">
        <v>8</v>
      </c>
      <c r="AR9">
        <f t="shared" si="3"/>
        <v>-1.6328848616717622</v>
      </c>
      <c r="AW9">
        <v>36</v>
      </c>
      <c r="AX9">
        <v>2</v>
      </c>
      <c r="AY9">
        <f>AR6</f>
        <v>-1.8417683446641608</v>
      </c>
      <c r="AZ9">
        <f>IF(AY9&lt;-3,0,IF(AY9&lt;-2,1.5,IF(AY9&lt;-1,2,IF(AY9&lt;1,3,IF(AY9&lt;2,4,5)))))</f>
        <v>2</v>
      </c>
    </row>
    <row r="10" spans="2:52" x14ac:dyDescent="0.35">
      <c r="B10">
        <v>6</v>
      </c>
      <c r="C10">
        <v>65</v>
      </c>
      <c r="F10" t="s">
        <v>118</v>
      </c>
      <c r="P10">
        <v>73</v>
      </c>
      <c r="Q10">
        <v>5</v>
      </c>
      <c r="V10">
        <v>66</v>
      </c>
      <c r="W10">
        <v>9</v>
      </c>
      <c r="AE10">
        <v>84</v>
      </c>
      <c r="AF10">
        <v>8</v>
      </c>
      <c r="AG10">
        <f t="shared" si="0"/>
        <v>-0.21903622117746047</v>
      </c>
      <c r="AI10">
        <v>84</v>
      </c>
      <c r="AJ10">
        <v>8</v>
      </c>
      <c r="AK10">
        <f t="shared" si="1"/>
        <v>-0.21903622117746047</v>
      </c>
      <c r="AL10" t="b">
        <f t="shared" si="2"/>
        <v>0</v>
      </c>
      <c r="AP10">
        <v>84</v>
      </c>
      <c r="AQ10">
        <v>8</v>
      </c>
      <c r="AR10">
        <f t="shared" si="3"/>
        <v>-1.6328848616717622</v>
      </c>
      <c r="AW10">
        <v>21</v>
      </c>
      <c r="AX10">
        <v>5</v>
      </c>
      <c r="AY10">
        <f t="shared" ref="AY10:AY73" si="4">AR7</f>
        <v>-1.7373266031679615</v>
      </c>
      <c r="AZ10">
        <f t="shared" ref="AZ10:AZ73" si="5">IF(AY10&lt;-3,0,IF(AY10&lt;-2,1.5,IF(AY10&lt;-1,2,IF(AY10&lt;1,3,IF(AY10&lt;2,4,5)))))</f>
        <v>2</v>
      </c>
    </row>
    <row r="11" spans="2:52" x14ac:dyDescent="0.35">
      <c r="B11">
        <v>7</v>
      </c>
      <c r="C11">
        <v>26</v>
      </c>
      <c r="F11" t="s">
        <v>119</v>
      </c>
      <c r="P11">
        <v>72</v>
      </c>
      <c r="Q11">
        <v>8</v>
      </c>
      <c r="V11">
        <v>40</v>
      </c>
      <c r="W11">
        <v>11</v>
      </c>
      <c r="AE11">
        <v>66</v>
      </c>
      <c r="AF11">
        <v>9</v>
      </c>
      <c r="AG11">
        <f t="shared" si="0"/>
        <v>-0.21657160485106819</v>
      </c>
      <c r="AI11">
        <v>66</v>
      </c>
      <c r="AJ11">
        <v>9</v>
      </c>
      <c r="AK11">
        <f t="shared" si="1"/>
        <v>-0.21657160485106819</v>
      </c>
      <c r="AL11" t="b">
        <f t="shared" si="2"/>
        <v>0</v>
      </c>
      <c r="AP11">
        <v>66</v>
      </c>
      <c r="AQ11">
        <v>9</v>
      </c>
      <c r="AR11">
        <f t="shared" si="3"/>
        <v>-1.5980709478396957</v>
      </c>
      <c r="AW11">
        <v>73</v>
      </c>
      <c r="AX11">
        <v>5</v>
      </c>
      <c r="AY11">
        <f t="shared" si="4"/>
        <v>-1.7373266031679615</v>
      </c>
      <c r="AZ11">
        <f t="shared" si="5"/>
        <v>2</v>
      </c>
    </row>
    <row r="12" spans="2:52" x14ac:dyDescent="0.35">
      <c r="B12">
        <v>8</v>
      </c>
      <c r="C12">
        <v>49</v>
      </c>
      <c r="F12" s="40" t="s">
        <v>120</v>
      </c>
      <c r="P12">
        <v>84</v>
      </c>
      <c r="Q12">
        <v>8</v>
      </c>
      <c r="V12">
        <v>24</v>
      </c>
      <c r="W12">
        <v>12</v>
      </c>
      <c r="AE12">
        <v>40</v>
      </c>
      <c r="AF12">
        <v>11</v>
      </c>
      <c r="AG12">
        <f t="shared" si="0"/>
        <v>-0.21164237219828358</v>
      </c>
      <c r="AI12">
        <v>40</v>
      </c>
      <c r="AJ12">
        <v>11</v>
      </c>
      <c r="AK12">
        <f t="shared" si="1"/>
        <v>-0.21164237219828358</v>
      </c>
      <c r="AL12" t="b">
        <f t="shared" si="2"/>
        <v>0</v>
      </c>
      <c r="AP12">
        <v>40</v>
      </c>
      <c r="AQ12">
        <v>11</v>
      </c>
      <c r="AR12">
        <f t="shared" si="3"/>
        <v>-1.5284431201755628</v>
      </c>
      <c r="AW12">
        <v>72</v>
      </c>
      <c r="AX12">
        <v>8</v>
      </c>
      <c r="AY12">
        <f t="shared" si="4"/>
        <v>-1.6328848616717622</v>
      </c>
      <c r="AZ12">
        <f t="shared" si="5"/>
        <v>2</v>
      </c>
    </row>
    <row r="13" spans="2:52" x14ac:dyDescent="0.35">
      <c r="B13">
        <v>9</v>
      </c>
      <c r="C13">
        <v>4000</v>
      </c>
      <c r="F13" s="40" t="s">
        <v>121</v>
      </c>
      <c r="P13">
        <v>66</v>
      </c>
      <c r="Q13">
        <v>9</v>
      </c>
      <c r="V13">
        <v>13</v>
      </c>
      <c r="W13">
        <v>13</v>
      </c>
      <c r="AE13">
        <v>24</v>
      </c>
      <c r="AF13">
        <v>12</v>
      </c>
      <c r="AG13">
        <f t="shared" si="0"/>
        <v>-0.20917775587189127</v>
      </c>
      <c r="AI13">
        <v>24</v>
      </c>
      <c r="AJ13">
        <v>12</v>
      </c>
      <c r="AK13">
        <f t="shared" si="1"/>
        <v>-0.20917775587189127</v>
      </c>
      <c r="AL13" t="b">
        <f t="shared" si="2"/>
        <v>0</v>
      </c>
      <c r="AP13">
        <v>24</v>
      </c>
      <c r="AQ13">
        <v>12</v>
      </c>
      <c r="AR13">
        <f t="shared" si="3"/>
        <v>-1.4936292063434964</v>
      </c>
      <c r="AW13">
        <v>84</v>
      </c>
      <c r="AX13">
        <v>8</v>
      </c>
      <c r="AY13">
        <f t="shared" si="4"/>
        <v>-1.6328848616717622</v>
      </c>
      <c r="AZ13">
        <f t="shared" si="5"/>
        <v>2</v>
      </c>
    </row>
    <row r="14" spans="2:52" x14ac:dyDescent="0.35">
      <c r="B14">
        <v>10</v>
      </c>
      <c r="C14">
        <v>88</v>
      </c>
      <c r="F14" s="41" t="s">
        <v>122</v>
      </c>
      <c r="P14">
        <v>40</v>
      </c>
      <c r="Q14">
        <v>11</v>
      </c>
      <c r="V14">
        <v>49</v>
      </c>
      <c r="W14">
        <v>14</v>
      </c>
      <c r="AE14">
        <v>13</v>
      </c>
      <c r="AF14">
        <v>13</v>
      </c>
      <c r="AG14">
        <f t="shared" si="0"/>
        <v>-0.20671313954549897</v>
      </c>
      <c r="AI14">
        <v>13</v>
      </c>
      <c r="AJ14">
        <v>13</v>
      </c>
      <c r="AK14">
        <f t="shared" si="1"/>
        <v>-0.20671313954549897</v>
      </c>
      <c r="AL14" t="b">
        <f t="shared" si="2"/>
        <v>0</v>
      </c>
      <c r="AP14">
        <v>13</v>
      </c>
      <c r="AQ14">
        <v>13</v>
      </c>
      <c r="AR14">
        <f t="shared" si="3"/>
        <v>-1.4588152925114299</v>
      </c>
      <c r="AW14">
        <v>66</v>
      </c>
      <c r="AX14">
        <v>9</v>
      </c>
      <c r="AY14">
        <f t="shared" si="4"/>
        <v>-1.5980709478396957</v>
      </c>
      <c r="AZ14">
        <f t="shared" si="5"/>
        <v>2</v>
      </c>
    </row>
    <row r="15" spans="2:52" x14ac:dyDescent="0.35">
      <c r="B15">
        <v>11</v>
      </c>
      <c r="C15">
        <v>97</v>
      </c>
      <c r="F15" s="41" t="s">
        <v>123</v>
      </c>
      <c r="P15">
        <v>24</v>
      </c>
      <c r="Q15">
        <v>12</v>
      </c>
      <c r="V15">
        <v>20</v>
      </c>
      <c r="W15">
        <v>17</v>
      </c>
      <c r="AE15">
        <v>49</v>
      </c>
      <c r="AF15">
        <v>14</v>
      </c>
      <c r="AG15">
        <f t="shared" si="0"/>
        <v>-0.20424852321910666</v>
      </c>
      <c r="AI15">
        <v>49</v>
      </c>
      <c r="AJ15">
        <v>14</v>
      </c>
      <c r="AK15">
        <f t="shared" si="1"/>
        <v>-0.20424852321910666</v>
      </c>
      <c r="AL15" t="b">
        <f t="shared" si="2"/>
        <v>0</v>
      </c>
      <c r="AP15">
        <v>49</v>
      </c>
      <c r="AQ15">
        <v>14</v>
      </c>
      <c r="AR15">
        <f t="shared" si="3"/>
        <v>-1.4240013786793635</v>
      </c>
      <c r="AW15">
        <v>40</v>
      </c>
      <c r="AX15">
        <v>11</v>
      </c>
      <c r="AY15">
        <f t="shared" si="4"/>
        <v>-1.5284431201755628</v>
      </c>
      <c r="AZ15">
        <f t="shared" si="5"/>
        <v>2</v>
      </c>
    </row>
    <row r="16" spans="2:52" x14ac:dyDescent="0.35">
      <c r="B16">
        <v>12</v>
      </c>
      <c r="C16">
        <v>46</v>
      </c>
      <c r="F16" s="42" t="s">
        <v>124</v>
      </c>
      <c r="P16">
        <v>13</v>
      </c>
      <c r="Q16">
        <v>13</v>
      </c>
      <c r="V16">
        <v>74</v>
      </c>
      <c r="W16">
        <v>18</v>
      </c>
      <c r="AE16">
        <v>20</v>
      </c>
      <c r="AF16">
        <v>17</v>
      </c>
      <c r="AG16">
        <f t="shared" si="0"/>
        <v>-0.19685467423992978</v>
      </c>
      <c r="AI16">
        <v>20</v>
      </c>
      <c r="AJ16">
        <v>17</v>
      </c>
      <c r="AK16">
        <f t="shared" si="1"/>
        <v>-0.19685467423992978</v>
      </c>
      <c r="AL16" t="b">
        <f t="shared" si="2"/>
        <v>0</v>
      </c>
      <c r="AP16">
        <v>20</v>
      </c>
      <c r="AQ16">
        <v>17</v>
      </c>
      <c r="AR16">
        <f t="shared" si="3"/>
        <v>-1.3195596371831642</v>
      </c>
      <c r="AW16">
        <v>24</v>
      </c>
      <c r="AX16">
        <v>12</v>
      </c>
      <c r="AY16">
        <f t="shared" si="4"/>
        <v>-1.4936292063434964</v>
      </c>
      <c r="AZ16">
        <f t="shared" si="5"/>
        <v>2</v>
      </c>
    </row>
    <row r="17" spans="2:52" x14ac:dyDescent="0.35">
      <c r="B17">
        <v>13</v>
      </c>
      <c r="C17">
        <v>13</v>
      </c>
      <c r="F17" s="42" t="s">
        <v>125</v>
      </c>
      <c r="P17">
        <v>49</v>
      </c>
      <c r="Q17">
        <v>14</v>
      </c>
      <c r="V17">
        <v>56</v>
      </c>
      <c r="W17">
        <v>20</v>
      </c>
      <c r="AE17">
        <v>74</v>
      </c>
      <c r="AF17">
        <v>18</v>
      </c>
      <c r="AG17">
        <f t="shared" si="0"/>
        <v>-0.19439005791353747</v>
      </c>
      <c r="AI17">
        <v>74</v>
      </c>
      <c r="AJ17">
        <v>18</v>
      </c>
      <c r="AK17">
        <f t="shared" si="1"/>
        <v>-0.19439005791353747</v>
      </c>
      <c r="AL17" t="b">
        <f t="shared" si="2"/>
        <v>0</v>
      </c>
      <c r="AP17">
        <v>74</v>
      </c>
      <c r="AQ17">
        <v>18</v>
      </c>
      <c r="AR17">
        <f t="shared" si="3"/>
        <v>-1.2847457233510975</v>
      </c>
      <c r="AW17">
        <v>13</v>
      </c>
      <c r="AX17">
        <v>13</v>
      </c>
      <c r="AY17">
        <f t="shared" si="4"/>
        <v>-1.4588152925114299</v>
      </c>
      <c r="AZ17">
        <f t="shared" si="5"/>
        <v>2</v>
      </c>
    </row>
    <row r="18" spans="2:52" x14ac:dyDescent="0.35">
      <c r="B18">
        <v>14</v>
      </c>
      <c r="C18">
        <v>79</v>
      </c>
      <c r="P18">
        <v>20</v>
      </c>
      <c r="Q18">
        <v>17</v>
      </c>
      <c r="V18">
        <v>59</v>
      </c>
      <c r="W18">
        <v>21</v>
      </c>
      <c r="AE18">
        <v>56</v>
      </c>
      <c r="AF18">
        <v>20</v>
      </c>
      <c r="AG18">
        <f t="shared" si="0"/>
        <v>-0.18946082526075286</v>
      </c>
      <c r="AI18">
        <v>56</v>
      </c>
      <c r="AJ18">
        <v>20</v>
      </c>
      <c r="AK18">
        <f t="shared" si="1"/>
        <v>-0.18946082526075286</v>
      </c>
      <c r="AL18" t="b">
        <f t="shared" si="2"/>
        <v>0</v>
      </c>
      <c r="AP18">
        <v>56</v>
      </c>
      <c r="AQ18">
        <v>20</v>
      </c>
      <c r="AR18">
        <f t="shared" si="3"/>
        <v>-1.2151178956869646</v>
      </c>
      <c r="AW18">
        <v>49</v>
      </c>
      <c r="AX18">
        <v>14</v>
      </c>
      <c r="AY18">
        <f t="shared" si="4"/>
        <v>-1.4240013786793635</v>
      </c>
      <c r="AZ18">
        <f t="shared" si="5"/>
        <v>2</v>
      </c>
    </row>
    <row r="19" spans="2:52" x14ac:dyDescent="0.35">
      <c r="B19">
        <v>15</v>
      </c>
      <c r="C19">
        <v>97</v>
      </c>
      <c r="P19">
        <v>74</v>
      </c>
      <c r="Q19">
        <v>18</v>
      </c>
      <c r="V19">
        <v>16</v>
      </c>
      <c r="W19">
        <v>23</v>
      </c>
      <c r="AE19">
        <v>59</v>
      </c>
      <c r="AF19">
        <v>21</v>
      </c>
      <c r="AG19">
        <f t="shared" si="0"/>
        <v>-0.18699620893436056</v>
      </c>
      <c r="AI19">
        <v>59</v>
      </c>
      <c r="AJ19">
        <v>21</v>
      </c>
      <c r="AK19">
        <f t="shared" si="1"/>
        <v>-0.18699620893436056</v>
      </c>
      <c r="AL19" t="b">
        <f t="shared" si="2"/>
        <v>0</v>
      </c>
      <c r="AP19">
        <v>59</v>
      </c>
      <c r="AQ19">
        <v>21</v>
      </c>
      <c r="AR19">
        <f t="shared" si="3"/>
        <v>-1.1803039818548982</v>
      </c>
      <c r="AW19">
        <v>20</v>
      </c>
      <c r="AX19">
        <v>17</v>
      </c>
      <c r="AY19">
        <f t="shared" si="4"/>
        <v>-1.3195596371831642</v>
      </c>
      <c r="AZ19">
        <f t="shared" si="5"/>
        <v>2</v>
      </c>
    </row>
    <row r="20" spans="2:52" x14ac:dyDescent="0.35">
      <c r="B20">
        <v>16</v>
      </c>
      <c r="C20">
        <v>23</v>
      </c>
      <c r="P20">
        <v>56</v>
      </c>
      <c r="Q20">
        <v>20</v>
      </c>
      <c r="V20">
        <v>75</v>
      </c>
      <c r="W20">
        <v>23</v>
      </c>
      <c r="AE20">
        <v>16</v>
      </c>
      <c r="AF20">
        <v>23</v>
      </c>
      <c r="AG20">
        <f t="shared" si="0"/>
        <v>-0.18206697628157595</v>
      </c>
      <c r="AI20">
        <v>16</v>
      </c>
      <c r="AJ20">
        <v>23</v>
      </c>
      <c r="AK20">
        <f t="shared" si="1"/>
        <v>-0.18206697628157595</v>
      </c>
      <c r="AL20" t="b">
        <f t="shared" si="2"/>
        <v>0</v>
      </c>
      <c r="AP20">
        <v>16</v>
      </c>
      <c r="AQ20">
        <v>23</v>
      </c>
      <c r="AR20">
        <f t="shared" si="3"/>
        <v>-1.1106761541907653</v>
      </c>
      <c r="AW20">
        <v>74</v>
      </c>
      <c r="AX20">
        <v>18</v>
      </c>
      <c r="AY20">
        <f t="shared" si="4"/>
        <v>-1.2847457233510975</v>
      </c>
      <c r="AZ20">
        <f t="shared" si="5"/>
        <v>2</v>
      </c>
    </row>
    <row r="21" spans="2:52" x14ac:dyDescent="0.35">
      <c r="B21">
        <v>17</v>
      </c>
      <c r="C21">
        <v>36</v>
      </c>
      <c r="P21">
        <v>59</v>
      </c>
      <c r="Q21">
        <v>21</v>
      </c>
      <c r="V21">
        <v>94</v>
      </c>
      <c r="W21">
        <v>23</v>
      </c>
      <c r="AE21">
        <v>75</v>
      </c>
      <c r="AF21">
        <v>23</v>
      </c>
      <c r="AG21">
        <f t="shared" si="0"/>
        <v>-0.18206697628157595</v>
      </c>
      <c r="AI21">
        <v>75</v>
      </c>
      <c r="AJ21">
        <v>23</v>
      </c>
      <c r="AK21">
        <f t="shared" si="1"/>
        <v>-0.18206697628157595</v>
      </c>
      <c r="AL21" t="b">
        <f t="shared" si="2"/>
        <v>0</v>
      </c>
      <c r="AP21">
        <v>75</v>
      </c>
      <c r="AQ21">
        <v>23</v>
      </c>
      <c r="AR21">
        <f t="shared" si="3"/>
        <v>-1.1106761541907653</v>
      </c>
      <c r="AW21">
        <v>56</v>
      </c>
      <c r="AX21">
        <v>20</v>
      </c>
      <c r="AY21">
        <f t="shared" si="4"/>
        <v>-1.2151178956869646</v>
      </c>
      <c r="AZ21">
        <f t="shared" si="5"/>
        <v>2</v>
      </c>
    </row>
    <row r="22" spans="2:52" x14ac:dyDescent="0.35">
      <c r="B22">
        <v>18</v>
      </c>
      <c r="C22">
        <v>29</v>
      </c>
      <c r="P22">
        <v>16</v>
      </c>
      <c r="Q22">
        <v>23</v>
      </c>
      <c r="V22">
        <v>7</v>
      </c>
      <c r="W22">
        <v>26</v>
      </c>
      <c r="AE22">
        <v>94</v>
      </c>
      <c r="AF22">
        <v>23</v>
      </c>
      <c r="AG22">
        <f t="shared" si="0"/>
        <v>-0.18206697628157595</v>
      </c>
      <c r="AI22">
        <v>94</v>
      </c>
      <c r="AJ22">
        <v>23</v>
      </c>
      <c r="AK22">
        <f t="shared" si="1"/>
        <v>-0.18206697628157595</v>
      </c>
      <c r="AL22" t="b">
        <f t="shared" si="2"/>
        <v>0</v>
      </c>
      <c r="AP22">
        <v>94</v>
      </c>
      <c r="AQ22">
        <v>23</v>
      </c>
      <c r="AR22">
        <f t="shared" si="3"/>
        <v>-1.1106761541907653</v>
      </c>
      <c r="AW22">
        <v>59</v>
      </c>
      <c r="AX22">
        <v>21</v>
      </c>
      <c r="AY22">
        <f t="shared" si="4"/>
        <v>-1.1803039818548982</v>
      </c>
      <c r="AZ22">
        <f t="shared" si="5"/>
        <v>2</v>
      </c>
    </row>
    <row r="23" spans="2:52" x14ac:dyDescent="0.35">
      <c r="B23">
        <v>19</v>
      </c>
      <c r="C23">
        <v>91</v>
      </c>
      <c r="P23">
        <v>75</v>
      </c>
      <c r="Q23">
        <v>23</v>
      </c>
      <c r="V23">
        <v>3</v>
      </c>
      <c r="W23">
        <v>27</v>
      </c>
      <c r="AE23">
        <v>7</v>
      </c>
      <c r="AF23">
        <v>26</v>
      </c>
      <c r="AG23">
        <f t="shared" si="0"/>
        <v>-0.17467312730239906</v>
      </c>
      <c r="AI23">
        <v>7</v>
      </c>
      <c r="AJ23">
        <v>26</v>
      </c>
      <c r="AK23">
        <f t="shared" si="1"/>
        <v>-0.17467312730239906</v>
      </c>
      <c r="AL23" t="b">
        <f t="shared" si="2"/>
        <v>0</v>
      </c>
      <c r="AP23">
        <v>7</v>
      </c>
      <c r="AQ23">
        <v>26</v>
      </c>
      <c r="AR23">
        <f t="shared" si="3"/>
        <v>-1.0062344126945659</v>
      </c>
      <c r="AW23">
        <v>16</v>
      </c>
      <c r="AX23">
        <v>23</v>
      </c>
      <c r="AY23">
        <f t="shared" si="4"/>
        <v>-1.1106761541907653</v>
      </c>
      <c r="AZ23">
        <f t="shared" si="5"/>
        <v>2</v>
      </c>
    </row>
    <row r="24" spans="2:52" x14ac:dyDescent="0.35">
      <c r="B24">
        <v>20</v>
      </c>
      <c r="C24">
        <v>17</v>
      </c>
      <c r="P24">
        <v>94</v>
      </c>
      <c r="Q24">
        <v>23</v>
      </c>
      <c r="V24">
        <v>26</v>
      </c>
      <c r="W24">
        <v>27</v>
      </c>
      <c r="AE24">
        <v>3</v>
      </c>
      <c r="AF24">
        <v>27</v>
      </c>
      <c r="AG24">
        <f t="shared" si="0"/>
        <v>-0.17220851097600676</v>
      </c>
      <c r="AI24">
        <v>3</v>
      </c>
      <c r="AJ24">
        <v>27</v>
      </c>
      <c r="AK24">
        <f t="shared" si="1"/>
        <v>-0.17220851097600676</v>
      </c>
      <c r="AL24" t="b">
        <f t="shared" si="2"/>
        <v>0</v>
      </c>
      <c r="AP24">
        <v>3</v>
      </c>
      <c r="AQ24">
        <v>27</v>
      </c>
      <c r="AR24">
        <f t="shared" si="3"/>
        <v>-0.97142049886249948</v>
      </c>
      <c r="AW24">
        <v>75</v>
      </c>
      <c r="AX24">
        <v>23</v>
      </c>
      <c r="AY24">
        <f t="shared" si="4"/>
        <v>-1.1106761541907653</v>
      </c>
      <c r="AZ24">
        <f t="shared" si="5"/>
        <v>2</v>
      </c>
    </row>
    <row r="25" spans="2:52" x14ac:dyDescent="0.35">
      <c r="B25">
        <v>21</v>
      </c>
      <c r="C25">
        <v>5</v>
      </c>
      <c r="P25">
        <v>7</v>
      </c>
      <c r="Q25">
        <v>26</v>
      </c>
      <c r="V25">
        <v>45</v>
      </c>
      <c r="W25">
        <v>27</v>
      </c>
      <c r="AE25">
        <v>26</v>
      </c>
      <c r="AF25">
        <v>27</v>
      </c>
      <c r="AG25">
        <f t="shared" si="0"/>
        <v>-0.17220851097600676</v>
      </c>
      <c r="AI25">
        <v>26</v>
      </c>
      <c r="AJ25">
        <v>27</v>
      </c>
      <c r="AK25">
        <f t="shared" si="1"/>
        <v>-0.17220851097600676</v>
      </c>
      <c r="AL25" t="b">
        <f t="shared" si="2"/>
        <v>0</v>
      </c>
      <c r="AP25">
        <v>26</v>
      </c>
      <c r="AQ25">
        <v>27</v>
      </c>
      <c r="AR25">
        <f t="shared" si="3"/>
        <v>-0.97142049886249948</v>
      </c>
      <c r="AW25">
        <v>94</v>
      </c>
      <c r="AX25">
        <v>23</v>
      </c>
      <c r="AY25">
        <f t="shared" si="4"/>
        <v>-1.1106761541907653</v>
      </c>
      <c r="AZ25">
        <f t="shared" si="5"/>
        <v>2</v>
      </c>
    </row>
    <row r="26" spans="2:52" x14ac:dyDescent="0.35">
      <c r="B26">
        <v>22</v>
      </c>
      <c r="C26">
        <v>40</v>
      </c>
      <c r="P26">
        <v>3</v>
      </c>
      <c r="Q26">
        <v>27</v>
      </c>
      <c r="V26">
        <v>42</v>
      </c>
      <c r="W26">
        <v>28</v>
      </c>
      <c r="AE26">
        <v>45</v>
      </c>
      <c r="AF26">
        <v>27</v>
      </c>
      <c r="AG26">
        <f t="shared" si="0"/>
        <v>-0.17220851097600676</v>
      </c>
      <c r="AI26">
        <v>45</v>
      </c>
      <c r="AJ26">
        <v>27</v>
      </c>
      <c r="AK26">
        <f t="shared" si="1"/>
        <v>-0.17220851097600676</v>
      </c>
      <c r="AL26" t="b">
        <f t="shared" si="2"/>
        <v>0</v>
      </c>
      <c r="AP26">
        <v>45</v>
      </c>
      <c r="AQ26">
        <v>27</v>
      </c>
      <c r="AR26">
        <f t="shared" si="3"/>
        <v>-0.97142049886249948</v>
      </c>
      <c r="AW26">
        <v>7</v>
      </c>
      <c r="AX26">
        <v>26</v>
      </c>
      <c r="AY26">
        <f t="shared" si="4"/>
        <v>-1.0062344126945659</v>
      </c>
      <c r="AZ26">
        <f t="shared" si="5"/>
        <v>2</v>
      </c>
    </row>
    <row r="27" spans="2:52" x14ac:dyDescent="0.35">
      <c r="B27">
        <v>23</v>
      </c>
      <c r="C27">
        <v>93</v>
      </c>
      <c r="P27">
        <v>26</v>
      </c>
      <c r="Q27">
        <v>27</v>
      </c>
      <c r="V27">
        <v>60</v>
      </c>
      <c r="W27">
        <v>28</v>
      </c>
      <c r="AE27">
        <v>42</v>
      </c>
      <c r="AF27">
        <v>28</v>
      </c>
      <c r="AG27">
        <f t="shared" si="0"/>
        <v>-0.16974389464961445</v>
      </c>
      <c r="AI27">
        <v>42</v>
      </c>
      <c r="AJ27">
        <v>28</v>
      </c>
      <c r="AK27">
        <f t="shared" si="1"/>
        <v>-0.16974389464961445</v>
      </c>
      <c r="AL27" t="b">
        <f t="shared" si="2"/>
        <v>0</v>
      </c>
      <c r="AP27">
        <v>42</v>
      </c>
      <c r="AQ27">
        <v>28</v>
      </c>
      <c r="AR27">
        <f t="shared" si="3"/>
        <v>-0.93660658503043304</v>
      </c>
      <c r="AW27">
        <v>3</v>
      </c>
      <c r="AX27">
        <v>27</v>
      </c>
      <c r="AY27">
        <f t="shared" si="4"/>
        <v>-0.97142049886249948</v>
      </c>
      <c r="AZ27">
        <f t="shared" si="5"/>
        <v>3</v>
      </c>
    </row>
    <row r="28" spans="2:52" x14ac:dyDescent="0.35">
      <c r="B28">
        <v>24</v>
      </c>
      <c r="C28">
        <v>12</v>
      </c>
      <c r="P28">
        <v>45</v>
      </c>
      <c r="Q28">
        <v>27</v>
      </c>
      <c r="V28">
        <v>18</v>
      </c>
      <c r="W28">
        <v>29</v>
      </c>
      <c r="AE28">
        <v>60</v>
      </c>
      <c r="AF28">
        <v>28</v>
      </c>
      <c r="AG28">
        <f t="shared" si="0"/>
        <v>-0.16974389464961445</v>
      </c>
      <c r="AI28">
        <v>60</v>
      </c>
      <c r="AJ28">
        <v>28</v>
      </c>
      <c r="AK28">
        <f t="shared" si="1"/>
        <v>-0.16974389464961445</v>
      </c>
      <c r="AL28" t="b">
        <f t="shared" si="2"/>
        <v>0</v>
      </c>
      <c r="AP28">
        <v>60</v>
      </c>
      <c r="AQ28">
        <v>28</v>
      </c>
      <c r="AR28">
        <f t="shared" si="3"/>
        <v>-0.93660658503043304</v>
      </c>
      <c r="AW28">
        <v>26</v>
      </c>
      <c r="AX28">
        <v>27</v>
      </c>
      <c r="AY28">
        <f t="shared" si="4"/>
        <v>-0.97142049886249948</v>
      </c>
      <c r="AZ28">
        <f t="shared" si="5"/>
        <v>3</v>
      </c>
    </row>
    <row r="29" spans="2:52" x14ac:dyDescent="0.35">
      <c r="B29">
        <v>25</v>
      </c>
      <c r="C29">
        <v>95</v>
      </c>
      <c r="P29">
        <v>42</v>
      </c>
      <c r="Q29">
        <v>28</v>
      </c>
      <c r="V29">
        <v>41</v>
      </c>
      <c r="W29">
        <v>30</v>
      </c>
      <c r="AE29">
        <v>18</v>
      </c>
      <c r="AF29">
        <v>29</v>
      </c>
      <c r="AG29">
        <f t="shared" si="0"/>
        <v>-0.16727927832322215</v>
      </c>
      <c r="AI29">
        <v>18</v>
      </c>
      <c r="AJ29">
        <v>29</v>
      </c>
      <c r="AK29">
        <f t="shared" si="1"/>
        <v>-0.16727927832322215</v>
      </c>
      <c r="AL29" t="b">
        <f t="shared" si="2"/>
        <v>0</v>
      </c>
      <c r="AP29">
        <v>18</v>
      </c>
      <c r="AQ29">
        <v>29</v>
      </c>
      <c r="AR29">
        <f t="shared" si="3"/>
        <v>-0.90179267119836659</v>
      </c>
      <c r="AW29">
        <v>45</v>
      </c>
      <c r="AX29">
        <v>27</v>
      </c>
      <c r="AY29">
        <f t="shared" si="4"/>
        <v>-0.97142049886249948</v>
      </c>
      <c r="AZ29">
        <f t="shared" si="5"/>
        <v>3</v>
      </c>
    </row>
    <row r="30" spans="2:52" x14ac:dyDescent="0.35">
      <c r="B30">
        <v>26</v>
      </c>
      <c r="C30">
        <v>27</v>
      </c>
      <c r="P30">
        <v>60</v>
      </c>
      <c r="Q30">
        <v>28</v>
      </c>
      <c r="V30">
        <v>51</v>
      </c>
      <c r="W30">
        <v>31</v>
      </c>
      <c r="AE30">
        <v>41</v>
      </c>
      <c r="AF30">
        <v>30</v>
      </c>
      <c r="AG30">
        <f t="shared" si="0"/>
        <v>-0.16481466199682984</v>
      </c>
      <c r="AI30">
        <v>41</v>
      </c>
      <c r="AJ30">
        <v>30</v>
      </c>
      <c r="AK30">
        <f t="shared" si="1"/>
        <v>-0.16481466199682984</v>
      </c>
      <c r="AL30" t="b">
        <f t="shared" si="2"/>
        <v>0</v>
      </c>
      <c r="AP30">
        <v>41</v>
      </c>
      <c r="AQ30">
        <v>30</v>
      </c>
      <c r="AR30">
        <f t="shared" si="3"/>
        <v>-0.86697875736630015</v>
      </c>
      <c r="AW30">
        <v>42</v>
      </c>
      <c r="AX30">
        <v>28</v>
      </c>
      <c r="AY30">
        <f t="shared" si="4"/>
        <v>-0.93660658503043304</v>
      </c>
      <c r="AZ30">
        <f t="shared" si="5"/>
        <v>3</v>
      </c>
    </row>
    <row r="31" spans="2:52" x14ac:dyDescent="0.35">
      <c r="B31">
        <v>27</v>
      </c>
      <c r="C31">
        <v>70</v>
      </c>
      <c r="P31">
        <v>18</v>
      </c>
      <c r="Q31">
        <v>29</v>
      </c>
      <c r="V31">
        <v>55</v>
      </c>
      <c r="W31">
        <v>31</v>
      </c>
      <c r="AE31">
        <v>51</v>
      </c>
      <c r="AF31">
        <v>31</v>
      </c>
      <c r="AG31">
        <f t="shared" si="0"/>
        <v>-0.16235004567043754</v>
      </c>
      <c r="AI31">
        <v>51</v>
      </c>
      <c r="AJ31">
        <v>31</v>
      </c>
      <c r="AK31">
        <f t="shared" si="1"/>
        <v>-0.16235004567043754</v>
      </c>
      <c r="AL31" t="b">
        <f t="shared" si="2"/>
        <v>0</v>
      </c>
      <c r="AP31">
        <v>51</v>
      </c>
      <c r="AQ31">
        <v>31</v>
      </c>
      <c r="AR31">
        <f t="shared" si="3"/>
        <v>-0.8321648435342337</v>
      </c>
      <c r="AW31">
        <v>60</v>
      </c>
      <c r="AX31">
        <v>28</v>
      </c>
      <c r="AY31">
        <f t="shared" si="4"/>
        <v>-0.93660658503043304</v>
      </c>
      <c r="AZ31">
        <f t="shared" si="5"/>
        <v>3</v>
      </c>
    </row>
    <row r="32" spans="2:52" x14ac:dyDescent="0.35">
      <c r="B32">
        <v>28</v>
      </c>
      <c r="C32">
        <v>48</v>
      </c>
      <c r="P32">
        <v>41</v>
      </c>
      <c r="Q32">
        <v>30</v>
      </c>
      <c r="V32">
        <v>87</v>
      </c>
      <c r="W32">
        <v>31</v>
      </c>
      <c r="AE32">
        <v>55</v>
      </c>
      <c r="AF32">
        <v>31</v>
      </c>
      <c r="AG32">
        <f t="shared" si="0"/>
        <v>-0.16235004567043754</v>
      </c>
      <c r="AI32">
        <v>55</v>
      </c>
      <c r="AJ32">
        <v>31</v>
      </c>
      <c r="AK32">
        <f t="shared" si="1"/>
        <v>-0.16235004567043754</v>
      </c>
      <c r="AL32" t="b">
        <f t="shared" si="2"/>
        <v>0</v>
      </c>
      <c r="AP32">
        <v>55</v>
      </c>
      <c r="AQ32">
        <v>31</v>
      </c>
      <c r="AR32">
        <f t="shared" si="3"/>
        <v>-0.8321648435342337</v>
      </c>
      <c r="AW32">
        <v>18</v>
      </c>
      <c r="AX32">
        <v>29</v>
      </c>
      <c r="AY32">
        <f t="shared" si="4"/>
        <v>-0.90179267119836659</v>
      </c>
      <c r="AZ32">
        <f t="shared" si="5"/>
        <v>3</v>
      </c>
    </row>
    <row r="33" spans="2:52" x14ac:dyDescent="0.35">
      <c r="B33">
        <v>29</v>
      </c>
      <c r="C33">
        <v>42</v>
      </c>
      <c r="P33">
        <v>51</v>
      </c>
      <c r="Q33">
        <v>31</v>
      </c>
      <c r="V33">
        <v>44</v>
      </c>
      <c r="W33">
        <v>34</v>
      </c>
      <c r="AE33">
        <v>87</v>
      </c>
      <c r="AF33">
        <v>31</v>
      </c>
      <c r="AG33">
        <f t="shared" si="0"/>
        <v>-0.16235004567043754</v>
      </c>
      <c r="AI33">
        <v>87</v>
      </c>
      <c r="AJ33">
        <v>31</v>
      </c>
      <c r="AK33">
        <f t="shared" si="1"/>
        <v>-0.16235004567043754</v>
      </c>
      <c r="AL33" t="b">
        <f t="shared" si="2"/>
        <v>0</v>
      </c>
      <c r="AP33">
        <v>87</v>
      </c>
      <c r="AQ33">
        <v>31</v>
      </c>
      <c r="AR33">
        <f t="shared" si="3"/>
        <v>-0.8321648435342337</v>
      </c>
      <c r="AW33">
        <v>41</v>
      </c>
      <c r="AX33">
        <v>30</v>
      </c>
      <c r="AY33">
        <f t="shared" si="4"/>
        <v>-0.86697875736630015</v>
      </c>
      <c r="AZ33">
        <f t="shared" si="5"/>
        <v>3</v>
      </c>
    </row>
    <row r="34" spans="2:52" x14ac:dyDescent="0.35">
      <c r="B34">
        <v>30</v>
      </c>
      <c r="C34">
        <v>50</v>
      </c>
      <c r="P34">
        <v>55</v>
      </c>
      <c r="Q34">
        <v>31</v>
      </c>
      <c r="V34">
        <v>38</v>
      </c>
      <c r="W34">
        <v>35</v>
      </c>
      <c r="AE34">
        <v>44</v>
      </c>
      <c r="AF34">
        <v>34</v>
      </c>
      <c r="AG34">
        <f t="shared" si="0"/>
        <v>-0.15495619669126065</v>
      </c>
      <c r="AI34">
        <v>44</v>
      </c>
      <c r="AJ34">
        <v>34</v>
      </c>
      <c r="AK34">
        <f t="shared" si="1"/>
        <v>-0.15495619669126065</v>
      </c>
      <c r="AL34" t="b">
        <f t="shared" si="2"/>
        <v>0</v>
      </c>
      <c r="AP34">
        <v>44</v>
      </c>
      <c r="AQ34">
        <v>34</v>
      </c>
      <c r="AR34">
        <f t="shared" si="3"/>
        <v>-0.72772310203803436</v>
      </c>
      <c r="AW34">
        <v>51</v>
      </c>
      <c r="AX34">
        <v>31</v>
      </c>
      <c r="AY34">
        <f t="shared" si="4"/>
        <v>-0.8321648435342337</v>
      </c>
      <c r="AZ34">
        <f t="shared" si="5"/>
        <v>3</v>
      </c>
    </row>
    <row r="35" spans="2:52" x14ac:dyDescent="0.35">
      <c r="B35">
        <v>31</v>
      </c>
      <c r="C35">
        <v>47</v>
      </c>
      <c r="P35">
        <v>87</v>
      </c>
      <c r="Q35">
        <v>31</v>
      </c>
      <c r="V35">
        <v>79</v>
      </c>
      <c r="W35">
        <v>35</v>
      </c>
      <c r="AE35">
        <v>38</v>
      </c>
      <c r="AF35">
        <v>35</v>
      </c>
      <c r="AG35">
        <f t="shared" si="0"/>
        <v>-0.15249158036486835</v>
      </c>
      <c r="AI35">
        <v>38</v>
      </c>
      <c r="AJ35">
        <v>35</v>
      </c>
      <c r="AK35">
        <f t="shared" si="1"/>
        <v>-0.15249158036486835</v>
      </c>
      <c r="AL35" t="b">
        <f t="shared" si="2"/>
        <v>0</v>
      </c>
      <c r="AP35">
        <v>38</v>
      </c>
      <c r="AQ35">
        <v>35</v>
      </c>
      <c r="AR35">
        <f t="shared" si="3"/>
        <v>-0.69290918820596792</v>
      </c>
      <c r="AW35">
        <v>55</v>
      </c>
      <c r="AX35">
        <v>31</v>
      </c>
      <c r="AY35">
        <f t="shared" si="4"/>
        <v>-0.8321648435342337</v>
      </c>
      <c r="AZ35">
        <f t="shared" si="5"/>
        <v>3</v>
      </c>
    </row>
    <row r="36" spans="2:52" x14ac:dyDescent="0.35">
      <c r="B36">
        <v>32</v>
      </c>
      <c r="C36">
        <v>76</v>
      </c>
      <c r="P36">
        <v>44</v>
      </c>
      <c r="Q36">
        <v>34</v>
      </c>
      <c r="V36">
        <v>17</v>
      </c>
      <c r="W36">
        <v>36</v>
      </c>
      <c r="AE36">
        <v>79</v>
      </c>
      <c r="AF36">
        <v>35</v>
      </c>
      <c r="AG36">
        <f t="shared" si="0"/>
        <v>-0.15249158036486835</v>
      </c>
      <c r="AI36">
        <v>79</v>
      </c>
      <c r="AJ36">
        <v>35</v>
      </c>
      <c r="AK36">
        <f t="shared" si="1"/>
        <v>-0.15249158036486835</v>
      </c>
      <c r="AL36" t="b">
        <f t="shared" si="2"/>
        <v>0</v>
      </c>
      <c r="AP36">
        <v>79</v>
      </c>
      <c r="AQ36">
        <v>35</v>
      </c>
      <c r="AR36">
        <f t="shared" si="3"/>
        <v>-0.69290918820596792</v>
      </c>
      <c r="AW36">
        <v>87</v>
      </c>
      <c r="AX36">
        <v>31</v>
      </c>
      <c r="AY36">
        <f t="shared" si="4"/>
        <v>-0.8321648435342337</v>
      </c>
      <c r="AZ36">
        <f t="shared" si="5"/>
        <v>3</v>
      </c>
    </row>
    <row r="37" spans="2:52" x14ac:dyDescent="0.35">
      <c r="B37">
        <v>33</v>
      </c>
      <c r="C37">
        <v>65</v>
      </c>
      <c r="P37">
        <v>38</v>
      </c>
      <c r="Q37">
        <v>35</v>
      </c>
      <c r="V37">
        <v>92</v>
      </c>
      <c r="W37">
        <v>36</v>
      </c>
      <c r="AE37">
        <v>17</v>
      </c>
      <c r="AF37">
        <v>36</v>
      </c>
      <c r="AG37">
        <f t="shared" si="0"/>
        <v>-0.15002696403847604</v>
      </c>
      <c r="AI37">
        <v>17</v>
      </c>
      <c r="AJ37">
        <v>36</v>
      </c>
      <c r="AK37">
        <f t="shared" si="1"/>
        <v>-0.15002696403847604</v>
      </c>
      <c r="AL37" t="b">
        <f t="shared" si="2"/>
        <v>0</v>
      </c>
      <c r="AP37">
        <v>17</v>
      </c>
      <c r="AQ37">
        <v>36</v>
      </c>
      <c r="AR37">
        <f t="shared" si="3"/>
        <v>-0.65809527437390147</v>
      </c>
      <c r="AW37">
        <v>44</v>
      </c>
      <c r="AX37">
        <v>34</v>
      </c>
      <c r="AY37">
        <f t="shared" si="4"/>
        <v>-0.72772310203803436</v>
      </c>
      <c r="AZ37">
        <f t="shared" si="5"/>
        <v>3</v>
      </c>
    </row>
    <row r="38" spans="2:52" x14ac:dyDescent="0.35">
      <c r="B38">
        <v>34</v>
      </c>
      <c r="C38">
        <v>50</v>
      </c>
      <c r="P38">
        <v>79</v>
      </c>
      <c r="Q38">
        <v>35</v>
      </c>
      <c r="V38">
        <v>22</v>
      </c>
      <c r="W38">
        <v>40</v>
      </c>
      <c r="AE38">
        <v>92</v>
      </c>
      <c r="AF38">
        <v>36</v>
      </c>
      <c r="AG38">
        <f t="shared" si="0"/>
        <v>-0.15002696403847604</v>
      </c>
      <c r="AI38">
        <v>92</v>
      </c>
      <c r="AJ38">
        <v>36</v>
      </c>
      <c r="AK38">
        <f t="shared" si="1"/>
        <v>-0.15002696403847604</v>
      </c>
      <c r="AL38" t="b">
        <f t="shared" si="2"/>
        <v>0</v>
      </c>
      <c r="AP38">
        <v>92</v>
      </c>
      <c r="AQ38">
        <v>36</v>
      </c>
      <c r="AR38">
        <f t="shared" si="3"/>
        <v>-0.65809527437390147</v>
      </c>
      <c r="AW38">
        <v>38</v>
      </c>
      <c r="AX38">
        <v>35</v>
      </c>
      <c r="AY38">
        <f t="shared" si="4"/>
        <v>-0.69290918820596792</v>
      </c>
      <c r="AZ38">
        <f t="shared" si="5"/>
        <v>3</v>
      </c>
    </row>
    <row r="39" spans="2:52" x14ac:dyDescent="0.35">
      <c r="B39">
        <v>35</v>
      </c>
      <c r="C39">
        <v>52</v>
      </c>
      <c r="P39">
        <v>17</v>
      </c>
      <c r="Q39">
        <v>36</v>
      </c>
      <c r="V39">
        <v>29</v>
      </c>
      <c r="W39">
        <v>42</v>
      </c>
      <c r="AE39">
        <v>22</v>
      </c>
      <c r="AF39">
        <v>40</v>
      </c>
      <c r="AG39">
        <f t="shared" si="0"/>
        <v>-0.14016849873290685</v>
      </c>
      <c r="AI39">
        <v>22</v>
      </c>
      <c r="AJ39">
        <v>40</v>
      </c>
      <c r="AK39">
        <f t="shared" si="1"/>
        <v>-0.14016849873290685</v>
      </c>
      <c r="AL39" t="b">
        <f t="shared" si="2"/>
        <v>0</v>
      </c>
      <c r="AP39">
        <v>22</v>
      </c>
      <c r="AQ39">
        <v>40</v>
      </c>
      <c r="AR39">
        <f t="shared" si="3"/>
        <v>-0.51883961904563558</v>
      </c>
      <c r="AW39">
        <v>79</v>
      </c>
      <c r="AX39">
        <v>35</v>
      </c>
      <c r="AY39">
        <f t="shared" si="4"/>
        <v>-0.69290918820596792</v>
      </c>
      <c r="AZ39">
        <f t="shared" si="5"/>
        <v>3</v>
      </c>
    </row>
    <row r="40" spans="2:52" x14ac:dyDescent="0.35">
      <c r="B40">
        <v>36</v>
      </c>
      <c r="C40">
        <v>2</v>
      </c>
      <c r="P40">
        <v>92</v>
      </c>
      <c r="Q40">
        <v>36</v>
      </c>
      <c r="V40">
        <v>80</v>
      </c>
      <c r="W40">
        <v>42</v>
      </c>
      <c r="AE40">
        <v>29</v>
      </c>
      <c r="AF40">
        <v>42</v>
      </c>
      <c r="AG40">
        <f t="shared" si="0"/>
        <v>-0.13523926608012224</v>
      </c>
      <c r="AI40">
        <v>29</v>
      </c>
      <c r="AJ40">
        <v>42</v>
      </c>
      <c r="AK40">
        <f t="shared" si="1"/>
        <v>-0.13523926608012224</v>
      </c>
      <c r="AL40" t="b">
        <f t="shared" si="2"/>
        <v>0</v>
      </c>
      <c r="AP40">
        <v>29</v>
      </c>
      <c r="AQ40">
        <v>42</v>
      </c>
      <c r="AR40">
        <f t="shared" si="3"/>
        <v>-0.44921179138150275</v>
      </c>
      <c r="AW40">
        <v>17</v>
      </c>
      <c r="AX40">
        <v>36</v>
      </c>
      <c r="AY40">
        <f t="shared" si="4"/>
        <v>-0.65809527437390147</v>
      </c>
      <c r="AZ40">
        <f t="shared" si="5"/>
        <v>3</v>
      </c>
    </row>
    <row r="41" spans="2:52" x14ac:dyDescent="0.35">
      <c r="B41">
        <v>37</v>
      </c>
      <c r="C41">
        <v>80</v>
      </c>
      <c r="P41">
        <v>22</v>
      </c>
      <c r="Q41">
        <v>40</v>
      </c>
      <c r="V41">
        <v>62</v>
      </c>
      <c r="W41">
        <v>44</v>
      </c>
      <c r="AE41">
        <v>80</v>
      </c>
      <c r="AF41">
        <v>42</v>
      </c>
      <c r="AG41">
        <f t="shared" si="0"/>
        <v>-0.13523926608012224</v>
      </c>
      <c r="AI41">
        <v>80</v>
      </c>
      <c r="AJ41">
        <v>42</v>
      </c>
      <c r="AK41">
        <f t="shared" si="1"/>
        <v>-0.13523926608012224</v>
      </c>
      <c r="AL41" t="b">
        <f t="shared" si="2"/>
        <v>0</v>
      </c>
      <c r="AP41">
        <v>80</v>
      </c>
      <c r="AQ41">
        <v>42</v>
      </c>
      <c r="AR41">
        <f t="shared" si="3"/>
        <v>-0.44921179138150275</v>
      </c>
      <c r="AW41">
        <v>92</v>
      </c>
      <c r="AX41">
        <v>36</v>
      </c>
      <c r="AY41">
        <f t="shared" si="4"/>
        <v>-0.65809527437390147</v>
      </c>
      <c r="AZ41">
        <f t="shared" si="5"/>
        <v>3</v>
      </c>
    </row>
    <row r="42" spans="2:52" x14ac:dyDescent="0.35">
      <c r="B42">
        <v>38</v>
      </c>
      <c r="C42">
        <v>35</v>
      </c>
      <c r="P42">
        <v>29</v>
      </c>
      <c r="Q42">
        <v>42</v>
      </c>
      <c r="V42">
        <v>12</v>
      </c>
      <c r="W42">
        <v>46</v>
      </c>
      <c r="AE42">
        <v>62</v>
      </c>
      <c r="AF42">
        <v>44</v>
      </c>
      <c r="AG42">
        <f t="shared" si="0"/>
        <v>-0.13031003342733763</v>
      </c>
      <c r="AI42">
        <v>62</v>
      </c>
      <c r="AJ42">
        <v>44</v>
      </c>
      <c r="AK42">
        <f t="shared" si="1"/>
        <v>-0.13031003342733763</v>
      </c>
      <c r="AL42" t="b">
        <f t="shared" si="2"/>
        <v>0</v>
      </c>
      <c r="AP42">
        <v>62</v>
      </c>
      <c r="AQ42">
        <v>44</v>
      </c>
      <c r="AR42">
        <f t="shared" si="3"/>
        <v>-0.3795839637173698</v>
      </c>
      <c r="AW42">
        <v>22</v>
      </c>
      <c r="AX42">
        <v>40</v>
      </c>
      <c r="AY42">
        <f t="shared" si="4"/>
        <v>-0.51883961904563558</v>
      </c>
      <c r="AZ42">
        <f t="shared" si="5"/>
        <v>3</v>
      </c>
    </row>
    <row r="43" spans="2:52" x14ac:dyDescent="0.35">
      <c r="B43">
        <v>39</v>
      </c>
      <c r="C43">
        <v>77</v>
      </c>
      <c r="P43">
        <v>80</v>
      </c>
      <c r="Q43">
        <v>42</v>
      </c>
      <c r="V43">
        <v>31</v>
      </c>
      <c r="W43">
        <v>47</v>
      </c>
      <c r="AE43">
        <v>12</v>
      </c>
      <c r="AF43">
        <v>46</v>
      </c>
      <c r="AG43">
        <f t="shared" si="0"/>
        <v>-0.12538080077455302</v>
      </c>
      <c r="AI43">
        <v>12</v>
      </c>
      <c r="AJ43">
        <v>46</v>
      </c>
      <c r="AK43">
        <f t="shared" si="1"/>
        <v>-0.12538080077455302</v>
      </c>
      <c r="AL43" t="b">
        <f t="shared" si="2"/>
        <v>0</v>
      </c>
      <c r="AP43">
        <v>12</v>
      </c>
      <c r="AQ43">
        <v>46</v>
      </c>
      <c r="AR43">
        <f t="shared" si="3"/>
        <v>-0.30995613605323691</v>
      </c>
      <c r="AW43">
        <v>29</v>
      </c>
      <c r="AX43">
        <v>42</v>
      </c>
      <c r="AY43">
        <f t="shared" si="4"/>
        <v>-0.44921179138150275</v>
      </c>
      <c r="AZ43">
        <f t="shared" si="5"/>
        <v>3</v>
      </c>
    </row>
    <row r="44" spans="2:52" x14ac:dyDescent="0.35">
      <c r="B44">
        <v>40</v>
      </c>
      <c r="C44">
        <v>11</v>
      </c>
      <c r="P44">
        <v>62</v>
      </c>
      <c r="Q44">
        <v>44</v>
      </c>
      <c r="V44">
        <v>54</v>
      </c>
      <c r="W44">
        <v>47</v>
      </c>
      <c r="AE44">
        <v>31</v>
      </c>
      <c r="AF44">
        <v>47</v>
      </c>
      <c r="AG44">
        <f t="shared" si="0"/>
        <v>-0.12291618444816073</v>
      </c>
      <c r="AI44">
        <v>31</v>
      </c>
      <c r="AJ44">
        <v>47</v>
      </c>
      <c r="AK44">
        <f t="shared" si="1"/>
        <v>-0.12291618444816073</v>
      </c>
      <c r="AL44" t="b">
        <f t="shared" si="2"/>
        <v>0</v>
      </c>
      <c r="AP44">
        <v>31</v>
      </c>
      <c r="AQ44">
        <v>47</v>
      </c>
      <c r="AR44">
        <f t="shared" si="3"/>
        <v>-0.27514222222117046</v>
      </c>
      <c r="AW44">
        <v>80</v>
      </c>
      <c r="AX44">
        <v>42</v>
      </c>
      <c r="AY44">
        <f t="shared" si="4"/>
        <v>-0.44921179138150275</v>
      </c>
      <c r="AZ44">
        <f t="shared" si="5"/>
        <v>3</v>
      </c>
    </row>
    <row r="45" spans="2:52" x14ac:dyDescent="0.35">
      <c r="B45">
        <v>41</v>
      </c>
      <c r="C45">
        <v>30</v>
      </c>
      <c r="P45">
        <v>12</v>
      </c>
      <c r="Q45">
        <v>46</v>
      </c>
      <c r="V45">
        <v>28</v>
      </c>
      <c r="W45">
        <v>48</v>
      </c>
      <c r="AE45">
        <v>54</v>
      </c>
      <c r="AF45">
        <v>47</v>
      </c>
      <c r="AG45">
        <f t="shared" si="0"/>
        <v>-0.12291618444816073</v>
      </c>
      <c r="AI45">
        <v>54</v>
      </c>
      <c r="AJ45">
        <v>47</v>
      </c>
      <c r="AK45">
        <f t="shared" si="1"/>
        <v>-0.12291618444816073</v>
      </c>
      <c r="AL45" t="b">
        <f t="shared" si="2"/>
        <v>0</v>
      </c>
      <c r="AP45">
        <v>54</v>
      </c>
      <c r="AQ45">
        <v>47</v>
      </c>
      <c r="AR45">
        <f t="shared" si="3"/>
        <v>-0.27514222222117046</v>
      </c>
      <c r="AW45">
        <v>62</v>
      </c>
      <c r="AX45">
        <v>44</v>
      </c>
      <c r="AY45">
        <f t="shared" si="4"/>
        <v>-0.3795839637173698</v>
      </c>
      <c r="AZ45">
        <f t="shared" si="5"/>
        <v>3</v>
      </c>
    </row>
    <row r="46" spans="2:52" x14ac:dyDescent="0.35">
      <c r="B46">
        <v>42</v>
      </c>
      <c r="C46">
        <v>28</v>
      </c>
      <c r="P46">
        <v>31</v>
      </c>
      <c r="Q46">
        <v>47</v>
      </c>
      <c r="V46">
        <v>8</v>
      </c>
      <c r="W46">
        <v>49</v>
      </c>
      <c r="AE46">
        <v>28</v>
      </c>
      <c r="AF46">
        <v>48</v>
      </c>
      <c r="AG46">
        <f t="shared" si="0"/>
        <v>-0.12045156812176842</v>
      </c>
      <c r="AI46">
        <v>28</v>
      </c>
      <c r="AJ46">
        <v>48</v>
      </c>
      <c r="AK46">
        <f t="shared" si="1"/>
        <v>-0.12045156812176842</v>
      </c>
      <c r="AL46" t="b">
        <f t="shared" si="2"/>
        <v>0</v>
      </c>
      <c r="AP46">
        <v>28</v>
      </c>
      <c r="AQ46">
        <v>48</v>
      </c>
      <c r="AR46">
        <f t="shared" si="3"/>
        <v>-0.24032830838910399</v>
      </c>
      <c r="AW46">
        <v>12</v>
      </c>
      <c r="AX46">
        <v>46</v>
      </c>
      <c r="AY46">
        <f t="shared" si="4"/>
        <v>-0.30995613605323691</v>
      </c>
      <c r="AZ46">
        <f t="shared" si="5"/>
        <v>3</v>
      </c>
    </row>
    <row r="47" spans="2:52" x14ac:dyDescent="0.35">
      <c r="B47">
        <v>43</v>
      </c>
      <c r="C47">
        <v>68</v>
      </c>
      <c r="P47">
        <v>54</v>
      </c>
      <c r="Q47">
        <v>47</v>
      </c>
      <c r="V47">
        <v>30</v>
      </c>
      <c r="W47">
        <v>50</v>
      </c>
      <c r="AE47">
        <v>8</v>
      </c>
      <c r="AF47">
        <v>49</v>
      </c>
      <c r="AG47">
        <f t="shared" si="0"/>
        <v>-0.11798695179537613</v>
      </c>
      <c r="AI47">
        <v>8</v>
      </c>
      <c r="AJ47">
        <v>49</v>
      </c>
      <c r="AK47">
        <f t="shared" si="1"/>
        <v>-0.11798695179537613</v>
      </c>
      <c r="AL47" t="b">
        <f t="shared" si="2"/>
        <v>0</v>
      </c>
      <c r="AP47">
        <v>8</v>
      </c>
      <c r="AQ47">
        <v>49</v>
      </c>
      <c r="AR47">
        <f t="shared" si="3"/>
        <v>-0.20551439455703754</v>
      </c>
      <c r="AW47">
        <v>31</v>
      </c>
      <c r="AX47">
        <v>47</v>
      </c>
      <c r="AY47">
        <f t="shared" si="4"/>
        <v>-0.27514222222117046</v>
      </c>
      <c r="AZ47">
        <f t="shared" si="5"/>
        <v>3</v>
      </c>
    </row>
    <row r="48" spans="2:52" x14ac:dyDescent="0.35">
      <c r="B48">
        <v>44</v>
      </c>
      <c r="C48">
        <v>34</v>
      </c>
      <c r="P48">
        <v>28</v>
      </c>
      <c r="Q48">
        <v>48</v>
      </c>
      <c r="V48">
        <v>34</v>
      </c>
      <c r="W48">
        <v>50</v>
      </c>
      <c r="AE48">
        <v>30</v>
      </c>
      <c r="AF48">
        <v>50</v>
      </c>
      <c r="AG48">
        <f t="shared" si="0"/>
        <v>-0.11552233546898383</v>
      </c>
      <c r="AI48">
        <v>30</v>
      </c>
      <c r="AJ48">
        <v>50</v>
      </c>
      <c r="AK48">
        <f t="shared" si="1"/>
        <v>-0.11552233546898383</v>
      </c>
      <c r="AL48" t="b">
        <f t="shared" si="2"/>
        <v>0</v>
      </c>
      <c r="AP48">
        <v>30</v>
      </c>
      <c r="AQ48">
        <v>50</v>
      </c>
      <c r="AR48">
        <f t="shared" si="3"/>
        <v>-0.1707004807249711</v>
      </c>
      <c r="AW48">
        <v>54</v>
      </c>
      <c r="AX48">
        <v>47</v>
      </c>
      <c r="AY48">
        <f t="shared" si="4"/>
        <v>-0.27514222222117046</v>
      </c>
      <c r="AZ48">
        <f t="shared" si="5"/>
        <v>3</v>
      </c>
    </row>
    <row r="49" spans="2:52" x14ac:dyDescent="0.35">
      <c r="B49">
        <v>45</v>
      </c>
      <c r="C49">
        <v>27</v>
      </c>
      <c r="P49">
        <v>8</v>
      </c>
      <c r="Q49">
        <v>49</v>
      </c>
      <c r="V49">
        <v>35</v>
      </c>
      <c r="W49">
        <v>52</v>
      </c>
      <c r="AE49">
        <v>34</v>
      </c>
      <c r="AF49">
        <v>50</v>
      </c>
      <c r="AG49">
        <f t="shared" si="0"/>
        <v>-0.11552233546898383</v>
      </c>
      <c r="AI49">
        <v>34</v>
      </c>
      <c r="AJ49">
        <v>50</v>
      </c>
      <c r="AK49">
        <f t="shared" si="1"/>
        <v>-0.11552233546898383</v>
      </c>
      <c r="AL49" t="b">
        <f t="shared" si="2"/>
        <v>0</v>
      </c>
      <c r="AP49">
        <v>34</v>
      </c>
      <c r="AQ49">
        <v>50</v>
      </c>
      <c r="AR49">
        <f t="shared" si="3"/>
        <v>-0.1707004807249711</v>
      </c>
      <c r="AW49">
        <v>28</v>
      </c>
      <c r="AX49">
        <v>48</v>
      </c>
      <c r="AY49">
        <f t="shared" si="4"/>
        <v>-0.24032830838910399</v>
      </c>
      <c r="AZ49">
        <f t="shared" si="5"/>
        <v>3</v>
      </c>
    </row>
    <row r="50" spans="2:52" x14ac:dyDescent="0.35">
      <c r="B50">
        <v>46</v>
      </c>
      <c r="C50">
        <v>100</v>
      </c>
      <c r="P50">
        <v>30</v>
      </c>
      <c r="Q50">
        <v>50</v>
      </c>
      <c r="V50">
        <v>90</v>
      </c>
      <c r="W50">
        <v>56</v>
      </c>
      <c r="AE50">
        <v>35</v>
      </c>
      <c r="AF50">
        <v>52</v>
      </c>
      <c r="AG50">
        <f t="shared" si="0"/>
        <v>-0.11059310281619922</v>
      </c>
      <c r="AI50">
        <v>35</v>
      </c>
      <c r="AJ50">
        <v>52</v>
      </c>
      <c r="AK50">
        <f t="shared" si="1"/>
        <v>-0.11059310281619922</v>
      </c>
      <c r="AL50" t="b">
        <f t="shared" si="2"/>
        <v>0</v>
      </c>
      <c r="AP50">
        <v>35</v>
      </c>
      <c r="AQ50">
        <v>52</v>
      </c>
      <c r="AR50">
        <f t="shared" si="3"/>
        <v>-0.10107265306083818</v>
      </c>
      <c r="AW50">
        <v>8</v>
      </c>
      <c r="AX50">
        <v>49</v>
      </c>
      <c r="AY50">
        <f t="shared" si="4"/>
        <v>-0.20551439455703754</v>
      </c>
      <c r="AZ50">
        <f t="shared" si="5"/>
        <v>3</v>
      </c>
    </row>
    <row r="51" spans="2:52" x14ac:dyDescent="0.35">
      <c r="B51">
        <v>47</v>
      </c>
      <c r="C51">
        <v>99</v>
      </c>
      <c r="P51">
        <v>34</v>
      </c>
      <c r="Q51">
        <v>50</v>
      </c>
      <c r="V51">
        <v>83</v>
      </c>
      <c r="W51">
        <v>61</v>
      </c>
      <c r="AE51">
        <v>90</v>
      </c>
      <c r="AF51">
        <v>56</v>
      </c>
      <c r="AG51">
        <f t="shared" si="0"/>
        <v>-0.10073463751063001</v>
      </c>
      <c r="AI51">
        <v>90</v>
      </c>
      <c r="AJ51">
        <v>56</v>
      </c>
      <c r="AK51">
        <f t="shared" si="1"/>
        <v>-0.10073463751063001</v>
      </c>
      <c r="AL51" t="b">
        <f t="shared" si="2"/>
        <v>0</v>
      </c>
      <c r="AP51">
        <v>90</v>
      </c>
      <c r="AQ51">
        <v>56</v>
      </c>
      <c r="AR51">
        <f t="shared" si="3"/>
        <v>3.8183002267427629E-2</v>
      </c>
      <c r="AW51">
        <v>30</v>
      </c>
      <c r="AX51">
        <v>50</v>
      </c>
      <c r="AY51">
        <f t="shared" si="4"/>
        <v>-0.1707004807249711</v>
      </c>
      <c r="AZ51">
        <f t="shared" si="5"/>
        <v>3</v>
      </c>
    </row>
    <row r="52" spans="2:52" x14ac:dyDescent="0.35">
      <c r="B52">
        <v>48</v>
      </c>
      <c r="C52">
        <v>62</v>
      </c>
      <c r="P52">
        <v>35</v>
      </c>
      <c r="Q52">
        <v>52</v>
      </c>
      <c r="V52">
        <v>48</v>
      </c>
      <c r="W52">
        <v>62</v>
      </c>
      <c r="AE52">
        <v>83</v>
      </c>
      <c r="AF52">
        <v>61</v>
      </c>
      <c r="AG52">
        <f t="shared" si="0"/>
        <v>-8.8411555878668516E-2</v>
      </c>
      <c r="AI52">
        <v>83</v>
      </c>
      <c r="AJ52">
        <v>61</v>
      </c>
      <c r="AK52">
        <f t="shared" si="1"/>
        <v>-8.8411555878668516E-2</v>
      </c>
      <c r="AL52" t="b">
        <f t="shared" si="2"/>
        <v>0</v>
      </c>
      <c r="AP52">
        <v>83</v>
      </c>
      <c r="AQ52">
        <v>61</v>
      </c>
      <c r="AR52">
        <f t="shared" si="3"/>
        <v>0.21225257142775988</v>
      </c>
      <c r="AW52">
        <v>34</v>
      </c>
      <c r="AX52">
        <v>50</v>
      </c>
      <c r="AY52">
        <f t="shared" si="4"/>
        <v>-0.1707004807249711</v>
      </c>
      <c r="AZ52">
        <f t="shared" si="5"/>
        <v>3</v>
      </c>
    </row>
    <row r="53" spans="2:52" x14ac:dyDescent="0.35">
      <c r="B53">
        <v>49</v>
      </c>
      <c r="C53">
        <v>14</v>
      </c>
      <c r="P53">
        <v>90</v>
      </c>
      <c r="Q53">
        <v>56</v>
      </c>
      <c r="V53">
        <v>68</v>
      </c>
      <c r="W53">
        <v>62</v>
      </c>
      <c r="AE53">
        <v>48</v>
      </c>
      <c r="AF53">
        <v>62</v>
      </c>
      <c r="AG53">
        <f t="shared" si="0"/>
        <v>-8.5946939552276211E-2</v>
      </c>
      <c r="AI53">
        <v>48</v>
      </c>
      <c r="AJ53">
        <v>62</v>
      </c>
      <c r="AK53">
        <f t="shared" si="1"/>
        <v>-8.5946939552276211E-2</v>
      </c>
      <c r="AL53" t="b">
        <f t="shared" si="2"/>
        <v>0</v>
      </c>
      <c r="AP53">
        <v>48</v>
      </c>
      <c r="AQ53">
        <v>62</v>
      </c>
      <c r="AR53">
        <f t="shared" si="3"/>
        <v>0.24706648525982636</v>
      </c>
      <c r="AW53">
        <v>35</v>
      </c>
      <c r="AX53">
        <v>52</v>
      </c>
      <c r="AY53">
        <f t="shared" si="4"/>
        <v>-0.10107265306083818</v>
      </c>
      <c r="AZ53">
        <f t="shared" si="5"/>
        <v>3</v>
      </c>
    </row>
    <row r="54" spans="2:52" x14ac:dyDescent="0.35">
      <c r="B54">
        <v>50</v>
      </c>
      <c r="C54">
        <v>67</v>
      </c>
      <c r="P54">
        <v>83</v>
      </c>
      <c r="Q54">
        <v>61</v>
      </c>
      <c r="V54">
        <v>5</v>
      </c>
      <c r="W54">
        <v>65</v>
      </c>
      <c r="AE54">
        <v>68</v>
      </c>
      <c r="AF54">
        <v>62</v>
      </c>
      <c r="AG54">
        <f t="shared" si="0"/>
        <v>-8.5946939552276211E-2</v>
      </c>
      <c r="AI54">
        <v>68</v>
      </c>
      <c r="AJ54">
        <v>62</v>
      </c>
      <c r="AK54">
        <f t="shared" si="1"/>
        <v>-8.5946939552276211E-2</v>
      </c>
      <c r="AL54" t="b">
        <f t="shared" si="2"/>
        <v>0</v>
      </c>
      <c r="AP54">
        <v>68</v>
      </c>
      <c r="AQ54">
        <v>62</v>
      </c>
      <c r="AR54">
        <f t="shared" si="3"/>
        <v>0.24706648525982636</v>
      </c>
      <c r="AW54">
        <v>90</v>
      </c>
      <c r="AX54">
        <v>56</v>
      </c>
      <c r="AY54">
        <f t="shared" si="4"/>
        <v>3.8183002267427629E-2</v>
      </c>
      <c r="AZ54">
        <f t="shared" si="5"/>
        <v>3</v>
      </c>
    </row>
    <row r="55" spans="2:52" x14ac:dyDescent="0.35">
      <c r="B55">
        <v>51</v>
      </c>
      <c r="C55">
        <v>31</v>
      </c>
      <c r="P55">
        <v>48</v>
      </c>
      <c r="Q55">
        <v>62</v>
      </c>
      <c r="V55">
        <v>6</v>
      </c>
      <c r="W55">
        <v>65</v>
      </c>
      <c r="AE55">
        <v>5</v>
      </c>
      <c r="AF55">
        <v>65</v>
      </c>
      <c r="AG55">
        <f t="shared" si="0"/>
        <v>-7.855309057309931E-2</v>
      </c>
      <c r="AI55">
        <v>5</v>
      </c>
      <c r="AJ55">
        <v>65</v>
      </c>
      <c r="AK55">
        <f t="shared" si="1"/>
        <v>-7.855309057309931E-2</v>
      </c>
      <c r="AL55" t="b">
        <f t="shared" si="2"/>
        <v>0</v>
      </c>
      <c r="AP55">
        <v>5</v>
      </c>
      <c r="AQ55">
        <v>65</v>
      </c>
      <c r="AR55">
        <f t="shared" si="3"/>
        <v>0.35150822675602572</v>
      </c>
      <c r="AW55">
        <v>83</v>
      </c>
      <c r="AX55">
        <v>61</v>
      </c>
      <c r="AY55">
        <f t="shared" si="4"/>
        <v>0.21225257142775988</v>
      </c>
      <c r="AZ55">
        <f t="shared" si="5"/>
        <v>3</v>
      </c>
    </row>
    <row r="56" spans="2:52" x14ac:dyDescent="0.35">
      <c r="B56">
        <v>52</v>
      </c>
      <c r="C56">
        <v>76</v>
      </c>
      <c r="P56">
        <v>68</v>
      </c>
      <c r="Q56">
        <v>62</v>
      </c>
      <c r="V56">
        <v>33</v>
      </c>
      <c r="W56">
        <v>65</v>
      </c>
      <c r="AE56">
        <v>6</v>
      </c>
      <c r="AF56">
        <v>65</v>
      </c>
      <c r="AG56">
        <f t="shared" si="0"/>
        <v>-7.855309057309931E-2</v>
      </c>
      <c r="AI56">
        <v>6</v>
      </c>
      <c r="AJ56">
        <v>65</v>
      </c>
      <c r="AK56">
        <f t="shared" si="1"/>
        <v>-7.855309057309931E-2</v>
      </c>
      <c r="AL56" t="b">
        <f t="shared" si="2"/>
        <v>0</v>
      </c>
      <c r="AP56">
        <v>6</v>
      </c>
      <c r="AQ56">
        <v>65</v>
      </c>
      <c r="AR56">
        <f t="shared" si="3"/>
        <v>0.35150822675602572</v>
      </c>
      <c r="AW56">
        <v>48</v>
      </c>
      <c r="AX56">
        <v>62</v>
      </c>
      <c r="AY56">
        <f t="shared" si="4"/>
        <v>0.24706648525982636</v>
      </c>
      <c r="AZ56">
        <f t="shared" si="5"/>
        <v>3</v>
      </c>
    </row>
    <row r="57" spans="2:52" x14ac:dyDescent="0.35">
      <c r="B57">
        <v>53</v>
      </c>
      <c r="C57">
        <v>66</v>
      </c>
      <c r="P57">
        <v>5</v>
      </c>
      <c r="Q57">
        <v>65</v>
      </c>
      <c r="V57">
        <v>57</v>
      </c>
      <c r="W57">
        <v>65</v>
      </c>
      <c r="AE57">
        <v>33</v>
      </c>
      <c r="AF57">
        <v>65</v>
      </c>
      <c r="AG57">
        <f t="shared" si="0"/>
        <v>-7.855309057309931E-2</v>
      </c>
      <c r="AI57">
        <v>33</v>
      </c>
      <c r="AJ57">
        <v>65</v>
      </c>
      <c r="AK57">
        <f t="shared" si="1"/>
        <v>-7.855309057309931E-2</v>
      </c>
      <c r="AL57" t="b">
        <f t="shared" si="2"/>
        <v>0</v>
      </c>
      <c r="AP57">
        <v>33</v>
      </c>
      <c r="AQ57">
        <v>65</v>
      </c>
      <c r="AR57">
        <f t="shared" si="3"/>
        <v>0.35150822675602572</v>
      </c>
      <c r="AW57">
        <v>68</v>
      </c>
      <c r="AX57">
        <v>62</v>
      </c>
      <c r="AY57">
        <f t="shared" si="4"/>
        <v>0.24706648525982636</v>
      </c>
      <c r="AZ57">
        <f t="shared" si="5"/>
        <v>3</v>
      </c>
    </row>
    <row r="58" spans="2:52" x14ac:dyDescent="0.35">
      <c r="B58">
        <v>54</v>
      </c>
      <c r="C58">
        <v>47</v>
      </c>
      <c r="P58">
        <v>6</v>
      </c>
      <c r="Q58">
        <v>65</v>
      </c>
      <c r="V58">
        <v>53</v>
      </c>
      <c r="W58">
        <v>66</v>
      </c>
      <c r="AE58">
        <v>57</v>
      </c>
      <c r="AF58">
        <v>65</v>
      </c>
      <c r="AG58">
        <f t="shared" si="0"/>
        <v>-7.855309057309931E-2</v>
      </c>
      <c r="AI58">
        <v>57</v>
      </c>
      <c r="AJ58">
        <v>65</v>
      </c>
      <c r="AK58">
        <f t="shared" si="1"/>
        <v>-7.855309057309931E-2</v>
      </c>
      <c r="AL58" t="b">
        <f t="shared" si="2"/>
        <v>0</v>
      </c>
      <c r="AP58">
        <v>57</v>
      </c>
      <c r="AQ58">
        <v>65</v>
      </c>
      <c r="AR58">
        <f t="shared" si="3"/>
        <v>0.35150822675602572</v>
      </c>
      <c r="AW58">
        <v>5</v>
      </c>
      <c r="AX58">
        <v>65</v>
      </c>
      <c r="AY58">
        <f t="shared" si="4"/>
        <v>0.35150822675602572</v>
      </c>
      <c r="AZ58">
        <f t="shared" si="5"/>
        <v>3</v>
      </c>
    </row>
    <row r="59" spans="2:52" x14ac:dyDescent="0.35">
      <c r="B59">
        <v>55</v>
      </c>
      <c r="C59">
        <v>31</v>
      </c>
      <c r="P59">
        <v>33</v>
      </c>
      <c r="Q59">
        <v>65</v>
      </c>
      <c r="V59">
        <v>50</v>
      </c>
      <c r="W59">
        <v>67</v>
      </c>
      <c r="AE59">
        <v>53</v>
      </c>
      <c r="AF59">
        <v>66</v>
      </c>
      <c r="AG59">
        <f t="shared" si="0"/>
        <v>-7.6088474246707005E-2</v>
      </c>
      <c r="AI59">
        <v>53</v>
      </c>
      <c r="AJ59">
        <v>66</v>
      </c>
      <c r="AK59">
        <f t="shared" si="1"/>
        <v>-7.6088474246707005E-2</v>
      </c>
      <c r="AL59" t="b">
        <f t="shared" si="2"/>
        <v>0</v>
      </c>
      <c r="AP59">
        <v>53</v>
      </c>
      <c r="AQ59">
        <v>66</v>
      </c>
      <c r="AR59">
        <f t="shared" si="3"/>
        <v>0.38632214058809217</v>
      </c>
      <c r="AW59">
        <v>6</v>
      </c>
      <c r="AX59">
        <v>65</v>
      </c>
      <c r="AY59">
        <f t="shared" si="4"/>
        <v>0.35150822675602572</v>
      </c>
      <c r="AZ59">
        <f t="shared" si="5"/>
        <v>3</v>
      </c>
    </row>
    <row r="60" spans="2:52" x14ac:dyDescent="0.35">
      <c r="B60">
        <v>56</v>
      </c>
      <c r="C60">
        <v>20</v>
      </c>
      <c r="P60">
        <v>57</v>
      </c>
      <c r="Q60">
        <v>65</v>
      </c>
      <c r="V60">
        <v>43</v>
      </c>
      <c r="W60">
        <v>68</v>
      </c>
      <c r="AE60">
        <v>50</v>
      </c>
      <c r="AF60">
        <v>67</v>
      </c>
      <c r="AG60">
        <f t="shared" si="0"/>
        <v>-7.36238579203147E-2</v>
      </c>
      <c r="AI60">
        <v>50</v>
      </c>
      <c r="AJ60">
        <v>67</v>
      </c>
      <c r="AK60">
        <f t="shared" si="1"/>
        <v>-7.36238579203147E-2</v>
      </c>
      <c r="AL60" t="b">
        <f t="shared" si="2"/>
        <v>0</v>
      </c>
      <c r="AP60">
        <v>50</v>
      </c>
      <c r="AQ60">
        <v>67</v>
      </c>
      <c r="AR60">
        <f t="shared" si="3"/>
        <v>0.42113605442015861</v>
      </c>
      <c r="AW60">
        <v>33</v>
      </c>
      <c r="AX60">
        <v>65</v>
      </c>
      <c r="AY60">
        <f t="shared" si="4"/>
        <v>0.35150822675602572</v>
      </c>
      <c r="AZ60">
        <f t="shared" si="5"/>
        <v>3</v>
      </c>
    </row>
    <row r="61" spans="2:52" x14ac:dyDescent="0.35">
      <c r="B61">
        <v>57</v>
      </c>
      <c r="C61">
        <v>65</v>
      </c>
      <c r="P61">
        <v>53</v>
      </c>
      <c r="Q61">
        <v>66</v>
      </c>
      <c r="V61">
        <v>78</v>
      </c>
      <c r="W61">
        <v>69</v>
      </c>
      <c r="AE61">
        <v>43</v>
      </c>
      <c r="AF61">
        <v>68</v>
      </c>
      <c r="AG61">
        <f t="shared" si="0"/>
        <v>-7.1159241593922409E-2</v>
      </c>
      <c r="AI61">
        <v>43</v>
      </c>
      <c r="AJ61">
        <v>68</v>
      </c>
      <c r="AK61">
        <f t="shared" si="1"/>
        <v>-7.1159241593922409E-2</v>
      </c>
      <c r="AL61" t="b">
        <f t="shared" si="2"/>
        <v>0</v>
      </c>
      <c r="AP61">
        <v>43</v>
      </c>
      <c r="AQ61">
        <v>68</v>
      </c>
      <c r="AR61">
        <f t="shared" si="3"/>
        <v>0.45594996825222506</v>
      </c>
      <c r="AW61">
        <v>57</v>
      </c>
      <c r="AX61">
        <v>65</v>
      </c>
      <c r="AY61">
        <f t="shared" si="4"/>
        <v>0.35150822675602572</v>
      </c>
      <c r="AZ61">
        <f t="shared" si="5"/>
        <v>3</v>
      </c>
    </row>
    <row r="62" spans="2:52" x14ac:dyDescent="0.35">
      <c r="B62">
        <v>58</v>
      </c>
      <c r="C62">
        <v>76</v>
      </c>
      <c r="P62">
        <v>50</v>
      </c>
      <c r="Q62">
        <v>67</v>
      </c>
      <c r="V62">
        <v>27</v>
      </c>
      <c r="W62">
        <v>70</v>
      </c>
      <c r="AE62">
        <v>78</v>
      </c>
      <c r="AF62">
        <v>69</v>
      </c>
      <c r="AG62">
        <f t="shared" si="0"/>
        <v>-6.8694625267530104E-2</v>
      </c>
      <c r="AI62">
        <v>78</v>
      </c>
      <c r="AJ62">
        <v>69</v>
      </c>
      <c r="AK62">
        <f t="shared" si="1"/>
        <v>-6.8694625267530104E-2</v>
      </c>
      <c r="AL62" t="b">
        <f t="shared" si="2"/>
        <v>0</v>
      </c>
      <c r="AP62">
        <v>78</v>
      </c>
      <c r="AQ62">
        <v>69</v>
      </c>
      <c r="AR62">
        <f t="shared" si="3"/>
        <v>0.4907638820842915</v>
      </c>
      <c r="AW62">
        <v>53</v>
      </c>
      <c r="AX62">
        <v>66</v>
      </c>
      <c r="AY62">
        <f t="shared" si="4"/>
        <v>0.38632214058809217</v>
      </c>
      <c r="AZ62">
        <f t="shared" si="5"/>
        <v>3</v>
      </c>
    </row>
    <row r="63" spans="2:52" x14ac:dyDescent="0.35">
      <c r="B63">
        <v>59</v>
      </c>
      <c r="C63">
        <v>21</v>
      </c>
      <c r="P63">
        <v>43</v>
      </c>
      <c r="Q63">
        <v>68</v>
      </c>
      <c r="V63">
        <v>81</v>
      </c>
      <c r="W63">
        <v>72</v>
      </c>
      <c r="AE63">
        <v>27</v>
      </c>
      <c r="AF63">
        <v>70</v>
      </c>
      <c r="AG63">
        <f t="shared" si="0"/>
        <v>-6.62300089411378E-2</v>
      </c>
      <c r="AI63">
        <v>27</v>
      </c>
      <c r="AJ63">
        <v>70</v>
      </c>
      <c r="AK63">
        <f t="shared" si="1"/>
        <v>-6.62300089411378E-2</v>
      </c>
      <c r="AL63" t="b">
        <f t="shared" si="2"/>
        <v>0</v>
      </c>
      <c r="AP63">
        <v>27</v>
      </c>
      <c r="AQ63">
        <v>70</v>
      </c>
      <c r="AR63">
        <f t="shared" si="3"/>
        <v>0.525577795916358</v>
      </c>
      <c r="AW63">
        <v>50</v>
      </c>
      <c r="AX63">
        <v>67</v>
      </c>
      <c r="AY63">
        <f t="shared" si="4"/>
        <v>0.42113605442015861</v>
      </c>
      <c r="AZ63">
        <f t="shared" si="5"/>
        <v>3</v>
      </c>
    </row>
    <row r="64" spans="2:52" x14ac:dyDescent="0.35">
      <c r="B64">
        <v>60</v>
      </c>
      <c r="C64">
        <v>28</v>
      </c>
      <c r="P64">
        <v>78</v>
      </c>
      <c r="Q64">
        <v>69</v>
      </c>
      <c r="V64">
        <v>91</v>
      </c>
      <c r="W64">
        <v>72</v>
      </c>
      <c r="AE64">
        <v>81</v>
      </c>
      <c r="AF64">
        <v>72</v>
      </c>
      <c r="AG64">
        <f t="shared" si="0"/>
        <v>-6.1300776288353197E-2</v>
      </c>
      <c r="AI64">
        <v>81</v>
      </c>
      <c r="AJ64">
        <v>72</v>
      </c>
      <c r="AK64">
        <f t="shared" si="1"/>
        <v>-6.1300776288353197E-2</v>
      </c>
      <c r="AL64" t="b">
        <f t="shared" si="2"/>
        <v>0</v>
      </c>
      <c r="AP64">
        <v>81</v>
      </c>
      <c r="AQ64">
        <v>72</v>
      </c>
      <c r="AR64">
        <f t="shared" si="3"/>
        <v>0.59520562358049089</v>
      </c>
      <c r="AW64">
        <v>43</v>
      </c>
      <c r="AX64">
        <v>68</v>
      </c>
      <c r="AY64">
        <f t="shared" si="4"/>
        <v>0.45594996825222506</v>
      </c>
      <c r="AZ64">
        <f t="shared" si="5"/>
        <v>3</v>
      </c>
    </row>
    <row r="65" spans="2:52" x14ac:dyDescent="0.35">
      <c r="B65">
        <v>61</v>
      </c>
      <c r="C65">
        <v>79</v>
      </c>
      <c r="P65">
        <v>27</v>
      </c>
      <c r="Q65">
        <v>70</v>
      </c>
      <c r="V65">
        <v>67</v>
      </c>
      <c r="W65">
        <v>75</v>
      </c>
      <c r="AE65">
        <v>91</v>
      </c>
      <c r="AF65">
        <v>72</v>
      </c>
      <c r="AG65">
        <f t="shared" si="0"/>
        <v>-6.1300776288353197E-2</v>
      </c>
      <c r="AI65">
        <v>91</v>
      </c>
      <c r="AJ65">
        <v>72</v>
      </c>
      <c r="AK65">
        <f t="shared" si="1"/>
        <v>-6.1300776288353197E-2</v>
      </c>
      <c r="AL65" t="b">
        <f t="shared" si="2"/>
        <v>0</v>
      </c>
      <c r="AP65">
        <v>91</v>
      </c>
      <c r="AQ65">
        <v>72</v>
      </c>
      <c r="AR65">
        <f t="shared" si="3"/>
        <v>0.59520562358049089</v>
      </c>
      <c r="AW65">
        <v>78</v>
      </c>
      <c r="AX65">
        <v>69</v>
      </c>
      <c r="AY65">
        <f t="shared" si="4"/>
        <v>0.4907638820842915</v>
      </c>
      <c r="AZ65">
        <f t="shared" si="5"/>
        <v>3</v>
      </c>
    </row>
    <row r="66" spans="2:52" x14ac:dyDescent="0.35">
      <c r="B66">
        <v>62</v>
      </c>
      <c r="C66">
        <v>44</v>
      </c>
      <c r="P66">
        <v>81</v>
      </c>
      <c r="Q66">
        <v>72</v>
      </c>
      <c r="V66">
        <v>71</v>
      </c>
      <c r="W66">
        <v>75</v>
      </c>
      <c r="AE66">
        <v>67</v>
      </c>
      <c r="AF66">
        <v>75</v>
      </c>
      <c r="AG66">
        <f t="shared" si="0"/>
        <v>-5.3906927309176296E-2</v>
      </c>
      <c r="AI66">
        <v>67</v>
      </c>
      <c r="AJ66">
        <v>75</v>
      </c>
      <c r="AK66">
        <f t="shared" si="1"/>
        <v>-5.3906927309176296E-2</v>
      </c>
      <c r="AL66" t="b">
        <f t="shared" si="2"/>
        <v>0</v>
      </c>
      <c r="AP66">
        <v>67</v>
      </c>
      <c r="AQ66">
        <v>75</v>
      </c>
      <c r="AR66">
        <f t="shared" si="3"/>
        <v>0.69964736507669023</v>
      </c>
      <c r="AW66">
        <v>27</v>
      </c>
      <c r="AX66">
        <v>70</v>
      </c>
      <c r="AY66">
        <f t="shared" si="4"/>
        <v>0.525577795916358</v>
      </c>
      <c r="AZ66">
        <f t="shared" si="5"/>
        <v>3</v>
      </c>
    </row>
    <row r="67" spans="2:52" x14ac:dyDescent="0.35">
      <c r="B67">
        <v>63</v>
      </c>
      <c r="C67">
        <v>91</v>
      </c>
      <c r="P67">
        <v>91</v>
      </c>
      <c r="Q67">
        <v>72</v>
      </c>
      <c r="V67">
        <v>32</v>
      </c>
      <c r="W67">
        <v>76</v>
      </c>
      <c r="AE67">
        <v>71</v>
      </c>
      <c r="AF67">
        <v>75</v>
      </c>
      <c r="AG67">
        <f t="shared" si="0"/>
        <v>-5.3906927309176296E-2</v>
      </c>
      <c r="AI67">
        <v>71</v>
      </c>
      <c r="AJ67">
        <v>75</v>
      </c>
      <c r="AK67">
        <f t="shared" si="1"/>
        <v>-5.3906927309176296E-2</v>
      </c>
      <c r="AL67" t="b">
        <f t="shared" si="2"/>
        <v>0</v>
      </c>
      <c r="AP67">
        <v>71</v>
      </c>
      <c r="AQ67">
        <v>75</v>
      </c>
      <c r="AR67">
        <f t="shared" si="3"/>
        <v>0.69964736507669023</v>
      </c>
      <c r="AW67">
        <v>81</v>
      </c>
      <c r="AX67">
        <v>72</v>
      </c>
      <c r="AY67">
        <f t="shared" si="4"/>
        <v>0.59520562358049089</v>
      </c>
      <c r="AZ67">
        <f t="shared" si="5"/>
        <v>3</v>
      </c>
    </row>
    <row r="68" spans="2:52" x14ac:dyDescent="0.35">
      <c r="B68">
        <v>64</v>
      </c>
      <c r="C68">
        <v>96</v>
      </c>
      <c r="P68">
        <v>67</v>
      </c>
      <c r="Q68">
        <v>75</v>
      </c>
      <c r="V68">
        <v>52</v>
      </c>
      <c r="W68">
        <v>76</v>
      </c>
      <c r="AE68">
        <v>32</v>
      </c>
      <c r="AF68">
        <v>76</v>
      </c>
      <c r="AG68">
        <f t="shared" si="0"/>
        <v>-5.1442310982783991E-2</v>
      </c>
      <c r="AI68">
        <v>32</v>
      </c>
      <c r="AJ68">
        <v>76</v>
      </c>
      <c r="AK68">
        <f t="shared" si="1"/>
        <v>-5.1442310982783991E-2</v>
      </c>
      <c r="AL68" t="b">
        <f t="shared" si="2"/>
        <v>0</v>
      </c>
      <c r="AP68">
        <v>32</v>
      </c>
      <c r="AQ68">
        <v>76</v>
      </c>
      <c r="AR68">
        <f t="shared" si="3"/>
        <v>0.73446127890875668</v>
      </c>
      <c r="AW68">
        <v>91</v>
      </c>
      <c r="AX68">
        <v>72</v>
      </c>
      <c r="AY68">
        <f t="shared" si="4"/>
        <v>0.59520562358049089</v>
      </c>
      <c r="AZ68">
        <f t="shared" si="5"/>
        <v>3</v>
      </c>
    </row>
    <row r="69" spans="2:52" x14ac:dyDescent="0.35">
      <c r="B69">
        <v>65</v>
      </c>
      <c r="C69">
        <v>99</v>
      </c>
      <c r="P69">
        <v>71</v>
      </c>
      <c r="Q69">
        <v>75</v>
      </c>
      <c r="V69">
        <v>58</v>
      </c>
      <c r="W69">
        <v>76</v>
      </c>
      <c r="AE69">
        <v>52</v>
      </c>
      <c r="AF69">
        <v>76</v>
      </c>
      <c r="AG69">
        <f t="shared" si="0"/>
        <v>-5.1442310982783991E-2</v>
      </c>
      <c r="AI69">
        <v>52</v>
      </c>
      <c r="AJ69">
        <v>76</v>
      </c>
      <c r="AK69">
        <f t="shared" si="1"/>
        <v>-5.1442310982783991E-2</v>
      </c>
      <c r="AL69" t="b">
        <f t="shared" si="2"/>
        <v>0</v>
      </c>
      <c r="AP69">
        <v>52</v>
      </c>
      <c r="AQ69">
        <v>76</v>
      </c>
      <c r="AR69">
        <f t="shared" si="3"/>
        <v>0.73446127890875668</v>
      </c>
      <c r="AW69">
        <v>67</v>
      </c>
      <c r="AX69">
        <v>75</v>
      </c>
      <c r="AY69">
        <f t="shared" si="4"/>
        <v>0.69964736507669023</v>
      </c>
      <c r="AZ69">
        <f t="shared" si="5"/>
        <v>3</v>
      </c>
    </row>
    <row r="70" spans="2:52" x14ac:dyDescent="0.35">
      <c r="B70">
        <v>66</v>
      </c>
      <c r="C70">
        <v>9</v>
      </c>
      <c r="P70">
        <v>32</v>
      </c>
      <c r="Q70">
        <v>76</v>
      </c>
      <c r="V70">
        <v>1</v>
      </c>
      <c r="W70">
        <v>77</v>
      </c>
      <c r="AE70">
        <v>58</v>
      </c>
      <c r="AF70">
        <v>76</v>
      </c>
      <c r="AG70">
        <f t="shared" si="0"/>
        <v>-5.1442310982783991E-2</v>
      </c>
      <c r="AI70">
        <v>58</v>
      </c>
      <c r="AJ70">
        <v>76</v>
      </c>
      <c r="AK70">
        <f t="shared" si="1"/>
        <v>-5.1442310982783991E-2</v>
      </c>
      <c r="AL70" t="b">
        <f t="shared" si="2"/>
        <v>0</v>
      </c>
      <c r="AP70">
        <v>58</v>
      </c>
      <c r="AQ70">
        <v>76</v>
      </c>
      <c r="AR70">
        <f t="shared" si="3"/>
        <v>0.73446127890875668</v>
      </c>
      <c r="AW70">
        <v>71</v>
      </c>
      <c r="AX70">
        <v>75</v>
      </c>
      <c r="AY70">
        <f t="shared" si="4"/>
        <v>0.69964736507669023</v>
      </c>
      <c r="AZ70">
        <f t="shared" si="5"/>
        <v>3</v>
      </c>
    </row>
    <row r="71" spans="2:52" x14ac:dyDescent="0.35">
      <c r="B71">
        <v>67</v>
      </c>
      <c r="C71">
        <v>75</v>
      </c>
      <c r="P71">
        <v>52</v>
      </c>
      <c r="Q71">
        <v>76</v>
      </c>
      <c r="V71">
        <v>39</v>
      </c>
      <c r="W71">
        <v>77</v>
      </c>
      <c r="AE71">
        <v>1</v>
      </c>
      <c r="AF71">
        <v>77</v>
      </c>
      <c r="AG71">
        <f t="shared" ref="AG71:AG99" si="6">(AF71-$AA$5)/$AA$6</f>
        <v>-4.8977694656391693E-2</v>
      </c>
      <c r="AI71">
        <v>1</v>
      </c>
      <c r="AJ71">
        <v>77</v>
      </c>
      <c r="AK71">
        <f t="shared" ref="AK71:AK99" si="7">(AJ71-$AA$5)/$AA$6</f>
        <v>-4.8977694656391693E-2</v>
      </c>
      <c r="AL71" t="b">
        <f t="shared" ref="AL71:AL99" si="8">IF(AK71&gt;3,"Y")</f>
        <v>0</v>
      </c>
      <c r="AP71">
        <v>1</v>
      </c>
      <c r="AQ71">
        <v>77</v>
      </c>
      <c r="AR71">
        <f t="shared" ref="AR71:AR98" si="9">(AQ71-$AU$6)/$AU$7</f>
        <v>0.76927519274082312</v>
      </c>
      <c r="AW71">
        <v>32</v>
      </c>
      <c r="AX71">
        <v>76</v>
      </c>
      <c r="AY71">
        <f t="shared" si="4"/>
        <v>0.73446127890875668</v>
      </c>
      <c r="AZ71">
        <f t="shared" si="5"/>
        <v>3</v>
      </c>
    </row>
    <row r="72" spans="2:52" x14ac:dyDescent="0.35">
      <c r="B72">
        <v>68</v>
      </c>
      <c r="C72">
        <v>62</v>
      </c>
      <c r="P72">
        <v>58</v>
      </c>
      <c r="Q72">
        <v>76</v>
      </c>
      <c r="V72">
        <v>77</v>
      </c>
      <c r="W72">
        <v>77</v>
      </c>
      <c r="AE72">
        <v>39</v>
      </c>
      <c r="AF72">
        <v>77</v>
      </c>
      <c r="AG72">
        <f t="shared" si="6"/>
        <v>-4.8977694656391693E-2</v>
      </c>
      <c r="AI72">
        <v>39</v>
      </c>
      <c r="AJ72">
        <v>77</v>
      </c>
      <c r="AK72">
        <f t="shared" si="7"/>
        <v>-4.8977694656391693E-2</v>
      </c>
      <c r="AL72" t="b">
        <f t="shared" si="8"/>
        <v>0</v>
      </c>
      <c r="AP72">
        <v>39</v>
      </c>
      <c r="AQ72">
        <v>77</v>
      </c>
      <c r="AR72">
        <f t="shared" si="9"/>
        <v>0.76927519274082312</v>
      </c>
      <c r="AW72">
        <v>52</v>
      </c>
      <c r="AX72">
        <v>76</v>
      </c>
      <c r="AY72">
        <f t="shared" si="4"/>
        <v>0.73446127890875668</v>
      </c>
      <c r="AZ72">
        <f t="shared" si="5"/>
        <v>3</v>
      </c>
    </row>
    <row r="73" spans="2:52" x14ac:dyDescent="0.35">
      <c r="B73">
        <v>69</v>
      </c>
      <c r="C73">
        <v>80</v>
      </c>
      <c r="P73">
        <v>1</v>
      </c>
      <c r="Q73">
        <v>77</v>
      </c>
      <c r="V73">
        <v>86</v>
      </c>
      <c r="W73">
        <v>77</v>
      </c>
      <c r="AE73">
        <v>77</v>
      </c>
      <c r="AF73">
        <v>77</v>
      </c>
      <c r="AG73">
        <f t="shared" si="6"/>
        <v>-4.8977694656391693E-2</v>
      </c>
      <c r="AI73">
        <v>77</v>
      </c>
      <c r="AJ73">
        <v>77</v>
      </c>
      <c r="AK73">
        <f t="shared" si="7"/>
        <v>-4.8977694656391693E-2</v>
      </c>
      <c r="AL73" t="b">
        <f t="shared" si="8"/>
        <v>0</v>
      </c>
      <c r="AP73">
        <v>77</v>
      </c>
      <c r="AQ73">
        <v>77</v>
      </c>
      <c r="AR73">
        <f t="shared" si="9"/>
        <v>0.76927519274082312</v>
      </c>
      <c r="AW73">
        <v>58</v>
      </c>
      <c r="AX73">
        <v>76</v>
      </c>
      <c r="AY73">
        <f t="shared" si="4"/>
        <v>0.73446127890875668</v>
      </c>
      <c r="AZ73">
        <f t="shared" si="5"/>
        <v>3</v>
      </c>
    </row>
    <row r="74" spans="2:52" x14ac:dyDescent="0.35">
      <c r="B74">
        <v>70</v>
      </c>
      <c r="C74">
        <v>85</v>
      </c>
      <c r="P74">
        <v>39</v>
      </c>
      <c r="Q74">
        <v>77</v>
      </c>
      <c r="V74">
        <v>14</v>
      </c>
      <c r="W74">
        <v>79</v>
      </c>
      <c r="AE74">
        <v>86</v>
      </c>
      <c r="AF74">
        <v>77</v>
      </c>
      <c r="AG74">
        <f t="shared" si="6"/>
        <v>-4.8977694656391693E-2</v>
      </c>
      <c r="AI74">
        <v>86</v>
      </c>
      <c r="AJ74">
        <v>77</v>
      </c>
      <c r="AK74">
        <f t="shared" si="7"/>
        <v>-4.8977694656391693E-2</v>
      </c>
      <c r="AL74" t="b">
        <f t="shared" si="8"/>
        <v>0</v>
      </c>
      <c r="AP74">
        <v>86</v>
      </c>
      <c r="AQ74">
        <v>77</v>
      </c>
      <c r="AR74">
        <f t="shared" si="9"/>
        <v>0.76927519274082312</v>
      </c>
      <c r="AW74">
        <v>1</v>
      </c>
      <c r="AX74">
        <v>77</v>
      </c>
      <c r="AY74">
        <f t="shared" ref="AY74:AY101" si="10">AR71</f>
        <v>0.76927519274082312</v>
      </c>
      <c r="AZ74">
        <f t="shared" ref="AZ74:AZ101" si="11">IF(AY74&lt;-3,0,IF(AY74&lt;-2,1.5,IF(AY74&lt;-1,2,IF(AY74&lt;1,3,IF(AY74&lt;2,4,5)))))</f>
        <v>3</v>
      </c>
    </row>
    <row r="75" spans="2:52" x14ac:dyDescent="0.35">
      <c r="B75">
        <v>71</v>
      </c>
      <c r="C75">
        <v>75</v>
      </c>
      <c r="P75">
        <v>77</v>
      </c>
      <c r="Q75">
        <v>77</v>
      </c>
      <c r="V75">
        <v>61</v>
      </c>
      <c r="W75">
        <v>79</v>
      </c>
      <c r="AE75">
        <v>14</v>
      </c>
      <c r="AF75">
        <v>79</v>
      </c>
      <c r="AG75">
        <f t="shared" si="6"/>
        <v>-4.404846200360709E-2</v>
      </c>
      <c r="AI75">
        <v>14</v>
      </c>
      <c r="AJ75">
        <v>79</v>
      </c>
      <c r="AK75">
        <f t="shared" si="7"/>
        <v>-4.404846200360709E-2</v>
      </c>
      <c r="AL75" t="b">
        <f t="shared" si="8"/>
        <v>0</v>
      </c>
      <c r="AP75">
        <v>14</v>
      </c>
      <c r="AQ75">
        <v>79</v>
      </c>
      <c r="AR75">
        <f t="shared" si="9"/>
        <v>0.83890302040495601</v>
      </c>
      <c r="AW75">
        <v>39</v>
      </c>
      <c r="AX75">
        <v>77</v>
      </c>
      <c r="AY75">
        <f t="shared" si="10"/>
        <v>0.76927519274082312</v>
      </c>
      <c r="AZ75">
        <f t="shared" si="11"/>
        <v>3</v>
      </c>
    </row>
    <row r="76" spans="2:52" x14ac:dyDescent="0.35">
      <c r="B76">
        <v>72</v>
      </c>
      <c r="C76">
        <v>8</v>
      </c>
      <c r="P76">
        <v>86</v>
      </c>
      <c r="Q76">
        <v>77</v>
      </c>
      <c r="V76">
        <v>37</v>
      </c>
      <c r="W76">
        <v>80</v>
      </c>
      <c r="AE76">
        <v>61</v>
      </c>
      <c r="AF76">
        <v>79</v>
      </c>
      <c r="AG76">
        <f t="shared" si="6"/>
        <v>-4.404846200360709E-2</v>
      </c>
      <c r="AI76">
        <v>61</v>
      </c>
      <c r="AJ76">
        <v>79</v>
      </c>
      <c r="AK76">
        <f t="shared" si="7"/>
        <v>-4.404846200360709E-2</v>
      </c>
      <c r="AL76" t="b">
        <f t="shared" si="8"/>
        <v>0</v>
      </c>
      <c r="AP76">
        <v>61</v>
      </c>
      <c r="AQ76">
        <v>79</v>
      </c>
      <c r="AR76">
        <f t="shared" si="9"/>
        <v>0.83890302040495601</v>
      </c>
      <c r="AW76">
        <v>77</v>
      </c>
      <c r="AX76">
        <v>77</v>
      </c>
      <c r="AY76">
        <f t="shared" si="10"/>
        <v>0.76927519274082312</v>
      </c>
      <c r="AZ76">
        <f t="shared" si="11"/>
        <v>3</v>
      </c>
    </row>
    <row r="77" spans="2:52" x14ac:dyDescent="0.35">
      <c r="B77">
        <v>73</v>
      </c>
      <c r="C77">
        <v>5</v>
      </c>
      <c r="P77">
        <v>14</v>
      </c>
      <c r="Q77">
        <v>79</v>
      </c>
      <c r="V77">
        <v>69</v>
      </c>
      <c r="W77">
        <v>80</v>
      </c>
      <c r="AE77">
        <v>37</v>
      </c>
      <c r="AF77">
        <v>80</v>
      </c>
      <c r="AG77">
        <f t="shared" si="6"/>
        <v>-4.1583845677214785E-2</v>
      </c>
      <c r="AI77">
        <v>37</v>
      </c>
      <c r="AJ77">
        <v>80</v>
      </c>
      <c r="AK77">
        <f t="shared" si="7"/>
        <v>-4.1583845677214785E-2</v>
      </c>
      <c r="AL77" t="b">
        <f t="shared" si="8"/>
        <v>0</v>
      </c>
      <c r="AP77">
        <v>37</v>
      </c>
      <c r="AQ77">
        <v>80</v>
      </c>
      <c r="AR77">
        <f t="shared" si="9"/>
        <v>0.87371693423702246</v>
      </c>
      <c r="AW77">
        <v>86</v>
      </c>
      <c r="AX77">
        <v>77</v>
      </c>
      <c r="AY77">
        <f t="shared" si="10"/>
        <v>0.76927519274082312</v>
      </c>
      <c r="AZ77">
        <f t="shared" si="11"/>
        <v>3</v>
      </c>
    </row>
    <row r="78" spans="2:52" x14ac:dyDescent="0.35">
      <c r="B78">
        <v>74</v>
      </c>
      <c r="C78">
        <v>18</v>
      </c>
      <c r="P78">
        <v>61</v>
      </c>
      <c r="Q78">
        <v>79</v>
      </c>
      <c r="V78">
        <v>85</v>
      </c>
      <c r="W78">
        <v>82</v>
      </c>
      <c r="AE78">
        <v>69</v>
      </c>
      <c r="AF78">
        <v>80</v>
      </c>
      <c r="AG78">
        <f t="shared" si="6"/>
        <v>-4.1583845677214785E-2</v>
      </c>
      <c r="AI78">
        <v>69</v>
      </c>
      <c r="AJ78">
        <v>80</v>
      </c>
      <c r="AK78">
        <f t="shared" si="7"/>
        <v>-4.1583845677214785E-2</v>
      </c>
      <c r="AL78" t="b">
        <f t="shared" si="8"/>
        <v>0</v>
      </c>
      <c r="AP78">
        <v>69</v>
      </c>
      <c r="AQ78">
        <v>80</v>
      </c>
      <c r="AR78">
        <f t="shared" si="9"/>
        <v>0.87371693423702246</v>
      </c>
      <c r="AW78">
        <v>14</v>
      </c>
      <c r="AX78">
        <v>79</v>
      </c>
      <c r="AY78">
        <f t="shared" si="10"/>
        <v>0.83890302040495601</v>
      </c>
      <c r="AZ78">
        <f t="shared" si="11"/>
        <v>3</v>
      </c>
    </row>
    <row r="79" spans="2:52" x14ac:dyDescent="0.35">
      <c r="B79">
        <v>75</v>
      </c>
      <c r="C79">
        <v>23</v>
      </c>
      <c r="P79">
        <v>37</v>
      </c>
      <c r="Q79">
        <v>80</v>
      </c>
      <c r="V79">
        <v>89</v>
      </c>
      <c r="W79">
        <v>83</v>
      </c>
      <c r="AE79">
        <v>85</v>
      </c>
      <c r="AF79">
        <v>82</v>
      </c>
      <c r="AG79">
        <f t="shared" si="6"/>
        <v>-3.665461302443019E-2</v>
      </c>
      <c r="AI79">
        <v>85</v>
      </c>
      <c r="AJ79">
        <v>82</v>
      </c>
      <c r="AK79">
        <f t="shared" si="7"/>
        <v>-3.665461302443019E-2</v>
      </c>
      <c r="AL79" t="b">
        <f t="shared" si="8"/>
        <v>0</v>
      </c>
      <c r="AP79">
        <v>85</v>
      </c>
      <c r="AQ79">
        <v>82</v>
      </c>
      <c r="AR79">
        <f t="shared" si="9"/>
        <v>0.94334476190115546</v>
      </c>
      <c r="AW79">
        <v>61</v>
      </c>
      <c r="AX79">
        <v>79</v>
      </c>
      <c r="AY79">
        <f t="shared" si="10"/>
        <v>0.83890302040495601</v>
      </c>
      <c r="AZ79">
        <f t="shared" si="11"/>
        <v>3</v>
      </c>
    </row>
    <row r="80" spans="2:52" x14ac:dyDescent="0.35">
      <c r="B80">
        <v>76</v>
      </c>
      <c r="C80">
        <v>88</v>
      </c>
      <c r="P80">
        <v>69</v>
      </c>
      <c r="Q80">
        <v>80</v>
      </c>
      <c r="V80">
        <v>70</v>
      </c>
      <c r="W80">
        <v>85</v>
      </c>
      <c r="AE80">
        <v>89</v>
      </c>
      <c r="AF80">
        <v>83</v>
      </c>
      <c r="AG80">
        <f t="shared" si="6"/>
        <v>-3.4189996698037885E-2</v>
      </c>
      <c r="AI80">
        <v>89</v>
      </c>
      <c r="AJ80">
        <v>83</v>
      </c>
      <c r="AK80">
        <f t="shared" si="7"/>
        <v>-3.4189996698037885E-2</v>
      </c>
      <c r="AL80" t="b">
        <f t="shared" si="8"/>
        <v>0</v>
      </c>
      <c r="AP80">
        <v>89</v>
      </c>
      <c r="AQ80">
        <v>83</v>
      </c>
      <c r="AR80">
        <f t="shared" si="9"/>
        <v>0.97815867573322191</v>
      </c>
      <c r="AW80">
        <v>37</v>
      </c>
      <c r="AX80">
        <v>80</v>
      </c>
      <c r="AY80">
        <f t="shared" si="10"/>
        <v>0.87371693423702246</v>
      </c>
      <c r="AZ80">
        <f t="shared" si="11"/>
        <v>3</v>
      </c>
    </row>
    <row r="81" spans="2:52" x14ac:dyDescent="0.35">
      <c r="B81">
        <v>77</v>
      </c>
      <c r="C81">
        <v>77</v>
      </c>
      <c r="P81">
        <v>85</v>
      </c>
      <c r="Q81">
        <v>82</v>
      </c>
      <c r="V81">
        <v>82</v>
      </c>
      <c r="W81">
        <v>86</v>
      </c>
      <c r="AE81">
        <v>70</v>
      </c>
      <c r="AF81">
        <v>85</v>
      </c>
      <c r="AG81">
        <f t="shared" si="6"/>
        <v>-2.9260764045253282E-2</v>
      </c>
      <c r="AI81">
        <v>70</v>
      </c>
      <c r="AJ81">
        <v>85</v>
      </c>
      <c r="AK81">
        <f t="shared" si="7"/>
        <v>-2.9260764045253282E-2</v>
      </c>
      <c r="AL81" t="b">
        <f t="shared" si="8"/>
        <v>0</v>
      </c>
      <c r="AP81">
        <v>70</v>
      </c>
      <c r="AQ81">
        <v>85</v>
      </c>
      <c r="AR81">
        <f t="shared" si="9"/>
        <v>1.0477865033973548</v>
      </c>
      <c r="AW81">
        <v>69</v>
      </c>
      <c r="AX81">
        <v>80</v>
      </c>
      <c r="AY81">
        <f t="shared" si="10"/>
        <v>0.87371693423702246</v>
      </c>
      <c r="AZ81">
        <f t="shared" si="11"/>
        <v>3</v>
      </c>
    </row>
    <row r="82" spans="2:52" x14ac:dyDescent="0.35">
      <c r="B82">
        <v>78</v>
      </c>
      <c r="C82">
        <v>69</v>
      </c>
      <c r="P82">
        <v>89</v>
      </c>
      <c r="Q82">
        <v>83</v>
      </c>
      <c r="V82">
        <v>88</v>
      </c>
      <c r="W82">
        <v>86</v>
      </c>
      <c r="AE82">
        <v>82</v>
      </c>
      <c r="AF82">
        <v>86</v>
      </c>
      <c r="AG82">
        <f t="shared" si="6"/>
        <v>-2.679614771886098E-2</v>
      </c>
      <c r="AI82">
        <v>82</v>
      </c>
      <c r="AJ82">
        <v>86</v>
      </c>
      <c r="AK82">
        <f t="shared" si="7"/>
        <v>-2.679614771886098E-2</v>
      </c>
      <c r="AL82" t="b">
        <f t="shared" si="8"/>
        <v>0</v>
      </c>
      <c r="AP82">
        <v>82</v>
      </c>
      <c r="AQ82">
        <v>86</v>
      </c>
      <c r="AR82">
        <f t="shared" si="9"/>
        <v>1.0826004172294212</v>
      </c>
      <c r="AW82">
        <v>85</v>
      </c>
      <c r="AX82">
        <v>82</v>
      </c>
      <c r="AY82">
        <f t="shared" si="10"/>
        <v>0.94334476190115546</v>
      </c>
      <c r="AZ82">
        <f t="shared" si="11"/>
        <v>3</v>
      </c>
    </row>
    <row r="83" spans="2:52" x14ac:dyDescent="0.35">
      <c r="B83">
        <v>79</v>
      </c>
      <c r="C83">
        <v>35</v>
      </c>
      <c r="P83">
        <v>70</v>
      </c>
      <c r="Q83">
        <v>85</v>
      </c>
      <c r="V83">
        <v>10</v>
      </c>
      <c r="W83">
        <v>88</v>
      </c>
      <c r="AE83">
        <v>88</v>
      </c>
      <c r="AF83">
        <v>86</v>
      </c>
      <c r="AG83">
        <f t="shared" si="6"/>
        <v>-2.679614771886098E-2</v>
      </c>
      <c r="AI83">
        <v>88</v>
      </c>
      <c r="AJ83">
        <v>86</v>
      </c>
      <c r="AK83">
        <f t="shared" si="7"/>
        <v>-2.679614771886098E-2</v>
      </c>
      <c r="AL83" t="b">
        <f t="shared" si="8"/>
        <v>0</v>
      </c>
      <c r="AP83">
        <v>88</v>
      </c>
      <c r="AQ83">
        <v>86</v>
      </c>
      <c r="AR83">
        <f t="shared" si="9"/>
        <v>1.0826004172294212</v>
      </c>
      <c r="AW83">
        <v>89</v>
      </c>
      <c r="AX83">
        <v>83</v>
      </c>
      <c r="AY83">
        <f t="shared" si="10"/>
        <v>0.97815867573322191</v>
      </c>
      <c r="AZ83">
        <f t="shared" si="11"/>
        <v>3</v>
      </c>
    </row>
    <row r="84" spans="2:52" x14ac:dyDescent="0.35">
      <c r="B84">
        <v>80</v>
      </c>
      <c r="C84">
        <v>42</v>
      </c>
      <c r="P84">
        <v>82</v>
      </c>
      <c r="Q84">
        <v>86</v>
      </c>
      <c r="V84">
        <v>76</v>
      </c>
      <c r="W84">
        <v>88</v>
      </c>
      <c r="AE84">
        <v>10</v>
      </c>
      <c r="AF84">
        <v>88</v>
      </c>
      <c r="AG84">
        <f t="shared" si="6"/>
        <v>-2.1866915066076378E-2</v>
      </c>
      <c r="AI84">
        <v>10</v>
      </c>
      <c r="AJ84">
        <v>88</v>
      </c>
      <c r="AK84">
        <f t="shared" si="7"/>
        <v>-2.1866915066076378E-2</v>
      </c>
      <c r="AL84" t="b">
        <f t="shared" si="8"/>
        <v>0</v>
      </c>
      <c r="AP84">
        <v>10</v>
      </c>
      <c r="AQ84">
        <v>88</v>
      </c>
      <c r="AR84">
        <f t="shared" si="9"/>
        <v>1.1522282448935541</v>
      </c>
      <c r="AW84">
        <v>70</v>
      </c>
      <c r="AX84">
        <v>85</v>
      </c>
      <c r="AY84">
        <f t="shared" si="10"/>
        <v>1.0477865033973548</v>
      </c>
      <c r="AZ84">
        <f t="shared" si="11"/>
        <v>4</v>
      </c>
    </row>
    <row r="85" spans="2:52" x14ac:dyDescent="0.35">
      <c r="B85">
        <v>81</v>
      </c>
      <c r="C85">
        <v>72</v>
      </c>
      <c r="P85">
        <v>88</v>
      </c>
      <c r="Q85">
        <v>86</v>
      </c>
      <c r="V85">
        <v>93</v>
      </c>
      <c r="W85">
        <v>90</v>
      </c>
      <c r="AE85">
        <v>76</v>
      </c>
      <c r="AF85">
        <v>88</v>
      </c>
      <c r="AG85">
        <f t="shared" si="6"/>
        <v>-2.1866915066076378E-2</v>
      </c>
      <c r="AI85">
        <v>76</v>
      </c>
      <c r="AJ85">
        <v>88</v>
      </c>
      <c r="AK85">
        <f t="shared" si="7"/>
        <v>-2.1866915066076378E-2</v>
      </c>
      <c r="AL85" t="b">
        <f t="shared" si="8"/>
        <v>0</v>
      </c>
      <c r="AP85">
        <v>76</v>
      </c>
      <c r="AQ85">
        <v>88</v>
      </c>
      <c r="AR85">
        <f t="shared" si="9"/>
        <v>1.1522282448935541</v>
      </c>
      <c r="AW85">
        <v>82</v>
      </c>
      <c r="AX85">
        <v>86</v>
      </c>
      <c r="AY85">
        <f t="shared" si="10"/>
        <v>1.0826004172294212</v>
      </c>
      <c r="AZ85">
        <f t="shared" si="11"/>
        <v>4</v>
      </c>
    </row>
    <row r="86" spans="2:52" x14ac:dyDescent="0.35">
      <c r="B86">
        <v>82</v>
      </c>
      <c r="C86">
        <v>86</v>
      </c>
      <c r="P86">
        <v>10</v>
      </c>
      <c r="Q86">
        <v>88</v>
      </c>
      <c r="V86">
        <v>19</v>
      </c>
      <c r="W86">
        <v>91</v>
      </c>
      <c r="AE86">
        <v>93</v>
      </c>
      <c r="AF86">
        <v>90</v>
      </c>
      <c r="AG86">
        <f t="shared" si="6"/>
        <v>-1.6937682413291778E-2</v>
      </c>
      <c r="AI86">
        <v>93</v>
      </c>
      <c r="AJ86">
        <v>90</v>
      </c>
      <c r="AK86">
        <f t="shared" si="7"/>
        <v>-1.6937682413291778E-2</v>
      </c>
      <c r="AL86" t="b">
        <f t="shared" si="8"/>
        <v>0</v>
      </c>
      <c r="AP86">
        <v>93</v>
      </c>
      <c r="AQ86">
        <v>90</v>
      </c>
      <c r="AR86">
        <f t="shared" si="9"/>
        <v>1.221856072557687</v>
      </c>
      <c r="AW86">
        <v>88</v>
      </c>
      <c r="AX86">
        <v>86</v>
      </c>
      <c r="AY86">
        <f t="shared" si="10"/>
        <v>1.0826004172294212</v>
      </c>
      <c r="AZ86">
        <f t="shared" si="11"/>
        <v>4</v>
      </c>
    </row>
    <row r="87" spans="2:52" x14ac:dyDescent="0.35">
      <c r="B87">
        <v>83</v>
      </c>
      <c r="C87">
        <v>61</v>
      </c>
      <c r="P87">
        <v>76</v>
      </c>
      <c r="Q87">
        <v>88</v>
      </c>
      <c r="V87">
        <v>63</v>
      </c>
      <c r="W87">
        <v>91</v>
      </c>
      <c r="AE87">
        <v>19</v>
      </c>
      <c r="AF87">
        <v>91</v>
      </c>
      <c r="AG87">
        <f t="shared" si="6"/>
        <v>-1.4473066086899475E-2</v>
      </c>
      <c r="AI87">
        <v>19</v>
      </c>
      <c r="AJ87">
        <v>91</v>
      </c>
      <c r="AK87">
        <f t="shared" si="7"/>
        <v>-1.4473066086899475E-2</v>
      </c>
      <c r="AL87" t="b">
        <f t="shared" si="8"/>
        <v>0</v>
      </c>
      <c r="AP87">
        <v>19</v>
      </c>
      <c r="AQ87">
        <v>91</v>
      </c>
      <c r="AR87">
        <f t="shared" si="9"/>
        <v>1.2566699863897535</v>
      </c>
      <c r="AW87">
        <v>10</v>
      </c>
      <c r="AX87">
        <v>88</v>
      </c>
      <c r="AY87">
        <f t="shared" si="10"/>
        <v>1.1522282448935541</v>
      </c>
      <c r="AZ87">
        <f t="shared" si="11"/>
        <v>4</v>
      </c>
    </row>
    <row r="88" spans="2:52" x14ac:dyDescent="0.35">
      <c r="B88">
        <v>84</v>
      </c>
      <c r="C88">
        <v>8</v>
      </c>
      <c r="P88">
        <v>93</v>
      </c>
      <c r="Q88">
        <v>90</v>
      </c>
      <c r="V88">
        <v>4</v>
      </c>
      <c r="W88">
        <v>92</v>
      </c>
      <c r="AE88">
        <v>63</v>
      </c>
      <c r="AF88">
        <v>91</v>
      </c>
      <c r="AG88">
        <f t="shared" si="6"/>
        <v>-1.4473066086899475E-2</v>
      </c>
      <c r="AI88">
        <v>63</v>
      </c>
      <c r="AJ88">
        <v>91</v>
      </c>
      <c r="AK88">
        <f t="shared" si="7"/>
        <v>-1.4473066086899475E-2</v>
      </c>
      <c r="AL88" t="b">
        <f t="shared" si="8"/>
        <v>0</v>
      </c>
      <c r="AP88">
        <v>63</v>
      </c>
      <c r="AQ88">
        <v>91</v>
      </c>
      <c r="AR88">
        <f t="shared" si="9"/>
        <v>1.2566699863897535</v>
      </c>
      <c r="AW88">
        <v>76</v>
      </c>
      <c r="AX88">
        <v>88</v>
      </c>
      <c r="AY88">
        <f t="shared" si="10"/>
        <v>1.1522282448935541</v>
      </c>
      <c r="AZ88">
        <f t="shared" si="11"/>
        <v>4</v>
      </c>
    </row>
    <row r="89" spans="2:52" x14ac:dyDescent="0.35">
      <c r="B89">
        <v>85</v>
      </c>
      <c r="C89">
        <v>82</v>
      </c>
      <c r="P89">
        <v>19</v>
      </c>
      <c r="Q89">
        <v>91</v>
      </c>
      <c r="V89">
        <v>23</v>
      </c>
      <c r="W89">
        <v>93</v>
      </c>
      <c r="AE89">
        <v>4</v>
      </c>
      <c r="AF89">
        <v>92</v>
      </c>
      <c r="AG89">
        <f t="shared" si="6"/>
        <v>-1.2008449760507174E-2</v>
      </c>
      <c r="AI89">
        <v>4</v>
      </c>
      <c r="AJ89">
        <v>92</v>
      </c>
      <c r="AK89">
        <f t="shared" si="7"/>
        <v>-1.2008449760507174E-2</v>
      </c>
      <c r="AL89" t="b">
        <f t="shared" si="8"/>
        <v>0</v>
      </c>
      <c r="AP89">
        <v>4</v>
      </c>
      <c r="AQ89">
        <v>92</v>
      </c>
      <c r="AR89">
        <f t="shared" si="9"/>
        <v>1.2914839002218199</v>
      </c>
      <c r="AW89">
        <v>93</v>
      </c>
      <c r="AX89">
        <v>90</v>
      </c>
      <c r="AY89">
        <f t="shared" si="10"/>
        <v>1.221856072557687</v>
      </c>
      <c r="AZ89">
        <f t="shared" si="11"/>
        <v>4</v>
      </c>
    </row>
    <row r="90" spans="2:52" x14ac:dyDescent="0.35">
      <c r="B90">
        <v>86</v>
      </c>
      <c r="C90">
        <v>77</v>
      </c>
      <c r="P90">
        <v>63</v>
      </c>
      <c r="Q90">
        <v>91</v>
      </c>
      <c r="V90">
        <v>25</v>
      </c>
      <c r="W90">
        <v>95</v>
      </c>
      <c r="AE90">
        <v>23</v>
      </c>
      <c r="AF90">
        <v>93</v>
      </c>
      <c r="AG90">
        <f t="shared" si="6"/>
        <v>-9.5438334341148724E-3</v>
      </c>
      <c r="AI90">
        <v>23</v>
      </c>
      <c r="AJ90">
        <v>93</v>
      </c>
      <c r="AK90">
        <f t="shared" si="7"/>
        <v>-9.5438334341148724E-3</v>
      </c>
      <c r="AL90" t="b">
        <f t="shared" si="8"/>
        <v>0</v>
      </c>
      <c r="AP90">
        <v>23</v>
      </c>
      <c r="AQ90">
        <v>93</v>
      </c>
      <c r="AR90">
        <f t="shared" si="9"/>
        <v>1.3262978140538864</v>
      </c>
      <c r="AW90">
        <v>19</v>
      </c>
      <c r="AX90">
        <v>91</v>
      </c>
      <c r="AY90">
        <f t="shared" si="10"/>
        <v>1.2566699863897535</v>
      </c>
      <c r="AZ90">
        <f t="shared" si="11"/>
        <v>4</v>
      </c>
    </row>
    <row r="91" spans="2:52" x14ac:dyDescent="0.35">
      <c r="B91">
        <v>87</v>
      </c>
      <c r="C91">
        <v>31</v>
      </c>
      <c r="P91">
        <v>4</v>
      </c>
      <c r="Q91">
        <v>92</v>
      </c>
      <c r="V91">
        <v>64</v>
      </c>
      <c r="W91">
        <v>96</v>
      </c>
      <c r="AE91">
        <v>25</v>
      </c>
      <c r="AF91">
        <v>95</v>
      </c>
      <c r="AG91">
        <f t="shared" si="6"/>
        <v>-4.6146007813302704E-3</v>
      </c>
      <c r="AI91">
        <v>25</v>
      </c>
      <c r="AJ91">
        <v>95</v>
      </c>
      <c r="AK91">
        <f t="shared" si="7"/>
        <v>-4.6146007813302704E-3</v>
      </c>
      <c r="AL91" t="b">
        <f t="shared" si="8"/>
        <v>0</v>
      </c>
      <c r="AP91">
        <v>25</v>
      </c>
      <c r="AQ91">
        <v>95</v>
      </c>
      <c r="AR91">
        <f t="shared" si="9"/>
        <v>1.3959256417180192</v>
      </c>
      <c r="AW91">
        <v>63</v>
      </c>
      <c r="AX91">
        <v>91</v>
      </c>
      <c r="AY91">
        <f t="shared" si="10"/>
        <v>1.2566699863897535</v>
      </c>
      <c r="AZ91">
        <f t="shared" si="11"/>
        <v>4</v>
      </c>
    </row>
    <row r="92" spans="2:52" x14ac:dyDescent="0.35">
      <c r="B92">
        <v>88</v>
      </c>
      <c r="C92">
        <v>86</v>
      </c>
      <c r="P92">
        <v>23</v>
      </c>
      <c r="Q92">
        <v>93</v>
      </c>
      <c r="V92">
        <v>11</v>
      </c>
      <c r="W92">
        <v>97</v>
      </c>
      <c r="AE92">
        <v>64</v>
      </c>
      <c r="AF92">
        <v>96</v>
      </c>
      <c r="AG92">
        <f t="shared" si="6"/>
        <v>-2.1499844549379694E-3</v>
      </c>
      <c r="AI92">
        <v>64</v>
      </c>
      <c r="AJ92">
        <v>96</v>
      </c>
      <c r="AK92">
        <f t="shared" si="7"/>
        <v>-2.1499844549379694E-3</v>
      </c>
      <c r="AL92" t="b">
        <f t="shared" si="8"/>
        <v>0</v>
      </c>
      <c r="AP92">
        <v>64</v>
      </c>
      <c r="AQ92">
        <v>96</v>
      </c>
      <c r="AR92">
        <f t="shared" si="9"/>
        <v>1.4307395555500857</v>
      </c>
      <c r="AW92">
        <v>4</v>
      </c>
      <c r="AX92">
        <v>92</v>
      </c>
      <c r="AY92">
        <f t="shared" si="10"/>
        <v>1.2914839002218199</v>
      </c>
      <c r="AZ92">
        <f t="shared" si="11"/>
        <v>4</v>
      </c>
    </row>
    <row r="93" spans="2:52" x14ac:dyDescent="0.35">
      <c r="B93">
        <v>89</v>
      </c>
      <c r="C93">
        <v>83</v>
      </c>
      <c r="P93">
        <v>25</v>
      </c>
      <c r="Q93">
        <v>95</v>
      </c>
      <c r="V93">
        <v>15</v>
      </c>
      <c r="W93">
        <v>97</v>
      </c>
      <c r="AE93">
        <v>11</v>
      </c>
      <c r="AF93">
        <v>97</v>
      </c>
      <c r="AG93">
        <f t="shared" si="6"/>
        <v>3.1463187145433188E-4</v>
      </c>
      <c r="AI93">
        <v>11</v>
      </c>
      <c r="AJ93">
        <v>97</v>
      </c>
      <c r="AK93">
        <f t="shared" si="7"/>
        <v>3.1463187145433188E-4</v>
      </c>
      <c r="AL93" t="b">
        <f t="shared" si="8"/>
        <v>0</v>
      </c>
      <c r="AP93">
        <v>11</v>
      </c>
      <c r="AQ93">
        <v>97</v>
      </c>
      <c r="AR93">
        <f t="shared" si="9"/>
        <v>1.4655534693821521</v>
      </c>
      <c r="AW93">
        <v>23</v>
      </c>
      <c r="AX93">
        <v>93</v>
      </c>
      <c r="AY93">
        <f t="shared" si="10"/>
        <v>1.3262978140538864</v>
      </c>
      <c r="AZ93">
        <f t="shared" si="11"/>
        <v>4</v>
      </c>
    </row>
    <row r="94" spans="2:52" x14ac:dyDescent="0.35">
      <c r="B94">
        <v>90</v>
      </c>
      <c r="C94">
        <v>56</v>
      </c>
      <c r="P94">
        <v>64</v>
      </c>
      <c r="Q94">
        <v>96</v>
      </c>
      <c r="V94">
        <v>2</v>
      </c>
      <c r="W94">
        <v>99</v>
      </c>
      <c r="AE94">
        <v>15</v>
      </c>
      <c r="AF94">
        <v>97</v>
      </c>
      <c r="AG94">
        <f t="shared" si="6"/>
        <v>3.1463187145433188E-4</v>
      </c>
      <c r="AI94">
        <v>15</v>
      </c>
      <c r="AJ94">
        <v>97</v>
      </c>
      <c r="AK94">
        <f t="shared" si="7"/>
        <v>3.1463187145433188E-4</v>
      </c>
      <c r="AL94" t="b">
        <f t="shared" si="8"/>
        <v>0</v>
      </c>
      <c r="AP94">
        <v>15</v>
      </c>
      <c r="AQ94">
        <v>97</v>
      </c>
      <c r="AR94">
        <f t="shared" si="9"/>
        <v>1.4655534693821521</v>
      </c>
      <c r="AW94">
        <v>25</v>
      </c>
      <c r="AX94">
        <v>95</v>
      </c>
      <c r="AY94">
        <f t="shared" si="10"/>
        <v>1.3959256417180192</v>
      </c>
      <c r="AZ94">
        <f t="shared" si="11"/>
        <v>4</v>
      </c>
    </row>
    <row r="95" spans="2:52" x14ac:dyDescent="0.35">
      <c r="B95">
        <v>91</v>
      </c>
      <c r="C95">
        <v>72</v>
      </c>
      <c r="P95">
        <v>11</v>
      </c>
      <c r="Q95">
        <v>97</v>
      </c>
      <c r="V95">
        <v>47</v>
      </c>
      <c r="W95">
        <v>99</v>
      </c>
      <c r="AE95">
        <v>2</v>
      </c>
      <c r="AF95">
        <v>99</v>
      </c>
      <c r="AG95">
        <f t="shared" si="6"/>
        <v>5.2438645242389344E-3</v>
      </c>
      <c r="AI95">
        <v>2</v>
      </c>
      <c r="AJ95">
        <v>99</v>
      </c>
      <c r="AK95">
        <f t="shared" si="7"/>
        <v>5.2438645242389344E-3</v>
      </c>
      <c r="AL95" t="b">
        <f t="shared" si="8"/>
        <v>0</v>
      </c>
      <c r="AP95">
        <v>2</v>
      </c>
      <c r="AQ95">
        <v>99</v>
      </c>
      <c r="AR95">
        <f t="shared" si="9"/>
        <v>1.535181297046285</v>
      </c>
      <c r="AW95">
        <v>64</v>
      </c>
      <c r="AX95">
        <v>96</v>
      </c>
      <c r="AY95">
        <f t="shared" si="10"/>
        <v>1.4307395555500857</v>
      </c>
      <c r="AZ95">
        <f t="shared" si="11"/>
        <v>4</v>
      </c>
    </row>
    <row r="96" spans="2:52" x14ac:dyDescent="0.35">
      <c r="B96">
        <v>92</v>
      </c>
      <c r="C96">
        <v>36</v>
      </c>
      <c r="P96">
        <v>15</v>
      </c>
      <c r="Q96">
        <v>97</v>
      </c>
      <c r="V96">
        <v>65</v>
      </c>
      <c r="W96">
        <v>99</v>
      </c>
      <c r="AE96">
        <v>47</v>
      </c>
      <c r="AF96">
        <v>99</v>
      </c>
      <c r="AG96">
        <f t="shared" si="6"/>
        <v>5.2438645242389344E-3</v>
      </c>
      <c r="AI96">
        <v>47</v>
      </c>
      <c r="AJ96">
        <v>99</v>
      </c>
      <c r="AK96">
        <f t="shared" si="7"/>
        <v>5.2438645242389344E-3</v>
      </c>
      <c r="AL96" t="b">
        <f t="shared" si="8"/>
        <v>0</v>
      </c>
      <c r="AP96">
        <v>47</v>
      </c>
      <c r="AQ96">
        <v>99</v>
      </c>
      <c r="AR96">
        <f t="shared" si="9"/>
        <v>1.535181297046285</v>
      </c>
      <c r="AW96">
        <v>11</v>
      </c>
      <c r="AX96">
        <v>97</v>
      </c>
      <c r="AY96">
        <f t="shared" si="10"/>
        <v>1.4655534693821521</v>
      </c>
      <c r="AZ96">
        <f t="shared" si="11"/>
        <v>4</v>
      </c>
    </row>
    <row r="97" spans="2:52" x14ac:dyDescent="0.35">
      <c r="B97">
        <v>93</v>
      </c>
      <c r="C97">
        <v>90</v>
      </c>
      <c r="P97">
        <v>2</v>
      </c>
      <c r="Q97">
        <v>99</v>
      </c>
      <c r="V97">
        <v>46</v>
      </c>
      <c r="W97">
        <v>100</v>
      </c>
      <c r="AE97">
        <v>65</v>
      </c>
      <c r="AF97">
        <v>99</v>
      </c>
      <c r="AG97">
        <f t="shared" si="6"/>
        <v>5.2438645242389344E-3</v>
      </c>
      <c r="AI97">
        <v>65</v>
      </c>
      <c r="AJ97">
        <v>99</v>
      </c>
      <c r="AK97">
        <f t="shared" si="7"/>
        <v>5.2438645242389344E-3</v>
      </c>
      <c r="AL97" t="b">
        <f t="shared" si="8"/>
        <v>0</v>
      </c>
      <c r="AP97">
        <v>65</v>
      </c>
      <c r="AQ97">
        <v>99</v>
      </c>
      <c r="AR97">
        <f t="shared" si="9"/>
        <v>1.535181297046285</v>
      </c>
      <c r="AW97">
        <v>15</v>
      </c>
      <c r="AX97">
        <v>97</v>
      </c>
      <c r="AY97">
        <f t="shared" si="10"/>
        <v>1.4655534693821521</v>
      </c>
      <c r="AZ97">
        <f t="shared" si="11"/>
        <v>4</v>
      </c>
    </row>
    <row r="98" spans="2:52" x14ac:dyDescent="0.35">
      <c r="B98">
        <v>94</v>
      </c>
      <c r="C98">
        <v>23</v>
      </c>
      <c r="P98">
        <v>47</v>
      </c>
      <c r="Q98">
        <v>99</v>
      </c>
      <c r="V98">
        <v>9</v>
      </c>
      <c r="W98">
        <v>4000</v>
      </c>
      <c r="AE98">
        <v>46</v>
      </c>
      <c r="AF98">
        <v>100</v>
      </c>
      <c r="AG98">
        <f t="shared" si="6"/>
        <v>7.7084808506312358E-3</v>
      </c>
      <c r="AI98">
        <v>46</v>
      </c>
      <c r="AJ98">
        <v>100</v>
      </c>
      <c r="AK98">
        <f t="shared" si="7"/>
        <v>7.7084808506312358E-3</v>
      </c>
      <c r="AL98" t="b">
        <f t="shared" si="8"/>
        <v>0</v>
      </c>
      <c r="AP98">
        <v>46</v>
      </c>
      <c r="AQ98">
        <v>100</v>
      </c>
      <c r="AR98">
        <f t="shared" si="9"/>
        <v>1.5699952108783515</v>
      </c>
      <c r="AW98">
        <v>2</v>
      </c>
      <c r="AX98">
        <v>99</v>
      </c>
      <c r="AY98">
        <f t="shared" si="10"/>
        <v>1.535181297046285</v>
      </c>
      <c r="AZ98">
        <f t="shared" si="11"/>
        <v>4</v>
      </c>
    </row>
    <row r="99" spans="2:52" x14ac:dyDescent="0.35">
      <c r="B99">
        <v>95</v>
      </c>
      <c r="C99">
        <v>0</v>
      </c>
      <c r="P99">
        <v>65</v>
      </c>
      <c r="Q99">
        <v>99</v>
      </c>
      <c r="AE99">
        <v>9</v>
      </c>
      <c r="AF99">
        <v>4000</v>
      </c>
      <c r="AG99">
        <f t="shared" si="6"/>
        <v>9.6197121537806058</v>
      </c>
      <c r="AI99" s="41">
        <v>9</v>
      </c>
      <c r="AJ99" s="41">
        <v>4000</v>
      </c>
      <c r="AK99" s="41">
        <f t="shared" si="7"/>
        <v>9.6197121537806058</v>
      </c>
      <c r="AL99" s="41" t="str">
        <f t="shared" si="8"/>
        <v>Y</v>
      </c>
      <c r="AW99">
        <v>47</v>
      </c>
      <c r="AX99">
        <v>99</v>
      </c>
      <c r="AY99">
        <f t="shared" si="10"/>
        <v>1.535181297046285</v>
      </c>
      <c r="AZ99">
        <f t="shared" si="11"/>
        <v>4</v>
      </c>
    </row>
    <row r="100" spans="2:52" x14ac:dyDescent="0.35">
      <c r="B100">
        <v>96</v>
      </c>
      <c r="C100">
        <v>0</v>
      </c>
      <c r="P100">
        <v>46</v>
      </c>
      <c r="Q100">
        <v>100</v>
      </c>
      <c r="AW100">
        <v>65</v>
      </c>
      <c r="AX100">
        <v>99</v>
      </c>
      <c r="AY100">
        <f t="shared" si="10"/>
        <v>1.535181297046285</v>
      </c>
      <c r="AZ100">
        <f t="shared" si="11"/>
        <v>4</v>
      </c>
    </row>
    <row r="101" spans="2:52" x14ac:dyDescent="0.35">
      <c r="B101">
        <v>97</v>
      </c>
      <c r="C101">
        <v>0</v>
      </c>
      <c r="P101">
        <v>9</v>
      </c>
      <c r="Q101">
        <v>4000</v>
      </c>
      <c r="AW101">
        <v>46</v>
      </c>
      <c r="AX101">
        <v>100</v>
      </c>
      <c r="AY101">
        <f t="shared" si="10"/>
        <v>1.5699952108783515</v>
      </c>
      <c r="AZ101">
        <f t="shared" si="11"/>
        <v>4</v>
      </c>
    </row>
    <row r="102" spans="2:52" x14ac:dyDescent="0.35">
      <c r="AW102">
        <v>9</v>
      </c>
      <c r="AX102">
        <v>4000</v>
      </c>
      <c r="AY102" t="s">
        <v>244</v>
      </c>
      <c r="AZ102">
        <v>5</v>
      </c>
    </row>
  </sheetData>
  <conditionalFormatting sqref="AZ5:AZ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DD5A-743A-4114-830E-760AE8E4A5EB}">
  <dimension ref="B1:AA59"/>
  <sheetViews>
    <sheetView showGridLines="0" topLeftCell="A19" zoomScale="62" workbookViewId="0">
      <selection activeCell="I219" sqref="I219:K219"/>
    </sheetView>
  </sheetViews>
  <sheetFormatPr defaultRowHeight="14.5" x14ac:dyDescent="0.35"/>
  <cols>
    <col min="2" max="2" width="31.1796875" customWidth="1"/>
    <col min="15" max="15" width="47.26953125" customWidth="1"/>
    <col min="16" max="16" width="10.453125" customWidth="1"/>
    <col min="17" max="17" width="10.08984375" customWidth="1"/>
  </cols>
  <sheetData>
    <row r="1" spans="2:14" hidden="1" x14ac:dyDescent="0.35"/>
    <row r="2" spans="2:14" hidden="1" x14ac:dyDescent="0.35"/>
    <row r="3" spans="2:14" hidden="1" x14ac:dyDescent="0.35">
      <c r="D3" s="71">
        <f>SUMPRODUCT($C$4:$C$8,D4:D8)</f>
        <v>3.1</v>
      </c>
      <c r="E3" s="71">
        <f>SUMPRODUCT($C$4:$C$8,E4:E8)</f>
        <v>2.4</v>
      </c>
      <c r="F3" s="71">
        <f>SUMPRODUCT($C$4:$C$8,F4:F8)</f>
        <v>1.85</v>
      </c>
      <c r="G3" s="71">
        <f>SUMPRODUCT($C$4:$C$8,G4:G8)</f>
        <v>1.8</v>
      </c>
      <c r="H3" s="71">
        <f t="shared" ref="H3:N3" si="0">SUMPRODUCT($C$4:$C$8,H4:H8)</f>
        <v>2.7</v>
      </c>
      <c r="I3" s="71">
        <f t="shared" si="0"/>
        <v>2</v>
      </c>
      <c r="J3" s="71">
        <f t="shared" si="0"/>
        <v>2.2999999999999998</v>
      </c>
      <c r="K3" s="71">
        <f t="shared" si="0"/>
        <v>1.2</v>
      </c>
      <c r="L3" s="71">
        <f t="shared" si="0"/>
        <v>2.75</v>
      </c>
      <c r="M3" s="71">
        <f t="shared" si="0"/>
        <v>3.7</v>
      </c>
      <c r="N3" s="71">
        <f t="shared" si="0"/>
        <v>3.05</v>
      </c>
    </row>
    <row r="4" spans="2:14" hidden="1" x14ac:dyDescent="0.35">
      <c r="B4" s="4" t="s">
        <v>7</v>
      </c>
      <c r="C4" s="35">
        <v>0.35</v>
      </c>
      <c r="D4" s="4">
        <v>5</v>
      </c>
      <c r="E4" s="4">
        <v>3</v>
      </c>
      <c r="F4" s="4">
        <v>1</v>
      </c>
      <c r="G4" s="4">
        <v>1</v>
      </c>
      <c r="H4" s="4">
        <v>3</v>
      </c>
      <c r="I4" s="4">
        <v>1</v>
      </c>
      <c r="J4" s="4">
        <v>3</v>
      </c>
      <c r="K4" s="4">
        <v>0</v>
      </c>
      <c r="L4" s="16">
        <v>0</v>
      </c>
      <c r="M4" s="16">
        <v>5</v>
      </c>
      <c r="N4" s="16">
        <v>0</v>
      </c>
    </row>
    <row r="5" spans="2:14" hidden="1" x14ac:dyDescent="0.35">
      <c r="B5" s="4" t="s">
        <v>10</v>
      </c>
      <c r="C5" s="35">
        <v>0.25</v>
      </c>
      <c r="D5" s="4">
        <v>5</v>
      </c>
      <c r="E5" s="4">
        <v>3</v>
      </c>
      <c r="F5" s="4">
        <v>0</v>
      </c>
      <c r="G5" s="4">
        <v>1</v>
      </c>
      <c r="H5" s="4">
        <v>5</v>
      </c>
      <c r="I5" s="4">
        <v>1</v>
      </c>
      <c r="J5" s="4">
        <v>3</v>
      </c>
      <c r="K5" s="4">
        <v>0</v>
      </c>
      <c r="L5" s="16">
        <v>3</v>
      </c>
      <c r="M5" s="16">
        <v>3</v>
      </c>
      <c r="N5" s="16">
        <v>5</v>
      </c>
    </row>
    <row r="6" spans="2:14" hidden="1" x14ac:dyDescent="0.35">
      <c r="B6" s="4" t="s">
        <v>12</v>
      </c>
      <c r="C6" s="35">
        <v>0.1</v>
      </c>
      <c r="D6" s="4">
        <v>1</v>
      </c>
      <c r="E6" s="4">
        <v>3</v>
      </c>
      <c r="F6" s="4">
        <v>0</v>
      </c>
      <c r="G6" s="4">
        <v>3</v>
      </c>
      <c r="H6" s="4">
        <v>1</v>
      </c>
      <c r="I6" s="4">
        <v>1</v>
      </c>
      <c r="J6" s="4">
        <v>0</v>
      </c>
      <c r="K6" s="4">
        <v>5</v>
      </c>
      <c r="L6" s="16">
        <v>5</v>
      </c>
      <c r="M6" s="16">
        <v>3</v>
      </c>
      <c r="N6" s="16">
        <v>3</v>
      </c>
    </row>
    <row r="7" spans="2:14" hidden="1" x14ac:dyDescent="0.35">
      <c r="B7" s="4" t="s">
        <v>15</v>
      </c>
      <c r="C7" s="35">
        <v>0.2</v>
      </c>
      <c r="D7" s="4">
        <v>0</v>
      </c>
      <c r="E7" s="4">
        <v>1</v>
      </c>
      <c r="F7" s="4">
        <v>5</v>
      </c>
      <c r="G7" s="4">
        <v>3</v>
      </c>
      <c r="H7" s="4">
        <v>1</v>
      </c>
      <c r="I7" s="4">
        <v>5</v>
      </c>
      <c r="J7" s="4">
        <v>0</v>
      </c>
      <c r="K7" s="4">
        <v>1</v>
      </c>
      <c r="L7" s="16">
        <v>5</v>
      </c>
      <c r="M7" s="16">
        <v>3</v>
      </c>
      <c r="N7" s="16">
        <v>5</v>
      </c>
    </row>
    <row r="8" spans="2:14" hidden="1" x14ac:dyDescent="0.35">
      <c r="B8" s="4" t="s">
        <v>20</v>
      </c>
      <c r="C8" s="35">
        <v>0.1</v>
      </c>
      <c r="D8" s="4">
        <v>0</v>
      </c>
      <c r="E8" s="4">
        <v>1</v>
      </c>
      <c r="F8" s="4">
        <v>5</v>
      </c>
      <c r="G8" s="4">
        <v>3</v>
      </c>
      <c r="H8" s="4">
        <v>1</v>
      </c>
      <c r="I8" s="4">
        <v>3</v>
      </c>
      <c r="J8" s="4">
        <v>5</v>
      </c>
      <c r="K8" s="4">
        <v>5</v>
      </c>
      <c r="L8" s="25">
        <v>5</v>
      </c>
      <c r="M8" s="25">
        <v>3</v>
      </c>
      <c r="N8" s="25">
        <v>5</v>
      </c>
    </row>
    <row r="9" spans="2:14" hidden="1" x14ac:dyDescent="0.35">
      <c r="C9" s="10">
        <f>SUM(C4:C8)</f>
        <v>0.99999999999999989</v>
      </c>
      <c r="D9">
        <f>SUM(D4:D8)</f>
        <v>11</v>
      </c>
      <c r="E9">
        <f>SUM(E4:E8)</f>
        <v>11</v>
      </c>
      <c r="F9">
        <f>SUM(F4:F8)</f>
        <v>11</v>
      </c>
      <c r="G9">
        <f>SUM(G4:G8)</f>
        <v>11</v>
      </c>
      <c r="H9">
        <f t="shared" ref="H9:K9" si="1">SUM(H4:H8)</f>
        <v>11</v>
      </c>
      <c r="I9">
        <f t="shared" si="1"/>
        <v>11</v>
      </c>
      <c r="J9">
        <f t="shared" si="1"/>
        <v>11</v>
      </c>
      <c r="K9">
        <f t="shared" si="1"/>
        <v>11</v>
      </c>
    </row>
    <row r="10" spans="2:14" hidden="1" x14ac:dyDescent="0.35"/>
    <row r="11" spans="2:14" hidden="1" x14ac:dyDescent="0.35"/>
    <row r="12" spans="2:14" hidden="1" x14ac:dyDescent="0.35">
      <c r="D12" s="71">
        <f>SUMPRODUCT($C$13:$C$17,D13:D17)</f>
        <v>2.4</v>
      </c>
      <c r="E12" s="71">
        <f t="shared" ref="E12:N12" si="2">SUMPRODUCT($C$13:$C$17,E13:E17)</f>
        <v>2.2000000000000002</v>
      </c>
      <c r="F12" s="71">
        <f t="shared" si="2"/>
        <v>2.2000000000000002</v>
      </c>
      <c r="G12" s="71">
        <f t="shared" si="2"/>
        <v>2.1</v>
      </c>
      <c r="H12" s="71">
        <f t="shared" si="2"/>
        <v>2.4000000000000004</v>
      </c>
      <c r="I12" s="71">
        <f t="shared" si="2"/>
        <v>2.2000000000000002</v>
      </c>
      <c r="J12" s="71">
        <f t="shared" si="2"/>
        <v>2.35</v>
      </c>
      <c r="K12" s="71">
        <f t="shared" si="2"/>
        <v>1.95</v>
      </c>
      <c r="L12" s="71">
        <f t="shared" si="2"/>
        <v>3</v>
      </c>
      <c r="M12" s="71">
        <f t="shared" si="2"/>
        <v>3.4000000000000004</v>
      </c>
      <c r="N12" s="71">
        <f t="shared" si="2"/>
        <v>2.7</v>
      </c>
    </row>
    <row r="13" spans="2:14" hidden="1" x14ac:dyDescent="0.35">
      <c r="B13" s="4" t="s">
        <v>7</v>
      </c>
      <c r="C13" s="35">
        <v>0.2</v>
      </c>
      <c r="D13" s="4">
        <v>5</v>
      </c>
      <c r="E13" s="4">
        <v>3</v>
      </c>
      <c r="F13" s="4">
        <v>1</v>
      </c>
      <c r="G13" s="4">
        <v>1</v>
      </c>
      <c r="H13" s="4">
        <v>3</v>
      </c>
      <c r="I13" s="4">
        <v>1</v>
      </c>
      <c r="J13" s="4">
        <v>3</v>
      </c>
      <c r="K13" s="4">
        <v>0</v>
      </c>
      <c r="L13" s="16">
        <v>0</v>
      </c>
      <c r="M13" s="16">
        <v>5</v>
      </c>
      <c r="N13" s="16">
        <v>0</v>
      </c>
    </row>
    <row r="14" spans="2:14" hidden="1" x14ac:dyDescent="0.35">
      <c r="B14" s="4" t="s">
        <v>10</v>
      </c>
      <c r="C14" s="35">
        <v>0.25</v>
      </c>
      <c r="D14" s="4">
        <v>5</v>
      </c>
      <c r="E14" s="4">
        <v>3</v>
      </c>
      <c r="F14" s="4">
        <v>0</v>
      </c>
      <c r="G14" s="4">
        <v>1</v>
      </c>
      <c r="H14" s="4">
        <v>5</v>
      </c>
      <c r="I14" s="4">
        <v>1</v>
      </c>
      <c r="J14" s="4">
        <v>3</v>
      </c>
      <c r="K14" s="4">
        <v>0</v>
      </c>
      <c r="L14" s="16">
        <v>1</v>
      </c>
      <c r="M14" s="16">
        <v>3</v>
      </c>
      <c r="N14" s="16">
        <v>1</v>
      </c>
    </row>
    <row r="15" spans="2:14" hidden="1" x14ac:dyDescent="0.35">
      <c r="B15" s="4" t="s">
        <v>12</v>
      </c>
      <c r="C15" s="35">
        <v>0.15</v>
      </c>
      <c r="D15" s="4">
        <v>1</v>
      </c>
      <c r="E15" s="4">
        <v>3</v>
      </c>
      <c r="F15" s="4">
        <v>0</v>
      </c>
      <c r="G15" s="4">
        <v>3</v>
      </c>
      <c r="H15" s="4">
        <v>1</v>
      </c>
      <c r="I15" s="4">
        <v>1</v>
      </c>
      <c r="J15" s="4">
        <v>0</v>
      </c>
      <c r="K15" s="4">
        <v>5</v>
      </c>
      <c r="L15" s="16">
        <v>5</v>
      </c>
      <c r="M15" s="16">
        <v>3</v>
      </c>
      <c r="N15" s="16">
        <v>3</v>
      </c>
    </row>
    <row r="16" spans="2:14" hidden="1" x14ac:dyDescent="0.35">
      <c r="B16" s="4" t="s">
        <v>15</v>
      </c>
      <c r="C16" s="35">
        <v>0.2</v>
      </c>
      <c r="D16" s="4">
        <v>0</v>
      </c>
      <c r="E16" s="4">
        <v>1</v>
      </c>
      <c r="F16" s="4">
        <v>5</v>
      </c>
      <c r="G16" s="4">
        <v>3</v>
      </c>
      <c r="H16" s="4">
        <v>1</v>
      </c>
      <c r="I16" s="4">
        <v>5</v>
      </c>
      <c r="J16" s="4">
        <v>0</v>
      </c>
      <c r="K16" s="4">
        <v>1</v>
      </c>
      <c r="L16" s="16">
        <v>5</v>
      </c>
      <c r="M16" s="16">
        <v>3</v>
      </c>
      <c r="N16" s="16">
        <v>5</v>
      </c>
    </row>
    <row r="17" spans="2:17" hidden="1" x14ac:dyDescent="0.35">
      <c r="B17" s="4" t="s">
        <v>20</v>
      </c>
      <c r="C17" s="35">
        <v>0.2</v>
      </c>
      <c r="D17" s="4">
        <v>0</v>
      </c>
      <c r="E17" s="4">
        <v>1</v>
      </c>
      <c r="F17" s="4">
        <v>5</v>
      </c>
      <c r="G17" s="4">
        <v>3</v>
      </c>
      <c r="H17" s="4">
        <v>1</v>
      </c>
      <c r="I17" s="4">
        <v>3</v>
      </c>
      <c r="J17" s="4">
        <v>5</v>
      </c>
      <c r="K17" s="4">
        <v>5</v>
      </c>
      <c r="L17" s="25">
        <v>5</v>
      </c>
      <c r="M17" s="25">
        <v>3</v>
      </c>
      <c r="N17" s="25">
        <v>5</v>
      </c>
    </row>
    <row r="18" spans="2:17" hidden="1" x14ac:dyDescent="0.35">
      <c r="C18" s="10">
        <f>SUM(C13:C17)</f>
        <v>1</v>
      </c>
      <c r="D18">
        <f>SUM(D13:D17)</f>
        <v>11</v>
      </c>
      <c r="E18">
        <f>SUM(E13:E17)</f>
        <v>11</v>
      </c>
      <c r="F18">
        <f>SUM(F13:F17)</f>
        <v>11</v>
      </c>
      <c r="G18">
        <f>SUM(G13:G17)</f>
        <v>11</v>
      </c>
      <c r="H18">
        <f t="shared" ref="H18:K18" si="3">SUM(H13:H17)</f>
        <v>11</v>
      </c>
      <c r="I18">
        <f t="shared" si="3"/>
        <v>11</v>
      </c>
      <c r="J18">
        <f t="shared" si="3"/>
        <v>11</v>
      </c>
      <c r="K18">
        <f t="shared" si="3"/>
        <v>11</v>
      </c>
    </row>
    <row r="21" spans="2:17" x14ac:dyDescent="0.35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2" t="s">
        <v>5</v>
      </c>
      <c r="H21" s="2" t="s">
        <v>6</v>
      </c>
    </row>
    <row r="22" spans="2:17" x14ac:dyDescent="0.35">
      <c r="B22" s="4">
        <v>1</v>
      </c>
      <c r="C22" s="5" t="s">
        <v>7</v>
      </c>
      <c r="D22" s="6">
        <v>0.35</v>
      </c>
      <c r="E22" s="6">
        <v>0.2</v>
      </c>
      <c r="F22" s="5" t="s">
        <v>8</v>
      </c>
      <c r="G22" s="6">
        <v>0.75</v>
      </c>
      <c r="H22" s="6">
        <v>0.75</v>
      </c>
      <c r="O22" s="42" t="s">
        <v>245</v>
      </c>
    </row>
    <row r="23" spans="2:17" x14ac:dyDescent="0.35">
      <c r="B23" s="4"/>
      <c r="C23" s="5"/>
      <c r="D23" s="6"/>
      <c r="E23" s="6"/>
      <c r="F23" s="5" t="s">
        <v>9</v>
      </c>
      <c r="G23" s="6">
        <v>0.25</v>
      </c>
      <c r="H23" s="6">
        <v>0.25</v>
      </c>
      <c r="O23" s="11" t="s">
        <v>246</v>
      </c>
    </row>
    <row r="24" spans="2:17" x14ac:dyDescent="0.35">
      <c r="B24" s="4">
        <v>2</v>
      </c>
      <c r="C24" s="7" t="s">
        <v>10</v>
      </c>
      <c r="D24" s="8">
        <v>0.25</v>
      </c>
      <c r="E24" s="8">
        <v>0.25</v>
      </c>
      <c r="F24" s="7" t="s">
        <v>11</v>
      </c>
      <c r="G24" s="8">
        <v>1</v>
      </c>
      <c r="H24" s="8">
        <v>1</v>
      </c>
    </row>
    <row r="25" spans="2:17" x14ac:dyDescent="0.35">
      <c r="B25" s="4">
        <v>3</v>
      </c>
      <c r="C25" s="5" t="s">
        <v>12</v>
      </c>
      <c r="D25" s="6">
        <v>0.1</v>
      </c>
      <c r="E25" s="6">
        <v>0.15</v>
      </c>
      <c r="F25" s="5" t="s">
        <v>13</v>
      </c>
      <c r="G25" s="6">
        <v>0.5</v>
      </c>
      <c r="H25" s="6">
        <v>0.5</v>
      </c>
    </row>
    <row r="26" spans="2:17" x14ac:dyDescent="0.35">
      <c r="B26" s="4"/>
      <c r="C26" s="5"/>
      <c r="D26" s="6"/>
      <c r="E26" s="6"/>
      <c r="F26" s="5" t="s">
        <v>14</v>
      </c>
      <c r="G26" s="6">
        <v>0.5</v>
      </c>
      <c r="H26" s="6">
        <v>0.5</v>
      </c>
    </row>
    <row r="27" spans="2:17" x14ac:dyDescent="0.35">
      <c r="B27" s="4">
        <v>4</v>
      </c>
      <c r="C27" s="7" t="s">
        <v>15</v>
      </c>
      <c r="D27" s="8">
        <v>0.2</v>
      </c>
      <c r="E27" s="8">
        <v>0.2</v>
      </c>
      <c r="F27" s="7" t="s">
        <v>16</v>
      </c>
      <c r="G27" s="8">
        <v>0.25</v>
      </c>
      <c r="H27" s="8">
        <v>0.25</v>
      </c>
    </row>
    <row r="28" spans="2:17" x14ac:dyDescent="0.35">
      <c r="B28" s="4"/>
      <c r="C28" s="7"/>
      <c r="D28" s="8"/>
      <c r="E28" s="8"/>
      <c r="F28" s="7" t="s">
        <v>17</v>
      </c>
      <c r="G28" s="8">
        <v>0.25</v>
      </c>
      <c r="H28" s="8">
        <v>0.25</v>
      </c>
    </row>
    <row r="29" spans="2:17" x14ac:dyDescent="0.35">
      <c r="B29" s="4"/>
      <c r="C29" s="7"/>
      <c r="D29" s="8"/>
      <c r="E29" s="8"/>
      <c r="F29" s="7" t="s">
        <v>18</v>
      </c>
      <c r="G29" s="8">
        <v>0.25</v>
      </c>
      <c r="H29" s="8">
        <v>0.5</v>
      </c>
    </row>
    <row r="30" spans="2:17" x14ac:dyDescent="0.35">
      <c r="B30" s="4"/>
      <c r="C30" s="7"/>
      <c r="D30" s="8"/>
      <c r="E30" s="8"/>
      <c r="F30" s="7" t="s">
        <v>19</v>
      </c>
      <c r="G30" s="8">
        <v>0.25</v>
      </c>
      <c r="H30" s="8">
        <v>0</v>
      </c>
    </row>
    <row r="31" spans="2:17" x14ac:dyDescent="0.35">
      <c r="B31" s="4">
        <v>5</v>
      </c>
      <c r="C31" s="5" t="s">
        <v>20</v>
      </c>
      <c r="D31" s="6">
        <v>0.1</v>
      </c>
      <c r="E31" s="6">
        <v>0.2</v>
      </c>
      <c r="F31" s="5" t="s">
        <v>21</v>
      </c>
      <c r="G31" s="6">
        <v>1</v>
      </c>
      <c r="H31" s="6">
        <v>1</v>
      </c>
    </row>
    <row r="32" spans="2:17" x14ac:dyDescent="0.35">
      <c r="O32" s="4"/>
      <c r="P32" s="4"/>
      <c r="Q32" s="4"/>
    </row>
    <row r="33" spans="2:27" x14ac:dyDescent="0.35">
      <c r="O33" s="72" t="s">
        <v>247</v>
      </c>
      <c r="P33" s="73"/>
      <c r="Q33" s="73"/>
      <c r="R33" s="74">
        <f>SUMPRODUCT($P$36:$P$40,R36:R40)</f>
        <v>2</v>
      </c>
      <c r="S33" s="74">
        <f t="shared" ref="S33:AA33" si="4">SUMPRODUCT($P$36:$P$40,S36:S40)</f>
        <v>1.925</v>
      </c>
      <c r="T33" s="74">
        <f t="shared" si="4"/>
        <v>2.4000000000000004</v>
      </c>
      <c r="U33" s="74">
        <f t="shared" si="4"/>
        <v>1.875</v>
      </c>
      <c r="V33" s="74">
        <f t="shared" si="4"/>
        <v>4.0250000000000004</v>
      </c>
      <c r="W33" s="74">
        <f t="shared" si="4"/>
        <v>3.1</v>
      </c>
      <c r="X33" s="74">
        <f t="shared" si="4"/>
        <v>3.7</v>
      </c>
      <c r="Y33" s="74">
        <f t="shared" si="4"/>
        <v>1.425</v>
      </c>
      <c r="Z33" s="74">
        <f t="shared" si="4"/>
        <v>3.2250000000000001</v>
      </c>
      <c r="AA33" s="74">
        <f t="shared" si="4"/>
        <v>3.7500000000000004</v>
      </c>
    </row>
    <row r="34" spans="2:27" x14ac:dyDescent="0.35">
      <c r="O34" s="72" t="s">
        <v>248</v>
      </c>
      <c r="P34" s="73"/>
      <c r="Q34" s="73"/>
      <c r="R34" s="74">
        <f>SUMPRODUCT($Q$36:$Q$40,R36:R40)</f>
        <v>2.35</v>
      </c>
      <c r="S34" s="74">
        <f t="shared" ref="S34:AA34" si="5">SUMPRODUCT($Q$36:$Q$40,S36:S40)</f>
        <v>2.2250000000000001</v>
      </c>
      <c r="T34" s="74">
        <f t="shared" si="5"/>
        <v>2.125</v>
      </c>
      <c r="U34" s="74">
        <f t="shared" si="5"/>
        <v>2.4750000000000001</v>
      </c>
      <c r="V34" s="74">
        <f t="shared" si="5"/>
        <v>4</v>
      </c>
      <c r="W34" s="74">
        <f t="shared" si="5"/>
        <v>2.6375000000000002</v>
      </c>
      <c r="X34" s="74">
        <f t="shared" si="5"/>
        <v>3.45</v>
      </c>
      <c r="Y34" s="74">
        <f t="shared" si="5"/>
        <v>1.0875000000000001</v>
      </c>
      <c r="Z34" s="74">
        <f t="shared" si="5"/>
        <v>3.05</v>
      </c>
      <c r="AA34" s="74">
        <f t="shared" si="5"/>
        <v>3.9749999999999996</v>
      </c>
    </row>
    <row r="35" spans="2:27" x14ac:dyDescent="0.35">
      <c r="B35" s="1" t="s">
        <v>4</v>
      </c>
      <c r="C35" s="2" t="s">
        <v>5</v>
      </c>
      <c r="D35" s="75" t="s">
        <v>249</v>
      </c>
      <c r="E35" s="75" t="s">
        <v>250</v>
      </c>
      <c r="F35" s="75" t="s">
        <v>251</v>
      </c>
      <c r="G35" s="75" t="s">
        <v>252</v>
      </c>
      <c r="H35" s="75" t="s">
        <v>253</v>
      </c>
      <c r="I35" s="75" t="s">
        <v>254</v>
      </c>
      <c r="J35" s="75" t="s">
        <v>255</v>
      </c>
      <c r="K35" s="75" t="s">
        <v>256</v>
      </c>
      <c r="L35" s="75" t="s">
        <v>257</v>
      </c>
      <c r="M35" s="75" t="s">
        <v>258</v>
      </c>
      <c r="O35" s="21"/>
      <c r="P35" s="13" t="s">
        <v>247</v>
      </c>
      <c r="Q35" s="13" t="s">
        <v>2</v>
      </c>
      <c r="R35" s="1" t="s">
        <v>249</v>
      </c>
      <c r="S35" s="1" t="s">
        <v>250</v>
      </c>
      <c r="T35" s="1" t="s">
        <v>251</v>
      </c>
      <c r="U35" s="1" t="s">
        <v>252</v>
      </c>
      <c r="V35" s="1" t="s">
        <v>253</v>
      </c>
      <c r="W35" s="1" t="s">
        <v>254</v>
      </c>
      <c r="X35" s="1" t="s">
        <v>255</v>
      </c>
      <c r="Y35" s="1" t="s">
        <v>256</v>
      </c>
      <c r="Z35" s="1" t="s">
        <v>257</v>
      </c>
      <c r="AA35" s="1" t="s">
        <v>258</v>
      </c>
    </row>
    <row r="36" spans="2:27" x14ac:dyDescent="0.35">
      <c r="B36" s="5" t="s">
        <v>8</v>
      </c>
      <c r="C36" s="6">
        <v>0.75</v>
      </c>
      <c r="D36" s="76">
        <v>5</v>
      </c>
      <c r="E36" s="76">
        <v>3</v>
      </c>
      <c r="F36" s="76">
        <v>1</v>
      </c>
      <c r="G36" s="76">
        <v>5</v>
      </c>
      <c r="H36" s="76">
        <v>5</v>
      </c>
      <c r="I36" s="76">
        <v>0</v>
      </c>
      <c r="J36" s="76">
        <v>1</v>
      </c>
      <c r="K36" s="76">
        <v>0</v>
      </c>
      <c r="L36" s="76">
        <v>3</v>
      </c>
      <c r="M36" s="76">
        <v>3</v>
      </c>
      <c r="O36" s="5" t="s">
        <v>7</v>
      </c>
      <c r="P36" s="35">
        <v>0.2</v>
      </c>
      <c r="Q36" s="35">
        <v>0.35</v>
      </c>
      <c r="R36" s="4">
        <f>SUMPRODUCT($C$36:$C$37,D36:D37)</f>
        <v>4</v>
      </c>
      <c r="S36" s="4">
        <f t="shared" ref="S36:AA36" si="6">SUMPRODUCT($C$36:$C$37,E36:E37)</f>
        <v>3.5</v>
      </c>
      <c r="T36" s="4">
        <f t="shared" si="6"/>
        <v>1.5</v>
      </c>
      <c r="U36" s="4">
        <f t="shared" si="6"/>
        <v>4.5</v>
      </c>
      <c r="V36" s="4">
        <f t="shared" si="6"/>
        <v>4</v>
      </c>
      <c r="W36" s="4">
        <f t="shared" si="6"/>
        <v>1.25</v>
      </c>
      <c r="X36" s="4">
        <f t="shared" si="6"/>
        <v>2</v>
      </c>
      <c r="Y36" s="4">
        <f t="shared" si="6"/>
        <v>0.25</v>
      </c>
      <c r="Z36" s="4">
        <f t="shared" si="6"/>
        <v>3</v>
      </c>
      <c r="AA36" s="4">
        <f t="shared" si="6"/>
        <v>3.5</v>
      </c>
    </row>
    <row r="37" spans="2:27" x14ac:dyDescent="0.35">
      <c r="B37" s="5" t="s">
        <v>9</v>
      </c>
      <c r="C37" s="6">
        <v>0.25</v>
      </c>
      <c r="D37" s="76">
        <v>1</v>
      </c>
      <c r="E37" s="76">
        <v>5</v>
      </c>
      <c r="F37" s="76">
        <v>3</v>
      </c>
      <c r="G37" s="76">
        <v>3</v>
      </c>
      <c r="H37" s="76">
        <v>1</v>
      </c>
      <c r="I37" s="76">
        <v>5</v>
      </c>
      <c r="J37" s="76">
        <v>5</v>
      </c>
      <c r="K37" s="76">
        <v>1</v>
      </c>
      <c r="L37" s="76">
        <v>3</v>
      </c>
      <c r="M37" s="76">
        <v>5</v>
      </c>
      <c r="O37" s="7" t="s">
        <v>10</v>
      </c>
      <c r="P37" s="35">
        <v>0.25</v>
      </c>
      <c r="Q37" s="35">
        <v>0.25</v>
      </c>
      <c r="R37" s="4">
        <f>$C38*D38</f>
        <v>1</v>
      </c>
      <c r="S37" s="4">
        <f t="shared" ref="S37:AA37" si="7">$C38*E38</f>
        <v>0</v>
      </c>
      <c r="T37" s="4">
        <f t="shared" si="7"/>
        <v>0</v>
      </c>
      <c r="U37" s="4">
        <f t="shared" si="7"/>
        <v>1</v>
      </c>
      <c r="V37" s="4">
        <f t="shared" si="7"/>
        <v>5</v>
      </c>
      <c r="W37" s="4">
        <f t="shared" si="7"/>
        <v>3</v>
      </c>
      <c r="X37" s="4">
        <f t="shared" si="7"/>
        <v>5</v>
      </c>
      <c r="Y37" s="4">
        <f t="shared" si="7"/>
        <v>1</v>
      </c>
      <c r="Z37" s="4">
        <f t="shared" si="7"/>
        <v>1</v>
      </c>
      <c r="AA37" s="4">
        <f t="shared" si="7"/>
        <v>5</v>
      </c>
    </row>
    <row r="38" spans="2:27" x14ac:dyDescent="0.35">
      <c r="B38" s="7" t="s">
        <v>11</v>
      </c>
      <c r="C38" s="8">
        <v>1</v>
      </c>
      <c r="D38" s="76">
        <v>1</v>
      </c>
      <c r="E38" s="76">
        <v>0</v>
      </c>
      <c r="F38" s="76">
        <v>0</v>
      </c>
      <c r="G38" s="76">
        <v>1</v>
      </c>
      <c r="H38" s="76">
        <v>5</v>
      </c>
      <c r="I38" s="76">
        <v>3</v>
      </c>
      <c r="J38" s="76">
        <v>5</v>
      </c>
      <c r="K38" s="76">
        <v>1</v>
      </c>
      <c r="L38" s="76">
        <v>1</v>
      </c>
      <c r="M38" s="76">
        <v>5</v>
      </c>
      <c r="O38" s="5" t="s">
        <v>12</v>
      </c>
      <c r="P38" s="35">
        <v>0.15</v>
      </c>
      <c r="Q38" s="35">
        <v>0.1</v>
      </c>
      <c r="R38" s="4">
        <f>SUMPRODUCT($C$39:$C$40,D39:D40)</f>
        <v>3</v>
      </c>
      <c r="S38" s="4">
        <f t="shared" ref="S38:AA38" si="8">SUMPRODUCT($C$39:$C$40,E39:E40)</f>
        <v>2.5</v>
      </c>
      <c r="T38" s="4">
        <f t="shared" si="8"/>
        <v>4</v>
      </c>
      <c r="U38" s="4">
        <f t="shared" si="8"/>
        <v>1.5</v>
      </c>
      <c r="V38" s="4">
        <f t="shared" si="8"/>
        <v>2.5</v>
      </c>
      <c r="W38" s="4">
        <f t="shared" si="8"/>
        <v>3</v>
      </c>
      <c r="X38" s="4">
        <f t="shared" si="8"/>
        <v>5</v>
      </c>
      <c r="Y38" s="4">
        <f t="shared" si="8"/>
        <v>1.5</v>
      </c>
      <c r="Z38" s="4">
        <f t="shared" si="8"/>
        <v>2.5</v>
      </c>
      <c r="AA38" s="4">
        <f t="shared" si="8"/>
        <v>4</v>
      </c>
    </row>
    <row r="39" spans="2:27" x14ac:dyDescent="0.35">
      <c r="B39" s="5" t="s">
        <v>13</v>
      </c>
      <c r="C39" s="6">
        <v>0.5</v>
      </c>
      <c r="D39" s="76">
        <v>3</v>
      </c>
      <c r="E39" s="76">
        <v>0</v>
      </c>
      <c r="F39" s="76">
        <v>3</v>
      </c>
      <c r="G39" s="76">
        <v>3</v>
      </c>
      <c r="H39" s="76">
        <v>5</v>
      </c>
      <c r="I39" s="76">
        <v>3</v>
      </c>
      <c r="J39" s="76">
        <v>5</v>
      </c>
      <c r="K39" s="76">
        <v>0</v>
      </c>
      <c r="L39" s="76">
        <v>0</v>
      </c>
      <c r="M39" s="76">
        <v>3</v>
      </c>
      <c r="O39" s="7" t="s">
        <v>15</v>
      </c>
      <c r="P39" s="35">
        <v>0.2</v>
      </c>
      <c r="Q39" s="35">
        <v>0.2</v>
      </c>
      <c r="R39" s="4">
        <f>SUMPRODUCT($C$41:$C$44,D41:D44)</f>
        <v>1.5</v>
      </c>
      <c r="S39" s="4">
        <f t="shared" ref="S39:AA39" si="9">SUMPRODUCT($C$41:$C$44,E41:E44)</f>
        <v>3.25</v>
      </c>
      <c r="T39" s="4">
        <f t="shared" si="9"/>
        <v>4.5</v>
      </c>
      <c r="U39" s="4">
        <f t="shared" si="9"/>
        <v>2.5</v>
      </c>
      <c r="V39" s="4">
        <f t="shared" si="9"/>
        <v>3</v>
      </c>
      <c r="W39" s="4">
        <f t="shared" si="9"/>
        <v>3.25</v>
      </c>
      <c r="X39" s="4">
        <f t="shared" si="9"/>
        <v>3.5</v>
      </c>
      <c r="Y39" s="4">
        <f t="shared" si="9"/>
        <v>1.5</v>
      </c>
      <c r="Z39" s="4">
        <f t="shared" si="9"/>
        <v>5</v>
      </c>
      <c r="AA39" s="4">
        <f t="shared" si="9"/>
        <v>5</v>
      </c>
    </row>
    <row r="40" spans="2:27" x14ac:dyDescent="0.35">
      <c r="B40" s="5" t="s">
        <v>14</v>
      </c>
      <c r="C40" s="6">
        <v>0.5</v>
      </c>
      <c r="D40" s="76">
        <v>3</v>
      </c>
      <c r="E40" s="76">
        <v>5</v>
      </c>
      <c r="F40" s="76">
        <v>5</v>
      </c>
      <c r="G40" s="76">
        <v>0</v>
      </c>
      <c r="H40" s="76">
        <v>0</v>
      </c>
      <c r="I40" s="76">
        <v>3</v>
      </c>
      <c r="J40" s="76">
        <v>5</v>
      </c>
      <c r="K40" s="76">
        <v>3</v>
      </c>
      <c r="L40" s="76">
        <v>5</v>
      </c>
      <c r="M40" s="76">
        <v>5</v>
      </c>
      <c r="O40" s="5" t="s">
        <v>20</v>
      </c>
      <c r="P40" s="35">
        <v>0.2</v>
      </c>
      <c r="Q40" s="35">
        <v>0.1</v>
      </c>
      <c r="R40" s="4">
        <f>$C$45*D45</f>
        <v>1</v>
      </c>
      <c r="S40" s="4">
        <f t="shared" ref="S40:AA40" si="10">$C$45*E45</f>
        <v>1</v>
      </c>
      <c r="T40" s="4">
        <f t="shared" si="10"/>
        <v>3</v>
      </c>
      <c r="U40" s="4">
        <f t="shared" si="10"/>
        <v>0</v>
      </c>
      <c r="V40" s="4">
        <f t="shared" si="10"/>
        <v>5</v>
      </c>
      <c r="W40" s="4">
        <f t="shared" si="10"/>
        <v>5</v>
      </c>
      <c r="X40" s="4">
        <f t="shared" si="10"/>
        <v>3</v>
      </c>
      <c r="Y40" s="4">
        <f t="shared" si="10"/>
        <v>3</v>
      </c>
      <c r="Z40" s="4">
        <f t="shared" si="10"/>
        <v>5</v>
      </c>
      <c r="AA40" s="4">
        <f t="shared" si="10"/>
        <v>1</v>
      </c>
    </row>
    <row r="41" spans="2:27" x14ac:dyDescent="0.35">
      <c r="B41" s="7" t="s">
        <v>16</v>
      </c>
      <c r="C41" s="8">
        <v>0.25</v>
      </c>
      <c r="D41" s="76">
        <v>0</v>
      </c>
      <c r="E41" s="76">
        <v>5</v>
      </c>
      <c r="F41" s="76">
        <v>5</v>
      </c>
      <c r="G41" s="76">
        <v>3</v>
      </c>
      <c r="H41" s="76">
        <v>3</v>
      </c>
      <c r="I41" s="76">
        <v>5</v>
      </c>
      <c r="J41" s="76">
        <v>5</v>
      </c>
      <c r="K41" s="76">
        <v>3</v>
      </c>
      <c r="L41" s="76">
        <v>5</v>
      </c>
      <c r="M41" s="76">
        <v>5</v>
      </c>
    </row>
    <row r="42" spans="2:27" x14ac:dyDescent="0.35">
      <c r="B42" s="7" t="s">
        <v>17</v>
      </c>
      <c r="C42" s="8">
        <v>0.25</v>
      </c>
      <c r="D42" s="76">
        <v>5</v>
      </c>
      <c r="E42" s="76">
        <v>3</v>
      </c>
      <c r="F42" s="76">
        <v>5</v>
      </c>
      <c r="G42" s="76">
        <v>1</v>
      </c>
      <c r="H42" s="76">
        <v>1</v>
      </c>
      <c r="I42" s="76">
        <v>0</v>
      </c>
      <c r="J42" s="76">
        <v>3</v>
      </c>
      <c r="K42" s="76">
        <v>0</v>
      </c>
      <c r="L42" s="76">
        <v>5</v>
      </c>
      <c r="M42" s="76">
        <v>5</v>
      </c>
    </row>
    <row r="43" spans="2:27" x14ac:dyDescent="0.35">
      <c r="B43" s="7" t="s">
        <v>18</v>
      </c>
      <c r="C43" s="8">
        <v>0.25</v>
      </c>
      <c r="D43" s="76">
        <v>0</v>
      </c>
      <c r="E43" s="76">
        <v>5</v>
      </c>
      <c r="F43" s="76">
        <v>5</v>
      </c>
      <c r="G43" s="76">
        <v>3</v>
      </c>
      <c r="H43" s="76">
        <v>3</v>
      </c>
      <c r="I43" s="76">
        <v>5</v>
      </c>
      <c r="J43" s="76">
        <v>5</v>
      </c>
      <c r="K43" s="76">
        <v>3</v>
      </c>
      <c r="L43" s="76">
        <v>5</v>
      </c>
      <c r="M43" s="76">
        <v>5</v>
      </c>
      <c r="O43" s="13"/>
    </row>
    <row r="44" spans="2:27" x14ac:dyDescent="0.35">
      <c r="B44" s="7" t="s">
        <v>19</v>
      </c>
      <c r="C44" s="8">
        <v>0.25</v>
      </c>
      <c r="D44" s="76">
        <v>1</v>
      </c>
      <c r="E44" s="76">
        <v>0</v>
      </c>
      <c r="F44" s="76">
        <v>3</v>
      </c>
      <c r="G44" s="76">
        <v>3</v>
      </c>
      <c r="H44" s="76">
        <v>5</v>
      </c>
      <c r="I44" s="76">
        <v>3</v>
      </c>
      <c r="J44" s="76">
        <v>1</v>
      </c>
      <c r="K44" s="76">
        <v>0</v>
      </c>
      <c r="L44" s="76">
        <v>5</v>
      </c>
      <c r="M44" s="76">
        <v>5</v>
      </c>
      <c r="O44" s="13"/>
    </row>
    <row r="45" spans="2:27" x14ac:dyDescent="0.35">
      <c r="B45" s="5" t="s">
        <v>21</v>
      </c>
      <c r="C45" s="6">
        <v>1</v>
      </c>
      <c r="D45" s="76">
        <v>1</v>
      </c>
      <c r="E45" s="76">
        <v>1</v>
      </c>
      <c r="F45" s="76">
        <v>3</v>
      </c>
      <c r="G45" s="76">
        <v>0</v>
      </c>
      <c r="H45" s="76">
        <v>5</v>
      </c>
      <c r="I45" s="76">
        <v>5</v>
      </c>
      <c r="J45" s="76">
        <v>3</v>
      </c>
      <c r="K45" s="76">
        <v>3</v>
      </c>
      <c r="L45" s="76">
        <v>5</v>
      </c>
      <c r="M45" s="76">
        <v>1</v>
      </c>
    </row>
    <row r="46" spans="2:27" x14ac:dyDescent="0.35">
      <c r="O46" s="4"/>
      <c r="P46" s="4"/>
      <c r="Q46" s="4"/>
    </row>
    <row r="47" spans="2:27" x14ac:dyDescent="0.35">
      <c r="O47" s="72" t="s">
        <v>247</v>
      </c>
      <c r="P47" s="73"/>
      <c r="Q47" s="73"/>
      <c r="R47" s="74">
        <f>SUMPRODUCT($P$36:$P$40,R50:R54)</f>
        <v>1.95</v>
      </c>
      <c r="S47" s="74">
        <f t="shared" ref="S47:AA47" si="11">SUMPRODUCT($P$36:$P$40,S50:S54)</f>
        <v>2.1750000000000003</v>
      </c>
      <c r="T47" s="74">
        <f t="shared" si="11"/>
        <v>2.5</v>
      </c>
      <c r="U47" s="74">
        <f t="shared" si="11"/>
        <v>1.875</v>
      </c>
      <c r="V47" s="74">
        <f t="shared" si="11"/>
        <v>3.9249999999999998</v>
      </c>
      <c r="W47" s="74">
        <f t="shared" si="11"/>
        <v>3.2</v>
      </c>
      <c r="X47" s="74">
        <f t="shared" si="11"/>
        <v>3.9</v>
      </c>
      <c r="Y47" s="74">
        <f t="shared" si="11"/>
        <v>1.575</v>
      </c>
      <c r="Z47" s="74">
        <f t="shared" si="11"/>
        <v>3.2250000000000001</v>
      </c>
      <c r="AA47" s="74">
        <f t="shared" si="11"/>
        <v>3.7500000000000004</v>
      </c>
    </row>
    <row r="48" spans="2:27" x14ac:dyDescent="0.35">
      <c r="O48" s="72" t="s">
        <v>248</v>
      </c>
      <c r="P48" s="73"/>
      <c r="Q48" s="73"/>
      <c r="R48" s="74">
        <f>SUMPRODUCT($Q$36:$Q$40,R50:R54)</f>
        <v>2.3000000000000003</v>
      </c>
      <c r="S48" s="74">
        <f t="shared" ref="S48:AA48" si="12">SUMPRODUCT($Q$36:$Q$40,S50:S54)</f>
        <v>2.4750000000000001</v>
      </c>
      <c r="T48" s="74">
        <f t="shared" si="12"/>
        <v>2.2249999999999996</v>
      </c>
      <c r="U48" s="74">
        <f t="shared" si="12"/>
        <v>2.4750000000000001</v>
      </c>
      <c r="V48" s="74">
        <f t="shared" si="12"/>
        <v>3.9</v>
      </c>
      <c r="W48" s="74">
        <f t="shared" si="12"/>
        <v>2.7374999999999998</v>
      </c>
      <c r="X48" s="74">
        <f t="shared" si="12"/>
        <v>3.6500000000000004</v>
      </c>
      <c r="Y48" s="74">
        <f t="shared" si="12"/>
        <v>1.2375</v>
      </c>
      <c r="Z48" s="74">
        <f t="shared" si="12"/>
        <v>3.05</v>
      </c>
      <c r="AA48" s="74">
        <f t="shared" si="12"/>
        <v>3.9749999999999996</v>
      </c>
    </row>
    <row r="49" spans="2:27" x14ac:dyDescent="0.35">
      <c r="B49" s="1" t="s">
        <v>4</v>
      </c>
      <c r="C49" s="2" t="s">
        <v>6</v>
      </c>
      <c r="D49" s="75" t="s">
        <v>249</v>
      </c>
      <c r="E49" s="75" t="s">
        <v>250</v>
      </c>
      <c r="F49" s="75" t="s">
        <v>251</v>
      </c>
      <c r="G49" s="75" t="s">
        <v>252</v>
      </c>
      <c r="H49" s="75" t="s">
        <v>253</v>
      </c>
      <c r="I49" s="75" t="s">
        <v>254</v>
      </c>
      <c r="J49" s="75" t="s">
        <v>255</v>
      </c>
      <c r="K49" s="75" t="s">
        <v>256</v>
      </c>
      <c r="L49" s="75" t="s">
        <v>257</v>
      </c>
      <c r="M49" s="75" t="s">
        <v>258</v>
      </c>
      <c r="O49" s="21"/>
      <c r="P49" s="13" t="s">
        <v>247</v>
      </c>
      <c r="Q49" s="13" t="s">
        <v>2</v>
      </c>
      <c r="R49" s="1" t="s">
        <v>249</v>
      </c>
      <c r="S49" s="1" t="s">
        <v>250</v>
      </c>
      <c r="T49" s="1" t="s">
        <v>251</v>
      </c>
      <c r="U49" s="1" t="s">
        <v>252</v>
      </c>
      <c r="V49" s="1" t="s">
        <v>253</v>
      </c>
      <c r="W49" s="1" t="s">
        <v>254</v>
      </c>
      <c r="X49" s="1" t="s">
        <v>255</v>
      </c>
      <c r="Y49" s="1" t="s">
        <v>256</v>
      </c>
      <c r="Z49" s="1" t="s">
        <v>257</v>
      </c>
      <c r="AA49" s="1" t="s">
        <v>258</v>
      </c>
    </row>
    <row r="50" spans="2:27" x14ac:dyDescent="0.35">
      <c r="B50" s="5" t="s">
        <v>8</v>
      </c>
      <c r="C50" s="6">
        <v>0.75</v>
      </c>
      <c r="D50" s="76">
        <v>5</v>
      </c>
      <c r="E50" s="76">
        <v>3</v>
      </c>
      <c r="F50" s="76">
        <v>1</v>
      </c>
      <c r="G50" s="76">
        <v>5</v>
      </c>
      <c r="H50" s="76">
        <v>5</v>
      </c>
      <c r="I50" s="76">
        <v>0</v>
      </c>
      <c r="J50" s="76">
        <v>1</v>
      </c>
      <c r="K50" s="76">
        <v>0</v>
      </c>
      <c r="L50" s="76">
        <v>3</v>
      </c>
      <c r="M50" s="76">
        <v>3</v>
      </c>
      <c r="O50" s="5" t="s">
        <v>7</v>
      </c>
      <c r="P50" s="35">
        <v>0.2</v>
      </c>
      <c r="Q50" s="35">
        <v>0.35</v>
      </c>
      <c r="R50" s="4">
        <f>SUMPRODUCT($C$50:$C$51,D50:D51)</f>
        <v>4</v>
      </c>
      <c r="S50" s="4">
        <f t="shared" ref="S50:AA50" si="13">SUMPRODUCT($C$50:$C$51,E50:E51)</f>
        <v>3.5</v>
      </c>
      <c r="T50" s="4">
        <f t="shared" si="13"/>
        <v>1.5</v>
      </c>
      <c r="U50" s="4">
        <f t="shared" si="13"/>
        <v>4.5</v>
      </c>
      <c r="V50" s="4">
        <f t="shared" si="13"/>
        <v>4</v>
      </c>
      <c r="W50" s="4">
        <f t="shared" si="13"/>
        <v>1.25</v>
      </c>
      <c r="X50" s="4">
        <f t="shared" si="13"/>
        <v>2</v>
      </c>
      <c r="Y50" s="4">
        <f t="shared" si="13"/>
        <v>0.25</v>
      </c>
      <c r="Z50" s="4">
        <f t="shared" si="13"/>
        <v>3</v>
      </c>
      <c r="AA50" s="4">
        <f t="shared" si="13"/>
        <v>3.5</v>
      </c>
    </row>
    <row r="51" spans="2:27" x14ac:dyDescent="0.35">
      <c r="B51" s="5" t="s">
        <v>9</v>
      </c>
      <c r="C51" s="6">
        <v>0.25</v>
      </c>
      <c r="D51" s="76">
        <v>1</v>
      </c>
      <c r="E51" s="76">
        <v>5</v>
      </c>
      <c r="F51" s="76">
        <v>3</v>
      </c>
      <c r="G51" s="76">
        <v>3</v>
      </c>
      <c r="H51" s="76">
        <v>1</v>
      </c>
      <c r="I51" s="76">
        <v>5</v>
      </c>
      <c r="J51" s="76">
        <v>5</v>
      </c>
      <c r="K51" s="76">
        <v>1</v>
      </c>
      <c r="L51" s="76">
        <v>3</v>
      </c>
      <c r="M51" s="76">
        <v>5</v>
      </c>
      <c r="O51" s="7" t="s">
        <v>10</v>
      </c>
      <c r="P51" s="35">
        <v>0.25</v>
      </c>
      <c r="Q51" s="35">
        <v>0.25</v>
      </c>
      <c r="R51" s="4">
        <f>$C52*D52</f>
        <v>1</v>
      </c>
      <c r="S51" s="4">
        <f t="shared" ref="S51:AA51" si="14">$C52*E52</f>
        <v>0</v>
      </c>
      <c r="T51" s="4">
        <f t="shared" si="14"/>
        <v>0</v>
      </c>
      <c r="U51" s="4">
        <f t="shared" si="14"/>
        <v>1</v>
      </c>
      <c r="V51" s="4">
        <f t="shared" si="14"/>
        <v>5</v>
      </c>
      <c r="W51" s="4">
        <f t="shared" si="14"/>
        <v>3</v>
      </c>
      <c r="X51" s="4">
        <f t="shared" si="14"/>
        <v>5</v>
      </c>
      <c r="Y51" s="4">
        <f t="shared" si="14"/>
        <v>1</v>
      </c>
      <c r="Z51" s="4">
        <f t="shared" si="14"/>
        <v>1</v>
      </c>
      <c r="AA51" s="4">
        <f t="shared" si="14"/>
        <v>5</v>
      </c>
    </row>
    <row r="52" spans="2:27" x14ac:dyDescent="0.35">
      <c r="B52" s="7" t="s">
        <v>11</v>
      </c>
      <c r="C52" s="8">
        <v>1</v>
      </c>
      <c r="D52" s="76">
        <v>1</v>
      </c>
      <c r="E52" s="76">
        <v>0</v>
      </c>
      <c r="F52" s="76">
        <v>0</v>
      </c>
      <c r="G52" s="76">
        <v>1</v>
      </c>
      <c r="H52" s="76">
        <v>5</v>
      </c>
      <c r="I52" s="76">
        <v>3</v>
      </c>
      <c r="J52" s="76">
        <v>5</v>
      </c>
      <c r="K52" s="76">
        <v>1</v>
      </c>
      <c r="L52" s="76">
        <v>1</v>
      </c>
      <c r="M52" s="76">
        <v>5</v>
      </c>
      <c r="O52" s="5" t="s">
        <v>12</v>
      </c>
      <c r="P52" s="35">
        <v>0.15</v>
      </c>
      <c r="Q52" s="35">
        <v>0.1</v>
      </c>
      <c r="R52" s="4">
        <f>SUMPRODUCT($C$53:$C$54,D53:D54)</f>
        <v>3</v>
      </c>
      <c r="S52" s="4">
        <f t="shared" ref="S52:AA52" si="15">SUMPRODUCT($C$53:$C$54,E53:E54)</f>
        <v>2.5</v>
      </c>
      <c r="T52" s="4">
        <f t="shared" si="15"/>
        <v>4</v>
      </c>
      <c r="U52" s="4">
        <f t="shared" si="15"/>
        <v>1.5</v>
      </c>
      <c r="V52" s="4">
        <f t="shared" si="15"/>
        <v>2.5</v>
      </c>
      <c r="W52" s="4">
        <f t="shared" si="15"/>
        <v>3</v>
      </c>
      <c r="X52" s="4">
        <f t="shared" si="15"/>
        <v>5</v>
      </c>
      <c r="Y52" s="4">
        <f t="shared" si="15"/>
        <v>1.5</v>
      </c>
      <c r="Z52" s="4">
        <f t="shared" si="15"/>
        <v>2.5</v>
      </c>
      <c r="AA52" s="4">
        <f t="shared" si="15"/>
        <v>4</v>
      </c>
    </row>
    <row r="53" spans="2:27" x14ac:dyDescent="0.35">
      <c r="B53" s="5" t="s">
        <v>13</v>
      </c>
      <c r="C53" s="6">
        <v>0.5</v>
      </c>
      <c r="D53" s="76">
        <v>3</v>
      </c>
      <c r="E53" s="76">
        <v>0</v>
      </c>
      <c r="F53" s="76">
        <v>3</v>
      </c>
      <c r="G53" s="76">
        <v>3</v>
      </c>
      <c r="H53" s="76">
        <v>5</v>
      </c>
      <c r="I53" s="76">
        <v>3</v>
      </c>
      <c r="J53" s="76">
        <v>5</v>
      </c>
      <c r="K53" s="76">
        <v>0</v>
      </c>
      <c r="L53" s="76">
        <v>0</v>
      </c>
      <c r="M53" s="76">
        <v>3</v>
      </c>
      <c r="O53" s="7" t="s">
        <v>15</v>
      </c>
      <c r="P53" s="35">
        <v>0.2</v>
      </c>
      <c r="Q53" s="35">
        <v>0.2</v>
      </c>
      <c r="R53" s="4">
        <f>SUMPRODUCT($C$55:$C$58,D55:D58)</f>
        <v>1.25</v>
      </c>
      <c r="S53" s="4">
        <f t="shared" ref="S53:AA53" si="16">SUMPRODUCT($C$55:$C$58,E55:E58)</f>
        <v>4.5</v>
      </c>
      <c r="T53" s="4">
        <f t="shared" si="16"/>
        <v>5</v>
      </c>
      <c r="U53" s="4">
        <f t="shared" si="16"/>
        <v>2.5</v>
      </c>
      <c r="V53" s="4">
        <f t="shared" si="16"/>
        <v>2.5</v>
      </c>
      <c r="W53" s="4">
        <f t="shared" si="16"/>
        <v>3.75</v>
      </c>
      <c r="X53" s="4">
        <f t="shared" si="16"/>
        <v>4.5</v>
      </c>
      <c r="Y53" s="4">
        <f t="shared" si="16"/>
        <v>2.25</v>
      </c>
      <c r="Z53" s="4">
        <f t="shared" si="16"/>
        <v>5</v>
      </c>
      <c r="AA53" s="4">
        <f t="shared" si="16"/>
        <v>5</v>
      </c>
    </row>
    <row r="54" spans="2:27" x14ac:dyDescent="0.35">
      <c r="B54" s="5" t="s">
        <v>14</v>
      </c>
      <c r="C54" s="6">
        <v>0.5</v>
      </c>
      <c r="D54" s="76">
        <v>3</v>
      </c>
      <c r="E54" s="76">
        <v>5</v>
      </c>
      <c r="F54" s="76">
        <v>5</v>
      </c>
      <c r="G54" s="76">
        <v>0</v>
      </c>
      <c r="H54" s="76">
        <v>0</v>
      </c>
      <c r="I54" s="76">
        <v>3</v>
      </c>
      <c r="J54" s="76">
        <v>5</v>
      </c>
      <c r="K54" s="76">
        <v>3</v>
      </c>
      <c r="L54" s="76">
        <v>5</v>
      </c>
      <c r="M54" s="76">
        <v>5</v>
      </c>
      <c r="O54" s="5" t="s">
        <v>20</v>
      </c>
      <c r="P54" s="35">
        <v>0.2</v>
      </c>
      <c r="Q54" s="35">
        <v>0.1</v>
      </c>
      <c r="R54" s="4">
        <f>$C$59*D59</f>
        <v>1</v>
      </c>
      <c r="S54" s="4">
        <f t="shared" ref="S54:AA54" si="17">$C$59*E59</f>
        <v>1</v>
      </c>
      <c r="T54" s="4">
        <f t="shared" si="17"/>
        <v>3</v>
      </c>
      <c r="U54" s="4">
        <f t="shared" si="17"/>
        <v>0</v>
      </c>
      <c r="V54" s="4">
        <f t="shared" si="17"/>
        <v>5</v>
      </c>
      <c r="W54" s="4">
        <f t="shared" si="17"/>
        <v>5</v>
      </c>
      <c r="X54" s="4">
        <f t="shared" si="17"/>
        <v>3</v>
      </c>
      <c r="Y54" s="4">
        <f t="shared" si="17"/>
        <v>3</v>
      </c>
      <c r="Z54" s="4">
        <f t="shared" si="17"/>
        <v>5</v>
      </c>
      <c r="AA54" s="4">
        <f t="shared" si="17"/>
        <v>1</v>
      </c>
    </row>
    <row r="55" spans="2:27" x14ac:dyDescent="0.35">
      <c r="B55" s="7" t="s">
        <v>16</v>
      </c>
      <c r="C55" s="8">
        <v>0.25</v>
      </c>
      <c r="D55" s="76">
        <v>0</v>
      </c>
      <c r="E55" s="76">
        <v>5</v>
      </c>
      <c r="F55" s="76">
        <v>5</v>
      </c>
      <c r="G55" s="76">
        <v>3</v>
      </c>
      <c r="H55" s="76">
        <v>3</v>
      </c>
      <c r="I55" s="76">
        <v>5</v>
      </c>
      <c r="J55" s="76">
        <v>5</v>
      </c>
      <c r="K55" s="76">
        <v>3</v>
      </c>
      <c r="L55" s="76">
        <v>5</v>
      </c>
      <c r="M55" s="76">
        <v>5</v>
      </c>
    </row>
    <row r="56" spans="2:27" x14ac:dyDescent="0.35">
      <c r="B56" s="7" t="s">
        <v>17</v>
      </c>
      <c r="C56" s="8">
        <v>0.25</v>
      </c>
      <c r="D56" s="76">
        <v>5</v>
      </c>
      <c r="E56" s="76">
        <v>3</v>
      </c>
      <c r="F56" s="76">
        <v>5</v>
      </c>
      <c r="G56" s="76">
        <v>1</v>
      </c>
      <c r="H56" s="76">
        <v>1</v>
      </c>
      <c r="I56" s="76">
        <v>0</v>
      </c>
      <c r="J56" s="76">
        <v>3</v>
      </c>
      <c r="K56" s="76">
        <v>0</v>
      </c>
      <c r="L56" s="76">
        <v>5</v>
      </c>
      <c r="M56" s="76">
        <v>5</v>
      </c>
    </row>
    <row r="57" spans="2:27" x14ac:dyDescent="0.35">
      <c r="B57" s="7" t="s">
        <v>18</v>
      </c>
      <c r="C57" s="8">
        <v>0.5</v>
      </c>
      <c r="D57" s="76">
        <v>0</v>
      </c>
      <c r="E57" s="76">
        <v>5</v>
      </c>
      <c r="F57" s="76">
        <v>5</v>
      </c>
      <c r="G57" s="76">
        <v>3</v>
      </c>
      <c r="H57" s="76">
        <v>3</v>
      </c>
      <c r="I57" s="76">
        <v>5</v>
      </c>
      <c r="J57" s="76">
        <v>5</v>
      </c>
      <c r="K57" s="76">
        <v>3</v>
      </c>
      <c r="L57" s="76">
        <v>5</v>
      </c>
      <c r="M57" s="76">
        <v>5</v>
      </c>
    </row>
    <row r="58" spans="2:27" x14ac:dyDescent="0.35">
      <c r="B58" s="7" t="s">
        <v>19</v>
      </c>
      <c r="C58" s="8">
        <v>0</v>
      </c>
      <c r="D58" s="76">
        <v>1</v>
      </c>
      <c r="E58" s="76">
        <v>0</v>
      </c>
      <c r="F58" s="76">
        <v>3</v>
      </c>
      <c r="G58" s="76">
        <v>3</v>
      </c>
      <c r="H58" s="76">
        <v>5</v>
      </c>
      <c r="I58" s="76">
        <v>3</v>
      </c>
      <c r="J58" s="76">
        <v>1</v>
      </c>
      <c r="K58" s="76">
        <v>0</v>
      </c>
      <c r="L58" s="76">
        <v>5</v>
      </c>
      <c r="M58" s="76">
        <v>5</v>
      </c>
    </row>
    <row r="59" spans="2:27" x14ac:dyDescent="0.35">
      <c r="B59" s="5" t="s">
        <v>21</v>
      </c>
      <c r="C59" s="6">
        <v>1</v>
      </c>
      <c r="D59" s="76">
        <v>1</v>
      </c>
      <c r="E59" s="76">
        <v>1</v>
      </c>
      <c r="F59" s="76">
        <v>3</v>
      </c>
      <c r="G59" s="76">
        <v>0</v>
      </c>
      <c r="H59" s="76">
        <v>5</v>
      </c>
      <c r="I59" s="76">
        <v>5</v>
      </c>
      <c r="J59" s="76">
        <v>3</v>
      </c>
      <c r="K59" s="76">
        <v>3</v>
      </c>
      <c r="L59" s="76">
        <v>5</v>
      </c>
      <c r="M59" s="76">
        <v>1</v>
      </c>
    </row>
  </sheetData>
  <conditionalFormatting sqref="D4:D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D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M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M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N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N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N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497f214-17d7-4f5c-a674-aa73e42fb60a" xsi:nil="true"/>
    <lcf76f155ced4ddcb4097134ff3c332f xmlns="a10b5c0b-0b3d-4fb1-a990-577f973069d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DECC130C3BA742ADD7DC26D3EC6FAB" ma:contentTypeVersion="12" ma:contentTypeDescription="Create a new document." ma:contentTypeScope="" ma:versionID="4c7039f7c7638e383a63c4f26cce412c">
  <xsd:schema xmlns:xsd="http://www.w3.org/2001/XMLSchema" xmlns:xs="http://www.w3.org/2001/XMLSchema" xmlns:p="http://schemas.microsoft.com/office/2006/metadata/properties" xmlns:ns2="a10b5c0b-0b3d-4fb1-a990-577f973069df" xmlns:ns3="3497f214-17d7-4f5c-a674-aa73e42fb60a" targetNamespace="http://schemas.microsoft.com/office/2006/metadata/properties" ma:root="true" ma:fieldsID="998e0d75294c437b0361ff3099849ad0" ns2:_="" ns3:_="">
    <xsd:import namespace="a10b5c0b-0b3d-4fb1-a990-577f973069df"/>
    <xsd:import namespace="3497f214-17d7-4f5c-a674-aa73e42fb6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b5c0b-0b3d-4fb1-a990-577f973069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97f214-17d7-4f5c-a674-aa73e42fb60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15212f2-ded6-41a1-b59d-a455058603e8}" ma:internalName="TaxCatchAll" ma:showField="CatchAllData" ma:web="3497f214-17d7-4f5c-a674-aa73e42fb6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095E70-91E8-4842-8D67-8D4A7B5C9AF6}">
  <ds:schemaRefs>
    <ds:schemaRef ds:uri="http://schemas.microsoft.com/office/2006/metadata/properties"/>
    <ds:schemaRef ds:uri="http://schemas.microsoft.com/office/infopath/2007/PartnerControls"/>
    <ds:schemaRef ds:uri="3497f214-17d7-4f5c-a674-aa73e42fb60a"/>
    <ds:schemaRef ds:uri="a10b5c0b-0b3d-4fb1-a990-577f973069df"/>
  </ds:schemaRefs>
</ds:datastoreItem>
</file>

<file path=customXml/itemProps2.xml><?xml version="1.0" encoding="utf-8"?>
<ds:datastoreItem xmlns:ds="http://schemas.openxmlformats.org/officeDocument/2006/customXml" ds:itemID="{175271EE-CABE-4FBE-A5C7-DBCF45D799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F75F10-9A89-46E5-996C-D2DF2364F5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0b5c0b-0b3d-4fb1-a990-577f973069df"/>
    <ds:schemaRef ds:uri="3497f214-17d7-4f5c-a674-aa73e42fb6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Scoring Logic</vt:lpstr>
      <vt:lpstr>Example_Patent&amp;Population</vt:lpstr>
      <vt:lpstr>Test Set</vt:lpstr>
    </vt:vector>
  </TitlesOfParts>
  <Company>BCG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Narula, Manika</dc:creator>
  <cp:lastModifiedBy>Narula, Manika</cp:lastModifiedBy>
  <dcterms:created xsi:type="dcterms:W3CDTF">2025-08-12T08:20:02Z</dcterms:created>
  <dcterms:modified xsi:type="dcterms:W3CDTF">2025-08-12T11:06:24Z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Enabled">
    <vt:lpwstr>true</vt:lpwstr>
  </property>
  <property fmtid="{D5CDD505-2E9C-101B-9397-08002B2CF9AE}" pid="3" name="MSIP_Label_b0d5c4f4-7a29-4385-b7a5-afbe2154ae6f_SetDate">
    <vt:lpwstr>2025-08-12T08:21:49Z</vt:lpwstr>
  </property>
  <property fmtid="{D5CDD505-2E9C-101B-9397-08002B2CF9AE}" pid="4" name="MSIP_Label_b0d5c4f4-7a29-4385-b7a5-afbe2154ae6f_Method">
    <vt:lpwstr>Standard</vt:lpwstr>
  </property>
  <property fmtid="{D5CDD505-2E9C-101B-9397-08002B2CF9AE}" pid="5" name="MSIP_Label_b0d5c4f4-7a29-4385-b7a5-afbe2154ae6f_Name">
    <vt:lpwstr>Confidential</vt:lpwstr>
  </property>
  <property fmtid="{D5CDD505-2E9C-101B-9397-08002B2CF9AE}" pid="6" name="MSIP_Label_b0d5c4f4-7a29-4385-b7a5-afbe2154ae6f_SiteId">
    <vt:lpwstr>2dfb2f0b-4d21-4268-9559-72926144c918</vt:lpwstr>
  </property>
  <property fmtid="{D5CDD505-2E9C-101B-9397-08002B2CF9AE}" pid="7" name="MSIP_Label_b0d5c4f4-7a29-4385-b7a5-afbe2154ae6f_ActionId">
    <vt:lpwstr>a2afb69b-00be-483a-a60b-89836a0c8443</vt:lpwstr>
  </property>
  <property fmtid="{D5CDD505-2E9C-101B-9397-08002B2CF9AE}" pid="8" name="MSIP_Label_b0d5c4f4-7a29-4385-b7a5-afbe2154ae6f_ContentBits">
    <vt:lpwstr>0</vt:lpwstr>
  </property>
  <property fmtid="{D5CDD505-2E9C-101B-9397-08002B2CF9AE}" pid="9" name="MSIP_Label_b0d5c4f4-7a29-4385-b7a5-afbe2154ae6f_Tag">
    <vt:lpwstr>10, 3, 0, 1</vt:lpwstr>
  </property>
  <property fmtid="{D5CDD505-2E9C-101B-9397-08002B2CF9AE}" pid="10" name="ContentTypeId">
    <vt:lpwstr>0x0101006DDECC130C3BA742ADD7DC26D3EC6FAB</vt:lpwstr>
  </property>
  <property fmtid="{D5CDD505-2E9C-101B-9397-08002B2CF9AE}" pid="11" name="MediaServiceImageTags">
    <vt:lpwstr/>
  </property>
</Properties>
</file>