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" sheetId="1" r:id="rId4"/>
    <sheet state="visible" name="Q1" sheetId="2" r:id="rId5"/>
    <sheet state="visible" name="Q2" sheetId="3" r:id="rId6"/>
    <sheet state="visible" name="Q3" sheetId="4" r:id="rId7"/>
    <sheet state="visible" name="Sales data" sheetId="5" r:id="rId8"/>
    <sheet state="visible" name="Q4" sheetId="6" r:id="rId9"/>
    <sheet state="visible" name="Q5" sheetId="7" r:id="rId10"/>
    <sheet state="visible" name="Q6" sheetId="8" r:id="rId11"/>
    <sheet state="visible" name="Q7" sheetId="9" r:id="rId12"/>
    <sheet state="visible" name="Q8" sheetId="10" r:id="rId13"/>
  </sheets>
  <definedNames/>
  <calcPr/>
</workbook>
</file>

<file path=xl/sharedStrings.xml><?xml version="1.0" encoding="utf-8"?>
<sst xmlns="http://schemas.openxmlformats.org/spreadsheetml/2006/main" count="1174" uniqueCount="161">
  <si>
    <t>Q1. Explain the difference between Relative , Absolute and Mixed Cell Referencing. you have the following dataset.</t>
  </si>
  <si>
    <t>Vehicle</t>
  </si>
  <si>
    <t>Price</t>
  </si>
  <si>
    <t>Car</t>
  </si>
  <si>
    <t>Bi-cycle</t>
  </si>
  <si>
    <t>Auto-Rickshaw</t>
  </si>
  <si>
    <t>Relative Cell reference:-</t>
  </si>
  <si>
    <t>A relative cell reference is a cell reference in excel that changes automatically when a formula is copied or moved to another cell</t>
  </si>
  <si>
    <t>basically it mean it adjust itself according to the position of the formula</t>
  </si>
  <si>
    <t>let's take an example. I have simply just added another column lets assume discount is 10% for every product</t>
  </si>
  <si>
    <t>Price after Discount</t>
  </si>
  <si>
    <t xml:space="preserve">Price after adjusted itself and gave price after discount using information form other columns </t>
  </si>
  <si>
    <t>Absolute Cell reference:-</t>
  </si>
  <si>
    <t>An absolute cell reference is a cell reference that does not does not change when a formula is moved or copied to another cell</t>
  </si>
  <si>
    <t>in short, the cell address is fixed and stays same every time</t>
  </si>
  <si>
    <t xml:space="preserve">     let's take an example I have student data with their total grades and maximum marks (100) we will find percenatge of each student using absolute cell</t>
  </si>
  <si>
    <t>Student</t>
  </si>
  <si>
    <t>Marks</t>
  </si>
  <si>
    <t>Percentage</t>
  </si>
  <si>
    <t>Max Score</t>
  </si>
  <si>
    <t>Abhijeet</t>
  </si>
  <si>
    <t>Akshay</t>
  </si>
  <si>
    <t>rahul</t>
  </si>
  <si>
    <t>Ajay</t>
  </si>
  <si>
    <t>using shortcut key(F4), I have locked cell E28 where max score located(100) I calculated all the percenatges of students</t>
  </si>
  <si>
    <t>Mixed Cell reference:-</t>
  </si>
  <si>
    <t>A mixed cell reference is a cell reference in excel where only one part changes either the row or the coloumn while other part remain fixed</t>
  </si>
  <si>
    <t>in short, its is mixture of relative and absolute referencing, half fixed , half changed.</t>
  </si>
  <si>
    <t>let's take an example of a multiplication table with rows and coloums calculation</t>
  </si>
  <si>
    <t>Multiplication table</t>
  </si>
  <si>
    <t>Column Headers</t>
  </si>
  <si>
    <t>here I have locked formula using f4 , where all the rows are locked and we are just moving woth columns as you can see in formula</t>
  </si>
  <si>
    <t xml:space="preserve">I have shown this in a formula format just for an understanding of cell referecnes </t>
  </si>
  <si>
    <t>Q2.Write a formula to calculate the total sales of Car and Bicyle only.</t>
  </si>
  <si>
    <t>USING SUM</t>
  </si>
  <si>
    <t>Total Sales</t>
  </si>
  <si>
    <t>using SUMIF</t>
  </si>
  <si>
    <t>Q3. Using the data below, write a formula to calculate the average sales of items priced above 100 but less than
300:</t>
  </si>
  <si>
    <t xml:space="preserve">Item </t>
  </si>
  <si>
    <t xml:space="preserve">Price </t>
  </si>
  <si>
    <t>Sales</t>
  </si>
  <si>
    <t>Item A</t>
  </si>
  <si>
    <t>Item B</t>
  </si>
  <si>
    <t>Item c</t>
  </si>
  <si>
    <t>so the valid prices are 150 &amp; 250 and their respective sales</t>
  </si>
  <si>
    <t>First method using average formula</t>
  </si>
  <si>
    <t>formula used = AVERAGE(D8:D9)</t>
  </si>
  <si>
    <t>Second method using AverageIF function</t>
  </si>
  <si>
    <t xml:space="preserve">                         formula used =AVERAGEIFS(D24:D25,C24:C25, "&gt;100",C24:C25,"&lt;300")</t>
  </si>
  <si>
    <r>
      <rPr>
        <rFont val="Amasis MT Pro Light"/>
        <b/>
        <color theme="1"/>
        <sz val="11.0"/>
      </rPr>
      <t>Average sales for items above 100 and below 300 is</t>
    </r>
    <r>
      <rPr>
        <rFont val="Amasis MT Pro Light"/>
        <b/>
        <color theme="1"/>
        <sz val="20.0"/>
      </rPr>
      <t xml:space="preserve"> 1350</t>
    </r>
  </si>
  <si>
    <t xml:space="preserve"> Use the following Dataset and solve the following questions.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</si>
  <si>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</si>
  <si>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</si>
  <si>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</si>
  <si>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</si>
  <si>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</si>
  <si>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</si>
  <si>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</si>
  <si>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</si>
  <si>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</si>
  <si>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</si>
  <si>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</si>
  <si>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</si>
  <si>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</si>
  <si>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</si>
  <si>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</si>
  <si>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</si>
  <si>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</si>
  <si>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</si>
  <si>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</si>
  <si>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</si>
  <si>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</si>
  <si>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</si>
  <si>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</si>
  <si>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</si>
  <si>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</si>
  <si>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</si>
  <si>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</si>
  <si>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</si>
  <si>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</si>
  <si>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</si>
  <si>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</si>
  <si>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</si>
  <si>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</si>
  <si>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</si>
  <si>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</si>
  <si>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</si>
  <si>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</si>
  <si>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</si>
  <si>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</si>
  <si>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</si>
  <si>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</si>
  <si>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</si>
  <si>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</si>
  <si>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</si>
  <si>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</si>
  <si>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</si>
  <si>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</si>
  <si>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</si>
  <si>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</si>
  <si>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</si>
  <si>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</si>
  <si>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</si>
  <si>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</si>
  <si>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</si>
  <si>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</si>
  <si>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</si>
  <si>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</si>
  <si>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</si>
  <si>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</si>
  <si>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</si>
  <si>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</si>
  <si>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</si>
  <si>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</si>
  <si>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</si>
  <si>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</si>
  <si>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</si>
  <si>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</si>
  <si>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</si>
  <si>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</si>
  <si>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</si>
  <si>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</si>
  <si>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</si>
  <si>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</si>
  <si>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</si>
  <si>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</si>
  <si>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</si>
  <si>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</si>
  <si>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</si>
  <si>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</si>
  <si>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</si>
  <si>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</si>
  <si>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</si>
  <si>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</si>
  <si>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</si>
  <si>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</si>
  <si>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</si>
  <si>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</si>
  <si>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</si>
  <si>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</si>
  <si>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</si>
  <si>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</si>
  <si>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</si>
  <si>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Count how many customer names are recorded.</t>
  </si>
  <si>
    <t>Ans:</t>
  </si>
  <si>
    <t>using COUNTA we can calculate numbers of names present since it can take text values along with numbers,dates</t>
  </si>
  <si>
    <t>Calculate the Total Sales for each row using a formula.</t>
  </si>
  <si>
    <t>TOTAL SALES</t>
  </si>
  <si>
    <t>First , I have added extra column total sales since SALES = (QTY*PRICE)</t>
  </si>
  <si>
    <r>
      <rPr>
        <rFont val="Aptos Narrow"/>
        <b/>
        <color theme="1"/>
        <sz val="11.0"/>
      </rPr>
      <t xml:space="preserve">USING FORMULA = </t>
    </r>
    <r>
      <rPr>
        <rFont val="Aptos Narrow"/>
        <b/>
        <color theme="1"/>
        <sz val="14.0"/>
      </rPr>
      <t>PRODUCT([@Quantity]*[@UnitPrice])</t>
    </r>
  </si>
  <si>
    <t>now by taking all sum of all total sales values we can calculate total sales</t>
  </si>
  <si>
    <t>Calculate the total sales of Notebooks in the North region only.</t>
  </si>
  <si>
    <t>using sumif formula, we used range and criteria of both region and product</t>
  </si>
  <si>
    <t>SUMIFS(Table68910[Total Sales],Table68910[Product],"Notebook",Table68910[Region],"North")</t>
  </si>
  <si>
    <t>Create a column chart showing total sales by product.</t>
  </si>
  <si>
    <t xml:space="preserve">Product </t>
  </si>
  <si>
    <t>sales</t>
  </si>
  <si>
    <t>Total</t>
  </si>
  <si>
    <t>using sumifs I have extracted all the values from main table</t>
  </si>
  <si>
    <t>Insert a line chart showing daily sales trend.</t>
  </si>
  <si>
    <t>Order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</si>
</sst>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-F800]dddd\,\ mmmm\ dd\,\ yyyy"/>
  </numFmts>
  <fonts count="20">
    <font>
      <sz val="11.0"/>
      <color theme="1"/>
      <name val="Aptos Narrow"/>
      <scheme val="minor"/>
    </font>
    <font>
      <b/>
      <sz val="11.0"/>
      <color theme="1"/>
      <name val="Amasis MT Pro Light"/>
    </font>
    <font/>
    <font>
      <sz val="12.0"/>
      <color theme="0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theme="1"/>
      <name val="Amasis MT Pro Black"/>
    </font>
    <font>
      <b/>
      <sz val="11.0"/>
      <color rgb="FF000000"/>
      <name val="Aptos Narrow"/>
    </font>
    <font>
      <b/>
      <sz val="12.0"/>
      <color theme="0"/>
      <name val="Aptos Narrow"/>
    </font>
    <font>
      <b/>
      <sz val="13.0"/>
      <color theme="1"/>
      <name val="Aptos Narrow"/>
    </font>
    <font>
      <b/>
      <sz val="12.0"/>
      <color theme="1"/>
      <name val="Aptos Narrow"/>
    </font>
    <font>
      <b/>
      <sz val="14.0"/>
      <color theme="1"/>
      <name val="Aptos Narrow"/>
    </font>
    <font>
      <b/>
      <sz val="18.0"/>
      <color rgb="FF000000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22.0"/>
      <color theme="1"/>
      <name val="Aptos Narrow"/>
    </font>
    <font>
      <b/>
      <sz val="11.0"/>
      <color theme="1"/>
      <name val="Arial"/>
    </font>
    <font>
      <b/>
      <sz val="18.0"/>
      <color theme="1"/>
      <name val="Aptos Narrow"/>
    </font>
    <font>
      <sz val="16.0"/>
      <color theme="1"/>
      <name val="Aptos Narrow"/>
    </font>
    <font>
      <color rgb="FFFFFFFF"/>
      <name val="Aptos Narrow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theme="9"/>
        <bgColor theme="9"/>
      </patternFill>
    </fill>
    <fill>
      <patternFill patternType="solid">
        <fgColor rgb="FFF1CEEE"/>
        <bgColor rgb="FFF1CEEE"/>
      </patternFill>
    </fill>
    <fill>
      <patternFill patternType="solid">
        <fgColor rgb="FFA6C9EB"/>
        <bgColor rgb="FFA6C9EB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E8E8E8"/>
        <bgColor rgb="FFE8E8E8"/>
      </patternFill>
    </fill>
    <fill>
      <patternFill patternType="solid">
        <fgColor rgb="FF45B0E1"/>
        <bgColor rgb="FF45B0E1"/>
      </patternFill>
    </fill>
    <fill>
      <patternFill patternType="solid">
        <fgColor theme="0"/>
        <bgColor theme="0"/>
      </patternFill>
    </fill>
  </fills>
  <borders count="3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/>
      <right/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top style="medium">
        <color rgb="FFCCCCCC"/>
      </top>
    </border>
    <border>
      <top style="thin">
        <color rgb="FF000000"/>
      </top>
    </border>
    <border>
      <bottom style="thin">
        <color rgb="FF000000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0" fillId="0" fontId="5" numFmtId="0" xfId="0" applyFont="1"/>
    <xf borderId="8" fillId="2" fontId="6" numFmtId="0" xfId="0" applyAlignment="1" applyBorder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0" fillId="0" fontId="1" numFmtId="0" xfId="0" applyFont="1"/>
    <xf borderId="0" fillId="0" fontId="4" numFmtId="0" xfId="0" applyAlignment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" fillId="0" fontId="4" numFmtId="0" xfId="0" applyBorder="1" applyFont="1"/>
    <xf borderId="13" fillId="0" fontId="4" numFmtId="0" xfId="0" applyAlignment="1" applyBorder="1" applyFont="1">
      <alignment horizontal="center" vertical="center"/>
    </xf>
    <xf borderId="7" fillId="0" fontId="4" numFmtId="0" xfId="0" applyBorder="1" applyFont="1"/>
    <xf borderId="0" fillId="0" fontId="4" numFmtId="0" xfId="0" applyAlignment="1" applyFont="1">
      <alignment horizontal="center"/>
    </xf>
    <xf borderId="0" fillId="0" fontId="4" numFmtId="0" xfId="0" applyFont="1"/>
    <xf borderId="14" fillId="3" fontId="7" numFmtId="0" xfId="0" applyAlignment="1" applyBorder="1" applyFill="1" applyFont="1">
      <alignment horizontal="center" vertical="center"/>
    </xf>
    <xf borderId="12" fillId="3" fontId="7" numFmtId="0" xfId="0" applyAlignment="1" applyBorder="1" applyFont="1">
      <alignment horizontal="center" vertical="center"/>
    </xf>
    <xf borderId="1" fillId="0" fontId="4" numFmtId="9" xfId="0" applyBorder="1" applyFont="1" applyNumberFormat="1"/>
    <xf borderId="1" fillId="0" fontId="4" numFmtId="9" xfId="0" applyAlignment="1" applyBorder="1" applyFont="1" applyNumberFormat="1">
      <alignment horizontal="left"/>
    </xf>
    <xf borderId="15" fillId="2" fontId="5" numFmtId="0" xfId="0" applyAlignment="1" applyBorder="1" applyFont="1">
      <alignment horizontal="center" vertical="center"/>
    </xf>
    <xf borderId="15" fillId="4" fontId="5" numFmtId="0" xfId="0" applyAlignment="1" applyBorder="1" applyFill="1" applyFont="1">
      <alignment horizontal="center"/>
    </xf>
    <xf borderId="12" fillId="0" fontId="4" numFmtId="0" xfId="0" applyBorder="1" applyFont="1"/>
    <xf borderId="12" fillId="5" fontId="4" numFmtId="0" xfId="0" applyBorder="1" applyFill="1" applyFont="1"/>
    <xf borderId="16" fillId="6" fontId="5" numFmtId="0" xfId="0" applyBorder="1" applyFill="1" applyFont="1"/>
    <xf borderId="12" fillId="3" fontId="8" numFmtId="0" xfId="0" applyAlignment="1" applyBorder="1" applyFont="1">
      <alignment horizontal="center" vertical="center"/>
    </xf>
    <xf borderId="12" fillId="7" fontId="4" numFmtId="0" xfId="0" applyAlignment="1" applyBorder="1" applyFill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2" fillId="8" fontId="5" numFmtId="0" xfId="0" applyAlignment="1" applyBorder="1" applyFill="1" applyFont="1">
      <alignment horizontal="center" vertical="center"/>
    </xf>
    <xf borderId="17" fillId="8" fontId="5" numFmtId="0" xfId="0" applyAlignment="1" applyBorder="1" applyFont="1">
      <alignment horizontal="center"/>
    </xf>
    <xf borderId="18" fillId="0" fontId="2" numFmtId="0" xfId="0" applyBorder="1" applyFont="1"/>
    <xf borderId="15" fillId="6" fontId="5" numFmtId="0" xfId="0" applyAlignment="1" applyBorder="1" applyFont="1">
      <alignment horizontal="center"/>
    </xf>
    <xf borderId="19" fillId="2" fontId="1" numFmtId="0" xfId="0" applyAlignment="1" applyBorder="1" applyFont="1">
      <alignment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12" fillId="2" fontId="9" numFmtId="0" xfId="0" applyAlignment="1" applyBorder="1" applyFont="1">
      <alignment horizontal="center"/>
    </xf>
    <xf borderId="12" fillId="9" fontId="10" numFmtId="0" xfId="0" applyBorder="1" applyFill="1" applyFont="1"/>
    <xf borderId="15" fillId="10" fontId="5" numFmtId="0" xfId="0" applyBorder="1" applyFill="1" applyFont="1"/>
    <xf borderId="16" fillId="8" fontId="11" numFmtId="0" xfId="0" applyBorder="1" applyFont="1"/>
    <xf borderId="15" fillId="8" fontId="5" numFmtId="0" xfId="0" applyBorder="1" applyFont="1"/>
    <xf borderId="12" fillId="9" fontId="10" numFmtId="0" xfId="0" applyAlignment="1" applyBorder="1" applyFont="1">
      <alignment horizontal="center" vertical="center"/>
    </xf>
    <xf borderId="16" fillId="8" fontId="5" numFmtId="0" xfId="0" applyAlignment="1" applyBorder="1" applyFont="1">
      <alignment horizontal="center" vertical="center"/>
    </xf>
    <xf borderId="15" fillId="8" fontId="5" numFmtId="0" xfId="0" applyAlignment="1" applyBorder="1" applyFont="1">
      <alignment horizontal="center" vertical="center"/>
    </xf>
    <xf borderId="0" fillId="0" fontId="12" numFmtId="0" xfId="0" applyFont="1"/>
    <xf borderId="15" fillId="4" fontId="1" numFmtId="0" xfId="0" applyBorder="1" applyFont="1"/>
    <xf borderId="25" fillId="0" fontId="13" numFmtId="0" xfId="0" applyAlignment="1" applyBorder="1" applyFont="1">
      <alignment shrinkToFit="0" wrapText="1"/>
    </xf>
    <xf borderId="26" fillId="0" fontId="13" numFmtId="0" xfId="0" applyAlignment="1" applyBorder="1" applyFont="1">
      <alignment shrinkToFit="0" wrapText="1"/>
    </xf>
    <xf borderId="27" fillId="0" fontId="13" numFmtId="0" xfId="0" applyAlignment="1" applyBorder="1" applyFont="1">
      <alignment shrinkToFit="0" wrapText="1"/>
    </xf>
    <xf borderId="28" fillId="0" fontId="14" numFmtId="0" xfId="0" applyAlignment="1" applyBorder="1" applyFont="1">
      <alignment horizontal="right" shrinkToFit="0" wrapText="1"/>
    </xf>
    <xf borderId="29" fillId="0" fontId="14" numFmtId="0" xfId="0" applyAlignment="1" applyBorder="1" applyFont="1">
      <alignment shrinkToFit="0" wrapText="1"/>
    </xf>
    <xf borderId="29" fillId="0" fontId="14" numFmtId="0" xfId="0" applyAlignment="1" applyBorder="1" applyFont="1">
      <alignment horizontal="right" shrinkToFit="0" wrapText="1"/>
    </xf>
    <xf borderId="30" fillId="0" fontId="14" numFmtId="164" xfId="0" applyAlignment="1" applyBorder="1" applyFont="1" applyNumberFormat="1">
      <alignment horizontal="right" shrinkToFit="0" wrapText="1"/>
    </xf>
    <xf borderId="30" fillId="0" fontId="14" numFmtId="0" xfId="0" applyAlignment="1" applyBorder="1" applyFont="1">
      <alignment horizontal="right" shrinkToFit="0" wrapText="1"/>
    </xf>
    <xf borderId="31" fillId="0" fontId="14" numFmtId="0" xfId="0" applyAlignment="1" applyBorder="1" applyFont="1">
      <alignment horizontal="right" shrinkToFit="0" wrapText="1"/>
    </xf>
    <xf borderId="32" fillId="0" fontId="14" numFmtId="0" xfId="0" applyAlignment="1" applyBorder="1" applyFont="1">
      <alignment shrinkToFit="0" wrapText="1"/>
    </xf>
    <xf borderId="32" fillId="0" fontId="14" numFmtId="0" xfId="0" applyAlignment="1" applyBorder="1" applyFont="1">
      <alignment horizontal="right" shrinkToFit="0" wrapText="1"/>
    </xf>
    <xf borderId="33" fillId="0" fontId="14" numFmtId="164" xfId="0" applyAlignment="1" applyBorder="1" applyFont="1" applyNumberFormat="1">
      <alignment horizontal="right" shrinkToFit="0" wrapText="1"/>
    </xf>
    <xf borderId="7" fillId="2" fontId="1" numFmtId="0" xfId="0" applyAlignment="1" applyBorder="1" applyFont="1">
      <alignment shrinkToFit="0" vertical="center" wrapText="1"/>
    </xf>
    <xf borderId="34" fillId="0" fontId="2" numFmtId="0" xfId="0" applyBorder="1" applyFont="1"/>
    <xf borderId="6" fillId="0" fontId="2" numFmtId="0" xfId="0" applyBorder="1" applyFont="1"/>
    <xf borderId="5" fillId="0" fontId="2" numFmtId="0" xfId="0" applyBorder="1" applyFont="1"/>
    <xf borderId="35" fillId="0" fontId="2" numFmtId="0" xfId="0" applyBorder="1" applyFont="1"/>
    <xf borderId="4" fillId="0" fontId="2" numFmtId="0" xfId="0" applyBorder="1" applyFont="1"/>
    <xf borderId="16" fillId="4" fontId="5" numFmtId="0" xfId="0" applyBorder="1" applyFont="1"/>
    <xf borderId="0" fillId="0" fontId="15" numFmtId="0" xfId="0" applyFont="1"/>
    <xf borderId="0" fillId="0" fontId="16" numFmtId="0" xfId="0" applyAlignment="1" applyFont="1">
      <alignment horizontal="center" readingOrder="0" vertical="center"/>
    </xf>
    <xf borderId="15" fillId="4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6" fillId="4" fontId="17" numFmtId="0" xfId="0" applyAlignment="1" applyBorder="1" applyFont="1">
      <alignment horizontal="center" vertical="center"/>
    </xf>
    <xf borderId="33" fillId="0" fontId="14" numFmtId="0" xfId="0" applyAlignment="1" applyBorder="1" applyFont="1">
      <alignment horizontal="right" shrinkToFit="0" wrapText="1"/>
    </xf>
    <xf borderId="0" fillId="0" fontId="17" numFmtId="0" xfId="0" applyFont="1"/>
    <xf borderId="4" fillId="0" fontId="18" numFmtId="0" xfId="0" applyAlignment="1" applyBorder="1" applyFont="1">
      <alignment horizontal="center" vertical="center"/>
    </xf>
    <xf borderId="5" fillId="0" fontId="18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9" numFmtId="0" xfId="0" applyFont="1"/>
    <xf borderId="30" fillId="0" fontId="14" numFmtId="165" xfId="0" applyAlignment="1" applyBorder="1" applyFont="1" applyNumberFormat="1">
      <alignment horizontal="right" shrinkToFit="0" wrapText="1"/>
    </xf>
    <xf borderId="29" fillId="4" fontId="14" numFmtId="165" xfId="0" applyAlignment="1" applyBorder="1" applyFont="1" applyNumberFormat="1">
      <alignment horizontal="right" shrinkToFit="0" wrapText="1"/>
    </xf>
    <xf borderId="36" fillId="4" fontId="14" numFmtId="0" xfId="0" applyAlignment="1" applyBorder="1" applyFont="1">
      <alignment horizontal="right" shrinkToFit="0" wrapText="1"/>
    </xf>
    <xf borderId="29" fillId="0" fontId="14" numFmtId="165" xfId="0" applyAlignment="1" applyBorder="1" applyFont="1" applyNumberFormat="1">
      <alignment horizontal="right" shrinkToFit="0" wrapText="1"/>
    </xf>
    <xf borderId="33" fillId="0" fontId="14" numFmtId="165" xfId="0" applyAlignment="1" applyBorder="1" applyFont="1" applyNumberFormat="1">
      <alignment horizontal="right" shrinkToFit="0" wrapText="1"/>
    </xf>
    <xf borderId="32" fillId="0" fontId="14" numFmtId="165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1CEEE"/>
          <bgColor rgb="FFF1CEEE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12">
    <tableStyle count="3" pivot="0" name="Q1-style">
      <tableStyleElement dxfId="1" type="headerRow"/>
      <tableStyleElement dxfId="2" type="firstRowStripe"/>
      <tableStyleElement dxfId="3" type="secondRowStripe"/>
    </tableStyle>
    <tableStyle count="3" pivot="0" name="Q1-style 2">
      <tableStyleElement dxfId="1" type="headerRow"/>
      <tableStyleElement dxfId="2" type="firstRowStripe"/>
      <tableStyleElement dxfId="3" type="secondRowStripe"/>
    </tableStyle>
    <tableStyle count="3" pivot="0" name="Q1-style 3">
      <tableStyleElement dxfId="1" type="headerRow"/>
      <tableStyleElement dxfId="2" type="firstRowStripe"/>
      <tableStyleElement dxfId="3" type="secondRowStripe"/>
    </tableStyle>
    <tableStyle count="3" pivot="0" name="Q2-style">
      <tableStyleElement dxfId="1" type="headerRow"/>
      <tableStyleElement dxfId="2" type="firstRowStripe"/>
      <tableStyleElement dxfId="3" type="secondRowStripe"/>
    </tableStyle>
    <tableStyle count="3" pivot="0" name="Sales data-style">
      <tableStyleElement dxfId="4" type="headerRow"/>
      <tableStyleElement dxfId="5" type="firstRowStripe"/>
      <tableStyleElement dxfId="3" type="secondRowStripe"/>
    </tableStyle>
    <tableStyle count="3" pivot="0" name="Q4-style">
      <tableStyleElement dxfId="4" type="headerRow"/>
      <tableStyleElement dxfId="5" type="firstRowStripe"/>
      <tableStyleElement dxfId="3" type="secondRowStripe"/>
    </tableStyle>
    <tableStyle count="3" pivot="0" name="Q5-style">
      <tableStyleElement dxfId="4" type="headerRow"/>
      <tableStyleElement dxfId="5" type="firstRowStripe"/>
      <tableStyleElement dxfId="3" type="secondRowStripe"/>
    </tableStyle>
    <tableStyle count="3" pivot="0" name="Q6-style">
      <tableStyleElement dxfId="4" type="headerRow"/>
      <tableStyleElement dxfId="5" type="firstRowStripe"/>
      <tableStyleElement dxfId="3" type="secondRowStripe"/>
    </tableStyle>
    <tableStyle count="3" pivot="0" name="Q7-style">
      <tableStyleElement dxfId="4" type="headerRow"/>
      <tableStyleElement dxfId="5" type="firstRowStripe"/>
      <tableStyleElement dxfId="3" type="secondRowStripe"/>
    </tableStyle>
    <tableStyle count="3" pivot="0" name="Q7-style 2">
      <tableStyleElement dxfId="3" type="headerRow"/>
      <tableStyleElement dxfId="6" type="firstRowStripe"/>
      <tableStyleElement dxfId="3" type="secondRowStripe"/>
    </tableStyle>
    <tableStyle count="3" pivot="0" name="Q8-style">
      <tableStyleElement dxfId="4" type="headerRow"/>
      <tableStyleElement dxfId="5" type="firstRowStripe"/>
      <tableStyleElement dxfId="3" type="secondRowStripe"/>
    </tableStyle>
    <tableStyle count="3" pivot="0" name="Q8-style 2">
      <tableStyleElement dxfId="7" type="headerRow"/>
      <tableStyleElement dxfId="6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'Q7'!$M$7:$M$11</c:f>
            </c:strRef>
          </c:cat>
          <c:val>
            <c:numRef>
              <c:f>'Q7'!$N$7:$N$11</c:f>
              <c:numCache/>
            </c:numRef>
          </c:val>
        </c:ser>
        <c:axId val="320578461"/>
        <c:axId val="2066692894"/>
      </c:barChart>
      <c:catAx>
        <c:axId val="320578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6692894"/>
      </c:catAx>
      <c:valAx>
        <c:axId val="2066692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057846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 Sales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'Q8'!$M$7:$M$56</c:f>
            </c:strRef>
          </c:cat>
          <c:val>
            <c:numRef>
              <c:f>'Q8'!$N$7:$N$56</c:f>
              <c:numCache/>
            </c:numRef>
          </c:val>
          <c:smooth val="0"/>
        </c:ser>
        <c:axId val="810403299"/>
        <c:axId val="365021522"/>
      </c:lineChart>
      <c:catAx>
        <c:axId val="810403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5021522"/>
      </c:catAx>
      <c:valAx>
        <c:axId val="365021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040329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0</xdr:row>
      <xdr:rowOff>0</xdr:rowOff>
    </xdr:from>
    <xdr:ext cx="8343900" cy="3962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485775</xdr:colOff>
      <xdr:row>13</xdr:row>
      <xdr:rowOff>76200</xdr:rowOff>
    </xdr:from>
    <xdr:ext cx="4933950" cy="3057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85725</xdr:colOff>
      <xdr:row>4</xdr:row>
      <xdr:rowOff>133350</xdr:rowOff>
    </xdr:from>
    <xdr:ext cx="5600700" cy="2943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C5:D8" displayName="Table_1" name="Table_1" id="1">
  <tableColumns count="2">
    <tableColumn name="Vehicle" id="1"/>
    <tableColumn name="Price" id="2"/>
  </tableColumns>
  <tableStyleInfo name="Q1-style" showColumnStripes="0" showFirstColumn="1" showLastColumn="1" showRowStripes="1"/>
</table>
</file>

<file path=xl/tables/table2.xml><?xml version="1.0" encoding="utf-8"?>
<table xmlns="http://schemas.openxmlformats.org/spreadsheetml/2006/main" ref="D15:F18" displayName="Table_2" name="Table_2" id="2">
  <tableColumns count="3">
    <tableColumn name="Vehicle" id="1"/>
    <tableColumn name="Price" id="2"/>
    <tableColumn name="Price after Discount" id="3"/>
  </tableColumns>
  <tableStyleInfo name="Q1-style 2" showColumnStripes="0" showFirstColumn="1" showLastColumn="1" showRowStripes="1"/>
</table>
</file>

<file path=xl/tables/table3.xml><?xml version="1.0" encoding="utf-8"?>
<table xmlns="http://schemas.openxmlformats.org/spreadsheetml/2006/main" ref="D27:F32" displayName="Table_3" name="Table_3" id="3">
  <tableColumns count="3">
    <tableColumn name="Student" id="1"/>
    <tableColumn name="Marks" id="2"/>
    <tableColumn name="Percentage" id="3"/>
  </tableColumns>
  <tableStyleInfo name="Q1-style 3" showColumnStripes="0" showFirstColumn="1" showLastColumn="1" showRowStripes="1"/>
</table>
</file>

<file path=xl/tables/table4.xml><?xml version="1.0" encoding="utf-8"?>
<table xmlns="http://schemas.openxmlformats.org/spreadsheetml/2006/main" ref="C6:D9" displayName="Table_4" name="Table_4" id="4">
  <tableColumns count="2">
    <tableColumn name="Vehicle" id="1"/>
    <tableColumn name="Price" id="2"/>
  </tableColumns>
  <tableStyleInfo name="Q2-style" showColumnStripes="0" showFirstColumn="1" showLastColumn="1" showRowStripes="1"/>
</table>
</file>

<file path=xl/tables/table5.xml><?xml version="1.0" encoding="utf-8"?>
<table xmlns="http://schemas.openxmlformats.org/spreadsheetml/2006/main" ref="B6:H56" displayName="Table_5" name="Table_5" id="5">
  <tableColumns count="7">
    <tableColumn name="OrderID" id="1"/>
    <tableColumn name="CustomerName" id="2"/>
    <tableColumn name="Region" id="3"/>
    <tableColumn name="Product" id="4"/>
    <tableColumn name="Quantity" id="5"/>
    <tableColumn name="UnitPrice" id="6"/>
    <tableColumn name="OrderDate" id="7"/>
  </tableColumns>
  <tableStyleInfo name="Sales data-style" showColumnStripes="0" showFirstColumn="1" showLastColumn="1" showRowStripes="1"/>
</table>
</file>

<file path=xl/tables/table6.xml><?xml version="1.0" encoding="utf-8"?>
<table xmlns="http://schemas.openxmlformats.org/spreadsheetml/2006/main" ref="B6:H56" displayName="Table_6" name="Table_6" id="6">
  <tableColumns count="7">
    <tableColumn name="OrderID" id="1"/>
    <tableColumn name="CustomerName" id="2"/>
    <tableColumn name="Region" id="3"/>
    <tableColumn name="Product" id="4"/>
    <tableColumn name="Quantity" id="5"/>
    <tableColumn name="UnitPrice" id="6"/>
    <tableColumn name="OrderDate" id="7"/>
  </tableColumns>
  <tableStyleInfo name="Q4-style" showColumnStripes="0" showFirstColumn="1" showLastColumn="1" showRowStripes="1"/>
</table>
</file>

<file path=xl/tables/table7.xml><?xml version="1.0" encoding="utf-8"?>
<table xmlns="http://schemas.openxmlformats.org/spreadsheetml/2006/main" ref="B6:I56" displayName="Table_7" name="Table_7" id="7">
  <tableColumns count="8">
    <tableColumn name="OrderID" id="1"/>
    <tableColumn name="CustomerName" id="2"/>
    <tableColumn name="Region" id="3"/>
    <tableColumn name="Product" id="4"/>
    <tableColumn name="Quantity" id="5"/>
    <tableColumn name="UnitPrice" id="6"/>
    <tableColumn name="Total Sales" id="7"/>
    <tableColumn name="OrderDate" id="8"/>
  </tableColumns>
  <tableStyleInfo name="Q5-style" showColumnStripes="0" showFirstColumn="1" showLastColumn="1" showRowStripes="1"/>
</table>
</file>

<file path=xl/tables/table8.xml><?xml version="1.0" encoding="utf-8"?>
<table xmlns="http://schemas.openxmlformats.org/spreadsheetml/2006/main" ref="B6:I56" displayName="Table_8" name="Table_8" id="8">
  <tableColumns count="8">
    <tableColumn name="OrderID" id="1"/>
    <tableColumn name="CustomerName" id="2"/>
    <tableColumn name="Region" id="3"/>
    <tableColumn name="Product" id="4"/>
    <tableColumn name="Quantity" id="5"/>
    <tableColumn name="UnitPrice" id="6"/>
    <tableColumn name="Total Sales" id="7"/>
    <tableColumn name="OrderDate" id="8"/>
  </tableColumns>
  <tableStyleInfo name="Q6-style" showColumnStripes="0" showFirstColumn="1" showLastColumn="1" showRowStripes="1"/>
</table>
</file>

<file path=xl/tables/table9.xml><?xml version="1.0" encoding="utf-8"?>
<table xmlns="http://schemas.openxmlformats.org/spreadsheetml/2006/main" ref="B6:I56" displayName="Table_9" name="Table_9" id="9">
  <tableColumns count="8">
    <tableColumn name="OrderID" id="1"/>
    <tableColumn name="CustomerName" id="2"/>
    <tableColumn name="Region" id="3"/>
    <tableColumn name="Product" id="4"/>
    <tableColumn name="Quantity" id="5"/>
    <tableColumn name="UnitPrice" id="6"/>
    <tableColumn name="Total Sales" id="7"/>
    <tableColumn name="OrderDate" id="8"/>
  </tableColumns>
  <tableStyleInfo name="Q7-style" showColumnStripes="0" showFirstColumn="1" showLastColumn="1" showRowStripes="1"/>
</table>
</file>

<file path=xl/tables/table10.xml><?xml version="1.0" encoding="utf-8"?>
<table xmlns="http://schemas.openxmlformats.org/spreadsheetml/2006/main" ref="M6:N12" displayName="Table_10" name="Table_10" id="10">
  <tableColumns count="2">
    <tableColumn name="Product " id="1"/>
    <tableColumn name="sales" id="2"/>
  </tableColumns>
  <tableStyleInfo name="Q7-style 2" showColumnStripes="0" showFirstColumn="1" showLastColumn="1" showRowStripes="1"/>
</table>
</file>

<file path=xl/tables/table11.xml><?xml version="1.0" encoding="utf-8"?>
<table xmlns="http://schemas.openxmlformats.org/spreadsheetml/2006/main" ref="B6:I56" displayName="Table_11" name="Table_11" id="11">
  <tableColumns count="8">
    <tableColumn name="OrderID" id="1"/>
    <tableColumn name="CustomerName" id="2"/>
    <tableColumn name="Region" id="3"/>
    <tableColumn name="Product" id="4"/>
    <tableColumn name="Quantity" id="5"/>
    <tableColumn name="UnitPrice" id="6"/>
    <tableColumn name="Total Sales" id="7"/>
    <tableColumn name="OrderDate" id="8"/>
  </tableColumns>
  <tableStyleInfo name="Q8-style" showColumnStripes="0" showFirstColumn="1" showLastColumn="1" showRowStripes="1"/>
</table>
</file>

<file path=xl/tables/table12.xml><?xml version="1.0" encoding="utf-8"?>
<table xmlns="http://schemas.openxmlformats.org/spreadsheetml/2006/main" ref="M6:N56" displayName="Table_12" name="Table_12" id="12">
  <tableColumns count="2">
    <tableColumn name="Order Date" id="1"/>
    <tableColumn name="Total Sales" id="2"/>
  </tableColumns>
  <tableStyleInfo name="Q8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8.75"/>
    <col customWidth="1" min="4" max="5" width="8.63"/>
    <col customWidth="1" min="6" max="6" width="8.75"/>
    <col customWidth="1" min="7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hidden="1" min="2" max="2" width="8.75"/>
    <col customWidth="1" min="3" max="3" width="14.13"/>
    <col customWidth="1" min="4" max="4" width="12.88"/>
    <col customWidth="1" min="5" max="5" width="6.88"/>
    <col customWidth="1" min="6" max="6" width="18.88"/>
    <col customWidth="1" min="7" max="11" width="8.63"/>
    <col customWidth="1" min="12" max="12" width="18.13"/>
    <col customWidth="1" min="13" max="13" width="27.63"/>
    <col customWidth="1" min="14" max="26" width="8.63"/>
  </cols>
  <sheetData>
    <row r="1" ht="14.25" customHeight="1"/>
    <row r="2" ht="14.25" customHeight="1"/>
    <row r="3" ht="24.0" customHeight="1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ht="14.25" customHeight="1"/>
    <row r="5" ht="21.75" customHeight="1">
      <c r="C5" s="4" t="s">
        <v>1</v>
      </c>
      <c r="D5" s="5" t="s">
        <v>2</v>
      </c>
    </row>
    <row r="6" ht="21.0" customHeight="1">
      <c r="C6" s="6" t="s">
        <v>3</v>
      </c>
      <c r="D6" s="7">
        <v>500000.0</v>
      </c>
    </row>
    <row r="7" ht="21.0" customHeight="1">
      <c r="C7" s="6" t="s">
        <v>4</v>
      </c>
      <c r="D7" s="7">
        <v>10500.0</v>
      </c>
    </row>
    <row r="8" ht="21.0" customHeight="1">
      <c r="C8" s="8" t="s">
        <v>5</v>
      </c>
      <c r="D8" s="9">
        <v>25000.0</v>
      </c>
      <c r="G8" s="10"/>
    </row>
    <row r="9" ht="14.25" customHeight="1"/>
    <row r="10" ht="14.25" customHeight="1"/>
    <row r="11" ht="21.0" customHeight="1">
      <c r="C11" s="11" t="s">
        <v>6</v>
      </c>
      <c r="D11" s="12"/>
      <c r="E11" s="12"/>
      <c r="F11" s="12"/>
      <c r="G11" s="12"/>
      <c r="H11" s="12"/>
      <c r="I11" s="12"/>
      <c r="J11" s="12"/>
      <c r="K11" s="12"/>
      <c r="L11" s="12"/>
      <c r="M11" s="13"/>
    </row>
    <row r="12" ht="14.25" customHeight="1">
      <c r="D12" s="14" t="s">
        <v>7</v>
      </c>
    </row>
    <row r="13" ht="14.25" customHeight="1">
      <c r="D13" s="14" t="s">
        <v>8</v>
      </c>
    </row>
    <row r="14" ht="21.0" customHeight="1">
      <c r="D14" s="15" t="s">
        <v>9</v>
      </c>
    </row>
    <row r="15" ht="14.25" customHeight="1">
      <c r="D15" s="4" t="s">
        <v>1</v>
      </c>
      <c r="E15" s="16" t="s">
        <v>2</v>
      </c>
      <c r="F15" s="5" t="s">
        <v>10</v>
      </c>
    </row>
    <row r="16" ht="14.25" customHeight="1">
      <c r="D16" s="6" t="s">
        <v>3</v>
      </c>
      <c r="E16" s="17">
        <v>500000.0</v>
      </c>
      <c r="F16" s="18">
        <f>'Q1'!$E16*0.9</f>
        <v>450000</v>
      </c>
    </row>
    <row r="17" ht="14.25" customHeight="1">
      <c r="D17" s="6" t="s">
        <v>4</v>
      </c>
      <c r="E17" s="17">
        <v>10500.0</v>
      </c>
      <c r="F17" s="18">
        <f>'Q1'!$E17*0.9</f>
        <v>9450</v>
      </c>
    </row>
    <row r="18" ht="14.25" customHeight="1">
      <c r="D18" s="8" t="s">
        <v>5</v>
      </c>
      <c r="E18" s="19">
        <v>25000.0</v>
      </c>
      <c r="F18" s="20">
        <f>'Q1'!$E18*0.9</f>
        <v>22500</v>
      </c>
    </row>
    <row r="19" ht="14.25" customHeight="1"/>
    <row r="20" ht="14.25" customHeight="1">
      <c r="D20" s="21" t="s">
        <v>11</v>
      </c>
    </row>
    <row r="21" ht="14.25" customHeight="1"/>
    <row r="22" ht="14.25" customHeight="1"/>
    <row r="23" ht="14.25" customHeight="1">
      <c r="C23" s="11" t="s">
        <v>12</v>
      </c>
      <c r="D23" s="12"/>
      <c r="E23" s="12"/>
      <c r="F23" s="12"/>
      <c r="G23" s="12"/>
      <c r="H23" s="12"/>
      <c r="I23" s="12"/>
      <c r="J23" s="12"/>
      <c r="K23" s="12"/>
      <c r="L23" s="12"/>
      <c r="M23" s="13"/>
    </row>
    <row r="24" ht="14.25" customHeight="1">
      <c r="D24" s="14" t="s">
        <v>13</v>
      </c>
      <c r="E24" s="14"/>
      <c r="F24" s="14"/>
      <c r="G24" s="14"/>
      <c r="H24" s="14"/>
      <c r="I24" s="14"/>
      <c r="J24" s="14"/>
      <c r="K24" s="14"/>
      <c r="L24" s="14"/>
      <c r="M24" s="14"/>
    </row>
    <row r="25" ht="14.25" customHeight="1">
      <c r="D25" s="14" t="s">
        <v>14</v>
      </c>
      <c r="E25" s="14"/>
      <c r="F25" s="14"/>
      <c r="G25" s="14"/>
      <c r="H25" s="14"/>
      <c r="I25" s="14"/>
      <c r="J25" s="14"/>
      <c r="K25" s="14"/>
      <c r="L25" s="14"/>
      <c r="M25" s="14"/>
    </row>
    <row r="26" ht="14.25" customHeight="1">
      <c r="D26" s="22" t="s">
        <v>15</v>
      </c>
    </row>
    <row r="27" ht="14.25" customHeight="1">
      <c r="D27" s="4" t="s">
        <v>16</v>
      </c>
      <c r="E27" s="16" t="s">
        <v>17</v>
      </c>
      <c r="F27" s="5" t="s">
        <v>18</v>
      </c>
    </row>
    <row r="28" ht="14.25" customHeight="1">
      <c r="D28" s="23" t="s">
        <v>19</v>
      </c>
      <c r="E28" s="24">
        <v>100.0</v>
      </c>
      <c r="F28" s="25"/>
    </row>
    <row r="29" ht="14.25" customHeight="1">
      <c r="D29" s="6" t="s">
        <v>20</v>
      </c>
      <c r="E29" s="17">
        <v>75.0</v>
      </c>
      <c r="F29" s="26">
        <f>'Q1'!$E29/$E$28</f>
        <v>0.75</v>
      </c>
    </row>
    <row r="30" ht="14.25" customHeight="1">
      <c r="D30" s="8" t="s">
        <v>21</v>
      </c>
      <c r="E30" s="19">
        <v>92.0</v>
      </c>
      <c r="F30" s="26">
        <f>'Q1'!$E30/$E$28</f>
        <v>0.92</v>
      </c>
    </row>
    <row r="31" ht="14.25" customHeight="1">
      <c r="D31" s="8" t="s">
        <v>22</v>
      </c>
      <c r="E31" s="19">
        <v>88.0</v>
      </c>
      <c r="F31" s="26">
        <f>'Q1'!$E31/$E$28</f>
        <v>0.88</v>
      </c>
    </row>
    <row r="32" ht="14.25" customHeight="1">
      <c r="D32" s="8" t="s">
        <v>23</v>
      </c>
      <c r="E32" s="19">
        <v>68.0</v>
      </c>
      <c r="F32" s="26">
        <f>'Q1'!$E32/$E$28</f>
        <v>0.68</v>
      </c>
    </row>
    <row r="33" ht="14.25" customHeight="1"/>
    <row r="34" ht="14.25" customHeight="1">
      <c r="D34" s="22" t="s">
        <v>24</v>
      </c>
    </row>
    <row r="35" ht="14.25" customHeight="1"/>
    <row r="36" ht="14.25" customHeight="1"/>
    <row r="37" ht="14.25" customHeight="1">
      <c r="C37" s="11" t="s">
        <v>25</v>
      </c>
      <c r="D37" s="12"/>
      <c r="E37" s="12"/>
      <c r="F37" s="12"/>
      <c r="G37" s="12"/>
      <c r="H37" s="12"/>
      <c r="I37" s="12"/>
      <c r="J37" s="12"/>
      <c r="K37" s="12"/>
      <c r="L37" s="12"/>
      <c r="M37" s="13"/>
    </row>
    <row r="38" ht="14.25" customHeight="1">
      <c r="D38" s="14" t="s">
        <v>26</v>
      </c>
    </row>
    <row r="39" ht="14.25" customHeight="1">
      <c r="D39" s="14" t="s">
        <v>27</v>
      </c>
    </row>
    <row r="40" ht="14.25" customHeight="1">
      <c r="E40" s="22" t="s">
        <v>28</v>
      </c>
    </row>
    <row r="41" ht="14.25" customHeight="1"/>
    <row r="42" ht="14.25" customHeight="1"/>
    <row r="43" ht="14.25" customHeight="1">
      <c r="D43" s="27" t="s">
        <v>29</v>
      </c>
      <c r="E43" s="12"/>
      <c r="F43" s="12"/>
      <c r="G43" s="12"/>
      <c r="H43" s="12"/>
      <c r="I43" s="13"/>
    </row>
    <row r="44" ht="14.25" customHeight="1"/>
    <row r="45" ht="14.25" customHeight="1">
      <c r="E45" s="28" t="s">
        <v>30</v>
      </c>
      <c r="F45" s="12"/>
      <c r="G45" s="12"/>
      <c r="H45" s="13"/>
    </row>
    <row r="46" ht="14.25" customHeight="1"/>
    <row r="47" ht="14.25" customHeight="1">
      <c r="D47" s="29"/>
      <c r="E47" s="29">
        <v>1.0</v>
      </c>
      <c r="F47" s="29">
        <v>2.0</v>
      </c>
      <c r="G47" s="29">
        <v>3.0</v>
      </c>
      <c r="H47" s="29">
        <v>4.0</v>
      </c>
      <c r="I47" s="29">
        <v>5.0</v>
      </c>
    </row>
    <row r="48" ht="14.25" customHeight="1">
      <c r="D48" s="30">
        <v>10.0</v>
      </c>
      <c r="E48" s="29">
        <f t="shared" ref="E48:I48" si="1">$D48*E$47</f>
        <v>10</v>
      </c>
      <c r="F48" s="29">
        <f t="shared" si="1"/>
        <v>20</v>
      </c>
      <c r="G48" s="29">
        <f t="shared" si="1"/>
        <v>30</v>
      </c>
      <c r="H48" s="29">
        <f t="shared" si="1"/>
        <v>40</v>
      </c>
      <c r="I48" s="29">
        <f t="shared" si="1"/>
        <v>50</v>
      </c>
    </row>
    <row r="49" ht="14.25" customHeight="1">
      <c r="D49" s="30">
        <v>20.0</v>
      </c>
      <c r="E49" s="29">
        <f t="shared" ref="E49:I49" si="2">$D49*E$47</f>
        <v>20</v>
      </c>
      <c r="F49" s="29">
        <f t="shared" si="2"/>
        <v>40</v>
      </c>
      <c r="G49" s="29">
        <f t="shared" si="2"/>
        <v>60</v>
      </c>
      <c r="H49" s="29">
        <f t="shared" si="2"/>
        <v>80</v>
      </c>
      <c r="I49" s="29">
        <f t="shared" si="2"/>
        <v>100</v>
      </c>
    </row>
    <row r="50" ht="14.25" customHeight="1">
      <c r="D50" s="30">
        <v>30.0</v>
      </c>
      <c r="E50" s="29">
        <f t="shared" ref="E50:I50" si="3">$D50*E$47</f>
        <v>30</v>
      </c>
      <c r="F50" s="29">
        <f t="shared" si="3"/>
        <v>60</v>
      </c>
      <c r="G50" s="29">
        <f t="shared" si="3"/>
        <v>90</v>
      </c>
      <c r="H50" s="29">
        <f t="shared" si="3"/>
        <v>120</v>
      </c>
      <c r="I50" s="29">
        <f t="shared" si="3"/>
        <v>150</v>
      </c>
    </row>
    <row r="51" ht="14.25" customHeight="1">
      <c r="D51" s="30">
        <v>40.0</v>
      </c>
      <c r="E51" s="29">
        <f t="shared" ref="E51:I51" si="4">$D51*E$47</f>
        <v>40</v>
      </c>
      <c r="F51" s="29">
        <f t="shared" si="4"/>
        <v>80</v>
      </c>
      <c r="G51" s="29">
        <f t="shared" si="4"/>
        <v>120</v>
      </c>
      <c r="H51" s="29">
        <f t="shared" si="4"/>
        <v>160</v>
      </c>
      <c r="I51" s="29">
        <f t="shared" si="4"/>
        <v>200</v>
      </c>
    </row>
    <row r="52" ht="14.25" customHeight="1">
      <c r="D52" s="30">
        <v>50.0</v>
      </c>
      <c r="E52" s="29">
        <f t="shared" ref="E52:I52" si="5">$D52*E$47</f>
        <v>50</v>
      </c>
      <c r="F52" s="29">
        <f t="shared" si="5"/>
        <v>100</v>
      </c>
      <c r="G52" s="29">
        <f t="shared" si="5"/>
        <v>150</v>
      </c>
      <c r="H52" s="29">
        <f t="shared" si="5"/>
        <v>200</v>
      </c>
      <c r="I52" s="29">
        <f t="shared" si="5"/>
        <v>250</v>
      </c>
    </row>
    <row r="53" ht="14.25" customHeight="1"/>
    <row r="54" ht="14.25" customHeight="1">
      <c r="D54" s="22" t="s">
        <v>31</v>
      </c>
    </row>
    <row r="55" ht="14.25" customHeight="1">
      <c r="D55" s="22" t="s">
        <v>32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B3:L3"/>
    <mergeCell ref="C11:M11"/>
    <mergeCell ref="D12:M12"/>
    <mergeCell ref="D13:M13"/>
    <mergeCell ref="D14:L14"/>
    <mergeCell ref="D20:K20"/>
    <mergeCell ref="C23:M23"/>
    <mergeCell ref="E45:H45"/>
    <mergeCell ref="D54:L54"/>
    <mergeCell ref="D55:L55"/>
    <mergeCell ref="D26:M26"/>
    <mergeCell ref="D34:L34"/>
    <mergeCell ref="C37:M37"/>
    <mergeCell ref="D38:M38"/>
    <mergeCell ref="D39:M39"/>
    <mergeCell ref="E40:L40"/>
    <mergeCell ref="D43:I43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2.88"/>
    <col customWidth="1" min="4" max="4" width="6.88"/>
    <col customWidth="1" min="5" max="6" width="8.63"/>
    <col customWidth="1" min="7" max="8" width="16.38"/>
    <col customWidth="1" min="9" max="26" width="8.63"/>
  </cols>
  <sheetData>
    <row r="1" ht="14.25" customHeight="1"/>
    <row r="2" ht="14.25" customHeight="1"/>
    <row r="3" ht="17.25" customHeight="1">
      <c r="B3" s="1" t="s">
        <v>33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ht="14.25" customHeight="1"/>
    <row r="5" ht="14.25" customHeight="1">
      <c r="G5" s="31" t="s">
        <v>34</v>
      </c>
    </row>
    <row r="6" ht="14.25" customHeight="1">
      <c r="C6" s="4" t="s">
        <v>1</v>
      </c>
      <c r="D6" s="5" t="s">
        <v>2</v>
      </c>
      <c r="G6" s="32" t="s">
        <v>1</v>
      </c>
      <c r="H6" s="32" t="s">
        <v>2</v>
      </c>
      <c r="K6" s="32" t="s">
        <v>1</v>
      </c>
      <c r="L6" s="32" t="s">
        <v>2</v>
      </c>
    </row>
    <row r="7" ht="14.25" customHeight="1">
      <c r="C7" s="6" t="s">
        <v>3</v>
      </c>
      <c r="D7" s="7">
        <v>500000.0</v>
      </c>
      <c r="G7" s="33" t="s">
        <v>3</v>
      </c>
      <c r="H7" s="33">
        <v>500000.0</v>
      </c>
      <c r="K7" s="33" t="s">
        <v>3</v>
      </c>
      <c r="L7" s="33">
        <v>500000.0</v>
      </c>
    </row>
    <row r="8" ht="14.25" customHeight="1">
      <c r="C8" s="6" t="s">
        <v>4</v>
      </c>
      <c r="D8" s="7">
        <v>10500.0</v>
      </c>
      <c r="G8" s="34" t="s">
        <v>4</v>
      </c>
      <c r="H8" s="34">
        <v>10500.0</v>
      </c>
      <c r="K8" s="34" t="s">
        <v>4</v>
      </c>
      <c r="L8" s="34">
        <v>10500.0</v>
      </c>
    </row>
    <row r="9" ht="14.25" customHeight="1">
      <c r="C9" s="8" t="s">
        <v>5</v>
      </c>
      <c r="D9" s="9">
        <v>25000.0</v>
      </c>
      <c r="G9" s="35" t="s">
        <v>35</v>
      </c>
      <c r="H9" s="35">
        <f>SUM(H7:H8)</f>
        <v>510500</v>
      </c>
      <c r="K9" s="36" t="s">
        <v>36</v>
      </c>
      <c r="L9" s="37"/>
    </row>
    <row r="10" ht="14.25" customHeight="1">
      <c r="K10" s="38">
        <f>SUMIF(K7,"Car",L7)+SUMIF(K8,"Bi-cycle",L8)</f>
        <v>510500</v>
      </c>
      <c r="L10" s="12"/>
      <c r="M10" s="12"/>
      <c r="N10" s="12"/>
      <c r="O10" s="13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3:L3"/>
    <mergeCell ref="K9:L9"/>
    <mergeCell ref="K10:O10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3" width="13.13"/>
    <col customWidth="1" min="4" max="4" width="14.88"/>
    <col customWidth="1" min="5" max="5" width="23.13"/>
    <col customWidth="1" min="6" max="6" width="8.63"/>
    <col customWidth="1" min="7" max="7" width="31.5"/>
    <col customWidth="1" min="8" max="26" width="8.63"/>
  </cols>
  <sheetData>
    <row r="1" ht="14.25" customHeight="1"/>
    <row r="2" ht="14.25" customHeight="1">
      <c r="B2" s="39" t="s">
        <v>37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1"/>
    </row>
    <row r="3" ht="14.25" customHeight="1">
      <c r="B3" s="42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4"/>
    </row>
    <row r="4" ht="14.25" customHeight="1"/>
    <row r="5" ht="14.25" customHeight="1"/>
    <row r="6" ht="14.25" customHeight="1">
      <c r="B6" s="45" t="s">
        <v>38</v>
      </c>
      <c r="C6" s="45" t="s">
        <v>39</v>
      </c>
      <c r="D6" s="45" t="s">
        <v>40</v>
      </c>
    </row>
    <row r="7" ht="14.25" customHeight="1">
      <c r="B7" s="46" t="s">
        <v>41</v>
      </c>
      <c r="C7" s="46">
        <v>90.0</v>
      </c>
      <c r="D7" s="46">
        <v>1000.0</v>
      </c>
    </row>
    <row r="8" ht="14.25" customHeight="1">
      <c r="B8" s="46" t="s">
        <v>42</v>
      </c>
      <c r="C8" s="46">
        <v>150.0</v>
      </c>
      <c r="D8" s="46">
        <v>1200.0</v>
      </c>
    </row>
    <row r="9" ht="14.25" customHeight="1">
      <c r="B9" s="46" t="s">
        <v>43</v>
      </c>
      <c r="C9" s="46">
        <v>250.0</v>
      </c>
      <c r="D9" s="46">
        <v>1500.0</v>
      </c>
    </row>
    <row r="10" ht="14.25" customHeight="1"/>
    <row r="11" ht="14.25" customHeight="1"/>
    <row r="12" ht="14.25" customHeight="1"/>
    <row r="13" ht="14.25" customHeight="1">
      <c r="B13" s="47" t="s">
        <v>44</v>
      </c>
      <c r="C13" s="12"/>
      <c r="D13" s="12"/>
      <c r="E13" s="13"/>
    </row>
    <row r="14" ht="14.25" customHeight="1">
      <c r="B14" s="10" t="s">
        <v>45</v>
      </c>
      <c r="C14" s="10"/>
      <c r="D14" s="10"/>
    </row>
    <row r="15" ht="14.25" customHeight="1"/>
    <row r="16" ht="14.25" customHeight="1">
      <c r="B16" s="48">
        <f>AVERAGE(D8:D9)</f>
        <v>1350</v>
      </c>
      <c r="D16" s="49" t="s">
        <v>46</v>
      </c>
      <c r="E16" s="13"/>
    </row>
    <row r="17" ht="14.25" customHeight="1"/>
    <row r="18" ht="14.25" customHeight="1"/>
    <row r="19" ht="14.25" customHeight="1">
      <c r="B19" s="10" t="s">
        <v>47</v>
      </c>
    </row>
    <row r="20" ht="14.25" customHeight="1"/>
    <row r="21" ht="14.25" customHeight="1"/>
    <row r="22" ht="14.25" customHeight="1"/>
    <row r="23" ht="14.25" customHeight="1">
      <c r="B23" s="45" t="s">
        <v>38</v>
      </c>
      <c r="C23" s="45" t="s">
        <v>39</v>
      </c>
      <c r="D23" s="45" t="s">
        <v>40</v>
      </c>
    </row>
    <row r="24" ht="14.25" customHeight="1">
      <c r="B24" s="50" t="s">
        <v>42</v>
      </c>
      <c r="C24" s="50">
        <v>150.0</v>
      </c>
      <c r="D24" s="50">
        <v>1200.0</v>
      </c>
    </row>
    <row r="25" ht="14.25" customHeight="1">
      <c r="B25" s="50" t="s">
        <v>43</v>
      </c>
      <c r="C25" s="50">
        <v>250.0</v>
      </c>
      <c r="D25" s="50">
        <v>1500.0</v>
      </c>
    </row>
    <row r="26" ht="14.25" customHeight="1"/>
    <row r="27" ht="14.25" customHeight="1"/>
    <row r="28" ht="21.0" customHeight="1">
      <c r="B28" s="51">
        <f>AVERAGEIFS(D24:D25,C24:C25, "&gt;100",C24:C25,"&lt;300")</f>
        <v>1350</v>
      </c>
      <c r="D28" s="52" t="s">
        <v>48</v>
      </c>
      <c r="E28" s="12"/>
      <c r="F28" s="12"/>
      <c r="G28" s="13"/>
    </row>
    <row r="29" ht="14.25" customHeight="1">
      <c r="F29" s="53"/>
    </row>
    <row r="30" ht="14.25" customHeight="1"/>
    <row r="31" ht="14.25" customHeight="1"/>
    <row r="32" ht="14.25" customHeight="1">
      <c r="B32" s="54" t="s">
        <v>49</v>
      </c>
      <c r="C32" s="12"/>
      <c r="D32" s="12"/>
      <c r="E32" s="12"/>
      <c r="F32" s="13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2:P3"/>
    <mergeCell ref="B13:E13"/>
    <mergeCell ref="D16:E16"/>
    <mergeCell ref="B19:E19"/>
    <mergeCell ref="D28:G28"/>
    <mergeCell ref="B32:F3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25"/>
    <col customWidth="1" min="3" max="3" width="15.88"/>
    <col customWidth="1" min="4" max="8" width="14.25"/>
    <col customWidth="1" min="9" max="26" width="8.63"/>
  </cols>
  <sheetData>
    <row r="1" ht="14.25" customHeight="1"/>
    <row r="2" ht="14.25" customHeight="1">
      <c r="B2" s="39" t="s">
        <v>50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1"/>
    </row>
    <row r="3" ht="14.25" customHeight="1">
      <c r="B3" s="42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4"/>
    </row>
    <row r="4" ht="14.25" customHeight="1"/>
    <row r="5" ht="14.25" customHeight="1"/>
    <row r="6" ht="14.25" customHeight="1">
      <c r="B6" s="55" t="s">
        <v>51</v>
      </c>
      <c r="C6" s="56" t="s">
        <v>52</v>
      </c>
      <c r="D6" s="56" t="s">
        <v>53</v>
      </c>
      <c r="E6" s="56" t="s">
        <v>54</v>
      </c>
      <c r="F6" s="56" t="s">
        <v>55</v>
      </c>
      <c r="G6" s="56" t="s">
        <v>56</v>
      </c>
      <c r="H6" s="57" t="s">
        <v>57</v>
      </c>
    </row>
    <row r="7" ht="14.25" customHeight="1">
      <c r="B7" s="58">
        <v>1001.0</v>
      </c>
      <c r="C7" s="59" t="s">
        <v>58</v>
      </c>
      <c r="D7" s="59" t="s">
        <v>59</v>
      </c>
      <c r="E7" s="59" t="s">
        <v>60</v>
      </c>
      <c r="F7" s="60">
        <v>10.0</v>
      </c>
      <c r="G7" s="60">
        <v>50.0</v>
      </c>
      <c r="H7" s="61">
        <v>45413.0</v>
      </c>
    </row>
    <row r="8" ht="14.25" customHeight="1">
      <c r="B8" s="58">
        <v>1002.0</v>
      </c>
      <c r="C8" s="59" t="s">
        <v>61</v>
      </c>
      <c r="D8" s="59" t="s">
        <v>62</v>
      </c>
      <c r="E8" s="59" t="s">
        <v>63</v>
      </c>
      <c r="F8" s="60">
        <v>20.0</v>
      </c>
      <c r="G8" s="60">
        <v>10.0</v>
      </c>
      <c r="H8" s="61">
        <v>45444.0</v>
      </c>
    </row>
    <row r="9" ht="14.25" customHeight="1">
      <c r="B9" s="58">
        <v>1003.0</v>
      </c>
      <c r="C9" s="59" t="s">
        <v>64</v>
      </c>
      <c r="D9" s="59" t="s">
        <v>65</v>
      </c>
      <c r="E9" s="59" t="s">
        <v>66</v>
      </c>
      <c r="F9" s="60">
        <v>15.0</v>
      </c>
      <c r="G9" s="60">
        <v>25.0</v>
      </c>
      <c r="H9" s="61">
        <v>45474.0</v>
      </c>
    </row>
    <row r="10" ht="14.25" customHeight="1">
      <c r="B10" s="58">
        <v>1004.0</v>
      </c>
      <c r="C10" s="59" t="s">
        <v>67</v>
      </c>
      <c r="D10" s="59" t="s">
        <v>68</v>
      </c>
      <c r="E10" s="59" t="s">
        <v>60</v>
      </c>
      <c r="F10" s="60">
        <v>5.0</v>
      </c>
      <c r="G10" s="60">
        <v>50.0</v>
      </c>
      <c r="H10" s="61">
        <v>45505.0</v>
      </c>
    </row>
    <row r="11" ht="14.25" customHeight="1">
      <c r="B11" s="58">
        <v>1005.0</v>
      </c>
      <c r="C11" s="59" t="s">
        <v>69</v>
      </c>
      <c r="D11" s="59" t="s">
        <v>59</v>
      </c>
      <c r="E11" s="59" t="s">
        <v>70</v>
      </c>
      <c r="F11" s="60">
        <v>30.0</v>
      </c>
      <c r="G11" s="60">
        <v>5.0</v>
      </c>
      <c r="H11" s="61">
        <v>45566.0</v>
      </c>
    </row>
    <row r="12" ht="14.25" customHeight="1">
      <c r="B12" s="58">
        <v>1006.0</v>
      </c>
      <c r="C12" s="59" t="s">
        <v>71</v>
      </c>
      <c r="D12" s="59" t="s">
        <v>62</v>
      </c>
      <c r="E12" s="59" t="s">
        <v>60</v>
      </c>
      <c r="F12" s="60">
        <v>12.0</v>
      </c>
      <c r="G12" s="60">
        <v>50.0</v>
      </c>
      <c r="H12" s="61">
        <v>45597.0</v>
      </c>
    </row>
    <row r="13" ht="14.25" customHeight="1">
      <c r="B13" s="58">
        <v>1007.0</v>
      </c>
      <c r="C13" s="59" t="s">
        <v>72</v>
      </c>
      <c r="D13" s="59" t="s">
        <v>65</v>
      </c>
      <c r="E13" s="59" t="s">
        <v>73</v>
      </c>
      <c r="F13" s="60">
        <v>25.0</v>
      </c>
      <c r="G13" s="60">
        <v>8.0</v>
      </c>
      <c r="H13" s="62" t="s">
        <v>74</v>
      </c>
    </row>
    <row r="14" ht="14.25" customHeight="1">
      <c r="B14" s="58">
        <v>1008.0</v>
      </c>
      <c r="C14" s="59" t="s">
        <v>75</v>
      </c>
      <c r="D14" s="59" t="s">
        <v>68</v>
      </c>
      <c r="E14" s="59" t="s">
        <v>63</v>
      </c>
      <c r="F14" s="60">
        <v>18.0</v>
      </c>
      <c r="G14" s="60">
        <v>10.0</v>
      </c>
      <c r="H14" s="62" t="s">
        <v>76</v>
      </c>
    </row>
    <row r="15" ht="14.25" customHeight="1">
      <c r="B15" s="58">
        <v>1009.0</v>
      </c>
      <c r="C15" s="59" t="s">
        <v>77</v>
      </c>
      <c r="D15" s="59" t="s">
        <v>59</v>
      </c>
      <c r="E15" s="59" t="s">
        <v>66</v>
      </c>
      <c r="F15" s="60">
        <v>22.0</v>
      </c>
      <c r="G15" s="60">
        <v>25.0</v>
      </c>
      <c r="H15" s="62" t="s">
        <v>78</v>
      </c>
    </row>
    <row r="16" ht="14.25" customHeight="1">
      <c r="B16" s="58">
        <v>1010.0</v>
      </c>
      <c r="C16" s="59" t="s">
        <v>79</v>
      </c>
      <c r="D16" s="59" t="s">
        <v>62</v>
      </c>
      <c r="E16" s="59" t="s">
        <v>60</v>
      </c>
      <c r="F16" s="60">
        <v>8.0</v>
      </c>
      <c r="G16" s="60">
        <v>50.0</v>
      </c>
      <c r="H16" s="62" t="s">
        <v>80</v>
      </c>
    </row>
    <row r="17" ht="14.25" customHeight="1">
      <c r="B17" s="58">
        <v>1011.0</v>
      </c>
      <c r="C17" s="59" t="s">
        <v>81</v>
      </c>
      <c r="D17" s="59" t="s">
        <v>65</v>
      </c>
      <c r="E17" s="59" t="s">
        <v>70</v>
      </c>
      <c r="F17" s="60">
        <v>40.0</v>
      </c>
      <c r="G17" s="60">
        <v>5.0</v>
      </c>
      <c r="H17" s="62" t="s">
        <v>82</v>
      </c>
    </row>
    <row r="18" ht="14.25" customHeight="1">
      <c r="B18" s="58">
        <v>1012.0</v>
      </c>
      <c r="C18" s="59" t="s">
        <v>83</v>
      </c>
      <c r="D18" s="59" t="s">
        <v>68</v>
      </c>
      <c r="E18" s="59" t="s">
        <v>73</v>
      </c>
      <c r="F18" s="60">
        <v>35.0</v>
      </c>
      <c r="G18" s="60">
        <v>8.0</v>
      </c>
      <c r="H18" s="62" t="s">
        <v>84</v>
      </c>
    </row>
    <row r="19" ht="14.25" customHeight="1">
      <c r="B19" s="58">
        <v>1013.0</v>
      </c>
      <c r="C19" s="59" t="s">
        <v>85</v>
      </c>
      <c r="D19" s="59" t="s">
        <v>59</v>
      </c>
      <c r="E19" s="59" t="s">
        <v>60</v>
      </c>
      <c r="F19" s="60">
        <v>14.0</v>
      </c>
      <c r="G19" s="60">
        <v>50.0</v>
      </c>
      <c r="H19" s="62" t="s">
        <v>86</v>
      </c>
    </row>
    <row r="20" ht="14.25" customHeight="1">
      <c r="B20" s="58">
        <v>1014.0</v>
      </c>
      <c r="C20" s="59" t="s">
        <v>87</v>
      </c>
      <c r="D20" s="59" t="s">
        <v>62</v>
      </c>
      <c r="E20" s="59" t="s">
        <v>63</v>
      </c>
      <c r="F20" s="60">
        <v>28.0</v>
      </c>
      <c r="G20" s="60">
        <v>10.0</v>
      </c>
      <c r="H20" s="62" t="s">
        <v>88</v>
      </c>
    </row>
    <row r="21" ht="14.25" customHeight="1">
      <c r="B21" s="58">
        <v>1015.0</v>
      </c>
      <c r="C21" s="59" t="s">
        <v>89</v>
      </c>
      <c r="D21" s="59" t="s">
        <v>65</v>
      </c>
      <c r="E21" s="59" t="s">
        <v>66</v>
      </c>
      <c r="F21" s="60">
        <v>12.0</v>
      </c>
      <c r="G21" s="60">
        <v>25.0</v>
      </c>
      <c r="H21" s="62" t="s">
        <v>90</v>
      </c>
    </row>
    <row r="22" ht="14.25" customHeight="1">
      <c r="B22" s="58">
        <v>1016.0</v>
      </c>
      <c r="C22" s="59" t="s">
        <v>91</v>
      </c>
      <c r="D22" s="59" t="s">
        <v>68</v>
      </c>
      <c r="E22" s="59" t="s">
        <v>70</v>
      </c>
      <c r="F22" s="60">
        <v>25.0</v>
      </c>
      <c r="G22" s="60">
        <v>5.0</v>
      </c>
      <c r="H22" s="62" t="s">
        <v>92</v>
      </c>
    </row>
    <row r="23" ht="14.25" customHeight="1">
      <c r="B23" s="58">
        <v>1017.0</v>
      </c>
      <c r="C23" s="59" t="s">
        <v>93</v>
      </c>
      <c r="D23" s="59" t="s">
        <v>59</v>
      </c>
      <c r="E23" s="59" t="s">
        <v>73</v>
      </c>
      <c r="F23" s="60">
        <v>20.0</v>
      </c>
      <c r="G23" s="60">
        <v>8.0</v>
      </c>
      <c r="H23" s="62" t="s">
        <v>94</v>
      </c>
    </row>
    <row r="24" ht="14.25" customHeight="1">
      <c r="B24" s="58">
        <v>1018.0</v>
      </c>
      <c r="C24" s="59" t="s">
        <v>95</v>
      </c>
      <c r="D24" s="59" t="s">
        <v>62</v>
      </c>
      <c r="E24" s="59" t="s">
        <v>60</v>
      </c>
      <c r="F24" s="60">
        <v>10.0</v>
      </c>
      <c r="G24" s="60">
        <v>50.0</v>
      </c>
      <c r="H24" s="62" t="s">
        <v>96</v>
      </c>
    </row>
    <row r="25" ht="14.25" customHeight="1">
      <c r="B25" s="58">
        <v>1019.0</v>
      </c>
      <c r="C25" s="59" t="s">
        <v>97</v>
      </c>
      <c r="D25" s="59" t="s">
        <v>65</v>
      </c>
      <c r="E25" s="59" t="s">
        <v>63</v>
      </c>
      <c r="F25" s="60">
        <v>15.0</v>
      </c>
      <c r="G25" s="60">
        <v>10.0</v>
      </c>
      <c r="H25" s="62" t="s">
        <v>98</v>
      </c>
    </row>
    <row r="26" ht="14.25" customHeight="1">
      <c r="B26" s="58">
        <v>1020.0</v>
      </c>
      <c r="C26" s="59" t="s">
        <v>99</v>
      </c>
      <c r="D26" s="59" t="s">
        <v>68</v>
      </c>
      <c r="E26" s="59" t="s">
        <v>66</v>
      </c>
      <c r="F26" s="60">
        <v>18.0</v>
      </c>
      <c r="G26" s="60">
        <v>25.0</v>
      </c>
      <c r="H26" s="61">
        <v>45293.0</v>
      </c>
    </row>
    <row r="27" ht="14.25" customHeight="1">
      <c r="B27" s="58">
        <v>1021.0</v>
      </c>
      <c r="C27" s="59" t="s">
        <v>100</v>
      </c>
      <c r="D27" s="59" t="s">
        <v>59</v>
      </c>
      <c r="E27" s="59" t="s">
        <v>60</v>
      </c>
      <c r="F27" s="60">
        <v>9.0</v>
      </c>
      <c r="G27" s="60">
        <v>50.0</v>
      </c>
      <c r="H27" s="61">
        <v>45324.0</v>
      </c>
    </row>
    <row r="28" ht="14.25" customHeight="1">
      <c r="B28" s="58">
        <v>1022.0</v>
      </c>
      <c r="C28" s="59" t="s">
        <v>101</v>
      </c>
      <c r="D28" s="59" t="s">
        <v>62</v>
      </c>
      <c r="E28" s="59" t="s">
        <v>70</v>
      </c>
      <c r="F28" s="60">
        <v>35.0</v>
      </c>
      <c r="G28" s="60">
        <v>5.0</v>
      </c>
      <c r="H28" s="61">
        <v>45353.0</v>
      </c>
    </row>
    <row r="29" ht="14.25" customHeight="1">
      <c r="B29" s="58">
        <v>1023.0</v>
      </c>
      <c r="C29" s="59" t="s">
        <v>102</v>
      </c>
      <c r="D29" s="59" t="s">
        <v>65</v>
      </c>
      <c r="E29" s="59" t="s">
        <v>73</v>
      </c>
      <c r="F29" s="60">
        <v>30.0</v>
      </c>
      <c r="G29" s="60">
        <v>8.0</v>
      </c>
      <c r="H29" s="61">
        <v>45384.0</v>
      </c>
    </row>
    <row r="30" ht="14.25" customHeight="1">
      <c r="B30" s="58">
        <v>1024.0</v>
      </c>
      <c r="C30" s="59" t="s">
        <v>103</v>
      </c>
      <c r="D30" s="59" t="s">
        <v>68</v>
      </c>
      <c r="E30" s="59" t="s">
        <v>60</v>
      </c>
      <c r="F30" s="60">
        <v>11.0</v>
      </c>
      <c r="G30" s="60">
        <v>50.0</v>
      </c>
      <c r="H30" s="61">
        <v>45445.0</v>
      </c>
    </row>
    <row r="31" ht="14.25" customHeight="1">
      <c r="B31" s="58">
        <v>1025.0</v>
      </c>
      <c r="C31" s="59" t="s">
        <v>104</v>
      </c>
      <c r="D31" s="59" t="s">
        <v>59</v>
      </c>
      <c r="E31" s="59" t="s">
        <v>63</v>
      </c>
      <c r="F31" s="60">
        <v>14.0</v>
      </c>
      <c r="G31" s="60">
        <v>10.0</v>
      </c>
      <c r="H31" s="61">
        <v>45475.0</v>
      </c>
    </row>
    <row r="32" ht="14.25" customHeight="1">
      <c r="B32" s="58">
        <v>1026.0</v>
      </c>
      <c r="C32" s="59" t="s">
        <v>105</v>
      </c>
      <c r="D32" s="59" t="s">
        <v>62</v>
      </c>
      <c r="E32" s="59" t="s">
        <v>66</v>
      </c>
      <c r="F32" s="60">
        <v>16.0</v>
      </c>
      <c r="G32" s="60">
        <v>25.0</v>
      </c>
      <c r="H32" s="61">
        <v>45506.0</v>
      </c>
    </row>
    <row r="33" ht="14.25" customHeight="1">
      <c r="B33" s="58">
        <v>1027.0</v>
      </c>
      <c r="C33" s="59" t="s">
        <v>106</v>
      </c>
      <c r="D33" s="59" t="s">
        <v>65</v>
      </c>
      <c r="E33" s="59" t="s">
        <v>70</v>
      </c>
      <c r="F33" s="60">
        <v>22.0</v>
      </c>
      <c r="G33" s="60">
        <v>5.0</v>
      </c>
      <c r="H33" s="61">
        <v>45537.0</v>
      </c>
    </row>
    <row r="34" ht="14.25" customHeight="1">
      <c r="B34" s="58">
        <v>1028.0</v>
      </c>
      <c r="C34" s="59" t="s">
        <v>107</v>
      </c>
      <c r="D34" s="59" t="s">
        <v>68</v>
      </c>
      <c r="E34" s="59" t="s">
        <v>73</v>
      </c>
      <c r="F34" s="60">
        <v>27.0</v>
      </c>
      <c r="G34" s="60">
        <v>8.0</v>
      </c>
      <c r="H34" s="61">
        <v>45567.0</v>
      </c>
    </row>
    <row r="35" ht="14.25" customHeight="1">
      <c r="B35" s="58">
        <v>1029.0</v>
      </c>
      <c r="C35" s="59" t="s">
        <v>108</v>
      </c>
      <c r="D35" s="59" t="s">
        <v>59</v>
      </c>
      <c r="E35" s="59" t="s">
        <v>60</v>
      </c>
      <c r="F35" s="60">
        <v>13.0</v>
      </c>
      <c r="G35" s="60">
        <v>50.0</v>
      </c>
      <c r="H35" s="61">
        <v>45628.0</v>
      </c>
    </row>
    <row r="36" ht="14.25" customHeight="1">
      <c r="B36" s="58">
        <v>1030.0</v>
      </c>
      <c r="C36" s="59" t="s">
        <v>109</v>
      </c>
      <c r="D36" s="59" t="s">
        <v>62</v>
      </c>
      <c r="E36" s="59" t="s">
        <v>63</v>
      </c>
      <c r="F36" s="60">
        <v>32.0</v>
      </c>
      <c r="G36" s="60">
        <v>10.0</v>
      </c>
      <c r="H36" s="62" t="s">
        <v>110</v>
      </c>
    </row>
    <row r="37" ht="14.25" customHeight="1">
      <c r="B37" s="58">
        <v>1031.0</v>
      </c>
      <c r="C37" s="59" t="s">
        <v>111</v>
      </c>
      <c r="D37" s="59" t="s">
        <v>65</v>
      </c>
      <c r="E37" s="59" t="s">
        <v>66</v>
      </c>
      <c r="F37" s="60">
        <v>10.0</v>
      </c>
      <c r="G37" s="60">
        <v>25.0</v>
      </c>
      <c r="H37" s="62" t="s">
        <v>112</v>
      </c>
    </row>
    <row r="38" ht="14.25" customHeight="1">
      <c r="B38" s="58">
        <v>1032.0</v>
      </c>
      <c r="C38" s="59" t="s">
        <v>113</v>
      </c>
      <c r="D38" s="59" t="s">
        <v>68</v>
      </c>
      <c r="E38" s="59" t="s">
        <v>70</v>
      </c>
      <c r="F38" s="60">
        <v>18.0</v>
      </c>
      <c r="G38" s="60">
        <v>5.0</v>
      </c>
      <c r="H38" s="62" t="s">
        <v>114</v>
      </c>
    </row>
    <row r="39" ht="14.25" customHeight="1">
      <c r="B39" s="58">
        <v>1033.0</v>
      </c>
      <c r="C39" s="59" t="s">
        <v>115</v>
      </c>
      <c r="D39" s="59" t="s">
        <v>59</v>
      </c>
      <c r="E39" s="59" t="s">
        <v>73</v>
      </c>
      <c r="F39" s="60">
        <v>22.0</v>
      </c>
      <c r="G39" s="60">
        <v>8.0</v>
      </c>
      <c r="H39" s="62" t="s">
        <v>116</v>
      </c>
    </row>
    <row r="40" ht="14.25" customHeight="1">
      <c r="B40" s="58">
        <v>1034.0</v>
      </c>
      <c r="C40" s="59" t="s">
        <v>117</v>
      </c>
      <c r="D40" s="59" t="s">
        <v>62</v>
      </c>
      <c r="E40" s="59" t="s">
        <v>60</v>
      </c>
      <c r="F40" s="60">
        <v>17.0</v>
      </c>
      <c r="G40" s="60">
        <v>50.0</v>
      </c>
      <c r="H40" s="62" t="s">
        <v>118</v>
      </c>
    </row>
    <row r="41" ht="14.25" customHeight="1">
      <c r="B41" s="58">
        <v>1035.0</v>
      </c>
      <c r="C41" s="59" t="s">
        <v>119</v>
      </c>
      <c r="D41" s="59" t="s">
        <v>65</v>
      </c>
      <c r="E41" s="59" t="s">
        <v>63</v>
      </c>
      <c r="F41" s="60">
        <v>19.0</v>
      </c>
      <c r="G41" s="60">
        <v>10.0</v>
      </c>
      <c r="H41" s="62" t="s">
        <v>120</v>
      </c>
    </row>
    <row r="42" ht="14.25" customHeight="1">
      <c r="B42" s="58">
        <v>1036.0</v>
      </c>
      <c r="C42" s="59" t="s">
        <v>121</v>
      </c>
      <c r="D42" s="59" t="s">
        <v>68</v>
      </c>
      <c r="E42" s="59" t="s">
        <v>66</v>
      </c>
      <c r="F42" s="60">
        <v>15.0</v>
      </c>
      <c r="G42" s="60">
        <v>25.0</v>
      </c>
      <c r="H42" s="62" t="s">
        <v>122</v>
      </c>
    </row>
    <row r="43" ht="14.25" customHeight="1">
      <c r="B43" s="58">
        <v>1037.0</v>
      </c>
      <c r="C43" s="59" t="s">
        <v>123</v>
      </c>
      <c r="D43" s="59" t="s">
        <v>59</v>
      </c>
      <c r="E43" s="59" t="s">
        <v>70</v>
      </c>
      <c r="F43" s="60">
        <v>28.0</v>
      </c>
      <c r="G43" s="60">
        <v>5.0</v>
      </c>
      <c r="H43" s="62" t="s">
        <v>124</v>
      </c>
    </row>
    <row r="44" ht="14.25" customHeight="1">
      <c r="B44" s="58">
        <v>1038.0</v>
      </c>
      <c r="C44" s="59" t="s">
        <v>125</v>
      </c>
      <c r="D44" s="59" t="s">
        <v>62</v>
      </c>
      <c r="E44" s="59" t="s">
        <v>73</v>
      </c>
      <c r="F44" s="60">
        <v>24.0</v>
      </c>
      <c r="G44" s="60">
        <v>8.0</v>
      </c>
      <c r="H44" s="62" t="s">
        <v>126</v>
      </c>
    </row>
    <row r="45" ht="14.25" customHeight="1">
      <c r="B45" s="58">
        <v>1039.0</v>
      </c>
      <c r="C45" s="59" t="s">
        <v>127</v>
      </c>
      <c r="D45" s="59" t="s">
        <v>65</v>
      </c>
      <c r="E45" s="59" t="s">
        <v>60</v>
      </c>
      <c r="F45" s="60">
        <v>16.0</v>
      </c>
      <c r="G45" s="60">
        <v>50.0</v>
      </c>
      <c r="H45" s="62" t="s">
        <v>128</v>
      </c>
    </row>
    <row r="46" ht="14.25" customHeight="1">
      <c r="B46" s="58">
        <v>1040.0</v>
      </c>
      <c r="C46" s="59" t="s">
        <v>129</v>
      </c>
      <c r="D46" s="59" t="s">
        <v>68</v>
      </c>
      <c r="E46" s="59" t="s">
        <v>63</v>
      </c>
      <c r="F46" s="60">
        <v>27.0</v>
      </c>
      <c r="G46" s="60">
        <v>10.0</v>
      </c>
      <c r="H46" s="62" t="s">
        <v>130</v>
      </c>
    </row>
    <row r="47" ht="14.25" customHeight="1">
      <c r="B47" s="58">
        <v>1041.0</v>
      </c>
      <c r="C47" s="59" t="s">
        <v>131</v>
      </c>
      <c r="D47" s="59" t="s">
        <v>59</v>
      </c>
      <c r="E47" s="59" t="s">
        <v>66</v>
      </c>
      <c r="F47" s="60">
        <v>21.0</v>
      </c>
      <c r="G47" s="60">
        <v>25.0</v>
      </c>
      <c r="H47" s="62" t="s">
        <v>132</v>
      </c>
    </row>
    <row r="48" ht="14.25" customHeight="1">
      <c r="B48" s="58">
        <v>1042.0</v>
      </c>
      <c r="C48" s="59" t="s">
        <v>133</v>
      </c>
      <c r="D48" s="59" t="s">
        <v>62</v>
      </c>
      <c r="E48" s="59" t="s">
        <v>70</v>
      </c>
      <c r="F48" s="60">
        <v>30.0</v>
      </c>
      <c r="G48" s="60">
        <v>5.0</v>
      </c>
      <c r="H48" s="62" t="s">
        <v>134</v>
      </c>
    </row>
    <row r="49" ht="14.25" customHeight="1">
      <c r="B49" s="58">
        <v>1043.0</v>
      </c>
      <c r="C49" s="59" t="s">
        <v>135</v>
      </c>
      <c r="D49" s="59" t="s">
        <v>65</v>
      </c>
      <c r="E49" s="59" t="s">
        <v>73</v>
      </c>
      <c r="F49" s="60">
        <v>26.0</v>
      </c>
      <c r="G49" s="60">
        <v>8.0</v>
      </c>
      <c r="H49" s="61">
        <v>45294.0</v>
      </c>
    </row>
    <row r="50" ht="14.25" customHeight="1">
      <c r="B50" s="58">
        <v>1044.0</v>
      </c>
      <c r="C50" s="59" t="s">
        <v>136</v>
      </c>
      <c r="D50" s="59" t="s">
        <v>68</v>
      </c>
      <c r="E50" s="59" t="s">
        <v>60</v>
      </c>
      <c r="F50" s="60">
        <v>14.0</v>
      </c>
      <c r="G50" s="60">
        <v>50.0</v>
      </c>
      <c r="H50" s="61">
        <v>45325.0</v>
      </c>
    </row>
    <row r="51" ht="14.25" customHeight="1">
      <c r="B51" s="58">
        <v>1045.0</v>
      </c>
      <c r="C51" s="59" t="s">
        <v>137</v>
      </c>
      <c r="D51" s="59" t="s">
        <v>59</v>
      </c>
      <c r="E51" s="59" t="s">
        <v>63</v>
      </c>
      <c r="F51" s="60">
        <v>20.0</v>
      </c>
      <c r="G51" s="60">
        <v>10.0</v>
      </c>
      <c r="H51" s="61">
        <v>45354.0</v>
      </c>
    </row>
    <row r="52" ht="14.25" customHeight="1">
      <c r="B52" s="58">
        <v>1046.0</v>
      </c>
      <c r="C52" s="59" t="s">
        <v>138</v>
      </c>
      <c r="D52" s="59" t="s">
        <v>62</v>
      </c>
      <c r="E52" s="59" t="s">
        <v>66</v>
      </c>
      <c r="F52" s="60">
        <v>17.0</v>
      </c>
      <c r="G52" s="60">
        <v>25.0</v>
      </c>
      <c r="H52" s="61">
        <v>45385.0</v>
      </c>
    </row>
    <row r="53" ht="14.25" customHeight="1">
      <c r="B53" s="58">
        <v>1047.0</v>
      </c>
      <c r="C53" s="59" t="s">
        <v>139</v>
      </c>
      <c r="D53" s="59" t="s">
        <v>65</v>
      </c>
      <c r="E53" s="59" t="s">
        <v>70</v>
      </c>
      <c r="F53" s="60">
        <v>19.0</v>
      </c>
      <c r="G53" s="60">
        <v>5.0</v>
      </c>
      <c r="H53" s="61">
        <v>45415.0</v>
      </c>
    </row>
    <row r="54" ht="14.25" customHeight="1">
      <c r="B54" s="58">
        <v>1048.0</v>
      </c>
      <c r="C54" s="59" t="s">
        <v>140</v>
      </c>
      <c r="D54" s="59" t="s">
        <v>68</v>
      </c>
      <c r="E54" s="59" t="s">
        <v>73</v>
      </c>
      <c r="F54" s="60">
        <v>32.0</v>
      </c>
      <c r="G54" s="60">
        <v>8.0</v>
      </c>
      <c r="H54" s="61">
        <v>45446.0</v>
      </c>
    </row>
    <row r="55" ht="14.25" customHeight="1">
      <c r="B55" s="58">
        <v>1049.0</v>
      </c>
      <c r="C55" s="59" t="s">
        <v>141</v>
      </c>
      <c r="D55" s="59" t="s">
        <v>59</v>
      </c>
      <c r="E55" s="59" t="s">
        <v>60</v>
      </c>
      <c r="F55" s="60">
        <v>12.0</v>
      </c>
      <c r="G55" s="60">
        <v>50.0</v>
      </c>
      <c r="H55" s="61">
        <v>45476.0</v>
      </c>
    </row>
    <row r="56" ht="14.25" customHeight="1">
      <c r="B56" s="63">
        <v>1050.0</v>
      </c>
      <c r="C56" s="64" t="s">
        <v>142</v>
      </c>
      <c r="D56" s="64" t="s">
        <v>62</v>
      </c>
      <c r="E56" s="64" t="s">
        <v>63</v>
      </c>
      <c r="F56" s="65">
        <v>25.0</v>
      </c>
      <c r="G56" s="65">
        <v>10.0</v>
      </c>
      <c r="H56" s="66">
        <v>45507.0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P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7.5"/>
    <col customWidth="1" min="3" max="3" width="8.63"/>
    <col customWidth="1" min="4" max="4" width="6.5"/>
    <col customWidth="1" min="5" max="6" width="8.13"/>
    <col customWidth="1" min="7" max="7" width="8.5"/>
    <col customWidth="1" min="8" max="8" width="17.13"/>
    <col customWidth="1" min="9" max="26" width="8.63"/>
  </cols>
  <sheetData>
    <row r="1" ht="14.25" customHeight="1">
      <c r="A1" s="67" t="s">
        <v>143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9"/>
    </row>
    <row r="2" ht="14.25" customHeight="1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2"/>
    </row>
    <row r="3" ht="14.25" customHeight="1"/>
    <row r="4" ht="14.25" customHeight="1"/>
    <row r="5" ht="14.25" customHeight="1"/>
    <row r="6" ht="14.25" customHeight="1">
      <c r="B6" s="55" t="s">
        <v>51</v>
      </c>
      <c r="C6" s="56" t="s">
        <v>52</v>
      </c>
      <c r="D6" s="56" t="s">
        <v>53</v>
      </c>
      <c r="E6" s="56" t="s">
        <v>54</v>
      </c>
      <c r="F6" s="56" t="s">
        <v>55</v>
      </c>
      <c r="G6" s="56" t="s">
        <v>56</v>
      </c>
      <c r="H6" s="57" t="s">
        <v>57</v>
      </c>
    </row>
    <row r="7" ht="14.25" customHeight="1">
      <c r="B7" s="58">
        <v>1001.0</v>
      </c>
      <c r="C7" s="59" t="s">
        <v>58</v>
      </c>
      <c r="D7" s="59" t="s">
        <v>59</v>
      </c>
      <c r="E7" s="59" t="s">
        <v>60</v>
      </c>
      <c r="F7" s="60">
        <v>10.0</v>
      </c>
      <c r="G7" s="60">
        <v>50.0</v>
      </c>
      <c r="H7" s="61">
        <v>45413.0</v>
      </c>
    </row>
    <row r="8" ht="14.25" customHeight="1">
      <c r="B8" s="58">
        <v>1002.0</v>
      </c>
      <c r="C8" s="59" t="s">
        <v>61</v>
      </c>
      <c r="D8" s="59" t="s">
        <v>62</v>
      </c>
      <c r="E8" s="59" t="s">
        <v>63</v>
      </c>
      <c r="F8" s="60">
        <v>20.0</v>
      </c>
      <c r="G8" s="60">
        <v>10.0</v>
      </c>
      <c r="H8" s="61">
        <v>45444.0</v>
      </c>
      <c r="J8" s="73" t="s">
        <v>144</v>
      </c>
    </row>
    <row r="9" ht="14.25" customHeight="1">
      <c r="B9" s="58">
        <v>1003.0</v>
      </c>
      <c r="C9" s="59" t="s">
        <v>64</v>
      </c>
      <c r="D9" s="59" t="s">
        <v>65</v>
      </c>
      <c r="E9" s="59" t="s">
        <v>66</v>
      </c>
      <c r="F9" s="60">
        <v>15.0</v>
      </c>
      <c r="G9" s="60">
        <v>25.0</v>
      </c>
      <c r="H9" s="61">
        <v>45474.0</v>
      </c>
      <c r="J9" s="74">
        <f>COUNTA('Q4'!$C$7:$C$56)</f>
        <v>50</v>
      </c>
      <c r="K9" s="75" t="s">
        <v>145</v>
      </c>
    </row>
    <row r="10" ht="14.25" customHeight="1">
      <c r="B10" s="58">
        <v>1004.0</v>
      </c>
      <c r="C10" s="59" t="s">
        <v>67</v>
      </c>
      <c r="D10" s="59" t="s">
        <v>68</v>
      </c>
      <c r="E10" s="59" t="s">
        <v>60</v>
      </c>
      <c r="F10" s="60">
        <v>5.0</v>
      </c>
      <c r="G10" s="60">
        <v>50.0</v>
      </c>
      <c r="H10" s="61">
        <v>45505.0</v>
      </c>
    </row>
    <row r="11" ht="14.25" customHeight="1">
      <c r="B11" s="58">
        <v>1005.0</v>
      </c>
      <c r="C11" s="59" t="s">
        <v>69</v>
      </c>
      <c r="D11" s="59" t="s">
        <v>59</v>
      </c>
      <c r="E11" s="59" t="s">
        <v>70</v>
      </c>
      <c r="F11" s="60">
        <v>30.0</v>
      </c>
      <c r="G11" s="60">
        <v>5.0</v>
      </c>
      <c r="H11" s="61">
        <v>45566.0</v>
      </c>
    </row>
    <row r="12" ht="14.25" customHeight="1">
      <c r="B12" s="58">
        <v>1006.0</v>
      </c>
      <c r="C12" s="59" t="s">
        <v>71</v>
      </c>
      <c r="D12" s="59" t="s">
        <v>62</v>
      </c>
      <c r="E12" s="59" t="s">
        <v>60</v>
      </c>
      <c r="F12" s="60">
        <v>12.0</v>
      </c>
      <c r="G12" s="60">
        <v>50.0</v>
      </c>
      <c r="H12" s="61">
        <v>45597.0</v>
      </c>
    </row>
    <row r="13" ht="14.25" customHeight="1">
      <c r="B13" s="58">
        <v>1007.0</v>
      </c>
      <c r="C13" s="59" t="s">
        <v>72</v>
      </c>
      <c r="D13" s="59" t="s">
        <v>65</v>
      </c>
      <c r="E13" s="59" t="s">
        <v>73</v>
      </c>
      <c r="F13" s="60">
        <v>25.0</v>
      </c>
      <c r="G13" s="60">
        <v>8.0</v>
      </c>
      <c r="H13" s="62" t="s">
        <v>74</v>
      </c>
    </row>
    <row r="14" ht="14.25" customHeight="1">
      <c r="B14" s="58">
        <v>1008.0</v>
      </c>
      <c r="C14" s="59" t="s">
        <v>75</v>
      </c>
      <c r="D14" s="59" t="s">
        <v>68</v>
      </c>
      <c r="E14" s="59" t="s">
        <v>63</v>
      </c>
      <c r="F14" s="60">
        <v>18.0</v>
      </c>
      <c r="G14" s="60">
        <v>10.0</v>
      </c>
      <c r="H14" s="62" t="s">
        <v>76</v>
      </c>
    </row>
    <row r="15" ht="14.25" customHeight="1">
      <c r="B15" s="58">
        <v>1009.0</v>
      </c>
      <c r="C15" s="59" t="s">
        <v>77</v>
      </c>
      <c r="D15" s="59" t="s">
        <v>59</v>
      </c>
      <c r="E15" s="59" t="s">
        <v>66</v>
      </c>
      <c r="F15" s="60">
        <v>22.0</v>
      </c>
      <c r="G15" s="60">
        <v>25.0</v>
      </c>
      <c r="H15" s="62" t="s">
        <v>78</v>
      </c>
    </row>
    <row r="16" ht="14.25" customHeight="1">
      <c r="B16" s="58">
        <v>1010.0</v>
      </c>
      <c r="C16" s="59" t="s">
        <v>79</v>
      </c>
      <c r="D16" s="59" t="s">
        <v>62</v>
      </c>
      <c r="E16" s="59" t="s">
        <v>60</v>
      </c>
      <c r="F16" s="60">
        <v>8.0</v>
      </c>
      <c r="G16" s="60">
        <v>50.0</v>
      </c>
      <c r="H16" s="62" t="s">
        <v>80</v>
      </c>
    </row>
    <row r="17" ht="14.25" customHeight="1">
      <c r="B17" s="58">
        <v>1011.0</v>
      </c>
      <c r="C17" s="59" t="s">
        <v>81</v>
      </c>
      <c r="D17" s="59" t="s">
        <v>65</v>
      </c>
      <c r="E17" s="59" t="s">
        <v>70</v>
      </c>
      <c r="F17" s="60">
        <v>40.0</v>
      </c>
      <c r="G17" s="60">
        <v>5.0</v>
      </c>
      <c r="H17" s="62" t="s">
        <v>82</v>
      </c>
    </row>
    <row r="18" ht="14.25" customHeight="1">
      <c r="B18" s="58">
        <v>1012.0</v>
      </c>
      <c r="C18" s="59" t="s">
        <v>83</v>
      </c>
      <c r="D18" s="59" t="s">
        <v>68</v>
      </c>
      <c r="E18" s="59" t="s">
        <v>73</v>
      </c>
      <c r="F18" s="60">
        <v>35.0</v>
      </c>
      <c r="G18" s="60">
        <v>8.0</v>
      </c>
      <c r="H18" s="62" t="s">
        <v>84</v>
      </c>
    </row>
    <row r="19" ht="14.25" customHeight="1">
      <c r="B19" s="58">
        <v>1013.0</v>
      </c>
      <c r="C19" s="59" t="s">
        <v>85</v>
      </c>
      <c r="D19" s="59" t="s">
        <v>59</v>
      </c>
      <c r="E19" s="59" t="s">
        <v>60</v>
      </c>
      <c r="F19" s="60">
        <v>14.0</v>
      </c>
      <c r="G19" s="60">
        <v>50.0</v>
      </c>
      <c r="H19" s="62" t="s">
        <v>86</v>
      </c>
    </row>
    <row r="20" ht="14.25" customHeight="1">
      <c r="B20" s="58">
        <v>1014.0</v>
      </c>
      <c r="C20" s="59" t="s">
        <v>87</v>
      </c>
      <c r="D20" s="59" t="s">
        <v>62</v>
      </c>
      <c r="E20" s="59" t="s">
        <v>63</v>
      </c>
      <c r="F20" s="60">
        <v>28.0</v>
      </c>
      <c r="G20" s="60">
        <v>10.0</v>
      </c>
      <c r="H20" s="62" t="s">
        <v>88</v>
      </c>
    </row>
    <row r="21" ht="14.25" customHeight="1">
      <c r="B21" s="58">
        <v>1015.0</v>
      </c>
      <c r="C21" s="59" t="s">
        <v>89</v>
      </c>
      <c r="D21" s="59" t="s">
        <v>65</v>
      </c>
      <c r="E21" s="59" t="s">
        <v>66</v>
      </c>
      <c r="F21" s="60">
        <v>12.0</v>
      </c>
      <c r="G21" s="60">
        <v>25.0</v>
      </c>
      <c r="H21" s="62" t="s">
        <v>90</v>
      </c>
    </row>
    <row r="22" ht="14.25" customHeight="1">
      <c r="B22" s="58">
        <v>1016.0</v>
      </c>
      <c r="C22" s="59" t="s">
        <v>91</v>
      </c>
      <c r="D22" s="59" t="s">
        <v>68</v>
      </c>
      <c r="E22" s="59" t="s">
        <v>70</v>
      </c>
      <c r="F22" s="60">
        <v>25.0</v>
      </c>
      <c r="G22" s="60">
        <v>5.0</v>
      </c>
      <c r="H22" s="62" t="s">
        <v>92</v>
      </c>
    </row>
    <row r="23" ht="14.25" customHeight="1">
      <c r="B23" s="58">
        <v>1017.0</v>
      </c>
      <c r="C23" s="59" t="s">
        <v>93</v>
      </c>
      <c r="D23" s="59" t="s">
        <v>59</v>
      </c>
      <c r="E23" s="59" t="s">
        <v>73</v>
      </c>
      <c r="F23" s="60">
        <v>20.0</v>
      </c>
      <c r="G23" s="60">
        <v>8.0</v>
      </c>
      <c r="H23" s="62" t="s">
        <v>94</v>
      </c>
    </row>
    <row r="24" ht="14.25" customHeight="1">
      <c r="B24" s="58">
        <v>1018.0</v>
      </c>
      <c r="C24" s="59" t="s">
        <v>95</v>
      </c>
      <c r="D24" s="59" t="s">
        <v>62</v>
      </c>
      <c r="E24" s="59" t="s">
        <v>60</v>
      </c>
      <c r="F24" s="60">
        <v>10.0</v>
      </c>
      <c r="G24" s="60">
        <v>50.0</v>
      </c>
      <c r="H24" s="62" t="s">
        <v>96</v>
      </c>
    </row>
    <row r="25" ht="14.25" customHeight="1">
      <c r="B25" s="58">
        <v>1019.0</v>
      </c>
      <c r="C25" s="59" t="s">
        <v>97</v>
      </c>
      <c r="D25" s="59" t="s">
        <v>65</v>
      </c>
      <c r="E25" s="59" t="s">
        <v>63</v>
      </c>
      <c r="F25" s="60">
        <v>15.0</v>
      </c>
      <c r="G25" s="60">
        <v>10.0</v>
      </c>
      <c r="H25" s="62" t="s">
        <v>98</v>
      </c>
    </row>
    <row r="26" ht="14.25" customHeight="1">
      <c r="B26" s="58">
        <v>1020.0</v>
      </c>
      <c r="C26" s="59" t="s">
        <v>99</v>
      </c>
      <c r="D26" s="59" t="s">
        <v>68</v>
      </c>
      <c r="E26" s="59" t="s">
        <v>66</v>
      </c>
      <c r="F26" s="60">
        <v>18.0</v>
      </c>
      <c r="G26" s="60">
        <v>25.0</v>
      </c>
      <c r="H26" s="61">
        <v>45293.0</v>
      </c>
    </row>
    <row r="27" ht="14.25" customHeight="1">
      <c r="B27" s="58">
        <v>1021.0</v>
      </c>
      <c r="C27" s="59" t="s">
        <v>100</v>
      </c>
      <c r="D27" s="59" t="s">
        <v>59</v>
      </c>
      <c r="E27" s="59" t="s">
        <v>60</v>
      </c>
      <c r="F27" s="60">
        <v>9.0</v>
      </c>
      <c r="G27" s="60">
        <v>50.0</v>
      </c>
      <c r="H27" s="61">
        <v>45324.0</v>
      </c>
    </row>
    <row r="28" ht="14.25" customHeight="1">
      <c r="B28" s="58">
        <v>1022.0</v>
      </c>
      <c r="C28" s="59" t="s">
        <v>101</v>
      </c>
      <c r="D28" s="59" t="s">
        <v>62</v>
      </c>
      <c r="E28" s="59" t="s">
        <v>70</v>
      </c>
      <c r="F28" s="60">
        <v>35.0</v>
      </c>
      <c r="G28" s="60">
        <v>5.0</v>
      </c>
      <c r="H28" s="61">
        <v>45353.0</v>
      </c>
    </row>
    <row r="29" ht="14.25" customHeight="1">
      <c r="B29" s="58">
        <v>1023.0</v>
      </c>
      <c r="C29" s="59" t="s">
        <v>102</v>
      </c>
      <c r="D29" s="59" t="s">
        <v>65</v>
      </c>
      <c r="E29" s="59" t="s">
        <v>73</v>
      </c>
      <c r="F29" s="60">
        <v>30.0</v>
      </c>
      <c r="G29" s="60">
        <v>8.0</v>
      </c>
      <c r="H29" s="61">
        <v>45384.0</v>
      </c>
    </row>
    <row r="30" ht="14.25" customHeight="1">
      <c r="B30" s="58">
        <v>1024.0</v>
      </c>
      <c r="C30" s="59" t="s">
        <v>103</v>
      </c>
      <c r="D30" s="59" t="s">
        <v>68</v>
      </c>
      <c r="E30" s="59" t="s">
        <v>60</v>
      </c>
      <c r="F30" s="60">
        <v>11.0</v>
      </c>
      <c r="G30" s="60">
        <v>50.0</v>
      </c>
      <c r="H30" s="61">
        <v>45445.0</v>
      </c>
    </row>
    <row r="31" ht="14.25" customHeight="1">
      <c r="B31" s="58">
        <v>1025.0</v>
      </c>
      <c r="C31" s="59" t="s">
        <v>104</v>
      </c>
      <c r="D31" s="59" t="s">
        <v>59</v>
      </c>
      <c r="E31" s="59" t="s">
        <v>63</v>
      </c>
      <c r="F31" s="60">
        <v>14.0</v>
      </c>
      <c r="G31" s="60">
        <v>10.0</v>
      </c>
      <c r="H31" s="61">
        <v>45475.0</v>
      </c>
    </row>
    <row r="32" ht="14.25" customHeight="1">
      <c r="B32" s="58">
        <v>1026.0</v>
      </c>
      <c r="C32" s="59" t="s">
        <v>105</v>
      </c>
      <c r="D32" s="59" t="s">
        <v>62</v>
      </c>
      <c r="E32" s="59" t="s">
        <v>66</v>
      </c>
      <c r="F32" s="60">
        <v>16.0</v>
      </c>
      <c r="G32" s="60">
        <v>25.0</v>
      </c>
      <c r="H32" s="61">
        <v>45506.0</v>
      </c>
    </row>
    <row r="33" ht="14.25" customHeight="1">
      <c r="B33" s="58">
        <v>1027.0</v>
      </c>
      <c r="C33" s="59" t="s">
        <v>106</v>
      </c>
      <c r="D33" s="59" t="s">
        <v>65</v>
      </c>
      <c r="E33" s="59" t="s">
        <v>70</v>
      </c>
      <c r="F33" s="60">
        <v>22.0</v>
      </c>
      <c r="G33" s="60">
        <v>5.0</v>
      </c>
      <c r="H33" s="61">
        <v>45537.0</v>
      </c>
    </row>
    <row r="34" ht="14.25" customHeight="1">
      <c r="B34" s="58">
        <v>1028.0</v>
      </c>
      <c r="C34" s="59" t="s">
        <v>107</v>
      </c>
      <c r="D34" s="59" t="s">
        <v>68</v>
      </c>
      <c r="E34" s="59" t="s">
        <v>73</v>
      </c>
      <c r="F34" s="60">
        <v>27.0</v>
      </c>
      <c r="G34" s="60">
        <v>8.0</v>
      </c>
      <c r="H34" s="61">
        <v>45567.0</v>
      </c>
    </row>
    <row r="35" ht="14.25" customHeight="1">
      <c r="B35" s="58">
        <v>1029.0</v>
      </c>
      <c r="C35" s="59" t="s">
        <v>108</v>
      </c>
      <c r="D35" s="59" t="s">
        <v>59</v>
      </c>
      <c r="E35" s="59" t="s">
        <v>60</v>
      </c>
      <c r="F35" s="60">
        <v>13.0</v>
      </c>
      <c r="G35" s="60">
        <v>50.0</v>
      </c>
      <c r="H35" s="61">
        <v>45628.0</v>
      </c>
    </row>
    <row r="36" ht="14.25" customHeight="1">
      <c r="B36" s="58">
        <v>1030.0</v>
      </c>
      <c r="C36" s="59" t="s">
        <v>109</v>
      </c>
      <c r="D36" s="59" t="s">
        <v>62</v>
      </c>
      <c r="E36" s="59" t="s">
        <v>63</v>
      </c>
      <c r="F36" s="60">
        <v>32.0</v>
      </c>
      <c r="G36" s="60">
        <v>10.0</v>
      </c>
      <c r="H36" s="62" t="s">
        <v>110</v>
      </c>
    </row>
    <row r="37" ht="14.25" customHeight="1">
      <c r="B37" s="58">
        <v>1031.0</v>
      </c>
      <c r="C37" s="59" t="s">
        <v>111</v>
      </c>
      <c r="D37" s="59" t="s">
        <v>65</v>
      </c>
      <c r="E37" s="59" t="s">
        <v>66</v>
      </c>
      <c r="F37" s="60">
        <v>10.0</v>
      </c>
      <c r="G37" s="60">
        <v>25.0</v>
      </c>
      <c r="H37" s="62" t="s">
        <v>112</v>
      </c>
    </row>
    <row r="38" ht="14.25" customHeight="1">
      <c r="B38" s="58">
        <v>1032.0</v>
      </c>
      <c r="C38" s="59" t="s">
        <v>113</v>
      </c>
      <c r="D38" s="59" t="s">
        <v>68</v>
      </c>
      <c r="E38" s="59" t="s">
        <v>70</v>
      </c>
      <c r="F38" s="60">
        <v>18.0</v>
      </c>
      <c r="G38" s="60">
        <v>5.0</v>
      </c>
      <c r="H38" s="62" t="s">
        <v>114</v>
      </c>
    </row>
    <row r="39" ht="14.25" customHeight="1">
      <c r="B39" s="58">
        <v>1033.0</v>
      </c>
      <c r="C39" s="59" t="s">
        <v>115</v>
      </c>
      <c r="D39" s="59" t="s">
        <v>59</v>
      </c>
      <c r="E39" s="59" t="s">
        <v>73</v>
      </c>
      <c r="F39" s="60">
        <v>22.0</v>
      </c>
      <c r="G39" s="60">
        <v>8.0</v>
      </c>
      <c r="H39" s="62" t="s">
        <v>116</v>
      </c>
    </row>
    <row r="40" ht="14.25" customHeight="1">
      <c r="B40" s="58">
        <v>1034.0</v>
      </c>
      <c r="C40" s="59" t="s">
        <v>117</v>
      </c>
      <c r="D40" s="59" t="s">
        <v>62</v>
      </c>
      <c r="E40" s="59" t="s">
        <v>60</v>
      </c>
      <c r="F40" s="60">
        <v>17.0</v>
      </c>
      <c r="G40" s="60">
        <v>50.0</v>
      </c>
      <c r="H40" s="62" t="s">
        <v>118</v>
      </c>
    </row>
    <row r="41" ht="14.25" customHeight="1">
      <c r="B41" s="58">
        <v>1035.0</v>
      </c>
      <c r="C41" s="59" t="s">
        <v>119</v>
      </c>
      <c r="D41" s="59" t="s">
        <v>65</v>
      </c>
      <c r="E41" s="59" t="s">
        <v>63</v>
      </c>
      <c r="F41" s="60">
        <v>19.0</v>
      </c>
      <c r="G41" s="60">
        <v>10.0</v>
      </c>
      <c r="H41" s="62" t="s">
        <v>120</v>
      </c>
    </row>
    <row r="42" ht="14.25" customHeight="1">
      <c r="B42" s="58">
        <v>1036.0</v>
      </c>
      <c r="C42" s="59" t="s">
        <v>121</v>
      </c>
      <c r="D42" s="59" t="s">
        <v>68</v>
      </c>
      <c r="E42" s="59" t="s">
        <v>66</v>
      </c>
      <c r="F42" s="60">
        <v>15.0</v>
      </c>
      <c r="G42" s="60">
        <v>25.0</v>
      </c>
      <c r="H42" s="62" t="s">
        <v>122</v>
      </c>
    </row>
    <row r="43" ht="14.25" customHeight="1">
      <c r="B43" s="58">
        <v>1037.0</v>
      </c>
      <c r="C43" s="59" t="s">
        <v>123</v>
      </c>
      <c r="D43" s="59" t="s">
        <v>59</v>
      </c>
      <c r="E43" s="59" t="s">
        <v>70</v>
      </c>
      <c r="F43" s="60">
        <v>28.0</v>
      </c>
      <c r="G43" s="60">
        <v>5.0</v>
      </c>
      <c r="H43" s="62" t="s">
        <v>124</v>
      </c>
    </row>
    <row r="44" ht="14.25" customHeight="1">
      <c r="B44" s="58">
        <v>1038.0</v>
      </c>
      <c r="C44" s="59" t="s">
        <v>125</v>
      </c>
      <c r="D44" s="59" t="s">
        <v>62</v>
      </c>
      <c r="E44" s="59" t="s">
        <v>73</v>
      </c>
      <c r="F44" s="60">
        <v>24.0</v>
      </c>
      <c r="G44" s="60">
        <v>8.0</v>
      </c>
      <c r="H44" s="62" t="s">
        <v>126</v>
      </c>
    </row>
    <row r="45" ht="14.25" customHeight="1">
      <c r="B45" s="58">
        <v>1039.0</v>
      </c>
      <c r="C45" s="59" t="s">
        <v>127</v>
      </c>
      <c r="D45" s="59" t="s">
        <v>65</v>
      </c>
      <c r="E45" s="59" t="s">
        <v>60</v>
      </c>
      <c r="F45" s="60">
        <v>16.0</v>
      </c>
      <c r="G45" s="60">
        <v>50.0</v>
      </c>
      <c r="H45" s="62" t="s">
        <v>128</v>
      </c>
    </row>
    <row r="46" ht="14.25" customHeight="1">
      <c r="B46" s="58">
        <v>1040.0</v>
      </c>
      <c r="C46" s="59" t="s">
        <v>129</v>
      </c>
      <c r="D46" s="59" t="s">
        <v>68</v>
      </c>
      <c r="E46" s="59" t="s">
        <v>63</v>
      </c>
      <c r="F46" s="60">
        <v>27.0</v>
      </c>
      <c r="G46" s="60">
        <v>10.0</v>
      </c>
      <c r="H46" s="62" t="s">
        <v>130</v>
      </c>
    </row>
    <row r="47" ht="14.25" customHeight="1">
      <c r="B47" s="58">
        <v>1041.0</v>
      </c>
      <c r="C47" s="59" t="s">
        <v>131</v>
      </c>
      <c r="D47" s="59" t="s">
        <v>59</v>
      </c>
      <c r="E47" s="59" t="s">
        <v>66</v>
      </c>
      <c r="F47" s="60">
        <v>21.0</v>
      </c>
      <c r="G47" s="60">
        <v>25.0</v>
      </c>
      <c r="H47" s="62" t="s">
        <v>132</v>
      </c>
    </row>
    <row r="48" ht="14.25" customHeight="1">
      <c r="B48" s="58">
        <v>1042.0</v>
      </c>
      <c r="C48" s="59" t="s">
        <v>133</v>
      </c>
      <c r="D48" s="59" t="s">
        <v>62</v>
      </c>
      <c r="E48" s="59" t="s">
        <v>70</v>
      </c>
      <c r="F48" s="60">
        <v>30.0</v>
      </c>
      <c r="G48" s="60">
        <v>5.0</v>
      </c>
      <c r="H48" s="62" t="s">
        <v>134</v>
      </c>
    </row>
    <row r="49" ht="14.25" customHeight="1">
      <c r="B49" s="58">
        <v>1043.0</v>
      </c>
      <c r="C49" s="59" t="s">
        <v>135</v>
      </c>
      <c r="D49" s="59" t="s">
        <v>65</v>
      </c>
      <c r="E49" s="59" t="s">
        <v>73</v>
      </c>
      <c r="F49" s="60">
        <v>26.0</v>
      </c>
      <c r="G49" s="60">
        <v>8.0</v>
      </c>
      <c r="H49" s="61">
        <v>45294.0</v>
      </c>
    </row>
    <row r="50" ht="14.25" customHeight="1">
      <c r="B50" s="58">
        <v>1044.0</v>
      </c>
      <c r="C50" s="59" t="s">
        <v>136</v>
      </c>
      <c r="D50" s="59" t="s">
        <v>68</v>
      </c>
      <c r="E50" s="59" t="s">
        <v>60</v>
      </c>
      <c r="F50" s="60">
        <v>14.0</v>
      </c>
      <c r="G50" s="60">
        <v>50.0</v>
      </c>
      <c r="H50" s="61">
        <v>45325.0</v>
      </c>
    </row>
    <row r="51" ht="14.25" customHeight="1">
      <c r="B51" s="58">
        <v>1045.0</v>
      </c>
      <c r="C51" s="59" t="s">
        <v>137</v>
      </c>
      <c r="D51" s="59" t="s">
        <v>59</v>
      </c>
      <c r="E51" s="59" t="s">
        <v>63</v>
      </c>
      <c r="F51" s="60">
        <v>20.0</v>
      </c>
      <c r="G51" s="60">
        <v>10.0</v>
      </c>
      <c r="H51" s="61">
        <v>45354.0</v>
      </c>
    </row>
    <row r="52" ht="14.25" customHeight="1">
      <c r="B52" s="58">
        <v>1046.0</v>
      </c>
      <c r="C52" s="59" t="s">
        <v>138</v>
      </c>
      <c r="D52" s="59" t="s">
        <v>62</v>
      </c>
      <c r="E52" s="59" t="s">
        <v>66</v>
      </c>
      <c r="F52" s="60">
        <v>17.0</v>
      </c>
      <c r="G52" s="60">
        <v>25.0</v>
      </c>
      <c r="H52" s="61">
        <v>45385.0</v>
      </c>
    </row>
    <row r="53" ht="14.25" customHeight="1">
      <c r="B53" s="58">
        <v>1047.0</v>
      </c>
      <c r="C53" s="59" t="s">
        <v>139</v>
      </c>
      <c r="D53" s="59" t="s">
        <v>65</v>
      </c>
      <c r="E53" s="59" t="s">
        <v>70</v>
      </c>
      <c r="F53" s="60">
        <v>19.0</v>
      </c>
      <c r="G53" s="60">
        <v>5.0</v>
      </c>
      <c r="H53" s="61">
        <v>45415.0</v>
      </c>
    </row>
    <row r="54" ht="14.25" customHeight="1">
      <c r="B54" s="58">
        <v>1048.0</v>
      </c>
      <c r="C54" s="59" t="s">
        <v>140</v>
      </c>
      <c r="D54" s="59" t="s">
        <v>68</v>
      </c>
      <c r="E54" s="59" t="s">
        <v>73</v>
      </c>
      <c r="F54" s="60">
        <v>32.0</v>
      </c>
      <c r="G54" s="60">
        <v>8.0</v>
      </c>
      <c r="H54" s="61">
        <v>45446.0</v>
      </c>
    </row>
    <row r="55" ht="14.25" customHeight="1">
      <c r="B55" s="58">
        <v>1049.0</v>
      </c>
      <c r="C55" s="59" t="s">
        <v>141</v>
      </c>
      <c r="D55" s="59" t="s">
        <v>59</v>
      </c>
      <c r="E55" s="59" t="s">
        <v>60</v>
      </c>
      <c r="F55" s="60">
        <v>12.0</v>
      </c>
      <c r="G55" s="60">
        <v>50.0</v>
      </c>
      <c r="H55" s="61">
        <v>45476.0</v>
      </c>
    </row>
    <row r="56" ht="14.25" customHeight="1">
      <c r="B56" s="63">
        <v>1050.0</v>
      </c>
      <c r="C56" s="64" t="s">
        <v>142</v>
      </c>
      <c r="D56" s="64" t="s">
        <v>62</v>
      </c>
      <c r="E56" s="64" t="s">
        <v>63</v>
      </c>
      <c r="F56" s="65">
        <v>25.0</v>
      </c>
      <c r="G56" s="65">
        <v>10.0</v>
      </c>
      <c r="H56" s="66">
        <v>45507.0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O2"/>
    <mergeCell ref="K9:U10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13.13"/>
    <col customWidth="1" min="9" max="9" width="12.63"/>
    <col customWidth="1" min="10" max="10" width="8.63"/>
    <col customWidth="1" min="11" max="11" width="9.38"/>
    <col customWidth="1" min="12" max="26" width="8.63"/>
  </cols>
  <sheetData>
    <row r="1" ht="14.25" customHeight="1"/>
    <row r="2" ht="14.25" customHeight="1">
      <c r="B2" s="67" t="s">
        <v>146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9"/>
    </row>
    <row r="3" ht="14.25" customHeight="1"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2"/>
    </row>
    <row r="4" ht="14.25" customHeight="1"/>
    <row r="5" ht="14.25" customHeight="1"/>
    <row r="6" ht="14.25" customHeight="1">
      <c r="B6" s="55" t="s">
        <v>51</v>
      </c>
      <c r="C6" s="56" t="s">
        <v>52</v>
      </c>
      <c r="D6" s="56" t="s">
        <v>53</v>
      </c>
      <c r="E6" s="56" t="s">
        <v>54</v>
      </c>
      <c r="F6" s="56" t="s">
        <v>55</v>
      </c>
      <c r="G6" s="56" t="s">
        <v>56</v>
      </c>
      <c r="H6" s="57" t="s">
        <v>35</v>
      </c>
      <c r="I6" s="57" t="s">
        <v>57</v>
      </c>
    </row>
    <row r="7" ht="14.25" customHeight="1">
      <c r="B7" s="58">
        <v>1001.0</v>
      </c>
      <c r="C7" s="59" t="s">
        <v>58</v>
      </c>
      <c r="D7" s="59" t="s">
        <v>59</v>
      </c>
      <c r="E7" s="59" t="s">
        <v>60</v>
      </c>
      <c r="F7" s="60">
        <v>10.0</v>
      </c>
      <c r="G7" s="60">
        <v>50.0</v>
      </c>
      <c r="H7" s="62">
        <f>PRODUCT('Q5'!$F7*'Q5'!$G7)</f>
        <v>500</v>
      </c>
      <c r="I7" s="61">
        <v>45413.0</v>
      </c>
    </row>
    <row r="8" ht="14.25" customHeight="1">
      <c r="B8" s="58">
        <v>1002.0</v>
      </c>
      <c r="C8" s="59" t="s">
        <v>61</v>
      </c>
      <c r="D8" s="59" t="s">
        <v>62</v>
      </c>
      <c r="E8" s="59" t="s">
        <v>63</v>
      </c>
      <c r="F8" s="60">
        <v>20.0</v>
      </c>
      <c r="G8" s="60">
        <v>10.0</v>
      </c>
      <c r="H8" s="62">
        <f>PRODUCT('Q5'!$F8*'Q5'!$G8)</f>
        <v>200</v>
      </c>
      <c r="I8" s="61">
        <v>45444.0</v>
      </c>
    </row>
    <row r="9" ht="14.25" customHeight="1">
      <c r="B9" s="58">
        <v>1003.0</v>
      </c>
      <c r="C9" s="59" t="s">
        <v>64</v>
      </c>
      <c r="D9" s="59" t="s">
        <v>65</v>
      </c>
      <c r="E9" s="59" t="s">
        <v>66</v>
      </c>
      <c r="F9" s="60">
        <v>15.0</v>
      </c>
      <c r="G9" s="60">
        <v>25.0</v>
      </c>
      <c r="H9" s="62">
        <f>PRODUCT('Q5'!$F9*'Q5'!$G9)</f>
        <v>375</v>
      </c>
      <c r="I9" s="61">
        <v>45474.0</v>
      </c>
    </row>
    <row r="10" ht="14.25" customHeight="1">
      <c r="B10" s="58">
        <v>1004.0</v>
      </c>
      <c r="C10" s="59" t="s">
        <v>67</v>
      </c>
      <c r="D10" s="59" t="s">
        <v>68</v>
      </c>
      <c r="E10" s="59" t="s">
        <v>60</v>
      </c>
      <c r="F10" s="60">
        <v>5.0</v>
      </c>
      <c r="G10" s="60">
        <v>50.0</v>
      </c>
      <c r="H10" s="62">
        <f>PRODUCT('Q5'!$F10*'Q5'!$G10)</f>
        <v>250</v>
      </c>
      <c r="I10" s="61">
        <v>45505.0</v>
      </c>
      <c r="K10" s="15" t="s">
        <v>147</v>
      </c>
    </row>
    <row r="11" ht="14.25" customHeight="1">
      <c r="B11" s="58">
        <v>1005.0</v>
      </c>
      <c r="C11" s="59" t="s">
        <v>69</v>
      </c>
      <c r="D11" s="59" t="s">
        <v>59</v>
      </c>
      <c r="E11" s="59" t="s">
        <v>70</v>
      </c>
      <c r="F11" s="60">
        <v>30.0</v>
      </c>
      <c r="G11" s="60">
        <v>5.0</v>
      </c>
      <c r="H11" s="62">
        <f>PRODUCT('Q5'!$F11*'Q5'!$G11)</f>
        <v>150</v>
      </c>
      <c r="I11" s="61">
        <v>45566.0</v>
      </c>
    </row>
    <row r="12" ht="14.25" customHeight="1">
      <c r="B12" s="58">
        <v>1006.0</v>
      </c>
      <c r="C12" s="59" t="s">
        <v>71</v>
      </c>
      <c r="D12" s="59" t="s">
        <v>62</v>
      </c>
      <c r="E12" s="59" t="s">
        <v>60</v>
      </c>
      <c r="F12" s="60">
        <v>12.0</v>
      </c>
      <c r="G12" s="60">
        <v>50.0</v>
      </c>
      <c r="H12" s="62">
        <f>PRODUCT('Q5'!$F12*'Q5'!$G12)</f>
        <v>600</v>
      </c>
      <c r="I12" s="61">
        <v>45597.0</v>
      </c>
      <c r="K12" s="76" t="s">
        <v>148</v>
      </c>
      <c r="L12" s="12"/>
      <c r="M12" s="12"/>
      <c r="N12" s="12"/>
      <c r="O12" s="12"/>
      <c r="P12" s="12"/>
      <c r="Q12" s="13"/>
    </row>
    <row r="13" ht="14.25" customHeight="1">
      <c r="B13" s="58">
        <v>1007.0</v>
      </c>
      <c r="C13" s="59" t="s">
        <v>72</v>
      </c>
      <c r="D13" s="59" t="s">
        <v>65</v>
      </c>
      <c r="E13" s="59" t="s">
        <v>73</v>
      </c>
      <c r="F13" s="60">
        <v>25.0</v>
      </c>
      <c r="G13" s="60">
        <v>8.0</v>
      </c>
      <c r="H13" s="62">
        <f>PRODUCT('Q5'!$F13*'Q5'!$G13)</f>
        <v>200</v>
      </c>
      <c r="I13" s="62" t="s">
        <v>74</v>
      </c>
      <c r="K13" s="10" t="s">
        <v>149</v>
      </c>
    </row>
    <row r="14" ht="14.25" customHeight="1">
      <c r="B14" s="58">
        <v>1008.0</v>
      </c>
      <c r="C14" s="59" t="s">
        <v>75</v>
      </c>
      <c r="D14" s="59" t="s">
        <v>68</v>
      </c>
      <c r="E14" s="59" t="s">
        <v>63</v>
      </c>
      <c r="F14" s="60">
        <v>18.0</v>
      </c>
      <c r="G14" s="60">
        <v>10.0</v>
      </c>
      <c r="H14" s="62">
        <f>PRODUCT('Q5'!$F14*'Q5'!$G14)</f>
        <v>180</v>
      </c>
      <c r="I14" s="62" t="s">
        <v>76</v>
      </c>
    </row>
    <row r="15" ht="14.25" customHeight="1">
      <c r="B15" s="58">
        <v>1009.0</v>
      </c>
      <c r="C15" s="59" t="s">
        <v>77</v>
      </c>
      <c r="D15" s="59" t="s">
        <v>59</v>
      </c>
      <c r="E15" s="59" t="s">
        <v>66</v>
      </c>
      <c r="F15" s="60">
        <v>22.0</v>
      </c>
      <c r="G15" s="60">
        <v>25.0</v>
      </c>
      <c r="H15" s="62">
        <f>PRODUCT('Q5'!$F15*'Q5'!$G15)</f>
        <v>550</v>
      </c>
      <c r="I15" s="62" t="s">
        <v>78</v>
      </c>
      <c r="K15" s="77" t="s">
        <v>150</v>
      </c>
    </row>
    <row r="16" ht="14.25" customHeight="1">
      <c r="B16" s="58">
        <v>1010.0</v>
      </c>
      <c r="C16" s="59" t="s">
        <v>79</v>
      </c>
      <c r="D16" s="59" t="s">
        <v>62</v>
      </c>
      <c r="E16" s="59" t="s">
        <v>60</v>
      </c>
      <c r="F16" s="60">
        <v>8.0</v>
      </c>
      <c r="G16" s="60">
        <v>50.0</v>
      </c>
      <c r="H16" s="62">
        <f>PRODUCT('Q5'!$F16*'Q5'!$G16)</f>
        <v>400</v>
      </c>
      <c r="I16" s="62" t="s">
        <v>80</v>
      </c>
      <c r="K16" s="78">
        <f>SUM('Q5'!$H$7:$H$56)</f>
        <v>16543</v>
      </c>
    </row>
    <row r="17" ht="14.25" customHeight="1">
      <c r="B17" s="58">
        <v>1011.0</v>
      </c>
      <c r="C17" s="59" t="s">
        <v>81</v>
      </c>
      <c r="D17" s="59" t="s">
        <v>65</v>
      </c>
      <c r="E17" s="59" t="s">
        <v>70</v>
      </c>
      <c r="F17" s="60">
        <v>40.0</v>
      </c>
      <c r="G17" s="60">
        <v>5.0</v>
      </c>
      <c r="H17" s="62">
        <f>PRODUCT('Q5'!$F17*'Q5'!$G17)</f>
        <v>200</v>
      </c>
      <c r="I17" s="62" t="s">
        <v>82</v>
      </c>
    </row>
    <row r="18" ht="14.25" customHeight="1">
      <c r="B18" s="58">
        <v>1012.0</v>
      </c>
      <c r="C18" s="59" t="s">
        <v>83</v>
      </c>
      <c r="D18" s="59" t="s">
        <v>68</v>
      </c>
      <c r="E18" s="59" t="s">
        <v>73</v>
      </c>
      <c r="F18" s="60">
        <v>35.0</v>
      </c>
      <c r="G18" s="60">
        <v>8.0</v>
      </c>
      <c r="H18" s="62">
        <f>PRODUCT('Q5'!$F18*'Q5'!$G18)</f>
        <v>280</v>
      </c>
      <c r="I18" s="62" t="s">
        <v>84</v>
      </c>
    </row>
    <row r="19" ht="14.25" customHeight="1">
      <c r="B19" s="58">
        <v>1013.0</v>
      </c>
      <c r="C19" s="59" t="s">
        <v>85</v>
      </c>
      <c r="D19" s="59" t="s">
        <v>59</v>
      </c>
      <c r="E19" s="59" t="s">
        <v>60</v>
      </c>
      <c r="F19" s="60">
        <v>14.0</v>
      </c>
      <c r="G19" s="60">
        <v>50.0</v>
      </c>
      <c r="H19" s="62">
        <f>PRODUCT('Q5'!$F19*'Q5'!$G19)</f>
        <v>700</v>
      </c>
      <c r="I19" s="62" t="s">
        <v>86</v>
      </c>
    </row>
    <row r="20" ht="14.25" customHeight="1">
      <c r="B20" s="58">
        <v>1014.0</v>
      </c>
      <c r="C20" s="59" t="s">
        <v>87</v>
      </c>
      <c r="D20" s="59" t="s">
        <v>62</v>
      </c>
      <c r="E20" s="59" t="s">
        <v>63</v>
      </c>
      <c r="F20" s="60">
        <v>28.0</v>
      </c>
      <c r="G20" s="60">
        <v>10.0</v>
      </c>
      <c r="H20" s="62">
        <f>PRODUCT('Q5'!$F20*'Q5'!$G20)</f>
        <v>280</v>
      </c>
      <c r="I20" s="62" t="s">
        <v>88</v>
      </c>
    </row>
    <row r="21" ht="14.25" customHeight="1">
      <c r="B21" s="58">
        <v>1015.0</v>
      </c>
      <c r="C21" s="59" t="s">
        <v>89</v>
      </c>
      <c r="D21" s="59" t="s">
        <v>65</v>
      </c>
      <c r="E21" s="59" t="s">
        <v>66</v>
      </c>
      <c r="F21" s="60">
        <v>12.0</v>
      </c>
      <c r="G21" s="60">
        <v>25.0</v>
      </c>
      <c r="H21" s="62">
        <f>PRODUCT('Q5'!$F21*'Q5'!$G21)</f>
        <v>300</v>
      </c>
      <c r="I21" s="62" t="s">
        <v>90</v>
      </c>
    </row>
    <row r="22" ht="14.25" customHeight="1">
      <c r="B22" s="58">
        <v>1016.0</v>
      </c>
      <c r="C22" s="59" t="s">
        <v>91</v>
      </c>
      <c r="D22" s="59" t="s">
        <v>68</v>
      </c>
      <c r="E22" s="59" t="s">
        <v>70</v>
      </c>
      <c r="F22" s="60">
        <v>25.0</v>
      </c>
      <c r="G22" s="60">
        <v>5.0</v>
      </c>
      <c r="H22" s="62">
        <f>PRODUCT('Q5'!$F22*'Q5'!$G22)</f>
        <v>125</v>
      </c>
      <c r="I22" s="62" t="s">
        <v>92</v>
      </c>
    </row>
    <row r="23" ht="14.25" customHeight="1">
      <c r="B23" s="58">
        <v>1017.0</v>
      </c>
      <c r="C23" s="59" t="s">
        <v>93</v>
      </c>
      <c r="D23" s="59" t="s">
        <v>59</v>
      </c>
      <c r="E23" s="59" t="s">
        <v>73</v>
      </c>
      <c r="F23" s="60">
        <v>20.0</v>
      </c>
      <c r="G23" s="60">
        <v>8.0</v>
      </c>
      <c r="H23" s="62">
        <f>PRODUCT('Q5'!$F23*'Q5'!$G23)</f>
        <v>160</v>
      </c>
      <c r="I23" s="62" t="s">
        <v>94</v>
      </c>
    </row>
    <row r="24" ht="14.25" customHeight="1">
      <c r="B24" s="58">
        <v>1018.0</v>
      </c>
      <c r="C24" s="59" t="s">
        <v>95</v>
      </c>
      <c r="D24" s="59" t="s">
        <v>62</v>
      </c>
      <c r="E24" s="59" t="s">
        <v>60</v>
      </c>
      <c r="F24" s="60">
        <v>10.0</v>
      </c>
      <c r="G24" s="60">
        <v>50.0</v>
      </c>
      <c r="H24" s="62">
        <f>PRODUCT('Q5'!$F24*'Q5'!$G24)</f>
        <v>500</v>
      </c>
      <c r="I24" s="62" t="s">
        <v>96</v>
      </c>
    </row>
    <row r="25" ht="14.25" customHeight="1">
      <c r="B25" s="58">
        <v>1019.0</v>
      </c>
      <c r="C25" s="59" t="s">
        <v>97</v>
      </c>
      <c r="D25" s="59" t="s">
        <v>65</v>
      </c>
      <c r="E25" s="59" t="s">
        <v>63</v>
      </c>
      <c r="F25" s="60">
        <v>15.0</v>
      </c>
      <c r="G25" s="60">
        <v>10.0</v>
      </c>
      <c r="H25" s="62">
        <f>PRODUCT('Q5'!$F25*'Q5'!$G25)</f>
        <v>150</v>
      </c>
      <c r="I25" s="62" t="s">
        <v>98</v>
      </c>
    </row>
    <row r="26" ht="14.25" customHeight="1">
      <c r="B26" s="58">
        <v>1020.0</v>
      </c>
      <c r="C26" s="59" t="s">
        <v>99</v>
      </c>
      <c r="D26" s="59" t="s">
        <v>68</v>
      </c>
      <c r="E26" s="59" t="s">
        <v>66</v>
      </c>
      <c r="F26" s="60">
        <v>18.0</v>
      </c>
      <c r="G26" s="60">
        <v>25.0</v>
      </c>
      <c r="H26" s="62">
        <f>PRODUCT('Q5'!$F26*'Q5'!$G26)</f>
        <v>450</v>
      </c>
      <c r="I26" s="61">
        <v>45293.0</v>
      </c>
    </row>
    <row r="27" ht="14.25" customHeight="1">
      <c r="B27" s="58">
        <v>1021.0</v>
      </c>
      <c r="C27" s="59" t="s">
        <v>100</v>
      </c>
      <c r="D27" s="59" t="s">
        <v>59</v>
      </c>
      <c r="E27" s="59" t="s">
        <v>60</v>
      </c>
      <c r="F27" s="60">
        <v>9.0</v>
      </c>
      <c r="G27" s="60">
        <v>50.0</v>
      </c>
      <c r="H27" s="62">
        <f>PRODUCT('Q5'!$F27*'Q5'!$G27)</f>
        <v>450</v>
      </c>
      <c r="I27" s="61">
        <v>45324.0</v>
      </c>
    </row>
    <row r="28" ht="14.25" customHeight="1">
      <c r="B28" s="58">
        <v>1022.0</v>
      </c>
      <c r="C28" s="59" t="s">
        <v>101</v>
      </c>
      <c r="D28" s="59" t="s">
        <v>62</v>
      </c>
      <c r="E28" s="59" t="s">
        <v>70</v>
      </c>
      <c r="F28" s="60">
        <v>35.0</v>
      </c>
      <c r="G28" s="60">
        <v>5.0</v>
      </c>
      <c r="H28" s="62">
        <f>PRODUCT('Q5'!$F28*'Q5'!$G28)</f>
        <v>175</v>
      </c>
      <c r="I28" s="61">
        <v>45353.0</v>
      </c>
    </row>
    <row r="29" ht="14.25" customHeight="1">
      <c r="B29" s="58">
        <v>1023.0</v>
      </c>
      <c r="C29" s="59" t="s">
        <v>102</v>
      </c>
      <c r="D29" s="59" t="s">
        <v>65</v>
      </c>
      <c r="E29" s="59" t="s">
        <v>73</v>
      </c>
      <c r="F29" s="60">
        <v>30.0</v>
      </c>
      <c r="G29" s="60">
        <v>8.0</v>
      </c>
      <c r="H29" s="62">
        <f>PRODUCT('Q5'!$F29*'Q5'!$G29)</f>
        <v>240</v>
      </c>
      <c r="I29" s="61">
        <v>45384.0</v>
      </c>
    </row>
    <row r="30" ht="14.25" customHeight="1">
      <c r="B30" s="58">
        <v>1024.0</v>
      </c>
      <c r="C30" s="59" t="s">
        <v>103</v>
      </c>
      <c r="D30" s="59" t="s">
        <v>68</v>
      </c>
      <c r="E30" s="59" t="s">
        <v>60</v>
      </c>
      <c r="F30" s="60">
        <v>11.0</v>
      </c>
      <c r="G30" s="60">
        <v>50.0</v>
      </c>
      <c r="H30" s="62">
        <f>PRODUCT('Q5'!$F30*'Q5'!$G30)</f>
        <v>550</v>
      </c>
      <c r="I30" s="61">
        <v>45445.0</v>
      </c>
    </row>
    <row r="31" ht="14.25" customHeight="1">
      <c r="B31" s="58">
        <v>1025.0</v>
      </c>
      <c r="C31" s="59" t="s">
        <v>104</v>
      </c>
      <c r="D31" s="59" t="s">
        <v>59</v>
      </c>
      <c r="E31" s="59" t="s">
        <v>63</v>
      </c>
      <c r="F31" s="60">
        <v>14.0</v>
      </c>
      <c r="G31" s="60">
        <v>10.0</v>
      </c>
      <c r="H31" s="62">
        <f>PRODUCT('Q5'!$F31*'Q5'!$G31)</f>
        <v>140</v>
      </c>
      <c r="I31" s="61">
        <v>45475.0</v>
      </c>
    </row>
    <row r="32" ht="14.25" customHeight="1">
      <c r="B32" s="58">
        <v>1026.0</v>
      </c>
      <c r="C32" s="59" t="s">
        <v>105</v>
      </c>
      <c r="D32" s="59" t="s">
        <v>62</v>
      </c>
      <c r="E32" s="59" t="s">
        <v>66</v>
      </c>
      <c r="F32" s="60">
        <v>16.0</v>
      </c>
      <c r="G32" s="60">
        <v>25.0</v>
      </c>
      <c r="H32" s="62">
        <f>PRODUCT('Q5'!$F32*'Q5'!$G32)</f>
        <v>400</v>
      </c>
      <c r="I32" s="61">
        <v>45506.0</v>
      </c>
    </row>
    <row r="33" ht="14.25" customHeight="1">
      <c r="B33" s="58">
        <v>1027.0</v>
      </c>
      <c r="C33" s="59" t="s">
        <v>106</v>
      </c>
      <c r="D33" s="59" t="s">
        <v>65</v>
      </c>
      <c r="E33" s="59" t="s">
        <v>70</v>
      </c>
      <c r="F33" s="60">
        <v>22.0</v>
      </c>
      <c r="G33" s="60">
        <v>5.0</v>
      </c>
      <c r="H33" s="62">
        <f>PRODUCT('Q5'!$F33*'Q5'!$G33)</f>
        <v>110</v>
      </c>
      <c r="I33" s="61">
        <v>45537.0</v>
      </c>
    </row>
    <row r="34" ht="14.25" customHeight="1">
      <c r="B34" s="58">
        <v>1028.0</v>
      </c>
      <c r="C34" s="59" t="s">
        <v>107</v>
      </c>
      <c r="D34" s="59" t="s">
        <v>68</v>
      </c>
      <c r="E34" s="59" t="s">
        <v>73</v>
      </c>
      <c r="F34" s="60">
        <v>27.0</v>
      </c>
      <c r="G34" s="60">
        <v>8.0</v>
      </c>
      <c r="H34" s="62">
        <f>PRODUCT('Q5'!$F34*'Q5'!$G34)</f>
        <v>216</v>
      </c>
      <c r="I34" s="61">
        <v>45567.0</v>
      </c>
    </row>
    <row r="35" ht="14.25" customHeight="1">
      <c r="B35" s="58">
        <v>1029.0</v>
      </c>
      <c r="C35" s="59" t="s">
        <v>108</v>
      </c>
      <c r="D35" s="59" t="s">
        <v>59</v>
      </c>
      <c r="E35" s="59" t="s">
        <v>60</v>
      </c>
      <c r="F35" s="60">
        <v>13.0</v>
      </c>
      <c r="G35" s="60">
        <v>50.0</v>
      </c>
      <c r="H35" s="62">
        <f>PRODUCT('Q5'!$F35*'Q5'!$G35)</f>
        <v>650</v>
      </c>
      <c r="I35" s="61">
        <v>45628.0</v>
      </c>
    </row>
    <row r="36" ht="14.25" customHeight="1">
      <c r="B36" s="58">
        <v>1030.0</v>
      </c>
      <c r="C36" s="59" t="s">
        <v>109</v>
      </c>
      <c r="D36" s="59" t="s">
        <v>62</v>
      </c>
      <c r="E36" s="59" t="s">
        <v>63</v>
      </c>
      <c r="F36" s="60">
        <v>32.0</v>
      </c>
      <c r="G36" s="60">
        <v>10.0</v>
      </c>
      <c r="H36" s="62">
        <f>PRODUCT('Q5'!$F36*'Q5'!$G36)</f>
        <v>320</v>
      </c>
      <c r="I36" s="62" t="s">
        <v>110</v>
      </c>
    </row>
    <row r="37" ht="14.25" customHeight="1">
      <c r="B37" s="58">
        <v>1031.0</v>
      </c>
      <c r="C37" s="59" t="s">
        <v>111</v>
      </c>
      <c r="D37" s="59" t="s">
        <v>65</v>
      </c>
      <c r="E37" s="59" t="s">
        <v>66</v>
      </c>
      <c r="F37" s="60">
        <v>10.0</v>
      </c>
      <c r="G37" s="60">
        <v>25.0</v>
      </c>
      <c r="H37" s="62">
        <f>PRODUCT('Q5'!$F37*'Q5'!$G37)</f>
        <v>250</v>
      </c>
      <c r="I37" s="62" t="s">
        <v>112</v>
      </c>
    </row>
    <row r="38" ht="14.25" customHeight="1">
      <c r="B38" s="58">
        <v>1032.0</v>
      </c>
      <c r="C38" s="59" t="s">
        <v>113</v>
      </c>
      <c r="D38" s="59" t="s">
        <v>68</v>
      </c>
      <c r="E38" s="59" t="s">
        <v>70</v>
      </c>
      <c r="F38" s="60">
        <v>18.0</v>
      </c>
      <c r="G38" s="60">
        <v>5.0</v>
      </c>
      <c r="H38" s="62">
        <f>PRODUCT('Q5'!$F38*'Q5'!$G38)</f>
        <v>90</v>
      </c>
      <c r="I38" s="62" t="s">
        <v>114</v>
      </c>
    </row>
    <row r="39" ht="14.25" customHeight="1">
      <c r="B39" s="58">
        <v>1033.0</v>
      </c>
      <c r="C39" s="59" t="s">
        <v>115</v>
      </c>
      <c r="D39" s="59" t="s">
        <v>59</v>
      </c>
      <c r="E39" s="59" t="s">
        <v>73</v>
      </c>
      <c r="F39" s="60">
        <v>22.0</v>
      </c>
      <c r="G39" s="60">
        <v>8.0</v>
      </c>
      <c r="H39" s="62">
        <f>PRODUCT('Q5'!$F39*'Q5'!$G39)</f>
        <v>176</v>
      </c>
      <c r="I39" s="62" t="s">
        <v>116</v>
      </c>
    </row>
    <row r="40" ht="14.25" customHeight="1">
      <c r="B40" s="58">
        <v>1034.0</v>
      </c>
      <c r="C40" s="59" t="s">
        <v>117</v>
      </c>
      <c r="D40" s="59" t="s">
        <v>62</v>
      </c>
      <c r="E40" s="59" t="s">
        <v>60</v>
      </c>
      <c r="F40" s="60">
        <v>17.0</v>
      </c>
      <c r="G40" s="60">
        <v>50.0</v>
      </c>
      <c r="H40" s="62">
        <f>PRODUCT('Q5'!$F40*'Q5'!$G40)</f>
        <v>850</v>
      </c>
      <c r="I40" s="62" t="s">
        <v>118</v>
      </c>
    </row>
    <row r="41" ht="14.25" customHeight="1">
      <c r="B41" s="58">
        <v>1035.0</v>
      </c>
      <c r="C41" s="59" t="s">
        <v>119</v>
      </c>
      <c r="D41" s="59" t="s">
        <v>65</v>
      </c>
      <c r="E41" s="59" t="s">
        <v>63</v>
      </c>
      <c r="F41" s="60">
        <v>19.0</v>
      </c>
      <c r="G41" s="60">
        <v>10.0</v>
      </c>
      <c r="H41" s="62">
        <f>PRODUCT('Q5'!$F41*'Q5'!$G41)</f>
        <v>190</v>
      </c>
      <c r="I41" s="62" t="s">
        <v>120</v>
      </c>
    </row>
    <row r="42" ht="14.25" customHeight="1">
      <c r="B42" s="58">
        <v>1036.0</v>
      </c>
      <c r="C42" s="59" t="s">
        <v>121</v>
      </c>
      <c r="D42" s="59" t="s">
        <v>68</v>
      </c>
      <c r="E42" s="59" t="s">
        <v>66</v>
      </c>
      <c r="F42" s="60">
        <v>15.0</v>
      </c>
      <c r="G42" s="60">
        <v>25.0</v>
      </c>
      <c r="H42" s="62">
        <f>PRODUCT('Q5'!$F42*'Q5'!$G42)</f>
        <v>375</v>
      </c>
      <c r="I42" s="62" t="s">
        <v>122</v>
      </c>
    </row>
    <row r="43" ht="14.25" customHeight="1">
      <c r="B43" s="58">
        <v>1037.0</v>
      </c>
      <c r="C43" s="59" t="s">
        <v>123</v>
      </c>
      <c r="D43" s="59" t="s">
        <v>59</v>
      </c>
      <c r="E43" s="59" t="s">
        <v>70</v>
      </c>
      <c r="F43" s="60">
        <v>28.0</v>
      </c>
      <c r="G43" s="60">
        <v>5.0</v>
      </c>
      <c r="H43" s="62">
        <f>PRODUCT('Q5'!$F43*'Q5'!$G43)</f>
        <v>140</v>
      </c>
      <c r="I43" s="62" t="s">
        <v>124</v>
      </c>
    </row>
    <row r="44" ht="14.25" customHeight="1">
      <c r="B44" s="58">
        <v>1038.0</v>
      </c>
      <c r="C44" s="59" t="s">
        <v>125</v>
      </c>
      <c r="D44" s="59" t="s">
        <v>62</v>
      </c>
      <c r="E44" s="59" t="s">
        <v>73</v>
      </c>
      <c r="F44" s="60">
        <v>24.0</v>
      </c>
      <c r="G44" s="60">
        <v>8.0</v>
      </c>
      <c r="H44" s="62">
        <f>PRODUCT('Q5'!$F44*'Q5'!$G44)</f>
        <v>192</v>
      </c>
      <c r="I44" s="62" t="s">
        <v>126</v>
      </c>
    </row>
    <row r="45" ht="14.25" customHeight="1">
      <c r="B45" s="58">
        <v>1039.0</v>
      </c>
      <c r="C45" s="59" t="s">
        <v>127</v>
      </c>
      <c r="D45" s="59" t="s">
        <v>65</v>
      </c>
      <c r="E45" s="59" t="s">
        <v>60</v>
      </c>
      <c r="F45" s="60">
        <v>16.0</v>
      </c>
      <c r="G45" s="60">
        <v>50.0</v>
      </c>
      <c r="H45" s="62">
        <f>PRODUCT('Q5'!$F45*'Q5'!$G45)</f>
        <v>800</v>
      </c>
      <c r="I45" s="62" t="s">
        <v>128</v>
      </c>
    </row>
    <row r="46" ht="14.25" customHeight="1">
      <c r="B46" s="58">
        <v>1040.0</v>
      </c>
      <c r="C46" s="59" t="s">
        <v>129</v>
      </c>
      <c r="D46" s="59" t="s">
        <v>68</v>
      </c>
      <c r="E46" s="59" t="s">
        <v>63</v>
      </c>
      <c r="F46" s="60">
        <v>27.0</v>
      </c>
      <c r="G46" s="60">
        <v>10.0</v>
      </c>
      <c r="H46" s="62">
        <f>PRODUCT('Q5'!$F46*'Q5'!$G46)</f>
        <v>270</v>
      </c>
      <c r="I46" s="62" t="s">
        <v>130</v>
      </c>
    </row>
    <row r="47" ht="14.25" customHeight="1">
      <c r="B47" s="58">
        <v>1041.0</v>
      </c>
      <c r="C47" s="59" t="s">
        <v>131</v>
      </c>
      <c r="D47" s="59" t="s">
        <v>59</v>
      </c>
      <c r="E47" s="59" t="s">
        <v>66</v>
      </c>
      <c r="F47" s="60">
        <v>21.0</v>
      </c>
      <c r="G47" s="60">
        <v>25.0</v>
      </c>
      <c r="H47" s="62">
        <f>PRODUCT('Q5'!$F47*'Q5'!$G47)</f>
        <v>525</v>
      </c>
      <c r="I47" s="62" t="s">
        <v>132</v>
      </c>
    </row>
    <row r="48" ht="14.25" customHeight="1">
      <c r="B48" s="58">
        <v>1042.0</v>
      </c>
      <c r="C48" s="59" t="s">
        <v>133</v>
      </c>
      <c r="D48" s="59" t="s">
        <v>62</v>
      </c>
      <c r="E48" s="59" t="s">
        <v>70</v>
      </c>
      <c r="F48" s="60">
        <v>30.0</v>
      </c>
      <c r="G48" s="60">
        <v>5.0</v>
      </c>
      <c r="H48" s="62">
        <f>PRODUCT('Q5'!$F48*'Q5'!$G48)</f>
        <v>150</v>
      </c>
      <c r="I48" s="62" t="s">
        <v>134</v>
      </c>
    </row>
    <row r="49" ht="14.25" customHeight="1">
      <c r="B49" s="58">
        <v>1043.0</v>
      </c>
      <c r="C49" s="59" t="s">
        <v>135</v>
      </c>
      <c r="D49" s="59" t="s">
        <v>65</v>
      </c>
      <c r="E49" s="59" t="s">
        <v>73</v>
      </c>
      <c r="F49" s="60">
        <v>26.0</v>
      </c>
      <c r="G49" s="60">
        <v>8.0</v>
      </c>
      <c r="H49" s="62">
        <f>PRODUCT('Q5'!$F49*'Q5'!$G49)</f>
        <v>208</v>
      </c>
      <c r="I49" s="61">
        <v>45294.0</v>
      </c>
    </row>
    <row r="50" ht="14.25" customHeight="1">
      <c r="B50" s="58">
        <v>1044.0</v>
      </c>
      <c r="C50" s="59" t="s">
        <v>136</v>
      </c>
      <c r="D50" s="59" t="s">
        <v>68</v>
      </c>
      <c r="E50" s="59" t="s">
        <v>60</v>
      </c>
      <c r="F50" s="60">
        <v>14.0</v>
      </c>
      <c r="G50" s="60">
        <v>50.0</v>
      </c>
      <c r="H50" s="62">
        <f>PRODUCT('Q5'!$F50*'Q5'!$G50)</f>
        <v>700</v>
      </c>
      <c r="I50" s="61">
        <v>45325.0</v>
      </c>
    </row>
    <row r="51" ht="14.25" customHeight="1">
      <c r="B51" s="58">
        <v>1045.0</v>
      </c>
      <c r="C51" s="59" t="s">
        <v>137</v>
      </c>
      <c r="D51" s="59" t="s">
        <v>59</v>
      </c>
      <c r="E51" s="59" t="s">
        <v>63</v>
      </c>
      <c r="F51" s="60">
        <v>20.0</v>
      </c>
      <c r="G51" s="60">
        <v>10.0</v>
      </c>
      <c r="H51" s="62">
        <f>PRODUCT('Q5'!$F51*'Q5'!$G51)</f>
        <v>200</v>
      </c>
      <c r="I51" s="61">
        <v>45354.0</v>
      </c>
    </row>
    <row r="52" ht="14.25" customHeight="1">
      <c r="B52" s="58">
        <v>1046.0</v>
      </c>
      <c r="C52" s="59" t="s">
        <v>138</v>
      </c>
      <c r="D52" s="59" t="s">
        <v>62</v>
      </c>
      <c r="E52" s="59" t="s">
        <v>66</v>
      </c>
      <c r="F52" s="60">
        <v>17.0</v>
      </c>
      <c r="G52" s="60">
        <v>25.0</v>
      </c>
      <c r="H52" s="62">
        <f>PRODUCT('Q5'!$F52*'Q5'!$G52)</f>
        <v>425</v>
      </c>
      <c r="I52" s="61">
        <v>45385.0</v>
      </c>
    </row>
    <row r="53" ht="14.25" customHeight="1">
      <c r="B53" s="58">
        <v>1047.0</v>
      </c>
      <c r="C53" s="59" t="s">
        <v>139</v>
      </c>
      <c r="D53" s="59" t="s">
        <v>65</v>
      </c>
      <c r="E53" s="59" t="s">
        <v>70</v>
      </c>
      <c r="F53" s="60">
        <v>19.0</v>
      </c>
      <c r="G53" s="60">
        <v>5.0</v>
      </c>
      <c r="H53" s="62">
        <f>PRODUCT('Q5'!$F53*'Q5'!$G53)</f>
        <v>95</v>
      </c>
      <c r="I53" s="61">
        <v>45415.0</v>
      </c>
    </row>
    <row r="54" ht="14.25" customHeight="1">
      <c r="B54" s="58">
        <v>1048.0</v>
      </c>
      <c r="C54" s="59" t="s">
        <v>140</v>
      </c>
      <c r="D54" s="59" t="s">
        <v>68</v>
      </c>
      <c r="E54" s="59" t="s">
        <v>73</v>
      </c>
      <c r="F54" s="60">
        <v>32.0</v>
      </c>
      <c r="G54" s="60">
        <v>8.0</v>
      </c>
      <c r="H54" s="62">
        <f>PRODUCT('Q5'!$F54*'Q5'!$G54)</f>
        <v>256</v>
      </c>
      <c r="I54" s="61">
        <v>45446.0</v>
      </c>
    </row>
    <row r="55" ht="14.25" customHeight="1">
      <c r="B55" s="58">
        <v>1049.0</v>
      </c>
      <c r="C55" s="59" t="s">
        <v>141</v>
      </c>
      <c r="D55" s="59" t="s">
        <v>59</v>
      </c>
      <c r="E55" s="59" t="s">
        <v>60</v>
      </c>
      <c r="F55" s="60">
        <v>12.0</v>
      </c>
      <c r="G55" s="60">
        <v>50.0</v>
      </c>
      <c r="H55" s="62">
        <f>PRODUCT('Q5'!$F55*'Q5'!$G55)</f>
        <v>600</v>
      </c>
      <c r="I55" s="61">
        <v>45476.0</v>
      </c>
    </row>
    <row r="56" ht="14.25" customHeight="1">
      <c r="B56" s="63">
        <v>1050.0</v>
      </c>
      <c r="C56" s="64" t="s">
        <v>142</v>
      </c>
      <c r="D56" s="64" t="s">
        <v>62</v>
      </c>
      <c r="E56" s="64" t="s">
        <v>63</v>
      </c>
      <c r="F56" s="65">
        <v>25.0</v>
      </c>
      <c r="G56" s="65">
        <v>10.0</v>
      </c>
      <c r="H56" s="79">
        <f>PRODUCT('Q5'!$F56*'Q5'!$G56)</f>
        <v>250</v>
      </c>
      <c r="I56" s="66">
        <v>45507.0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Q3"/>
    <mergeCell ref="K10:L11"/>
    <mergeCell ref="K12:Q12"/>
    <mergeCell ref="K13:R13"/>
    <mergeCell ref="K15:Q15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12.5"/>
    <col customWidth="1" min="10" max="26" width="8.63"/>
  </cols>
  <sheetData>
    <row r="1" ht="14.25" customHeight="1"/>
    <row r="2" ht="14.25" customHeight="1">
      <c r="B2" s="67" t="s">
        <v>151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9"/>
    </row>
    <row r="3" ht="14.25" customHeight="1"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2"/>
    </row>
    <row r="4" ht="14.25" customHeight="1"/>
    <row r="5" ht="14.25" customHeight="1"/>
    <row r="6" ht="14.25" customHeight="1">
      <c r="B6" s="55" t="s">
        <v>51</v>
      </c>
      <c r="C6" s="56" t="s">
        <v>52</v>
      </c>
      <c r="D6" s="56" t="s">
        <v>53</v>
      </c>
      <c r="E6" s="56" t="s">
        <v>54</v>
      </c>
      <c r="F6" s="56" t="s">
        <v>55</v>
      </c>
      <c r="G6" s="56" t="s">
        <v>56</v>
      </c>
      <c r="H6" s="57" t="s">
        <v>35</v>
      </c>
      <c r="I6" s="57" t="s">
        <v>57</v>
      </c>
    </row>
    <row r="7" ht="14.25" customHeight="1">
      <c r="B7" s="58">
        <v>1001.0</v>
      </c>
      <c r="C7" s="59" t="s">
        <v>58</v>
      </c>
      <c r="D7" s="59" t="s">
        <v>59</v>
      </c>
      <c r="E7" s="59" t="s">
        <v>60</v>
      </c>
      <c r="F7" s="60">
        <v>10.0</v>
      </c>
      <c r="G7" s="60">
        <v>50.0</v>
      </c>
      <c r="H7" s="62">
        <f>PRODUCT('Q6'!$F7*'Q6'!$G7)</f>
        <v>500</v>
      </c>
      <c r="I7" s="61">
        <v>45413.0</v>
      </c>
      <c r="K7" s="80">
        <f>SUMIFS('Q6'!$H$7:$H$56,'Q6'!$E$7:$E$56,"Notebook",'Q6'!$D$7:$D$56,"North")</f>
        <v>2900</v>
      </c>
    </row>
    <row r="8" ht="14.25" customHeight="1">
      <c r="B8" s="58">
        <v>1002.0</v>
      </c>
      <c r="C8" s="59" t="s">
        <v>61</v>
      </c>
      <c r="D8" s="59" t="s">
        <v>62</v>
      </c>
      <c r="E8" s="59" t="s">
        <v>63</v>
      </c>
      <c r="F8" s="60">
        <v>20.0</v>
      </c>
      <c r="G8" s="60">
        <v>10.0</v>
      </c>
      <c r="H8" s="62">
        <f>PRODUCT('Q6'!$F8*'Q6'!$G8)</f>
        <v>200</v>
      </c>
      <c r="I8" s="61">
        <v>45444.0</v>
      </c>
      <c r="K8" s="77" t="s">
        <v>152</v>
      </c>
    </row>
    <row r="9" ht="14.25" customHeight="1">
      <c r="B9" s="58">
        <v>1003.0</v>
      </c>
      <c r="C9" s="59" t="s">
        <v>64</v>
      </c>
      <c r="D9" s="59" t="s">
        <v>65</v>
      </c>
      <c r="E9" s="59" t="s">
        <v>66</v>
      </c>
      <c r="F9" s="60">
        <v>15.0</v>
      </c>
      <c r="G9" s="60">
        <v>25.0</v>
      </c>
      <c r="H9" s="62">
        <f>PRODUCT('Q6'!$F9*'Q6'!$G9)</f>
        <v>375</v>
      </c>
      <c r="I9" s="61">
        <v>45474.0</v>
      </c>
      <c r="K9" s="10" t="s">
        <v>153</v>
      </c>
    </row>
    <row r="10" ht="14.25" customHeight="1">
      <c r="B10" s="58">
        <v>1004.0</v>
      </c>
      <c r="C10" s="59" t="s">
        <v>67</v>
      </c>
      <c r="D10" s="59" t="s">
        <v>68</v>
      </c>
      <c r="E10" s="59" t="s">
        <v>60</v>
      </c>
      <c r="F10" s="60">
        <v>5.0</v>
      </c>
      <c r="G10" s="60">
        <v>50.0</v>
      </c>
      <c r="H10" s="62">
        <f>PRODUCT('Q6'!$F10*'Q6'!$G10)</f>
        <v>250</v>
      </c>
      <c r="I10" s="61">
        <v>45505.0</v>
      </c>
    </row>
    <row r="11" ht="14.25" customHeight="1">
      <c r="B11" s="58">
        <v>1005.0</v>
      </c>
      <c r="C11" s="59" t="s">
        <v>69</v>
      </c>
      <c r="D11" s="59" t="s">
        <v>59</v>
      </c>
      <c r="E11" s="59" t="s">
        <v>70</v>
      </c>
      <c r="F11" s="60">
        <v>30.0</v>
      </c>
      <c r="G11" s="60">
        <v>5.0</v>
      </c>
      <c r="H11" s="62">
        <f>PRODUCT('Q6'!$F11*'Q6'!$G11)</f>
        <v>150</v>
      </c>
      <c r="I11" s="61">
        <v>45566.0</v>
      </c>
    </row>
    <row r="12" ht="14.25" customHeight="1">
      <c r="B12" s="58">
        <v>1006.0</v>
      </c>
      <c r="C12" s="59" t="s">
        <v>71</v>
      </c>
      <c r="D12" s="59" t="s">
        <v>62</v>
      </c>
      <c r="E12" s="59" t="s">
        <v>60</v>
      </c>
      <c r="F12" s="60">
        <v>12.0</v>
      </c>
      <c r="G12" s="60">
        <v>50.0</v>
      </c>
      <c r="H12" s="62">
        <f>PRODUCT('Q6'!$F12*'Q6'!$G12)</f>
        <v>600</v>
      </c>
      <c r="I12" s="61">
        <v>45597.0</v>
      </c>
    </row>
    <row r="13" ht="14.25" customHeight="1">
      <c r="B13" s="58">
        <v>1007.0</v>
      </c>
      <c r="C13" s="59" t="s">
        <v>72</v>
      </c>
      <c r="D13" s="59" t="s">
        <v>65</v>
      </c>
      <c r="E13" s="59" t="s">
        <v>73</v>
      </c>
      <c r="F13" s="60">
        <v>25.0</v>
      </c>
      <c r="G13" s="60">
        <v>8.0</v>
      </c>
      <c r="H13" s="62">
        <f>PRODUCT('Q6'!$F13*'Q6'!$G13)</f>
        <v>200</v>
      </c>
      <c r="I13" s="62" t="s">
        <v>74</v>
      </c>
    </row>
    <row r="14" ht="14.25" customHeight="1">
      <c r="B14" s="58">
        <v>1008.0</v>
      </c>
      <c r="C14" s="59" t="s">
        <v>75</v>
      </c>
      <c r="D14" s="59" t="s">
        <v>68</v>
      </c>
      <c r="E14" s="59" t="s">
        <v>63</v>
      </c>
      <c r="F14" s="60">
        <v>18.0</v>
      </c>
      <c r="G14" s="60">
        <v>10.0</v>
      </c>
      <c r="H14" s="62">
        <f>PRODUCT('Q6'!$F14*'Q6'!$G14)</f>
        <v>180</v>
      </c>
      <c r="I14" s="62" t="s">
        <v>76</v>
      </c>
    </row>
    <row r="15" ht="14.25" customHeight="1">
      <c r="B15" s="58">
        <v>1009.0</v>
      </c>
      <c r="C15" s="59" t="s">
        <v>77</v>
      </c>
      <c r="D15" s="59" t="s">
        <v>59</v>
      </c>
      <c r="E15" s="59" t="s">
        <v>66</v>
      </c>
      <c r="F15" s="60">
        <v>22.0</v>
      </c>
      <c r="G15" s="60">
        <v>25.0</v>
      </c>
      <c r="H15" s="62">
        <f>PRODUCT('Q6'!$F15*'Q6'!$G15)</f>
        <v>550</v>
      </c>
      <c r="I15" s="62" t="s">
        <v>78</v>
      </c>
    </row>
    <row r="16" ht="14.25" customHeight="1">
      <c r="B16" s="58">
        <v>1010.0</v>
      </c>
      <c r="C16" s="59" t="s">
        <v>79</v>
      </c>
      <c r="D16" s="59" t="s">
        <v>62</v>
      </c>
      <c r="E16" s="59" t="s">
        <v>60</v>
      </c>
      <c r="F16" s="60">
        <v>8.0</v>
      </c>
      <c r="G16" s="60">
        <v>50.0</v>
      </c>
      <c r="H16" s="62">
        <f>PRODUCT('Q6'!$F16*'Q6'!$G16)</f>
        <v>400</v>
      </c>
      <c r="I16" s="62" t="s">
        <v>80</v>
      </c>
    </row>
    <row r="17" ht="14.25" customHeight="1">
      <c r="B17" s="58">
        <v>1011.0</v>
      </c>
      <c r="C17" s="59" t="s">
        <v>81</v>
      </c>
      <c r="D17" s="59" t="s">
        <v>65</v>
      </c>
      <c r="E17" s="59" t="s">
        <v>70</v>
      </c>
      <c r="F17" s="60">
        <v>40.0</v>
      </c>
      <c r="G17" s="60">
        <v>5.0</v>
      </c>
      <c r="H17" s="62">
        <f>PRODUCT('Q6'!$F17*'Q6'!$G17)</f>
        <v>200</v>
      </c>
      <c r="I17" s="62" t="s">
        <v>82</v>
      </c>
    </row>
    <row r="18" ht="14.25" customHeight="1">
      <c r="B18" s="58">
        <v>1012.0</v>
      </c>
      <c r="C18" s="59" t="s">
        <v>83</v>
      </c>
      <c r="D18" s="59" t="s">
        <v>68</v>
      </c>
      <c r="E18" s="59" t="s">
        <v>73</v>
      </c>
      <c r="F18" s="60">
        <v>35.0</v>
      </c>
      <c r="G18" s="60">
        <v>8.0</v>
      </c>
      <c r="H18" s="62">
        <f>PRODUCT('Q6'!$F18*'Q6'!$G18)</f>
        <v>280</v>
      </c>
      <c r="I18" s="62" t="s">
        <v>84</v>
      </c>
    </row>
    <row r="19" ht="14.25" customHeight="1">
      <c r="B19" s="58">
        <v>1013.0</v>
      </c>
      <c r="C19" s="59" t="s">
        <v>85</v>
      </c>
      <c r="D19" s="59" t="s">
        <v>59</v>
      </c>
      <c r="E19" s="59" t="s">
        <v>60</v>
      </c>
      <c r="F19" s="60">
        <v>14.0</v>
      </c>
      <c r="G19" s="60">
        <v>50.0</v>
      </c>
      <c r="H19" s="62">
        <f>PRODUCT('Q6'!$F19*'Q6'!$G19)</f>
        <v>700</v>
      </c>
      <c r="I19" s="62" t="s">
        <v>86</v>
      </c>
    </row>
    <row r="20" ht="14.25" customHeight="1">
      <c r="B20" s="58">
        <v>1014.0</v>
      </c>
      <c r="C20" s="59" t="s">
        <v>87</v>
      </c>
      <c r="D20" s="59" t="s">
        <v>62</v>
      </c>
      <c r="E20" s="59" t="s">
        <v>63</v>
      </c>
      <c r="F20" s="60">
        <v>28.0</v>
      </c>
      <c r="G20" s="60">
        <v>10.0</v>
      </c>
      <c r="H20" s="62">
        <f>PRODUCT('Q6'!$F20*'Q6'!$G20)</f>
        <v>280</v>
      </c>
      <c r="I20" s="62" t="s">
        <v>88</v>
      </c>
    </row>
    <row r="21" ht="14.25" customHeight="1">
      <c r="B21" s="58">
        <v>1015.0</v>
      </c>
      <c r="C21" s="59" t="s">
        <v>89</v>
      </c>
      <c r="D21" s="59" t="s">
        <v>65</v>
      </c>
      <c r="E21" s="59" t="s">
        <v>66</v>
      </c>
      <c r="F21" s="60">
        <v>12.0</v>
      </c>
      <c r="G21" s="60">
        <v>25.0</v>
      </c>
      <c r="H21" s="62">
        <f>PRODUCT('Q6'!$F21*'Q6'!$G21)</f>
        <v>300</v>
      </c>
      <c r="I21" s="62" t="s">
        <v>90</v>
      </c>
    </row>
    <row r="22" ht="14.25" customHeight="1">
      <c r="B22" s="58">
        <v>1016.0</v>
      </c>
      <c r="C22" s="59" t="s">
        <v>91</v>
      </c>
      <c r="D22" s="59" t="s">
        <v>68</v>
      </c>
      <c r="E22" s="59" t="s">
        <v>70</v>
      </c>
      <c r="F22" s="60">
        <v>25.0</v>
      </c>
      <c r="G22" s="60">
        <v>5.0</v>
      </c>
      <c r="H22" s="62">
        <f>PRODUCT('Q6'!$F22*'Q6'!$G22)</f>
        <v>125</v>
      </c>
      <c r="I22" s="62" t="s">
        <v>92</v>
      </c>
    </row>
    <row r="23" ht="14.25" customHeight="1">
      <c r="B23" s="58">
        <v>1017.0</v>
      </c>
      <c r="C23" s="59" t="s">
        <v>93</v>
      </c>
      <c r="D23" s="59" t="s">
        <v>59</v>
      </c>
      <c r="E23" s="59" t="s">
        <v>73</v>
      </c>
      <c r="F23" s="60">
        <v>20.0</v>
      </c>
      <c r="G23" s="60">
        <v>8.0</v>
      </c>
      <c r="H23" s="62">
        <f>PRODUCT('Q6'!$F23*'Q6'!$G23)</f>
        <v>160</v>
      </c>
      <c r="I23" s="62" t="s">
        <v>94</v>
      </c>
    </row>
    <row r="24" ht="14.25" customHeight="1">
      <c r="B24" s="58">
        <v>1018.0</v>
      </c>
      <c r="C24" s="59" t="s">
        <v>95</v>
      </c>
      <c r="D24" s="59" t="s">
        <v>62</v>
      </c>
      <c r="E24" s="59" t="s">
        <v>60</v>
      </c>
      <c r="F24" s="60">
        <v>10.0</v>
      </c>
      <c r="G24" s="60">
        <v>50.0</v>
      </c>
      <c r="H24" s="62">
        <f>PRODUCT('Q6'!$F24*'Q6'!$G24)</f>
        <v>500</v>
      </c>
      <c r="I24" s="62" t="s">
        <v>96</v>
      </c>
    </row>
    <row r="25" ht="14.25" customHeight="1">
      <c r="B25" s="58">
        <v>1019.0</v>
      </c>
      <c r="C25" s="59" t="s">
        <v>97</v>
      </c>
      <c r="D25" s="59" t="s">
        <v>65</v>
      </c>
      <c r="E25" s="59" t="s">
        <v>63</v>
      </c>
      <c r="F25" s="60">
        <v>15.0</v>
      </c>
      <c r="G25" s="60">
        <v>10.0</v>
      </c>
      <c r="H25" s="62">
        <f>PRODUCT('Q6'!$F25*'Q6'!$G25)</f>
        <v>150</v>
      </c>
      <c r="I25" s="62" t="s">
        <v>98</v>
      </c>
    </row>
    <row r="26" ht="14.25" customHeight="1">
      <c r="B26" s="58">
        <v>1020.0</v>
      </c>
      <c r="C26" s="59" t="s">
        <v>99</v>
      </c>
      <c r="D26" s="59" t="s">
        <v>68</v>
      </c>
      <c r="E26" s="59" t="s">
        <v>66</v>
      </c>
      <c r="F26" s="60">
        <v>18.0</v>
      </c>
      <c r="G26" s="60">
        <v>25.0</v>
      </c>
      <c r="H26" s="62">
        <f>PRODUCT('Q6'!$F26*'Q6'!$G26)</f>
        <v>450</v>
      </c>
      <c r="I26" s="61">
        <v>45293.0</v>
      </c>
    </row>
    <row r="27" ht="14.25" customHeight="1">
      <c r="B27" s="58">
        <v>1021.0</v>
      </c>
      <c r="C27" s="59" t="s">
        <v>100</v>
      </c>
      <c r="D27" s="59" t="s">
        <v>59</v>
      </c>
      <c r="E27" s="59" t="s">
        <v>60</v>
      </c>
      <c r="F27" s="60">
        <v>9.0</v>
      </c>
      <c r="G27" s="60">
        <v>50.0</v>
      </c>
      <c r="H27" s="62">
        <f>PRODUCT('Q6'!$F27*'Q6'!$G27)</f>
        <v>450</v>
      </c>
      <c r="I27" s="61">
        <v>45324.0</v>
      </c>
    </row>
    <row r="28" ht="14.25" customHeight="1">
      <c r="B28" s="58">
        <v>1022.0</v>
      </c>
      <c r="C28" s="59" t="s">
        <v>101</v>
      </c>
      <c r="D28" s="59" t="s">
        <v>62</v>
      </c>
      <c r="E28" s="59" t="s">
        <v>70</v>
      </c>
      <c r="F28" s="60">
        <v>35.0</v>
      </c>
      <c r="G28" s="60">
        <v>5.0</v>
      </c>
      <c r="H28" s="62">
        <f>PRODUCT('Q6'!$F28*'Q6'!$G28)</f>
        <v>175</v>
      </c>
      <c r="I28" s="61">
        <v>45353.0</v>
      </c>
    </row>
    <row r="29" ht="14.25" customHeight="1">
      <c r="B29" s="58">
        <v>1023.0</v>
      </c>
      <c r="C29" s="59" t="s">
        <v>102</v>
      </c>
      <c r="D29" s="59" t="s">
        <v>65</v>
      </c>
      <c r="E29" s="59" t="s">
        <v>73</v>
      </c>
      <c r="F29" s="60">
        <v>30.0</v>
      </c>
      <c r="G29" s="60">
        <v>8.0</v>
      </c>
      <c r="H29" s="62">
        <f>PRODUCT('Q6'!$F29*'Q6'!$G29)</f>
        <v>240</v>
      </c>
      <c r="I29" s="61">
        <v>45384.0</v>
      </c>
    </row>
    <row r="30" ht="14.25" customHeight="1">
      <c r="B30" s="58">
        <v>1024.0</v>
      </c>
      <c r="C30" s="59" t="s">
        <v>103</v>
      </c>
      <c r="D30" s="59" t="s">
        <v>68</v>
      </c>
      <c r="E30" s="59" t="s">
        <v>60</v>
      </c>
      <c r="F30" s="60">
        <v>11.0</v>
      </c>
      <c r="G30" s="60">
        <v>50.0</v>
      </c>
      <c r="H30" s="62">
        <f>PRODUCT('Q6'!$F30*'Q6'!$G30)</f>
        <v>550</v>
      </c>
      <c r="I30" s="61">
        <v>45445.0</v>
      </c>
    </row>
    <row r="31" ht="14.25" customHeight="1">
      <c r="B31" s="58">
        <v>1025.0</v>
      </c>
      <c r="C31" s="59" t="s">
        <v>104</v>
      </c>
      <c r="D31" s="59" t="s">
        <v>59</v>
      </c>
      <c r="E31" s="59" t="s">
        <v>63</v>
      </c>
      <c r="F31" s="60">
        <v>14.0</v>
      </c>
      <c r="G31" s="60">
        <v>10.0</v>
      </c>
      <c r="H31" s="62">
        <f>PRODUCT('Q6'!$F31*'Q6'!$G31)</f>
        <v>140</v>
      </c>
      <c r="I31" s="61">
        <v>45475.0</v>
      </c>
    </row>
    <row r="32" ht="14.25" customHeight="1">
      <c r="B32" s="58">
        <v>1026.0</v>
      </c>
      <c r="C32" s="59" t="s">
        <v>105</v>
      </c>
      <c r="D32" s="59" t="s">
        <v>62</v>
      </c>
      <c r="E32" s="59" t="s">
        <v>66</v>
      </c>
      <c r="F32" s="60">
        <v>16.0</v>
      </c>
      <c r="G32" s="60">
        <v>25.0</v>
      </c>
      <c r="H32" s="62">
        <f>PRODUCT('Q6'!$F32*'Q6'!$G32)</f>
        <v>400</v>
      </c>
      <c r="I32" s="61">
        <v>45506.0</v>
      </c>
    </row>
    <row r="33" ht="14.25" customHeight="1">
      <c r="B33" s="58">
        <v>1027.0</v>
      </c>
      <c r="C33" s="59" t="s">
        <v>106</v>
      </c>
      <c r="D33" s="59" t="s">
        <v>65</v>
      </c>
      <c r="E33" s="59" t="s">
        <v>70</v>
      </c>
      <c r="F33" s="60">
        <v>22.0</v>
      </c>
      <c r="G33" s="60">
        <v>5.0</v>
      </c>
      <c r="H33" s="62">
        <f>PRODUCT('Q6'!$F33*'Q6'!$G33)</f>
        <v>110</v>
      </c>
      <c r="I33" s="61">
        <v>45537.0</v>
      </c>
    </row>
    <row r="34" ht="14.25" customHeight="1">
      <c r="B34" s="58">
        <v>1028.0</v>
      </c>
      <c r="C34" s="59" t="s">
        <v>107</v>
      </c>
      <c r="D34" s="59" t="s">
        <v>68</v>
      </c>
      <c r="E34" s="59" t="s">
        <v>73</v>
      </c>
      <c r="F34" s="60">
        <v>27.0</v>
      </c>
      <c r="G34" s="60">
        <v>8.0</v>
      </c>
      <c r="H34" s="62">
        <f>PRODUCT('Q6'!$F34*'Q6'!$G34)</f>
        <v>216</v>
      </c>
      <c r="I34" s="61">
        <v>45567.0</v>
      </c>
    </row>
    <row r="35" ht="14.25" customHeight="1">
      <c r="B35" s="58">
        <v>1029.0</v>
      </c>
      <c r="C35" s="59" t="s">
        <v>108</v>
      </c>
      <c r="D35" s="59" t="s">
        <v>59</v>
      </c>
      <c r="E35" s="59" t="s">
        <v>60</v>
      </c>
      <c r="F35" s="60">
        <v>13.0</v>
      </c>
      <c r="G35" s="60">
        <v>50.0</v>
      </c>
      <c r="H35" s="62">
        <f>PRODUCT('Q6'!$F35*'Q6'!$G35)</f>
        <v>650</v>
      </c>
      <c r="I35" s="61">
        <v>45628.0</v>
      </c>
    </row>
    <row r="36" ht="14.25" customHeight="1">
      <c r="B36" s="58">
        <v>1030.0</v>
      </c>
      <c r="C36" s="59" t="s">
        <v>109</v>
      </c>
      <c r="D36" s="59" t="s">
        <v>62</v>
      </c>
      <c r="E36" s="59" t="s">
        <v>63</v>
      </c>
      <c r="F36" s="60">
        <v>32.0</v>
      </c>
      <c r="G36" s="60">
        <v>10.0</v>
      </c>
      <c r="H36" s="62">
        <f>PRODUCT('Q6'!$F36*'Q6'!$G36)</f>
        <v>320</v>
      </c>
      <c r="I36" s="62" t="s">
        <v>110</v>
      </c>
    </row>
    <row r="37" ht="14.25" customHeight="1">
      <c r="B37" s="58">
        <v>1031.0</v>
      </c>
      <c r="C37" s="59" t="s">
        <v>111</v>
      </c>
      <c r="D37" s="59" t="s">
        <v>65</v>
      </c>
      <c r="E37" s="59" t="s">
        <v>66</v>
      </c>
      <c r="F37" s="60">
        <v>10.0</v>
      </c>
      <c r="G37" s="60">
        <v>25.0</v>
      </c>
      <c r="H37" s="62">
        <f>PRODUCT('Q6'!$F37*'Q6'!$G37)</f>
        <v>250</v>
      </c>
      <c r="I37" s="62" t="s">
        <v>112</v>
      </c>
    </row>
    <row r="38" ht="14.25" customHeight="1">
      <c r="B38" s="58">
        <v>1032.0</v>
      </c>
      <c r="C38" s="59" t="s">
        <v>113</v>
      </c>
      <c r="D38" s="59" t="s">
        <v>68</v>
      </c>
      <c r="E38" s="59" t="s">
        <v>70</v>
      </c>
      <c r="F38" s="60">
        <v>18.0</v>
      </c>
      <c r="G38" s="60">
        <v>5.0</v>
      </c>
      <c r="H38" s="62">
        <f>PRODUCT('Q6'!$F38*'Q6'!$G38)</f>
        <v>90</v>
      </c>
      <c r="I38" s="62" t="s">
        <v>114</v>
      </c>
    </row>
    <row r="39" ht="14.25" customHeight="1">
      <c r="B39" s="58">
        <v>1033.0</v>
      </c>
      <c r="C39" s="59" t="s">
        <v>115</v>
      </c>
      <c r="D39" s="59" t="s">
        <v>59</v>
      </c>
      <c r="E39" s="59" t="s">
        <v>73</v>
      </c>
      <c r="F39" s="60">
        <v>22.0</v>
      </c>
      <c r="G39" s="60">
        <v>8.0</v>
      </c>
      <c r="H39" s="62">
        <f>PRODUCT('Q6'!$F39*'Q6'!$G39)</f>
        <v>176</v>
      </c>
      <c r="I39" s="62" t="s">
        <v>116</v>
      </c>
    </row>
    <row r="40" ht="14.25" customHeight="1">
      <c r="B40" s="58">
        <v>1034.0</v>
      </c>
      <c r="C40" s="59" t="s">
        <v>117</v>
      </c>
      <c r="D40" s="59" t="s">
        <v>62</v>
      </c>
      <c r="E40" s="59" t="s">
        <v>60</v>
      </c>
      <c r="F40" s="60">
        <v>17.0</v>
      </c>
      <c r="G40" s="60">
        <v>50.0</v>
      </c>
      <c r="H40" s="62">
        <f>PRODUCT('Q6'!$F40*'Q6'!$G40)</f>
        <v>850</v>
      </c>
      <c r="I40" s="62" t="s">
        <v>118</v>
      </c>
    </row>
    <row r="41" ht="14.25" customHeight="1">
      <c r="B41" s="58">
        <v>1035.0</v>
      </c>
      <c r="C41" s="59" t="s">
        <v>119</v>
      </c>
      <c r="D41" s="59" t="s">
        <v>65</v>
      </c>
      <c r="E41" s="59" t="s">
        <v>63</v>
      </c>
      <c r="F41" s="60">
        <v>19.0</v>
      </c>
      <c r="G41" s="60">
        <v>10.0</v>
      </c>
      <c r="H41" s="62">
        <f>PRODUCT('Q6'!$F41*'Q6'!$G41)</f>
        <v>190</v>
      </c>
      <c r="I41" s="62" t="s">
        <v>120</v>
      </c>
    </row>
    <row r="42" ht="14.25" customHeight="1">
      <c r="B42" s="58">
        <v>1036.0</v>
      </c>
      <c r="C42" s="59" t="s">
        <v>121</v>
      </c>
      <c r="D42" s="59" t="s">
        <v>68</v>
      </c>
      <c r="E42" s="59" t="s">
        <v>66</v>
      </c>
      <c r="F42" s="60">
        <v>15.0</v>
      </c>
      <c r="G42" s="60">
        <v>25.0</v>
      </c>
      <c r="H42" s="62">
        <f>PRODUCT('Q6'!$F42*'Q6'!$G42)</f>
        <v>375</v>
      </c>
      <c r="I42" s="62" t="s">
        <v>122</v>
      </c>
    </row>
    <row r="43" ht="14.25" customHeight="1">
      <c r="B43" s="58">
        <v>1037.0</v>
      </c>
      <c r="C43" s="59" t="s">
        <v>123</v>
      </c>
      <c r="D43" s="59" t="s">
        <v>59</v>
      </c>
      <c r="E43" s="59" t="s">
        <v>70</v>
      </c>
      <c r="F43" s="60">
        <v>28.0</v>
      </c>
      <c r="G43" s="60">
        <v>5.0</v>
      </c>
      <c r="H43" s="62">
        <f>PRODUCT('Q6'!$F43*'Q6'!$G43)</f>
        <v>140</v>
      </c>
      <c r="I43" s="62" t="s">
        <v>124</v>
      </c>
    </row>
    <row r="44" ht="14.25" customHeight="1">
      <c r="B44" s="58">
        <v>1038.0</v>
      </c>
      <c r="C44" s="59" t="s">
        <v>125</v>
      </c>
      <c r="D44" s="59" t="s">
        <v>62</v>
      </c>
      <c r="E44" s="59" t="s">
        <v>73</v>
      </c>
      <c r="F44" s="60">
        <v>24.0</v>
      </c>
      <c r="G44" s="60">
        <v>8.0</v>
      </c>
      <c r="H44" s="62">
        <f>PRODUCT('Q6'!$F44*'Q6'!$G44)</f>
        <v>192</v>
      </c>
      <c r="I44" s="62" t="s">
        <v>126</v>
      </c>
    </row>
    <row r="45" ht="14.25" customHeight="1">
      <c r="B45" s="58">
        <v>1039.0</v>
      </c>
      <c r="C45" s="59" t="s">
        <v>127</v>
      </c>
      <c r="D45" s="59" t="s">
        <v>65</v>
      </c>
      <c r="E45" s="59" t="s">
        <v>60</v>
      </c>
      <c r="F45" s="60">
        <v>16.0</v>
      </c>
      <c r="G45" s="60">
        <v>50.0</v>
      </c>
      <c r="H45" s="62">
        <f>PRODUCT('Q6'!$F45*'Q6'!$G45)</f>
        <v>800</v>
      </c>
      <c r="I45" s="62" t="s">
        <v>128</v>
      </c>
    </row>
    <row r="46" ht="14.25" customHeight="1">
      <c r="B46" s="58">
        <v>1040.0</v>
      </c>
      <c r="C46" s="59" t="s">
        <v>129</v>
      </c>
      <c r="D46" s="59" t="s">
        <v>68</v>
      </c>
      <c r="E46" s="59" t="s">
        <v>63</v>
      </c>
      <c r="F46" s="60">
        <v>27.0</v>
      </c>
      <c r="G46" s="60">
        <v>10.0</v>
      </c>
      <c r="H46" s="62">
        <f>PRODUCT('Q6'!$F46*'Q6'!$G46)</f>
        <v>270</v>
      </c>
      <c r="I46" s="62" t="s">
        <v>130</v>
      </c>
    </row>
    <row r="47" ht="14.25" customHeight="1">
      <c r="B47" s="58">
        <v>1041.0</v>
      </c>
      <c r="C47" s="59" t="s">
        <v>131</v>
      </c>
      <c r="D47" s="59" t="s">
        <v>59</v>
      </c>
      <c r="E47" s="59" t="s">
        <v>66</v>
      </c>
      <c r="F47" s="60">
        <v>21.0</v>
      </c>
      <c r="G47" s="60">
        <v>25.0</v>
      </c>
      <c r="H47" s="62">
        <f>PRODUCT('Q6'!$F47*'Q6'!$G47)</f>
        <v>525</v>
      </c>
      <c r="I47" s="62" t="s">
        <v>132</v>
      </c>
    </row>
    <row r="48" ht="14.25" customHeight="1">
      <c r="B48" s="58">
        <v>1042.0</v>
      </c>
      <c r="C48" s="59" t="s">
        <v>133</v>
      </c>
      <c r="D48" s="59" t="s">
        <v>62</v>
      </c>
      <c r="E48" s="59" t="s">
        <v>70</v>
      </c>
      <c r="F48" s="60">
        <v>30.0</v>
      </c>
      <c r="G48" s="60">
        <v>5.0</v>
      </c>
      <c r="H48" s="62">
        <f>PRODUCT('Q6'!$F48*'Q6'!$G48)</f>
        <v>150</v>
      </c>
      <c r="I48" s="62" t="s">
        <v>134</v>
      </c>
    </row>
    <row r="49" ht="14.25" customHeight="1">
      <c r="B49" s="58">
        <v>1043.0</v>
      </c>
      <c r="C49" s="59" t="s">
        <v>135</v>
      </c>
      <c r="D49" s="59" t="s">
        <v>65</v>
      </c>
      <c r="E49" s="59" t="s">
        <v>73</v>
      </c>
      <c r="F49" s="60">
        <v>26.0</v>
      </c>
      <c r="G49" s="60">
        <v>8.0</v>
      </c>
      <c r="H49" s="62">
        <f>PRODUCT('Q6'!$F49*'Q6'!$G49)</f>
        <v>208</v>
      </c>
      <c r="I49" s="61">
        <v>45294.0</v>
      </c>
    </row>
    <row r="50" ht="14.25" customHeight="1">
      <c r="B50" s="58">
        <v>1044.0</v>
      </c>
      <c r="C50" s="59" t="s">
        <v>136</v>
      </c>
      <c r="D50" s="59" t="s">
        <v>68</v>
      </c>
      <c r="E50" s="59" t="s">
        <v>60</v>
      </c>
      <c r="F50" s="60">
        <v>14.0</v>
      </c>
      <c r="G50" s="60">
        <v>50.0</v>
      </c>
      <c r="H50" s="62">
        <f>PRODUCT('Q6'!$F50*'Q6'!$G50)</f>
        <v>700</v>
      </c>
      <c r="I50" s="61">
        <v>45325.0</v>
      </c>
    </row>
    <row r="51" ht="14.25" customHeight="1">
      <c r="B51" s="58">
        <v>1045.0</v>
      </c>
      <c r="C51" s="59" t="s">
        <v>137</v>
      </c>
      <c r="D51" s="59" t="s">
        <v>59</v>
      </c>
      <c r="E51" s="59" t="s">
        <v>63</v>
      </c>
      <c r="F51" s="60">
        <v>20.0</v>
      </c>
      <c r="G51" s="60">
        <v>10.0</v>
      </c>
      <c r="H51" s="62">
        <f>PRODUCT('Q6'!$F51*'Q6'!$G51)</f>
        <v>200</v>
      </c>
      <c r="I51" s="61">
        <v>45354.0</v>
      </c>
    </row>
    <row r="52" ht="14.25" customHeight="1">
      <c r="B52" s="58">
        <v>1046.0</v>
      </c>
      <c r="C52" s="59" t="s">
        <v>138</v>
      </c>
      <c r="D52" s="59" t="s">
        <v>62</v>
      </c>
      <c r="E52" s="59" t="s">
        <v>66</v>
      </c>
      <c r="F52" s="60">
        <v>17.0</v>
      </c>
      <c r="G52" s="60">
        <v>25.0</v>
      </c>
      <c r="H52" s="62">
        <f>PRODUCT('Q6'!$F52*'Q6'!$G52)</f>
        <v>425</v>
      </c>
      <c r="I52" s="61">
        <v>45385.0</v>
      </c>
    </row>
    <row r="53" ht="14.25" customHeight="1">
      <c r="B53" s="58">
        <v>1047.0</v>
      </c>
      <c r="C53" s="59" t="s">
        <v>139</v>
      </c>
      <c r="D53" s="59" t="s">
        <v>65</v>
      </c>
      <c r="E53" s="59" t="s">
        <v>70</v>
      </c>
      <c r="F53" s="60">
        <v>19.0</v>
      </c>
      <c r="G53" s="60">
        <v>5.0</v>
      </c>
      <c r="H53" s="62">
        <f>PRODUCT('Q6'!$F53*'Q6'!$G53)</f>
        <v>95</v>
      </c>
      <c r="I53" s="61">
        <v>45415.0</v>
      </c>
    </row>
    <row r="54" ht="14.25" customHeight="1">
      <c r="B54" s="58">
        <v>1048.0</v>
      </c>
      <c r="C54" s="59" t="s">
        <v>140</v>
      </c>
      <c r="D54" s="59" t="s">
        <v>68</v>
      </c>
      <c r="E54" s="59" t="s">
        <v>73</v>
      </c>
      <c r="F54" s="60">
        <v>32.0</v>
      </c>
      <c r="G54" s="60">
        <v>8.0</v>
      </c>
      <c r="H54" s="62">
        <f>PRODUCT('Q6'!$F54*'Q6'!$G54)</f>
        <v>256</v>
      </c>
      <c r="I54" s="61">
        <v>45446.0</v>
      </c>
    </row>
    <row r="55" ht="14.25" customHeight="1">
      <c r="B55" s="58">
        <v>1049.0</v>
      </c>
      <c r="C55" s="59" t="s">
        <v>141</v>
      </c>
      <c r="D55" s="59" t="s">
        <v>59</v>
      </c>
      <c r="E55" s="59" t="s">
        <v>60</v>
      </c>
      <c r="F55" s="60">
        <v>12.0</v>
      </c>
      <c r="G55" s="60">
        <v>50.0</v>
      </c>
      <c r="H55" s="62">
        <f>PRODUCT('Q6'!$F55*'Q6'!$G55)</f>
        <v>600</v>
      </c>
      <c r="I55" s="61">
        <v>45476.0</v>
      </c>
    </row>
    <row r="56" ht="14.25" customHeight="1">
      <c r="B56" s="63">
        <v>1050.0</v>
      </c>
      <c r="C56" s="64" t="s">
        <v>142</v>
      </c>
      <c r="D56" s="64" t="s">
        <v>62</v>
      </c>
      <c r="E56" s="64" t="s">
        <v>63</v>
      </c>
      <c r="F56" s="65">
        <v>25.0</v>
      </c>
      <c r="G56" s="65">
        <v>10.0</v>
      </c>
      <c r="H56" s="79">
        <f>PRODUCT('Q6'!$F56*'Q6'!$G56)</f>
        <v>250</v>
      </c>
      <c r="I56" s="66">
        <v>45507.0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2:Q3"/>
    <mergeCell ref="K8:R8"/>
    <mergeCell ref="K9:S9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9.5"/>
    <col customWidth="1" min="10" max="12" width="8.63"/>
    <col customWidth="1" min="13" max="14" width="14.5"/>
    <col customWidth="1" min="15" max="26" width="8.63"/>
  </cols>
  <sheetData>
    <row r="1" ht="14.25" customHeight="1"/>
    <row r="2" ht="14.25" customHeight="1">
      <c r="B2" s="67" t="s">
        <v>154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9"/>
    </row>
    <row r="3" ht="14.25" customHeight="1"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2"/>
    </row>
    <row r="4" ht="14.25" customHeight="1"/>
    <row r="5" ht="14.25" customHeight="1"/>
    <row r="6" ht="14.25" customHeight="1">
      <c r="B6" s="55" t="s">
        <v>51</v>
      </c>
      <c r="C6" s="56" t="s">
        <v>52</v>
      </c>
      <c r="D6" s="56" t="s">
        <v>53</v>
      </c>
      <c r="E6" s="56" t="s">
        <v>54</v>
      </c>
      <c r="F6" s="56" t="s">
        <v>55</v>
      </c>
      <c r="G6" s="56" t="s">
        <v>56</v>
      </c>
      <c r="H6" s="57" t="s">
        <v>35</v>
      </c>
      <c r="I6" s="57" t="s">
        <v>57</v>
      </c>
      <c r="M6" s="81" t="s">
        <v>155</v>
      </c>
      <c r="N6" s="82" t="s">
        <v>156</v>
      </c>
    </row>
    <row r="7" ht="14.25" customHeight="1">
      <c r="B7" s="58">
        <v>1001.0</v>
      </c>
      <c r="C7" s="59" t="s">
        <v>58</v>
      </c>
      <c r="D7" s="59" t="s">
        <v>59</v>
      </c>
      <c r="E7" s="59" t="s">
        <v>60</v>
      </c>
      <c r="F7" s="60">
        <v>10.0</v>
      </c>
      <c r="G7" s="60">
        <v>50.0</v>
      </c>
      <c r="H7" s="62">
        <f>PRODUCT('Q7'!$F7*'Q7'!$G7)</f>
        <v>500</v>
      </c>
      <c r="I7" s="61">
        <v>45413.0</v>
      </c>
      <c r="M7" s="83" t="s">
        <v>60</v>
      </c>
      <c r="N7" s="84">
        <f>SUMIFS('Q7'!$H$7:$H$56,'Q7'!$E$7:$E$56,'Q7'!$M7)</f>
        <v>7550</v>
      </c>
    </row>
    <row r="8" ht="14.25" customHeight="1">
      <c r="B8" s="58">
        <v>1002.0</v>
      </c>
      <c r="C8" s="59" t="s">
        <v>61</v>
      </c>
      <c r="D8" s="59" t="s">
        <v>62</v>
      </c>
      <c r="E8" s="59" t="s">
        <v>63</v>
      </c>
      <c r="F8" s="60">
        <v>20.0</v>
      </c>
      <c r="G8" s="60">
        <v>10.0</v>
      </c>
      <c r="H8" s="62">
        <f>PRODUCT('Q7'!$F8*'Q7'!$G8)</f>
        <v>200</v>
      </c>
      <c r="I8" s="61">
        <v>45444.0</v>
      </c>
      <c r="M8" s="83" t="s">
        <v>63</v>
      </c>
      <c r="N8" s="84">
        <f>SUMIFS('Q7'!$H$7:$H$56,'Q7'!$E$7:$E$56,'Q7'!$M8)</f>
        <v>2180</v>
      </c>
    </row>
    <row r="9" ht="14.25" customHeight="1">
      <c r="B9" s="58">
        <v>1003.0</v>
      </c>
      <c r="C9" s="59" t="s">
        <v>64</v>
      </c>
      <c r="D9" s="59" t="s">
        <v>65</v>
      </c>
      <c r="E9" s="59" t="s">
        <v>66</v>
      </c>
      <c r="F9" s="60">
        <v>15.0</v>
      </c>
      <c r="G9" s="60">
        <v>25.0</v>
      </c>
      <c r="H9" s="62">
        <f>PRODUCT('Q7'!$F9*'Q7'!$G9)</f>
        <v>375</v>
      </c>
      <c r="I9" s="61">
        <v>45474.0</v>
      </c>
      <c r="M9" s="83" t="s">
        <v>66</v>
      </c>
      <c r="N9" s="84">
        <f>SUMIFS('Q7'!$H$7:$H$56,'Q7'!$E$7:$E$56,'Q7'!$M9)</f>
        <v>3650</v>
      </c>
    </row>
    <row r="10" ht="14.25" customHeight="1">
      <c r="B10" s="58">
        <v>1004.0</v>
      </c>
      <c r="C10" s="59" t="s">
        <v>67</v>
      </c>
      <c r="D10" s="59" t="s">
        <v>68</v>
      </c>
      <c r="E10" s="59" t="s">
        <v>60</v>
      </c>
      <c r="F10" s="60">
        <v>5.0</v>
      </c>
      <c r="G10" s="60">
        <v>50.0</v>
      </c>
      <c r="H10" s="62">
        <f>PRODUCT('Q7'!$F10*'Q7'!$G10)</f>
        <v>250</v>
      </c>
      <c r="I10" s="61">
        <v>45505.0</v>
      </c>
      <c r="M10" s="83" t="s">
        <v>70</v>
      </c>
      <c r="N10" s="84">
        <f>SUMIFS('Q7'!$H$7:$H$56,'Q7'!$E$7:$E$56,'Q7'!$M10)</f>
        <v>1235</v>
      </c>
    </row>
    <row r="11" ht="14.25" customHeight="1">
      <c r="B11" s="58">
        <v>1005.0</v>
      </c>
      <c r="C11" s="59" t="s">
        <v>69</v>
      </c>
      <c r="D11" s="59" t="s">
        <v>59</v>
      </c>
      <c r="E11" s="59" t="s">
        <v>70</v>
      </c>
      <c r="F11" s="60">
        <v>30.0</v>
      </c>
      <c r="G11" s="60">
        <v>5.0</v>
      </c>
      <c r="H11" s="62">
        <f>PRODUCT('Q7'!$F11*'Q7'!$G11)</f>
        <v>150</v>
      </c>
      <c r="I11" s="61">
        <v>45566.0</v>
      </c>
      <c r="M11" s="85" t="s">
        <v>73</v>
      </c>
      <c r="N11" s="86">
        <f>SUMIFS('Q7'!$H$7:$H$56,'Q7'!$E$7:$E$56,'Q7'!$M11)</f>
        <v>1928</v>
      </c>
    </row>
    <row r="12" ht="14.25" customHeight="1">
      <c r="B12" s="58">
        <v>1006.0</v>
      </c>
      <c r="C12" s="59" t="s">
        <v>71</v>
      </c>
      <c r="D12" s="59" t="s">
        <v>62</v>
      </c>
      <c r="E12" s="59" t="s">
        <v>60</v>
      </c>
      <c r="F12" s="60">
        <v>12.0</v>
      </c>
      <c r="G12" s="60">
        <v>50.0</v>
      </c>
      <c r="H12" s="62">
        <f>PRODUCT('Q7'!$F12*'Q7'!$G12)</f>
        <v>600</v>
      </c>
      <c r="I12" s="61">
        <v>45597.0</v>
      </c>
      <c r="M12" s="85" t="s">
        <v>157</v>
      </c>
      <c r="N12" s="86">
        <f>SUM(N7:N11)</f>
        <v>16543</v>
      </c>
    </row>
    <row r="13" ht="14.25" customHeight="1">
      <c r="B13" s="58">
        <v>1007.0</v>
      </c>
      <c r="C13" s="59" t="s">
        <v>72</v>
      </c>
      <c r="D13" s="59" t="s">
        <v>65</v>
      </c>
      <c r="E13" s="59" t="s">
        <v>73</v>
      </c>
      <c r="F13" s="60">
        <v>25.0</v>
      </c>
      <c r="G13" s="60">
        <v>8.0</v>
      </c>
      <c r="H13" s="62">
        <f>PRODUCT('Q7'!$F13*'Q7'!$G13)</f>
        <v>200</v>
      </c>
      <c r="I13" s="62" t="s">
        <v>74</v>
      </c>
      <c r="L13" s="87" t="s">
        <v>158</v>
      </c>
    </row>
    <row r="14" ht="14.25" customHeight="1">
      <c r="B14" s="58">
        <v>1008.0</v>
      </c>
      <c r="C14" s="59" t="s">
        <v>75</v>
      </c>
      <c r="D14" s="59" t="s">
        <v>68</v>
      </c>
      <c r="E14" s="59" t="s">
        <v>63</v>
      </c>
      <c r="F14" s="60">
        <v>18.0</v>
      </c>
      <c r="G14" s="60">
        <v>10.0</v>
      </c>
      <c r="H14" s="62">
        <f>PRODUCT('Q7'!$F14*'Q7'!$G14)</f>
        <v>180</v>
      </c>
      <c r="I14" s="62" t="s">
        <v>76</v>
      </c>
    </row>
    <row r="15" ht="14.25" customHeight="1">
      <c r="B15" s="58">
        <v>1009.0</v>
      </c>
      <c r="C15" s="59" t="s">
        <v>77</v>
      </c>
      <c r="D15" s="59" t="s">
        <v>59</v>
      </c>
      <c r="E15" s="59" t="s">
        <v>66</v>
      </c>
      <c r="F15" s="60">
        <v>22.0</v>
      </c>
      <c r="G15" s="60">
        <v>25.0</v>
      </c>
      <c r="H15" s="62">
        <f>PRODUCT('Q7'!$F15*'Q7'!$G15)</f>
        <v>550</v>
      </c>
      <c r="I15" s="62" t="s">
        <v>78</v>
      </c>
    </row>
    <row r="16" ht="14.25" customHeight="1">
      <c r="B16" s="58">
        <v>1010.0</v>
      </c>
      <c r="C16" s="59" t="s">
        <v>79</v>
      </c>
      <c r="D16" s="59" t="s">
        <v>62</v>
      </c>
      <c r="E16" s="59" t="s">
        <v>60</v>
      </c>
      <c r="F16" s="60">
        <v>8.0</v>
      </c>
      <c r="G16" s="60">
        <v>50.0</v>
      </c>
      <c r="H16" s="62">
        <f>PRODUCT('Q7'!$F16*'Q7'!$G16)</f>
        <v>400</v>
      </c>
      <c r="I16" s="62" t="s">
        <v>80</v>
      </c>
    </row>
    <row r="17" ht="14.25" customHeight="1">
      <c r="B17" s="58">
        <v>1011.0</v>
      </c>
      <c r="C17" s="59" t="s">
        <v>81</v>
      </c>
      <c r="D17" s="59" t="s">
        <v>65</v>
      </c>
      <c r="E17" s="59" t="s">
        <v>70</v>
      </c>
      <c r="F17" s="60">
        <v>40.0</v>
      </c>
      <c r="G17" s="60">
        <v>5.0</v>
      </c>
      <c r="H17" s="62">
        <f>PRODUCT('Q7'!$F17*'Q7'!$G17)</f>
        <v>200</v>
      </c>
      <c r="I17" s="62" t="s">
        <v>82</v>
      </c>
    </row>
    <row r="18" ht="14.25" customHeight="1">
      <c r="B18" s="58">
        <v>1012.0</v>
      </c>
      <c r="C18" s="59" t="s">
        <v>83</v>
      </c>
      <c r="D18" s="59" t="s">
        <v>68</v>
      </c>
      <c r="E18" s="59" t="s">
        <v>73</v>
      </c>
      <c r="F18" s="60">
        <v>35.0</v>
      </c>
      <c r="G18" s="60">
        <v>8.0</v>
      </c>
      <c r="H18" s="62">
        <f>PRODUCT('Q7'!$F18*'Q7'!$G18)</f>
        <v>280</v>
      </c>
      <c r="I18" s="62" t="s">
        <v>84</v>
      </c>
    </row>
    <row r="19" ht="14.25" customHeight="1">
      <c r="B19" s="58">
        <v>1013.0</v>
      </c>
      <c r="C19" s="59" t="s">
        <v>85</v>
      </c>
      <c r="D19" s="59" t="s">
        <v>59</v>
      </c>
      <c r="E19" s="59" t="s">
        <v>60</v>
      </c>
      <c r="F19" s="60">
        <v>14.0</v>
      </c>
      <c r="G19" s="60">
        <v>50.0</v>
      </c>
      <c r="H19" s="62">
        <f>PRODUCT('Q7'!$F19*'Q7'!$G19)</f>
        <v>700</v>
      </c>
      <c r="I19" s="62" t="s">
        <v>86</v>
      </c>
    </row>
    <row r="20" ht="14.25" customHeight="1">
      <c r="B20" s="58">
        <v>1014.0</v>
      </c>
      <c r="C20" s="59" t="s">
        <v>87</v>
      </c>
      <c r="D20" s="59" t="s">
        <v>62</v>
      </c>
      <c r="E20" s="59" t="s">
        <v>63</v>
      </c>
      <c r="F20" s="60">
        <v>28.0</v>
      </c>
      <c r="G20" s="60">
        <v>10.0</v>
      </c>
      <c r="H20" s="62">
        <f>PRODUCT('Q7'!$F20*'Q7'!$G20)</f>
        <v>280</v>
      </c>
      <c r="I20" s="62" t="s">
        <v>88</v>
      </c>
    </row>
    <row r="21" ht="14.25" customHeight="1">
      <c r="B21" s="58">
        <v>1015.0</v>
      </c>
      <c r="C21" s="59" t="s">
        <v>89</v>
      </c>
      <c r="D21" s="59" t="s">
        <v>65</v>
      </c>
      <c r="E21" s="59" t="s">
        <v>66</v>
      </c>
      <c r="F21" s="60">
        <v>12.0</v>
      </c>
      <c r="G21" s="60">
        <v>25.0</v>
      </c>
      <c r="H21" s="62">
        <f>PRODUCT('Q7'!$F21*'Q7'!$G21)</f>
        <v>300</v>
      </c>
      <c r="I21" s="62" t="s">
        <v>90</v>
      </c>
    </row>
    <row r="22" ht="14.25" customHeight="1">
      <c r="B22" s="58">
        <v>1016.0</v>
      </c>
      <c r="C22" s="59" t="s">
        <v>91</v>
      </c>
      <c r="D22" s="59" t="s">
        <v>68</v>
      </c>
      <c r="E22" s="59" t="s">
        <v>70</v>
      </c>
      <c r="F22" s="60">
        <v>25.0</v>
      </c>
      <c r="G22" s="60">
        <v>5.0</v>
      </c>
      <c r="H22" s="62">
        <f>PRODUCT('Q7'!$F22*'Q7'!$G22)</f>
        <v>125</v>
      </c>
      <c r="I22" s="62" t="s">
        <v>92</v>
      </c>
    </row>
    <row r="23" ht="14.25" customHeight="1">
      <c r="B23" s="58">
        <v>1017.0</v>
      </c>
      <c r="C23" s="59" t="s">
        <v>93</v>
      </c>
      <c r="D23" s="59" t="s">
        <v>59</v>
      </c>
      <c r="E23" s="59" t="s">
        <v>73</v>
      </c>
      <c r="F23" s="60">
        <v>20.0</v>
      </c>
      <c r="G23" s="60">
        <v>8.0</v>
      </c>
      <c r="H23" s="62">
        <f>PRODUCT('Q7'!$F23*'Q7'!$G23)</f>
        <v>160</v>
      </c>
      <c r="I23" s="62" t="s">
        <v>94</v>
      </c>
    </row>
    <row r="24" ht="14.25" customHeight="1">
      <c r="B24" s="58">
        <v>1018.0</v>
      </c>
      <c r="C24" s="59" t="s">
        <v>95</v>
      </c>
      <c r="D24" s="59" t="s">
        <v>62</v>
      </c>
      <c r="E24" s="59" t="s">
        <v>60</v>
      </c>
      <c r="F24" s="60">
        <v>10.0</v>
      </c>
      <c r="G24" s="60">
        <v>50.0</v>
      </c>
      <c r="H24" s="62">
        <f>PRODUCT('Q7'!$F24*'Q7'!$G24)</f>
        <v>500</v>
      </c>
      <c r="I24" s="62" t="s">
        <v>96</v>
      </c>
    </row>
    <row r="25" ht="14.25" customHeight="1">
      <c r="B25" s="58">
        <v>1019.0</v>
      </c>
      <c r="C25" s="59" t="s">
        <v>97</v>
      </c>
      <c r="D25" s="59" t="s">
        <v>65</v>
      </c>
      <c r="E25" s="59" t="s">
        <v>63</v>
      </c>
      <c r="F25" s="60">
        <v>15.0</v>
      </c>
      <c r="G25" s="60">
        <v>10.0</v>
      </c>
      <c r="H25" s="62">
        <f>PRODUCT('Q7'!$F25*'Q7'!$G25)</f>
        <v>150</v>
      </c>
      <c r="I25" s="62" t="s">
        <v>98</v>
      </c>
    </row>
    <row r="26" ht="14.25" customHeight="1">
      <c r="B26" s="58">
        <v>1020.0</v>
      </c>
      <c r="C26" s="59" t="s">
        <v>99</v>
      </c>
      <c r="D26" s="59" t="s">
        <v>68</v>
      </c>
      <c r="E26" s="59" t="s">
        <v>66</v>
      </c>
      <c r="F26" s="60">
        <v>18.0</v>
      </c>
      <c r="G26" s="60">
        <v>25.0</v>
      </c>
      <c r="H26" s="62">
        <f>PRODUCT('Q7'!$F26*'Q7'!$G26)</f>
        <v>450</v>
      </c>
      <c r="I26" s="61">
        <v>45293.0</v>
      </c>
    </row>
    <row r="27" ht="14.25" customHeight="1">
      <c r="B27" s="58">
        <v>1021.0</v>
      </c>
      <c r="C27" s="59" t="s">
        <v>100</v>
      </c>
      <c r="D27" s="59" t="s">
        <v>59</v>
      </c>
      <c r="E27" s="59" t="s">
        <v>60</v>
      </c>
      <c r="F27" s="60">
        <v>9.0</v>
      </c>
      <c r="G27" s="60">
        <v>50.0</v>
      </c>
      <c r="H27" s="62">
        <f>PRODUCT('Q7'!$F27*'Q7'!$G27)</f>
        <v>450</v>
      </c>
      <c r="I27" s="61">
        <v>45324.0</v>
      </c>
    </row>
    <row r="28" ht="14.25" customHeight="1">
      <c r="B28" s="58">
        <v>1022.0</v>
      </c>
      <c r="C28" s="59" t="s">
        <v>101</v>
      </c>
      <c r="D28" s="59" t="s">
        <v>62</v>
      </c>
      <c r="E28" s="59" t="s">
        <v>70</v>
      </c>
      <c r="F28" s="60">
        <v>35.0</v>
      </c>
      <c r="G28" s="60">
        <v>5.0</v>
      </c>
      <c r="H28" s="62">
        <f>PRODUCT('Q7'!$F28*'Q7'!$G28)</f>
        <v>175</v>
      </c>
      <c r="I28" s="61">
        <v>45353.0</v>
      </c>
    </row>
    <row r="29" ht="14.25" customHeight="1">
      <c r="B29" s="58">
        <v>1023.0</v>
      </c>
      <c r="C29" s="59" t="s">
        <v>102</v>
      </c>
      <c r="D29" s="59" t="s">
        <v>65</v>
      </c>
      <c r="E29" s="59" t="s">
        <v>73</v>
      </c>
      <c r="F29" s="60">
        <v>30.0</v>
      </c>
      <c r="G29" s="60">
        <v>8.0</v>
      </c>
      <c r="H29" s="62">
        <f>PRODUCT('Q7'!$F29*'Q7'!$G29)</f>
        <v>240</v>
      </c>
      <c r="I29" s="61">
        <v>45384.0</v>
      </c>
    </row>
    <row r="30" ht="14.25" customHeight="1">
      <c r="B30" s="58">
        <v>1024.0</v>
      </c>
      <c r="C30" s="59" t="s">
        <v>103</v>
      </c>
      <c r="D30" s="59" t="s">
        <v>68</v>
      </c>
      <c r="E30" s="59" t="s">
        <v>60</v>
      </c>
      <c r="F30" s="60">
        <v>11.0</v>
      </c>
      <c r="G30" s="60">
        <v>50.0</v>
      </c>
      <c r="H30" s="62">
        <f>PRODUCT('Q7'!$F30*'Q7'!$G30)</f>
        <v>550</v>
      </c>
      <c r="I30" s="61">
        <v>45445.0</v>
      </c>
    </row>
    <row r="31" ht="14.25" customHeight="1">
      <c r="B31" s="58">
        <v>1025.0</v>
      </c>
      <c r="C31" s="59" t="s">
        <v>104</v>
      </c>
      <c r="D31" s="59" t="s">
        <v>59</v>
      </c>
      <c r="E31" s="59" t="s">
        <v>63</v>
      </c>
      <c r="F31" s="60">
        <v>14.0</v>
      </c>
      <c r="G31" s="60">
        <v>10.0</v>
      </c>
      <c r="H31" s="62">
        <f>PRODUCT('Q7'!$F31*'Q7'!$G31)</f>
        <v>140</v>
      </c>
      <c r="I31" s="61">
        <v>45475.0</v>
      </c>
    </row>
    <row r="32" ht="14.25" customHeight="1">
      <c r="B32" s="58">
        <v>1026.0</v>
      </c>
      <c r="C32" s="59" t="s">
        <v>105</v>
      </c>
      <c r="D32" s="59" t="s">
        <v>62</v>
      </c>
      <c r="E32" s="59" t="s">
        <v>66</v>
      </c>
      <c r="F32" s="60">
        <v>16.0</v>
      </c>
      <c r="G32" s="60">
        <v>25.0</v>
      </c>
      <c r="H32" s="62">
        <f>PRODUCT('Q7'!$F32*'Q7'!$G32)</f>
        <v>400</v>
      </c>
      <c r="I32" s="61">
        <v>45506.0</v>
      </c>
    </row>
    <row r="33" ht="14.25" customHeight="1">
      <c r="B33" s="58">
        <v>1027.0</v>
      </c>
      <c r="C33" s="59" t="s">
        <v>106</v>
      </c>
      <c r="D33" s="59" t="s">
        <v>65</v>
      </c>
      <c r="E33" s="59" t="s">
        <v>70</v>
      </c>
      <c r="F33" s="60">
        <v>22.0</v>
      </c>
      <c r="G33" s="60">
        <v>5.0</v>
      </c>
      <c r="H33" s="62">
        <f>PRODUCT('Q7'!$F33*'Q7'!$G33)</f>
        <v>110</v>
      </c>
      <c r="I33" s="61">
        <v>45537.0</v>
      </c>
    </row>
    <row r="34" ht="14.25" customHeight="1">
      <c r="B34" s="58">
        <v>1028.0</v>
      </c>
      <c r="C34" s="59" t="s">
        <v>107</v>
      </c>
      <c r="D34" s="59" t="s">
        <v>68</v>
      </c>
      <c r="E34" s="59" t="s">
        <v>73</v>
      </c>
      <c r="F34" s="60">
        <v>27.0</v>
      </c>
      <c r="G34" s="60">
        <v>8.0</v>
      </c>
      <c r="H34" s="62">
        <f>PRODUCT('Q7'!$F34*'Q7'!$G34)</f>
        <v>216</v>
      </c>
      <c r="I34" s="61">
        <v>45567.0</v>
      </c>
    </row>
    <row r="35" ht="14.25" customHeight="1">
      <c r="B35" s="58">
        <v>1029.0</v>
      </c>
      <c r="C35" s="59" t="s">
        <v>108</v>
      </c>
      <c r="D35" s="59" t="s">
        <v>59</v>
      </c>
      <c r="E35" s="59" t="s">
        <v>60</v>
      </c>
      <c r="F35" s="60">
        <v>13.0</v>
      </c>
      <c r="G35" s="60">
        <v>50.0</v>
      </c>
      <c r="H35" s="62">
        <f>PRODUCT('Q7'!$F35*'Q7'!$G35)</f>
        <v>650</v>
      </c>
      <c r="I35" s="61">
        <v>45628.0</v>
      </c>
    </row>
    <row r="36" ht="14.25" customHeight="1">
      <c r="B36" s="58">
        <v>1030.0</v>
      </c>
      <c r="C36" s="59" t="s">
        <v>109</v>
      </c>
      <c r="D36" s="59" t="s">
        <v>62</v>
      </c>
      <c r="E36" s="59" t="s">
        <v>63</v>
      </c>
      <c r="F36" s="60">
        <v>32.0</v>
      </c>
      <c r="G36" s="60">
        <v>10.0</v>
      </c>
      <c r="H36" s="62">
        <f>PRODUCT('Q7'!$F36*'Q7'!$G36)</f>
        <v>320</v>
      </c>
      <c r="I36" s="62" t="s">
        <v>110</v>
      </c>
    </row>
    <row r="37" ht="14.25" customHeight="1">
      <c r="B37" s="58">
        <v>1031.0</v>
      </c>
      <c r="C37" s="59" t="s">
        <v>111</v>
      </c>
      <c r="D37" s="59" t="s">
        <v>65</v>
      </c>
      <c r="E37" s="59" t="s">
        <v>66</v>
      </c>
      <c r="F37" s="60">
        <v>10.0</v>
      </c>
      <c r="G37" s="60">
        <v>25.0</v>
      </c>
      <c r="H37" s="62">
        <f>PRODUCT('Q7'!$F37*'Q7'!$G37)</f>
        <v>250</v>
      </c>
      <c r="I37" s="62" t="s">
        <v>112</v>
      </c>
    </row>
    <row r="38" ht="14.25" customHeight="1">
      <c r="B38" s="58">
        <v>1032.0</v>
      </c>
      <c r="C38" s="59" t="s">
        <v>113</v>
      </c>
      <c r="D38" s="59" t="s">
        <v>68</v>
      </c>
      <c r="E38" s="59" t="s">
        <v>70</v>
      </c>
      <c r="F38" s="60">
        <v>18.0</v>
      </c>
      <c r="G38" s="60">
        <v>5.0</v>
      </c>
      <c r="H38" s="62">
        <f>PRODUCT('Q7'!$F38*'Q7'!$G38)</f>
        <v>90</v>
      </c>
      <c r="I38" s="62" t="s">
        <v>114</v>
      </c>
    </row>
    <row r="39" ht="14.25" customHeight="1">
      <c r="B39" s="58">
        <v>1033.0</v>
      </c>
      <c r="C39" s="59" t="s">
        <v>115</v>
      </c>
      <c r="D39" s="59" t="s">
        <v>59</v>
      </c>
      <c r="E39" s="59" t="s">
        <v>73</v>
      </c>
      <c r="F39" s="60">
        <v>22.0</v>
      </c>
      <c r="G39" s="60">
        <v>8.0</v>
      </c>
      <c r="H39" s="62">
        <f>PRODUCT('Q7'!$F39*'Q7'!$G39)</f>
        <v>176</v>
      </c>
      <c r="I39" s="62" t="s">
        <v>116</v>
      </c>
    </row>
    <row r="40" ht="14.25" customHeight="1">
      <c r="B40" s="58">
        <v>1034.0</v>
      </c>
      <c r="C40" s="59" t="s">
        <v>117</v>
      </c>
      <c r="D40" s="59" t="s">
        <v>62</v>
      </c>
      <c r="E40" s="59" t="s">
        <v>60</v>
      </c>
      <c r="F40" s="60">
        <v>17.0</v>
      </c>
      <c r="G40" s="60">
        <v>50.0</v>
      </c>
      <c r="H40" s="62">
        <f>PRODUCT('Q7'!$F40*'Q7'!$G40)</f>
        <v>850</v>
      </c>
      <c r="I40" s="62" t="s">
        <v>118</v>
      </c>
    </row>
    <row r="41" ht="14.25" customHeight="1">
      <c r="B41" s="58">
        <v>1035.0</v>
      </c>
      <c r="C41" s="59" t="s">
        <v>119</v>
      </c>
      <c r="D41" s="59" t="s">
        <v>65</v>
      </c>
      <c r="E41" s="59" t="s">
        <v>63</v>
      </c>
      <c r="F41" s="60">
        <v>19.0</v>
      </c>
      <c r="G41" s="60">
        <v>10.0</v>
      </c>
      <c r="H41" s="62">
        <f>PRODUCT('Q7'!$F41*'Q7'!$G41)</f>
        <v>190</v>
      </c>
      <c r="I41" s="62" t="s">
        <v>120</v>
      </c>
    </row>
    <row r="42" ht="14.25" customHeight="1">
      <c r="B42" s="58">
        <v>1036.0</v>
      </c>
      <c r="C42" s="59" t="s">
        <v>121</v>
      </c>
      <c r="D42" s="59" t="s">
        <v>68</v>
      </c>
      <c r="E42" s="59" t="s">
        <v>66</v>
      </c>
      <c r="F42" s="60">
        <v>15.0</v>
      </c>
      <c r="G42" s="60">
        <v>25.0</v>
      </c>
      <c r="H42" s="62">
        <f>PRODUCT('Q7'!$F42*'Q7'!$G42)</f>
        <v>375</v>
      </c>
      <c r="I42" s="62" t="s">
        <v>122</v>
      </c>
    </row>
    <row r="43" ht="14.25" customHeight="1">
      <c r="B43" s="58">
        <v>1037.0</v>
      </c>
      <c r="C43" s="59" t="s">
        <v>123</v>
      </c>
      <c r="D43" s="59" t="s">
        <v>59</v>
      </c>
      <c r="E43" s="59" t="s">
        <v>70</v>
      </c>
      <c r="F43" s="60">
        <v>28.0</v>
      </c>
      <c r="G43" s="60">
        <v>5.0</v>
      </c>
      <c r="H43" s="62">
        <f>PRODUCT('Q7'!$F43*'Q7'!$G43)</f>
        <v>140</v>
      </c>
      <c r="I43" s="62" t="s">
        <v>124</v>
      </c>
    </row>
    <row r="44" ht="14.25" customHeight="1">
      <c r="B44" s="58">
        <v>1038.0</v>
      </c>
      <c r="C44" s="59" t="s">
        <v>125</v>
      </c>
      <c r="D44" s="59" t="s">
        <v>62</v>
      </c>
      <c r="E44" s="59" t="s">
        <v>73</v>
      </c>
      <c r="F44" s="60">
        <v>24.0</v>
      </c>
      <c r="G44" s="60">
        <v>8.0</v>
      </c>
      <c r="H44" s="62">
        <f>PRODUCT('Q7'!$F44*'Q7'!$G44)</f>
        <v>192</v>
      </c>
      <c r="I44" s="62" t="s">
        <v>126</v>
      </c>
    </row>
    <row r="45" ht="14.25" customHeight="1">
      <c r="B45" s="58">
        <v>1039.0</v>
      </c>
      <c r="C45" s="59" t="s">
        <v>127</v>
      </c>
      <c r="D45" s="59" t="s">
        <v>65</v>
      </c>
      <c r="E45" s="59" t="s">
        <v>60</v>
      </c>
      <c r="F45" s="60">
        <v>16.0</v>
      </c>
      <c r="G45" s="60">
        <v>50.0</v>
      </c>
      <c r="H45" s="62">
        <f>PRODUCT('Q7'!$F45*'Q7'!$G45)</f>
        <v>800</v>
      </c>
      <c r="I45" s="62" t="s">
        <v>128</v>
      </c>
    </row>
    <row r="46" ht="14.25" customHeight="1">
      <c r="B46" s="58">
        <v>1040.0</v>
      </c>
      <c r="C46" s="59" t="s">
        <v>129</v>
      </c>
      <c r="D46" s="59" t="s">
        <v>68</v>
      </c>
      <c r="E46" s="59" t="s">
        <v>63</v>
      </c>
      <c r="F46" s="60">
        <v>27.0</v>
      </c>
      <c r="G46" s="60">
        <v>10.0</v>
      </c>
      <c r="H46" s="62">
        <f>PRODUCT('Q7'!$F46*'Q7'!$G46)</f>
        <v>270</v>
      </c>
      <c r="I46" s="62" t="s">
        <v>130</v>
      </c>
    </row>
    <row r="47" ht="14.25" customHeight="1">
      <c r="B47" s="58">
        <v>1041.0</v>
      </c>
      <c r="C47" s="59" t="s">
        <v>131</v>
      </c>
      <c r="D47" s="59" t="s">
        <v>59</v>
      </c>
      <c r="E47" s="59" t="s">
        <v>66</v>
      </c>
      <c r="F47" s="60">
        <v>21.0</v>
      </c>
      <c r="G47" s="60">
        <v>25.0</v>
      </c>
      <c r="H47" s="62">
        <f>PRODUCT('Q7'!$F47*'Q7'!$G47)</f>
        <v>525</v>
      </c>
      <c r="I47" s="62" t="s">
        <v>132</v>
      </c>
    </row>
    <row r="48" ht="14.25" customHeight="1">
      <c r="B48" s="58">
        <v>1042.0</v>
      </c>
      <c r="C48" s="59" t="s">
        <v>133</v>
      </c>
      <c r="D48" s="59" t="s">
        <v>62</v>
      </c>
      <c r="E48" s="59" t="s">
        <v>70</v>
      </c>
      <c r="F48" s="60">
        <v>30.0</v>
      </c>
      <c r="G48" s="60">
        <v>5.0</v>
      </c>
      <c r="H48" s="62">
        <f>PRODUCT('Q7'!$F48*'Q7'!$G48)</f>
        <v>150</v>
      </c>
      <c r="I48" s="62" t="s">
        <v>134</v>
      </c>
    </row>
    <row r="49" ht="14.25" customHeight="1">
      <c r="B49" s="58">
        <v>1043.0</v>
      </c>
      <c r="C49" s="59" t="s">
        <v>135</v>
      </c>
      <c r="D49" s="59" t="s">
        <v>65</v>
      </c>
      <c r="E49" s="59" t="s">
        <v>73</v>
      </c>
      <c r="F49" s="60">
        <v>26.0</v>
      </c>
      <c r="G49" s="60">
        <v>8.0</v>
      </c>
      <c r="H49" s="62">
        <f>PRODUCT('Q7'!$F49*'Q7'!$G49)</f>
        <v>208</v>
      </c>
      <c r="I49" s="61">
        <v>45294.0</v>
      </c>
    </row>
    <row r="50" ht="14.25" customHeight="1">
      <c r="B50" s="58">
        <v>1044.0</v>
      </c>
      <c r="C50" s="59" t="s">
        <v>136</v>
      </c>
      <c r="D50" s="59" t="s">
        <v>68</v>
      </c>
      <c r="E50" s="59" t="s">
        <v>60</v>
      </c>
      <c r="F50" s="60">
        <v>14.0</v>
      </c>
      <c r="G50" s="60">
        <v>50.0</v>
      </c>
      <c r="H50" s="62">
        <f>PRODUCT('Q7'!$F50*'Q7'!$G50)</f>
        <v>700</v>
      </c>
      <c r="I50" s="61">
        <v>45325.0</v>
      </c>
    </row>
    <row r="51" ht="14.25" customHeight="1">
      <c r="B51" s="58">
        <v>1045.0</v>
      </c>
      <c r="C51" s="59" t="s">
        <v>137</v>
      </c>
      <c r="D51" s="59" t="s">
        <v>59</v>
      </c>
      <c r="E51" s="59" t="s">
        <v>63</v>
      </c>
      <c r="F51" s="60">
        <v>20.0</v>
      </c>
      <c r="G51" s="60">
        <v>10.0</v>
      </c>
      <c r="H51" s="62">
        <f>PRODUCT('Q7'!$F51*'Q7'!$G51)</f>
        <v>200</v>
      </c>
      <c r="I51" s="61">
        <v>45354.0</v>
      </c>
    </row>
    <row r="52" ht="14.25" customHeight="1">
      <c r="B52" s="58">
        <v>1046.0</v>
      </c>
      <c r="C52" s="59" t="s">
        <v>138</v>
      </c>
      <c r="D52" s="59" t="s">
        <v>62</v>
      </c>
      <c r="E52" s="59" t="s">
        <v>66</v>
      </c>
      <c r="F52" s="60">
        <v>17.0</v>
      </c>
      <c r="G52" s="60">
        <v>25.0</v>
      </c>
      <c r="H52" s="62">
        <f>PRODUCT('Q7'!$F52*'Q7'!$G52)</f>
        <v>425</v>
      </c>
      <c r="I52" s="61">
        <v>45385.0</v>
      </c>
    </row>
    <row r="53" ht="14.25" customHeight="1">
      <c r="B53" s="58">
        <v>1047.0</v>
      </c>
      <c r="C53" s="59" t="s">
        <v>139</v>
      </c>
      <c r="D53" s="59" t="s">
        <v>65</v>
      </c>
      <c r="E53" s="59" t="s">
        <v>70</v>
      </c>
      <c r="F53" s="60">
        <v>19.0</v>
      </c>
      <c r="G53" s="60">
        <v>5.0</v>
      </c>
      <c r="H53" s="62">
        <f>PRODUCT('Q7'!$F53*'Q7'!$G53)</f>
        <v>95</v>
      </c>
      <c r="I53" s="61">
        <v>45415.0</v>
      </c>
    </row>
    <row r="54" ht="14.25" customHeight="1">
      <c r="B54" s="58">
        <v>1048.0</v>
      </c>
      <c r="C54" s="59" t="s">
        <v>140</v>
      </c>
      <c r="D54" s="59" t="s">
        <v>68</v>
      </c>
      <c r="E54" s="59" t="s">
        <v>73</v>
      </c>
      <c r="F54" s="60">
        <v>32.0</v>
      </c>
      <c r="G54" s="60">
        <v>8.0</v>
      </c>
      <c r="H54" s="62">
        <f>PRODUCT('Q7'!$F54*'Q7'!$G54)</f>
        <v>256</v>
      </c>
      <c r="I54" s="61">
        <v>45446.0</v>
      </c>
    </row>
    <row r="55" ht="14.25" customHeight="1">
      <c r="B55" s="58">
        <v>1049.0</v>
      </c>
      <c r="C55" s="59" t="s">
        <v>141</v>
      </c>
      <c r="D55" s="59" t="s">
        <v>59</v>
      </c>
      <c r="E55" s="59" t="s">
        <v>60</v>
      </c>
      <c r="F55" s="60">
        <v>12.0</v>
      </c>
      <c r="G55" s="60">
        <v>50.0</v>
      </c>
      <c r="H55" s="62">
        <f>PRODUCT('Q7'!$F55*'Q7'!$G55)</f>
        <v>600</v>
      </c>
      <c r="I55" s="61">
        <v>45476.0</v>
      </c>
    </row>
    <row r="56" ht="14.25" customHeight="1">
      <c r="B56" s="63">
        <v>1050.0</v>
      </c>
      <c r="C56" s="64" t="s">
        <v>142</v>
      </c>
      <c r="D56" s="64" t="s">
        <v>62</v>
      </c>
      <c r="E56" s="64" t="s">
        <v>63</v>
      </c>
      <c r="F56" s="65">
        <v>25.0</v>
      </c>
      <c r="G56" s="65">
        <v>10.0</v>
      </c>
      <c r="H56" s="79">
        <f>PRODUCT('Q7'!$F56*'Q7'!$G56)</f>
        <v>250</v>
      </c>
      <c r="I56" s="66">
        <v>45507.0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Q3"/>
    <mergeCell ref="L13:P13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32.25"/>
    <col customWidth="1" min="10" max="12" width="8.63"/>
    <col customWidth="1" min="13" max="13" width="26.75"/>
    <col customWidth="1" min="14" max="14" width="11.88"/>
    <col customWidth="1" min="15" max="26" width="8.63"/>
  </cols>
  <sheetData>
    <row r="1" ht="14.25" customHeight="1"/>
    <row r="2" ht="14.25" customHeight="1">
      <c r="B2" s="67" t="s">
        <v>159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9"/>
    </row>
    <row r="3" ht="14.25" customHeight="1"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2"/>
    </row>
    <row r="4" ht="14.25" customHeight="1"/>
    <row r="5" ht="14.25" customHeight="1"/>
    <row r="6" ht="14.25" customHeight="1">
      <c r="B6" s="55" t="s">
        <v>51</v>
      </c>
      <c r="C6" s="56" t="s">
        <v>52</v>
      </c>
      <c r="D6" s="56" t="s">
        <v>53</v>
      </c>
      <c r="E6" s="56" t="s">
        <v>54</v>
      </c>
      <c r="F6" s="56" t="s">
        <v>55</v>
      </c>
      <c r="G6" s="56" t="s">
        <v>56</v>
      </c>
      <c r="H6" s="57" t="s">
        <v>35</v>
      </c>
      <c r="I6" s="57" t="s">
        <v>57</v>
      </c>
      <c r="M6" s="88" t="s">
        <v>160</v>
      </c>
      <c r="N6" s="88" t="s">
        <v>35</v>
      </c>
    </row>
    <row r="7" ht="14.25" customHeight="1">
      <c r="B7" s="58">
        <v>1001.0</v>
      </c>
      <c r="C7" s="59" t="s">
        <v>58</v>
      </c>
      <c r="D7" s="59" t="s">
        <v>59</v>
      </c>
      <c r="E7" s="59" t="s">
        <v>60</v>
      </c>
      <c r="F7" s="60">
        <v>10.0</v>
      </c>
      <c r="G7" s="60">
        <v>50.0</v>
      </c>
      <c r="H7" s="62">
        <f>PRODUCT('Q8'!$F7*'Q8'!$G7)</f>
        <v>500</v>
      </c>
      <c r="I7" s="89">
        <v>45413.0</v>
      </c>
      <c r="M7" s="90">
        <v>45413.0</v>
      </c>
      <c r="N7" s="91">
        <f>PRODUCT('Q8'!$F7*'Q8'!$G7)</f>
        <v>500</v>
      </c>
    </row>
    <row r="8" ht="14.25" customHeight="1">
      <c r="B8" s="58">
        <v>1002.0</v>
      </c>
      <c r="C8" s="59" t="s">
        <v>61</v>
      </c>
      <c r="D8" s="59" t="s">
        <v>62</v>
      </c>
      <c r="E8" s="59" t="s">
        <v>63</v>
      </c>
      <c r="F8" s="60">
        <v>20.0</v>
      </c>
      <c r="G8" s="60">
        <v>10.0</v>
      </c>
      <c r="H8" s="62">
        <f>PRODUCT('Q8'!$F8*'Q8'!$G8)</f>
        <v>200</v>
      </c>
      <c r="I8" s="89">
        <v>45444.0</v>
      </c>
      <c r="M8" s="92">
        <v>45444.0</v>
      </c>
      <c r="N8" s="62">
        <f>PRODUCT('Q8'!$F8*'Q8'!$G8)</f>
        <v>200</v>
      </c>
    </row>
    <row r="9" ht="14.25" customHeight="1">
      <c r="B9" s="58">
        <v>1003.0</v>
      </c>
      <c r="C9" s="59" t="s">
        <v>64</v>
      </c>
      <c r="D9" s="59" t="s">
        <v>65</v>
      </c>
      <c r="E9" s="59" t="s">
        <v>66</v>
      </c>
      <c r="F9" s="60">
        <v>15.0</v>
      </c>
      <c r="G9" s="60">
        <v>25.0</v>
      </c>
      <c r="H9" s="62">
        <f>PRODUCT('Q8'!$F9*'Q8'!$G9)</f>
        <v>375</v>
      </c>
      <c r="I9" s="89">
        <v>45474.0</v>
      </c>
      <c r="M9" s="90">
        <v>45474.0</v>
      </c>
      <c r="N9" s="91">
        <f>PRODUCT('Q8'!$F9*'Q8'!$G9)</f>
        <v>375</v>
      </c>
    </row>
    <row r="10" ht="14.25" customHeight="1">
      <c r="B10" s="58">
        <v>1004.0</v>
      </c>
      <c r="C10" s="59" t="s">
        <v>67</v>
      </c>
      <c r="D10" s="59" t="s">
        <v>68</v>
      </c>
      <c r="E10" s="59" t="s">
        <v>60</v>
      </c>
      <c r="F10" s="60">
        <v>5.0</v>
      </c>
      <c r="G10" s="60">
        <v>50.0</v>
      </c>
      <c r="H10" s="62">
        <f>PRODUCT('Q8'!$F10*'Q8'!$G10)</f>
        <v>250</v>
      </c>
      <c r="I10" s="89">
        <v>45505.0</v>
      </c>
      <c r="M10" s="92">
        <v>45505.0</v>
      </c>
      <c r="N10" s="62">
        <f>PRODUCT('Q8'!$F10*'Q8'!$G10)</f>
        <v>250</v>
      </c>
    </row>
    <row r="11" ht="14.25" customHeight="1">
      <c r="B11" s="58">
        <v>1005.0</v>
      </c>
      <c r="C11" s="59" t="s">
        <v>69</v>
      </c>
      <c r="D11" s="59" t="s">
        <v>59</v>
      </c>
      <c r="E11" s="59" t="s">
        <v>70</v>
      </c>
      <c r="F11" s="60">
        <v>30.0</v>
      </c>
      <c r="G11" s="60">
        <v>5.0</v>
      </c>
      <c r="H11" s="62">
        <f>PRODUCT('Q8'!$F11*'Q8'!$G11)</f>
        <v>150</v>
      </c>
      <c r="I11" s="89">
        <v>45566.0</v>
      </c>
      <c r="M11" s="90">
        <v>45566.0</v>
      </c>
      <c r="N11" s="91">
        <f>PRODUCT('Q8'!$F11*'Q8'!$G11)</f>
        <v>150</v>
      </c>
    </row>
    <row r="12" ht="14.25" customHeight="1">
      <c r="B12" s="58">
        <v>1006.0</v>
      </c>
      <c r="C12" s="59" t="s">
        <v>71</v>
      </c>
      <c r="D12" s="59" t="s">
        <v>62</v>
      </c>
      <c r="E12" s="59" t="s">
        <v>60</v>
      </c>
      <c r="F12" s="60">
        <v>12.0</v>
      </c>
      <c r="G12" s="60">
        <v>50.0</v>
      </c>
      <c r="H12" s="62">
        <f>PRODUCT('Q8'!$F12*'Q8'!$G12)</f>
        <v>600</v>
      </c>
      <c r="I12" s="89">
        <v>45597.0</v>
      </c>
      <c r="M12" s="92">
        <v>45597.0</v>
      </c>
      <c r="N12" s="62">
        <f>PRODUCT('Q8'!$F12*'Q8'!$G12)</f>
        <v>600</v>
      </c>
    </row>
    <row r="13" ht="14.25" customHeight="1">
      <c r="B13" s="58">
        <v>1007.0</v>
      </c>
      <c r="C13" s="59" t="s">
        <v>72</v>
      </c>
      <c r="D13" s="59" t="s">
        <v>65</v>
      </c>
      <c r="E13" s="59" t="s">
        <v>73</v>
      </c>
      <c r="F13" s="60">
        <v>25.0</v>
      </c>
      <c r="G13" s="60">
        <v>8.0</v>
      </c>
      <c r="H13" s="62">
        <f>PRODUCT('Q8'!$F13*'Q8'!$G13)</f>
        <v>200</v>
      </c>
      <c r="I13" s="89">
        <v>45304.0</v>
      </c>
      <c r="M13" s="90">
        <v>45304.0</v>
      </c>
      <c r="N13" s="91">
        <f>PRODUCT('Q8'!$F13*'Q8'!$G13)</f>
        <v>200</v>
      </c>
    </row>
    <row r="14" ht="14.25" customHeight="1">
      <c r="B14" s="58">
        <v>1008.0</v>
      </c>
      <c r="C14" s="59" t="s">
        <v>75</v>
      </c>
      <c r="D14" s="59" t="s">
        <v>68</v>
      </c>
      <c r="E14" s="59" t="s">
        <v>63</v>
      </c>
      <c r="F14" s="60">
        <v>18.0</v>
      </c>
      <c r="G14" s="60">
        <v>10.0</v>
      </c>
      <c r="H14" s="62">
        <f>PRODUCT('Q8'!$F14*'Q8'!$G14)</f>
        <v>180</v>
      </c>
      <c r="I14" s="89">
        <v>45306.0</v>
      </c>
      <c r="M14" s="92">
        <v>45306.0</v>
      </c>
      <c r="N14" s="62">
        <f>PRODUCT('Q8'!$F14*'Q8'!$G14)</f>
        <v>180</v>
      </c>
    </row>
    <row r="15" ht="14.25" customHeight="1">
      <c r="B15" s="58">
        <v>1009.0</v>
      </c>
      <c r="C15" s="59" t="s">
        <v>77</v>
      </c>
      <c r="D15" s="59" t="s">
        <v>59</v>
      </c>
      <c r="E15" s="59" t="s">
        <v>66</v>
      </c>
      <c r="F15" s="60">
        <v>22.0</v>
      </c>
      <c r="G15" s="60">
        <v>25.0</v>
      </c>
      <c r="H15" s="62">
        <f>PRODUCT('Q8'!$F15*'Q8'!$G15)</f>
        <v>550</v>
      </c>
      <c r="I15" s="89">
        <v>45308.0</v>
      </c>
      <c r="M15" s="90">
        <v>45308.0</v>
      </c>
      <c r="N15" s="91">
        <f>PRODUCT('Q8'!$F15*'Q8'!$G15)</f>
        <v>550</v>
      </c>
    </row>
    <row r="16" ht="14.25" customHeight="1">
      <c r="B16" s="58">
        <v>1010.0</v>
      </c>
      <c r="C16" s="59" t="s">
        <v>79</v>
      </c>
      <c r="D16" s="59" t="s">
        <v>62</v>
      </c>
      <c r="E16" s="59" t="s">
        <v>60</v>
      </c>
      <c r="F16" s="60">
        <v>8.0</v>
      </c>
      <c r="G16" s="60">
        <v>50.0</v>
      </c>
      <c r="H16" s="62">
        <f>PRODUCT('Q8'!$F16*'Q8'!$G16)</f>
        <v>400</v>
      </c>
      <c r="I16" s="89">
        <v>45309.0</v>
      </c>
      <c r="M16" s="92">
        <v>45309.0</v>
      </c>
      <c r="N16" s="62">
        <f>PRODUCT('Q8'!$F16*'Q8'!$G16)</f>
        <v>400</v>
      </c>
    </row>
    <row r="17" ht="14.25" customHeight="1">
      <c r="B17" s="58">
        <v>1011.0</v>
      </c>
      <c r="C17" s="59" t="s">
        <v>81</v>
      </c>
      <c r="D17" s="59" t="s">
        <v>65</v>
      </c>
      <c r="E17" s="59" t="s">
        <v>70</v>
      </c>
      <c r="F17" s="60">
        <v>40.0</v>
      </c>
      <c r="G17" s="60">
        <v>5.0</v>
      </c>
      <c r="H17" s="62">
        <f>PRODUCT('Q8'!$F17*'Q8'!$G17)</f>
        <v>200</v>
      </c>
      <c r="I17" s="89">
        <v>45310.0</v>
      </c>
      <c r="M17" s="90">
        <v>45310.0</v>
      </c>
      <c r="N17" s="91">
        <f>PRODUCT('Q8'!$F17*'Q8'!$G17)</f>
        <v>200</v>
      </c>
    </row>
    <row r="18" ht="14.25" customHeight="1">
      <c r="B18" s="58">
        <v>1012.0</v>
      </c>
      <c r="C18" s="59" t="s">
        <v>83</v>
      </c>
      <c r="D18" s="59" t="s">
        <v>68</v>
      </c>
      <c r="E18" s="59" t="s">
        <v>73</v>
      </c>
      <c r="F18" s="60">
        <v>35.0</v>
      </c>
      <c r="G18" s="60">
        <v>8.0</v>
      </c>
      <c r="H18" s="62">
        <f>PRODUCT('Q8'!$F18*'Q8'!$G18)</f>
        <v>280</v>
      </c>
      <c r="I18" s="89">
        <v>45311.0</v>
      </c>
      <c r="M18" s="92">
        <v>45311.0</v>
      </c>
      <c r="N18" s="62">
        <f>PRODUCT('Q8'!$F18*'Q8'!$G18)</f>
        <v>280</v>
      </c>
    </row>
    <row r="19" ht="14.25" customHeight="1">
      <c r="B19" s="58">
        <v>1013.0</v>
      </c>
      <c r="C19" s="59" t="s">
        <v>85</v>
      </c>
      <c r="D19" s="59" t="s">
        <v>59</v>
      </c>
      <c r="E19" s="59" t="s">
        <v>60</v>
      </c>
      <c r="F19" s="60">
        <v>14.0</v>
      </c>
      <c r="G19" s="60">
        <v>50.0</v>
      </c>
      <c r="H19" s="62">
        <f>PRODUCT('Q8'!$F19*'Q8'!$G19)</f>
        <v>700</v>
      </c>
      <c r="I19" s="89">
        <v>45313.0</v>
      </c>
      <c r="M19" s="90">
        <v>45313.0</v>
      </c>
      <c r="N19" s="91">
        <f>PRODUCT('Q8'!$F19*'Q8'!$G19)</f>
        <v>700</v>
      </c>
    </row>
    <row r="20" ht="14.25" customHeight="1">
      <c r="B20" s="58">
        <v>1014.0</v>
      </c>
      <c r="C20" s="59" t="s">
        <v>87</v>
      </c>
      <c r="D20" s="59" t="s">
        <v>62</v>
      </c>
      <c r="E20" s="59" t="s">
        <v>63</v>
      </c>
      <c r="F20" s="60">
        <v>28.0</v>
      </c>
      <c r="G20" s="60">
        <v>10.0</v>
      </c>
      <c r="H20" s="62">
        <f>PRODUCT('Q8'!$F20*'Q8'!$G20)</f>
        <v>280</v>
      </c>
      <c r="I20" s="89">
        <v>45314.0</v>
      </c>
      <c r="M20" s="92">
        <v>45314.0</v>
      </c>
      <c r="N20" s="62">
        <f>PRODUCT('Q8'!$F20*'Q8'!$G20)</f>
        <v>280</v>
      </c>
    </row>
    <row r="21" ht="14.25" customHeight="1">
      <c r="B21" s="58">
        <v>1015.0</v>
      </c>
      <c r="C21" s="59" t="s">
        <v>89</v>
      </c>
      <c r="D21" s="59" t="s">
        <v>65</v>
      </c>
      <c r="E21" s="59" t="s">
        <v>66</v>
      </c>
      <c r="F21" s="60">
        <v>12.0</v>
      </c>
      <c r="G21" s="60">
        <v>25.0</v>
      </c>
      <c r="H21" s="62">
        <f>PRODUCT('Q8'!$F21*'Q8'!$G21)</f>
        <v>300</v>
      </c>
      <c r="I21" s="89">
        <v>45315.0</v>
      </c>
      <c r="M21" s="90">
        <v>45315.0</v>
      </c>
      <c r="N21" s="91">
        <f>PRODUCT('Q8'!$F21*'Q8'!$G21)</f>
        <v>300</v>
      </c>
    </row>
    <row r="22" ht="14.25" customHeight="1">
      <c r="B22" s="58">
        <v>1016.0</v>
      </c>
      <c r="C22" s="59" t="s">
        <v>91</v>
      </c>
      <c r="D22" s="59" t="s">
        <v>68</v>
      </c>
      <c r="E22" s="59" t="s">
        <v>70</v>
      </c>
      <c r="F22" s="60">
        <v>25.0</v>
      </c>
      <c r="G22" s="60">
        <v>5.0</v>
      </c>
      <c r="H22" s="62">
        <f>PRODUCT('Q8'!$F22*'Q8'!$G22)</f>
        <v>125</v>
      </c>
      <c r="I22" s="89">
        <v>45317.0</v>
      </c>
      <c r="M22" s="92">
        <v>45317.0</v>
      </c>
      <c r="N22" s="62">
        <f>PRODUCT('Q8'!$F22*'Q8'!$G22)</f>
        <v>125</v>
      </c>
    </row>
    <row r="23" ht="14.25" customHeight="1">
      <c r="B23" s="58">
        <v>1017.0</v>
      </c>
      <c r="C23" s="59" t="s">
        <v>93</v>
      </c>
      <c r="D23" s="59" t="s">
        <v>59</v>
      </c>
      <c r="E23" s="59" t="s">
        <v>73</v>
      </c>
      <c r="F23" s="60">
        <v>20.0</v>
      </c>
      <c r="G23" s="60">
        <v>8.0</v>
      </c>
      <c r="H23" s="62">
        <f>PRODUCT('Q8'!$F23*'Q8'!$G23)</f>
        <v>160</v>
      </c>
      <c r="I23" s="89">
        <v>45319.0</v>
      </c>
      <c r="M23" s="90">
        <v>45319.0</v>
      </c>
      <c r="N23" s="91">
        <f>PRODUCT('Q8'!$F23*'Q8'!$G23)</f>
        <v>160</v>
      </c>
    </row>
    <row r="24" ht="14.25" customHeight="1">
      <c r="B24" s="58">
        <v>1018.0</v>
      </c>
      <c r="C24" s="59" t="s">
        <v>95</v>
      </c>
      <c r="D24" s="59" t="s">
        <v>62</v>
      </c>
      <c r="E24" s="59" t="s">
        <v>60</v>
      </c>
      <c r="F24" s="60">
        <v>10.0</v>
      </c>
      <c r="G24" s="60">
        <v>50.0</v>
      </c>
      <c r="H24" s="62">
        <f>PRODUCT('Q8'!$F24*'Q8'!$G24)</f>
        <v>500</v>
      </c>
      <c r="I24" s="89">
        <v>45320.0</v>
      </c>
      <c r="M24" s="92">
        <v>45320.0</v>
      </c>
      <c r="N24" s="62">
        <f>PRODUCT('Q8'!$F24*'Q8'!$G24)</f>
        <v>500</v>
      </c>
    </row>
    <row r="25" ht="14.25" customHeight="1">
      <c r="B25" s="58">
        <v>1019.0</v>
      </c>
      <c r="C25" s="59" t="s">
        <v>97</v>
      </c>
      <c r="D25" s="59" t="s">
        <v>65</v>
      </c>
      <c r="E25" s="59" t="s">
        <v>63</v>
      </c>
      <c r="F25" s="60">
        <v>15.0</v>
      </c>
      <c r="G25" s="60">
        <v>10.0</v>
      </c>
      <c r="H25" s="62">
        <f>PRODUCT('Q8'!$F25*'Q8'!$G25)</f>
        <v>150</v>
      </c>
      <c r="I25" s="89">
        <v>45321.0</v>
      </c>
      <c r="M25" s="90">
        <v>45321.0</v>
      </c>
      <c r="N25" s="91">
        <f>PRODUCT('Q8'!$F25*'Q8'!$G25)</f>
        <v>150</v>
      </c>
    </row>
    <row r="26" ht="14.25" customHeight="1">
      <c r="B26" s="58">
        <v>1020.0</v>
      </c>
      <c r="C26" s="59" t="s">
        <v>99</v>
      </c>
      <c r="D26" s="59" t="s">
        <v>68</v>
      </c>
      <c r="E26" s="59" t="s">
        <v>66</v>
      </c>
      <c r="F26" s="60">
        <v>18.0</v>
      </c>
      <c r="G26" s="60">
        <v>25.0</v>
      </c>
      <c r="H26" s="62">
        <f>PRODUCT('Q8'!$F26*'Q8'!$G26)</f>
        <v>450</v>
      </c>
      <c r="I26" s="89">
        <v>45293.0</v>
      </c>
      <c r="M26" s="92">
        <v>45293.0</v>
      </c>
      <c r="N26" s="62">
        <f>PRODUCT('Q8'!$F26*'Q8'!$G26)</f>
        <v>450</v>
      </c>
    </row>
    <row r="27" ht="14.25" customHeight="1">
      <c r="B27" s="58">
        <v>1021.0</v>
      </c>
      <c r="C27" s="59" t="s">
        <v>100</v>
      </c>
      <c r="D27" s="59" t="s">
        <v>59</v>
      </c>
      <c r="E27" s="59" t="s">
        <v>60</v>
      </c>
      <c r="F27" s="60">
        <v>9.0</v>
      </c>
      <c r="G27" s="60">
        <v>50.0</v>
      </c>
      <c r="H27" s="62">
        <f>PRODUCT('Q8'!$F27*'Q8'!$G27)</f>
        <v>450</v>
      </c>
      <c r="I27" s="89">
        <v>45324.0</v>
      </c>
      <c r="M27" s="90">
        <v>45324.0</v>
      </c>
      <c r="N27" s="91">
        <f>PRODUCT('Q8'!$F27*'Q8'!$G27)</f>
        <v>450</v>
      </c>
    </row>
    <row r="28" ht="14.25" customHeight="1">
      <c r="B28" s="58">
        <v>1022.0</v>
      </c>
      <c r="C28" s="59" t="s">
        <v>101</v>
      </c>
      <c r="D28" s="59" t="s">
        <v>62</v>
      </c>
      <c r="E28" s="59" t="s">
        <v>70</v>
      </c>
      <c r="F28" s="60">
        <v>35.0</v>
      </c>
      <c r="G28" s="60">
        <v>5.0</v>
      </c>
      <c r="H28" s="62">
        <f>PRODUCT('Q8'!$F28*'Q8'!$G28)</f>
        <v>175</v>
      </c>
      <c r="I28" s="89">
        <v>45353.0</v>
      </c>
      <c r="M28" s="92">
        <v>45353.0</v>
      </c>
      <c r="N28" s="62">
        <f>PRODUCT('Q8'!$F28*'Q8'!$G28)</f>
        <v>175</v>
      </c>
    </row>
    <row r="29" ht="14.25" customHeight="1">
      <c r="B29" s="58">
        <v>1023.0</v>
      </c>
      <c r="C29" s="59" t="s">
        <v>102</v>
      </c>
      <c r="D29" s="59" t="s">
        <v>65</v>
      </c>
      <c r="E29" s="59" t="s">
        <v>73</v>
      </c>
      <c r="F29" s="60">
        <v>30.0</v>
      </c>
      <c r="G29" s="60">
        <v>8.0</v>
      </c>
      <c r="H29" s="62">
        <f>PRODUCT('Q8'!$F29*'Q8'!$G29)</f>
        <v>240</v>
      </c>
      <c r="I29" s="89">
        <v>45384.0</v>
      </c>
      <c r="M29" s="90">
        <v>45384.0</v>
      </c>
      <c r="N29" s="91">
        <f>PRODUCT('Q8'!$F29*'Q8'!$G29)</f>
        <v>240</v>
      </c>
    </row>
    <row r="30" ht="14.25" customHeight="1">
      <c r="B30" s="58">
        <v>1024.0</v>
      </c>
      <c r="C30" s="59" t="s">
        <v>103</v>
      </c>
      <c r="D30" s="59" t="s">
        <v>68</v>
      </c>
      <c r="E30" s="59" t="s">
        <v>60</v>
      </c>
      <c r="F30" s="60">
        <v>11.0</v>
      </c>
      <c r="G30" s="60">
        <v>50.0</v>
      </c>
      <c r="H30" s="62">
        <f>PRODUCT('Q8'!$F30*'Q8'!$G30)</f>
        <v>550</v>
      </c>
      <c r="I30" s="89">
        <v>45445.0</v>
      </c>
      <c r="M30" s="92">
        <v>45445.0</v>
      </c>
      <c r="N30" s="62">
        <f>PRODUCT('Q8'!$F30*'Q8'!$G30)</f>
        <v>550</v>
      </c>
    </row>
    <row r="31" ht="14.25" customHeight="1">
      <c r="B31" s="58">
        <v>1025.0</v>
      </c>
      <c r="C31" s="59" t="s">
        <v>104</v>
      </c>
      <c r="D31" s="59" t="s">
        <v>59</v>
      </c>
      <c r="E31" s="59" t="s">
        <v>63</v>
      </c>
      <c r="F31" s="60">
        <v>14.0</v>
      </c>
      <c r="G31" s="60">
        <v>10.0</v>
      </c>
      <c r="H31" s="62">
        <f>PRODUCT('Q8'!$F31*'Q8'!$G31)</f>
        <v>140</v>
      </c>
      <c r="I31" s="89">
        <v>45475.0</v>
      </c>
      <c r="M31" s="90">
        <v>45475.0</v>
      </c>
      <c r="N31" s="91">
        <f>PRODUCT('Q8'!$F31*'Q8'!$G31)</f>
        <v>140</v>
      </c>
    </row>
    <row r="32" ht="14.25" customHeight="1">
      <c r="B32" s="58">
        <v>1026.0</v>
      </c>
      <c r="C32" s="59" t="s">
        <v>105</v>
      </c>
      <c r="D32" s="59" t="s">
        <v>62</v>
      </c>
      <c r="E32" s="59" t="s">
        <v>66</v>
      </c>
      <c r="F32" s="60">
        <v>16.0</v>
      </c>
      <c r="G32" s="60">
        <v>25.0</v>
      </c>
      <c r="H32" s="62">
        <f>PRODUCT('Q8'!$F32*'Q8'!$G32)</f>
        <v>400</v>
      </c>
      <c r="I32" s="89">
        <v>45506.0</v>
      </c>
      <c r="M32" s="92">
        <v>45506.0</v>
      </c>
      <c r="N32" s="62">
        <f>PRODUCT('Q8'!$F32*'Q8'!$G32)</f>
        <v>400</v>
      </c>
    </row>
    <row r="33" ht="14.25" customHeight="1">
      <c r="B33" s="58">
        <v>1027.0</v>
      </c>
      <c r="C33" s="59" t="s">
        <v>106</v>
      </c>
      <c r="D33" s="59" t="s">
        <v>65</v>
      </c>
      <c r="E33" s="59" t="s">
        <v>70</v>
      </c>
      <c r="F33" s="60">
        <v>22.0</v>
      </c>
      <c r="G33" s="60">
        <v>5.0</v>
      </c>
      <c r="H33" s="62">
        <f>PRODUCT('Q8'!$F33*'Q8'!$G33)</f>
        <v>110</v>
      </c>
      <c r="I33" s="89">
        <v>45537.0</v>
      </c>
      <c r="M33" s="90">
        <v>45537.0</v>
      </c>
      <c r="N33" s="91">
        <f>PRODUCT('Q8'!$F33*'Q8'!$G33)</f>
        <v>110</v>
      </c>
    </row>
    <row r="34" ht="14.25" customHeight="1">
      <c r="B34" s="58">
        <v>1028.0</v>
      </c>
      <c r="C34" s="59" t="s">
        <v>107</v>
      </c>
      <c r="D34" s="59" t="s">
        <v>68</v>
      </c>
      <c r="E34" s="59" t="s">
        <v>73</v>
      </c>
      <c r="F34" s="60">
        <v>27.0</v>
      </c>
      <c r="G34" s="60">
        <v>8.0</v>
      </c>
      <c r="H34" s="62">
        <f>PRODUCT('Q8'!$F34*'Q8'!$G34)</f>
        <v>216</v>
      </c>
      <c r="I34" s="89">
        <v>45567.0</v>
      </c>
      <c r="M34" s="92">
        <v>45567.0</v>
      </c>
      <c r="N34" s="62">
        <f>PRODUCT('Q8'!$F34*'Q8'!$G34)</f>
        <v>216</v>
      </c>
    </row>
    <row r="35" ht="14.25" customHeight="1">
      <c r="B35" s="58">
        <v>1029.0</v>
      </c>
      <c r="C35" s="59" t="s">
        <v>108</v>
      </c>
      <c r="D35" s="59" t="s">
        <v>59</v>
      </c>
      <c r="E35" s="59" t="s">
        <v>60</v>
      </c>
      <c r="F35" s="60">
        <v>13.0</v>
      </c>
      <c r="G35" s="60">
        <v>50.0</v>
      </c>
      <c r="H35" s="62">
        <f>PRODUCT('Q8'!$F35*'Q8'!$G35)</f>
        <v>650</v>
      </c>
      <c r="I35" s="89">
        <v>45628.0</v>
      </c>
      <c r="M35" s="90">
        <v>45628.0</v>
      </c>
      <c r="N35" s="91">
        <f>PRODUCT('Q8'!$F35*'Q8'!$G35)</f>
        <v>650</v>
      </c>
    </row>
    <row r="36" ht="14.25" customHeight="1">
      <c r="B36" s="58">
        <v>1030.0</v>
      </c>
      <c r="C36" s="59" t="s">
        <v>109</v>
      </c>
      <c r="D36" s="59" t="s">
        <v>62</v>
      </c>
      <c r="E36" s="59" t="s">
        <v>63</v>
      </c>
      <c r="F36" s="60">
        <v>32.0</v>
      </c>
      <c r="G36" s="60">
        <v>10.0</v>
      </c>
      <c r="H36" s="62">
        <f>PRODUCT('Q8'!$F36*'Q8'!$G36)</f>
        <v>320</v>
      </c>
      <c r="I36" s="89">
        <v>45335.0</v>
      </c>
      <c r="M36" s="92">
        <v>45335.0</v>
      </c>
      <c r="N36" s="62">
        <f>PRODUCT('Q8'!$F36*'Q8'!$G36)</f>
        <v>320</v>
      </c>
    </row>
    <row r="37" ht="14.25" customHeight="1">
      <c r="B37" s="58">
        <v>1031.0</v>
      </c>
      <c r="C37" s="59" t="s">
        <v>111</v>
      </c>
      <c r="D37" s="59" t="s">
        <v>65</v>
      </c>
      <c r="E37" s="59" t="s">
        <v>66</v>
      </c>
      <c r="F37" s="60">
        <v>10.0</v>
      </c>
      <c r="G37" s="60">
        <v>25.0</v>
      </c>
      <c r="H37" s="62">
        <f>PRODUCT('Q8'!$F37*'Q8'!$G37)</f>
        <v>250</v>
      </c>
      <c r="I37" s="89">
        <v>45336.0</v>
      </c>
      <c r="M37" s="90">
        <v>45336.0</v>
      </c>
      <c r="N37" s="91">
        <f>PRODUCT('Q8'!$F37*'Q8'!$G37)</f>
        <v>250</v>
      </c>
    </row>
    <row r="38" ht="14.25" customHeight="1">
      <c r="B38" s="58">
        <v>1032.0</v>
      </c>
      <c r="C38" s="59" t="s">
        <v>113</v>
      </c>
      <c r="D38" s="59" t="s">
        <v>68</v>
      </c>
      <c r="E38" s="59" t="s">
        <v>70</v>
      </c>
      <c r="F38" s="60">
        <v>18.0</v>
      </c>
      <c r="G38" s="60">
        <v>5.0</v>
      </c>
      <c r="H38" s="62">
        <f>PRODUCT('Q8'!$F38*'Q8'!$G38)</f>
        <v>90</v>
      </c>
      <c r="I38" s="89">
        <v>45338.0</v>
      </c>
      <c r="M38" s="92">
        <v>45338.0</v>
      </c>
      <c r="N38" s="62">
        <f>PRODUCT('Q8'!$F38*'Q8'!$G38)</f>
        <v>90</v>
      </c>
    </row>
    <row r="39" ht="14.25" customHeight="1">
      <c r="B39" s="58">
        <v>1033.0</v>
      </c>
      <c r="C39" s="59" t="s">
        <v>115</v>
      </c>
      <c r="D39" s="59" t="s">
        <v>59</v>
      </c>
      <c r="E39" s="59" t="s">
        <v>73</v>
      </c>
      <c r="F39" s="60">
        <v>22.0</v>
      </c>
      <c r="G39" s="60">
        <v>8.0</v>
      </c>
      <c r="H39" s="62">
        <f>PRODUCT('Q8'!$F39*'Q8'!$G39)</f>
        <v>176</v>
      </c>
      <c r="I39" s="89">
        <v>45339.0</v>
      </c>
      <c r="M39" s="90">
        <v>45339.0</v>
      </c>
      <c r="N39" s="91">
        <f>PRODUCT('Q8'!$F39*'Q8'!$G39)</f>
        <v>176</v>
      </c>
    </row>
    <row r="40" ht="14.25" customHeight="1">
      <c r="B40" s="58">
        <v>1034.0</v>
      </c>
      <c r="C40" s="59" t="s">
        <v>117</v>
      </c>
      <c r="D40" s="59" t="s">
        <v>62</v>
      </c>
      <c r="E40" s="59" t="s">
        <v>60</v>
      </c>
      <c r="F40" s="60">
        <v>17.0</v>
      </c>
      <c r="G40" s="60">
        <v>50.0</v>
      </c>
      <c r="H40" s="62">
        <f>PRODUCT('Q8'!$F40*'Q8'!$G40)</f>
        <v>850</v>
      </c>
      <c r="I40" s="89">
        <v>45340.0</v>
      </c>
      <c r="M40" s="92">
        <v>45340.0</v>
      </c>
      <c r="N40" s="62">
        <f>PRODUCT('Q8'!$F40*'Q8'!$G40)</f>
        <v>850</v>
      </c>
    </row>
    <row r="41" ht="14.25" customHeight="1">
      <c r="B41" s="58">
        <v>1035.0</v>
      </c>
      <c r="C41" s="59" t="s">
        <v>119</v>
      </c>
      <c r="D41" s="59" t="s">
        <v>65</v>
      </c>
      <c r="E41" s="59" t="s">
        <v>63</v>
      </c>
      <c r="F41" s="60">
        <v>19.0</v>
      </c>
      <c r="G41" s="60">
        <v>10.0</v>
      </c>
      <c r="H41" s="62">
        <f>PRODUCT('Q8'!$F41*'Q8'!$G41)</f>
        <v>190</v>
      </c>
      <c r="I41" s="89">
        <v>45341.0</v>
      </c>
      <c r="M41" s="90">
        <v>45341.0</v>
      </c>
      <c r="N41" s="91">
        <f>PRODUCT('Q8'!$F41*'Q8'!$G41)</f>
        <v>190</v>
      </c>
    </row>
    <row r="42" ht="14.25" customHeight="1">
      <c r="B42" s="58">
        <v>1036.0</v>
      </c>
      <c r="C42" s="59" t="s">
        <v>121</v>
      </c>
      <c r="D42" s="59" t="s">
        <v>68</v>
      </c>
      <c r="E42" s="59" t="s">
        <v>66</v>
      </c>
      <c r="F42" s="60">
        <v>15.0</v>
      </c>
      <c r="G42" s="60">
        <v>25.0</v>
      </c>
      <c r="H42" s="62">
        <f>PRODUCT('Q8'!$F42*'Q8'!$G42)</f>
        <v>375</v>
      </c>
      <c r="I42" s="89">
        <v>45343.0</v>
      </c>
      <c r="M42" s="92">
        <v>45343.0</v>
      </c>
      <c r="N42" s="62">
        <f>PRODUCT('Q8'!$F42*'Q8'!$G42)</f>
        <v>375</v>
      </c>
    </row>
    <row r="43" ht="14.25" customHeight="1">
      <c r="B43" s="58">
        <v>1037.0</v>
      </c>
      <c r="C43" s="59" t="s">
        <v>123</v>
      </c>
      <c r="D43" s="59" t="s">
        <v>59</v>
      </c>
      <c r="E43" s="59" t="s">
        <v>70</v>
      </c>
      <c r="F43" s="60">
        <v>28.0</v>
      </c>
      <c r="G43" s="60">
        <v>5.0</v>
      </c>
      <c r="H43" s="62">
        <f>PRODUCT('Q8'!$F43*'Q8'!$G43)</f>
        <v>140</v>
      </c>
      <c r="I43" s="89">
        <v>45344.0</v>
      </c>
      <c r="M43" s="90">
        <v>45344.0</v>
      </c>
      <c r="N43" s="91">
        <f>PRODUCT('Q8'!$F43*'Q8'!$G43)</f>
        <v>140</v>
      </c>
    </row>
    <row r="44" ht="14.25" customHeight="1">
      <c r="B44" s="58">
        <v>1038.0</v>
      </c>
      <c r="C44" s="59" t="s">
        <v>125</v>
      </c>
      <c r="D44" s="59" t="s">
        <v>62</v>
      </c>
      <c r="E44" s="59" t="s">
        <v>73</v>
      </c>
      <c r="F44" s="60">
        <v>24.0</v>
      </c>
      <c r="G44" s="60">
        <v>8.0</v>
      </c>
      <c r="H44" s="62">
        <f>PRODUCT('Q8'!$F44*'Q8'!$G44)</f>
        <v>192</v>
      </c>
      <c r="I44" s="89">
        <v>45345.0</v>
      </c>
      <c r="M44" s="92">
        <v>45345.0</v>
      </c>
      <c r="N44" s="62">
        <f>PRODUCT('Q8'!$F44*'Q8'!$G44)</f>
        <v>192</v>
      </c>
    </row>
    <row r="45" ht="14.25" customHeight="1">
      <c r="B45" s="58">
        <v>1039.0</v>
      </c>
      <c r="C45" s="59" t="s">
        <v>127</v>
      </c>
      <c r="D45" s="59" t="s">
        <v>65</v>
      </c>
      <c r="E45" s="59" t="s">
        <v>60</v>
      </c>
      <c r="F45" s="60">
        <v>16.0</v>
      </c>
      <c r="G45" s="60">
        <v>50.0</v>
      </c>
      <c r="H45" s="62">
        <f>PRODUCT('Q8'!$F45*'Q8'!$G45)</f>
        <v>800</v>
      </c>
      <c r="I45" s="89">
        <v>45347.0</v>
      </c>
      <c r="M45" s="90">
        <v>45347.0</v>
      </c>
      <c r="N45" s="91">
        <f>PRODUCT('Q8'!$F45*'Q8'!$G45)</f>
        <v>800</v>
      </c>
    </row>
    <row r="46" ht="14.25" customHeight="1">
      <c r="B46" s="58">
        <v>1040.0</v>
      </c>
      <c r="C46" s="59" t="s">
        <v>129</v>
      </c>
      <c r="D46" s="59" t="s">
        <v>68</v>
      </c>
      <c r="E46" s="59" t="s">
        <v>63</v>
      </c>
      <c r="F46" s="60">
        <v>27.0</v>
      </c>
      <c r="G46" s="60">
        <v>10.0</v>
      </c>
      <c r="H46" s="62">
        <f>PRODUCT('Q8'!$F46*'Q8'!$G46)</f>
        <v>270</v>
      </c>
      <c r="I46" s="89">
        <v>45348.0</v>
      </c>
      <c r="M46" s="92">
        <v>45348.0</v>
      </c>
      <c r="N46" s="62">
        <f>PRODUCT('Q8'!$F46*'Q8'!$G46)</f>
        <v>270</v>
      </c>
    </row>
    <row r="47" ht="14.25" customHeight="1">
      <c r="B47" s="58">
        <v>1041.0</v>
      </c>
      <c r="C47" s="59" t="s">
        <v>131</v>
      </c>
      <c r="D47" s="59" t="s">
        <v>59</v>
      </c>
      <c r="E47" s="59" t="s">
        <v>66</v>
      </c>
      <c r="F47" s="60">
        <v>21.0</v>
      </c>
      <c r="G47" s="60">
        <v>25.0</v>
      </c>
      <c r="H47" s="62">
        <f>PRODUCT('Q8'!$F47*'Q8'!$G47)</f>
        <v>525</v>
      </c>
      <c r="I47" s="89">
        <v>45349.0</v>
      </c>
      <c r="M47" s="90">
        <v>45349.0</v>
      </c>
      <c r="N47" s="91">
        <f>PRODUCT('Q8'!$F47*'Q8'!$G47)</f>
        <v>525</v>
      </c>
    </row>
    <row r="48" ht="14.25" customHeight="1">
      <c r="B48" s="58">
        <v>1042.0</v>
      </c>
      <c r="C48" s="59" t="s">
        <v>133</v>
      </c>
      <c r="D48" s="59" t="s">
        <v>62</v>
      </c>
      <c r="E48" s="59" t="s">
        <v>70</v>
      </c>
      <c r="F48" s="60">
        <v>30.0</v>
      </c>
      <c r="G48" s="60">
        <v>5.0</v>
      </c>
      <c r="H48" s="62">
        <f>PRODUCT('Q8'!$F48*'Q8'!$G48)</f>
        <v>150</v>
      </c>
      <c r="I48" s="89">
        <v>45350.0</v>
      </c>
      <c r="M48" s="92">
        <v>45350.0</v>
      </c>
      <c r="N48" s="62">
        <f>PRODUCT('Q8'!$F48*'Q8'!$G48)</f>
        <v>150</v>
      </c>
    </row>
    <row r="49" ht="14.25" customHeight="1">
      <c r="B49" s="58">
        <v>1043.0</v>
      </c>
      <c r="C49" s="59" t="s">
        <v>135</v>
      </c>
      <c r="D49" s="59" t="s">
        <v>65</v>
      </c>
      <c r="E49" s="59" t="s">
        <v>73</v>
      </c>
      <c r="F49" s="60">
        <v>26.0</v>
      </c>
      <c r="G49" s="60">
        <v>8.0</v>
      </c>
      <c r="H49" s="62">
        <f>PRODUCT('Q8'!$F49*'Q8'!$G49)</f>
        <v>208</v>
      </c>
      <c r="I49" s="89">
        <v>45294.0</v>
      </c>
      <c r="M49" s="90">
        <v>45294.0</v>
      </c>
      <c r="N49" s="91">
        <f>PRODUCT('Q8'!$F49*'Q8'!$G49)</f>
        <v>208</v>
      </c>
    </row>
    <row r="50" ht="14.25" customHeight="1">
      <c r="B50" s="58">
        <v>1044.0</v>
      </c>
      <c r="C50" s="59" t="s">
        <v>136</v>
      </c>
      <c r="D50" s="59" t="s">
        <v>68</v>
      </c>
      <c r="E50" s="59" t="s">
        <v>60</v>
      </c>
      <c r="F50" s="60">
        <v>14.0</v>
      </c>
      <c r="G50" s="60">
        <v>50.0</v>
      </c>
      <c r="H50" s="62">
        <f>PRODUCT('Q8'!$F50*'Q8'!$G50)</f>
        <v>700</v>
      </c>
      <c r="I50" s="89">
        <v>45325.0</v>
      </c>
      <c r="M50" s="92">
        <v>45325.0</v>
      </c>
      <c r="N50" s="62">
        <f>PRODUCT('Q8'!$F50*'Q8'!$G50)</f>
        <v>700</v>
      </c>
    </row>
    <row r="51" ht="14.25" customHeight="1">
      <c r="B51" s="58">
        <v>1045.0</v>
      </c>
      <c r="C51" s="59" t="s">
        <v>137</v>
      </c>
      <c r="D51" s="59" t="s">
        <v>59</v>
      </c>
      <c r="E51" s="59" t="s">
        <v>63</v>
      </c>
      <c r="F51" s="60">
        <v>20.0</v>
      </c>
      <c r="G51" s="60">
        <v>10.0</v>
      </c>
      <c r="H51" s="62">
        <f>PRODUCT('Q8'!$F51*'Q8'!$G51)</f>
        <v>200</v>
      </c>
      <c r="I51" s="89">
        <v>45354.0</v>
      </c>
      <c r="M51" s="90">
        <v>45354.0</v>
      </c>
      <c r="N51" s="91">
        <f>PRODUCT('Q8'!$F51*'Q8'!$G51)</f>
        <v>200</v>
      </c>
    </row>
    <row r="52" ht="14.25" customHeight="1">
      <c r="B52" s="58">
        <v>1046.0</v>
      </c>
      <c r="C52" s="59" t="s">
        <v>138</v>
      </c>
      <c r="D52" s="59" t="s">
        <v>62</v>
      </c>
      <c r="E52" s="59" t="s">
        <v>66</v>
      </c>
      <c r="F52" s="60">
        <v>17.0</v>
      </c>
      <c r="G52" s="60">
        <v>25.0</v>
      </c>
      <c r="H52" s="62">
        <f>PRODUCT('Q8'!$F52*'Q8'!$G52)</f>
        <v>425</v>
      </c>
      <c r="I52" s="89">
        <v>45385.0</v>
      </c>
      <c r="M52" s="92">
        <v>45385.0</v>
      </c>
      <c r="N52" s="62">
        <f>PRODUCT('Q8'!$F52*'Q8'!$G52)</f>
        <v>425</v>
      </c>
    </row>
    <row r="53" ht="14.25" customHeight="1">
      <c r="B53" s="58">
        <v>1047.0</v>
      </c>
      <c r="C53" s="59" t="s">
        <v>139</v>
      </c>
      <c r="D53" s="59" t="s">
        <v>65</v>
      </c>
      <c r="E53" s="59" t="s">
        <v>70</v>
      </c>
      <c r="F53" s="60">
        <v>19.0</v>
      </c>
      <c r="G53" s="60">
        <v>5.0</v>
      </c>
      <c r="H53" s="62">
        <f>PRODUCT('Q8'!$F53*'Q8'!$G53)</f>
        <v>95</v>
      </c>
      <c r="I53" s="89">
        <v>45415.0</v>
      </c>
      <c r="M53" s="90">
        <v>45415.0</v>
      </c>
      <c r="N53" s="91">
        <f>PRODUCT('Q8'!$F53*'Q8'!$G53)</f>
        <v>95</v>
      </c>
    </row>
    <row r="54" ht="14.25" customHeight="1">
      <c r="B54" s="58">
        <v>1048.0</v>
      </c>
      <c r="C54" s="59" t="s">
        <v>140</v>
      </c>
      <c r="D54" s="59" t="s">
        <v>68</v>
      </c>
      <c r="E54" s="59" t="s">
        <v>73</v>
      </c>
      <c r="F54" s="60">
        <v>32.0</v>
      </c>
      <c r="G54" s="60">
        <v>8.0</v>
      </c>
      <c r="H54" s="62">
        <f>PRODUCT('Q8'!$F54*'Q8'!$G54)</f>
        <v>256</v>
      </c>
      <c r="I54" s="89">
        <v>45446.0</v>
      </c>
      <c r="M54" s="92">
        <v>45446.0</v>
      </c>
      <c r="N54" s="62">
        <f>PRODUCT('Q8'!$F54*'Q8'!$G54)</f>
        <v>256</v>
      </c>
    </row>
    <row r="55" ht="14.25" customHeight="1">
      <c r="B55" s="58">
        <v>1049.0</v>
      </c>
      <c r="C55" s="59" t="s">
        <v>141</v>
      </c>
      <c r="D55" s="59" t="s">
        <v>59</v>
      </c>
      <c r="E55" s="59" t="s">
        <v>60</v>
      </c>
      <c r="F55" s="60">
        <v>12.0</v>
      </c>
      <c r="G55" s="60">
        <v>50.0</v>
      </c>
      <c r="H55" s="62">
        <f>PRODUCT('Q8'!$F55*'Q8'!$G55)</f>
        <v>600</v>
      </c>
      <c r="I55" s="89">
        <v>45476.0</v>
      </c>
      <c r="M55" s="90">
        <v>45476.0</v>
      </c>
      <c r="N55" s="91">
        <f>PRODUCT('Q8'!$F55*'Q8'!$G55)</f>
        <v>600</v>
      </c>
    </row>
    <row r="56" ht="14.25" customHeight="1">
      <c r="B56" s="63">
        <v>1050.0</v>
      </c>
      <c r="C56" s="64" t="s">
        <v>142</v>
      </c>
      <c r="D56" s="64" t="s">
        <v>62</v>
      </c>
      <c r="E56" s="64" t="s">
        <v>63</v>
      </c>
      <c r="F56" s="65">
        <v>25.0</v>
      </c>
      <c r="G56" s="65">
        <v>10.0</v>
      </c>
      <c r="H56" s="79">
        <f>PRODUCT('Q8'!$F56*'Q8'!$G56)</f>
        <v>250</v>
      </c>
      <c r="I56" s="93">
        <v>45507.0</v>
      </c>
      <c r="M56" s="94">
        <v>45507.0</v>
      </c>
      <c r="N56" s="79">
        <f>PRODUCT('Q8'!$F56*'Q8'!$G56)</f>
        <v>250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Q3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