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avaab\Downloads\"/>
    </mc:Choice>
  </mc:AlternateContent>
  <xr:revisionPtr revIDLastSave="0" documentId="8_{E7F2D411-AB91-4B78-8D71-9FE0091B8690}" xr6:coauthVersionLast="47" xr6:coauthVersionMax="47" xr10:uidLastSave="{00000000-0000-0000-0000-000000000000}"/>
  <bookViews>
    <workbookView xWindow="-110" yWindow="-110" windowWidth="19420" windowHeight="10300" activeTab="9" xr2:uid="{733352ED-C6FF-4BF6-9BC7-189B4B71F13E}"/>
  </bookViews>
  <sheets>
    <sheet name="Assignment" sheetId="1" r:id="rId1"/>
    <sheet name="Q1" sheetId="2" r:id="rId2"/>
    <sheet name="Q2" sheetId="4" r:id="rId3"/>
    <sheet name="Q3" sheetId="5" r:id="rId4"/>
    <sheet name="Sales data" sheetId="6" r:id="rId5"/>
    <sheet name="Q4" sheetId="7" r:id="rId6"/>
    <sheet name="Q5" sheetId="8" r:id="rId7"/>
    <sheet name="Q6" sheetId="9" r:id="rId8"/>
    <sheet name="Q7" sheetId="10" r:id="rId9"/>
    <sheet name="Q8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11" l="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N7" i="10"/>
  <c r="N8" i="10"/>
  <c r="N9" i="10"/>
  <c r="N10" i="10"/>
  <c r="N11" i="10"/>
  <c r="N12" i="10" s="1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K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K1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J9" i="7"/>
  <c r="B28" i="5"/>
  <c r="B16" i="5"/>
  <c r="K10" i="4"/>
  <c r="H9" i="4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E49" i="2"/>
  <c r="E50" i="2"/>
  <c r="E51" i="2"/>
  <c r="E52" i="2"/>
  <c r="E48" i="2"/>
  <c r="F30" i="2"/>
  <c r="F31" i="2"/>
  <c r="F32" i="2"/>
  <c r="F29" i="2"/>
  <c r="F17" i="2"/>
  <c r="F16" i="2"/>
  <c r="F18" i="2"/>
</calcChain>
</file>

<file path=xl/sharedStrings.xml><?xml version="1.0" encoding="utf-8"?>
<sst xmlns="http://schemas.openxmlformats.org/spreadsheetml/2006/main" count="1174" uniqueCount="161">
  <si>
    <t>Vehicle</t>
  </si>
  <si>
    <t>Q1. Explain the difference between Relative , Absolute and Mixed Cell Referencing. you have the following dataset.</t>
  </si>
  <si>
    <t>Price</t>
  </si>
  <si>
    <t>Car</t>
  </si>
  <si>
    <t>Bi-cycle</t>
  </si>
  <si>
    <t>Auto-Rickshaw</t>
  </si>
  <si>
    <t>Ans:</t>
  </si>
  <si>
    <t>Relative Cell reference:-</t>
  </si>
  <si>
    <t>A relative cell reference is a cell reference in excel that changes automatically when a formula is copied or moved to another cell</t>
  </si>
  <si>
    <t>basically it mean it adjust itself according to the position of the formula</t>
  </si>
  <si>
    <t>Price after Discount</t>
  </si>
  <si>
    <t xml:space="preserve">Price after adjusted itself and gave price after discount using information form other columns </t>
  </si>
  <si>
    <t>Absolute Cell reference:-</t>
  </si>
  <si>
    <t>An absolute cell reference is a cell reference that does not does not change when a formula is moved or copied to another cell</t>
  </si>
  <si>
    <t>in short, the cell address is fixed and stays same every time</t>
  </si>
  <si>
    <t xml:space="preserve">     let's take an example I have student data with their total grades and maximum marks (100) we will find percenatge of each student using absolute cell</t>
  </si>
  <si>
    <t>Student</t>
  </si>
  <si>
    <t>Marks</t>
  </si>
  <si>
    <t>Percentage</t>
  </si>
  <si>
    <t>Max Score</t>
  </si>
  <si>
    <t>Abhijeet</t>
  </si>
  <si>
    <t>Akshay</t>
  </si>
  <si>
    <t>rahul</t>
  </si>
  <si>
    <t>Ajay</t>
  </si>
  <si>
    <t>using shortcut key(F4), I have locked cell E28 where max score located(100) I calculated all the percenatges of students</t>
  </si>
  <si>
    <t>let's take an example. I have simply just added another column lets assume discount is 10% for every product</t>
  </si>
  <si>
    <t>Mixed Cell reference:-</t>
  </si>
  <si>
    <t>A mixed cell reference is a cell reference in excel where only one part changes either the row or the coloumn while other part remain fixed</t>
  </si>
  <si>
    <t>in short, its is mixture of relative and absolute referencing, half fixed , half changed.</t>
  </si>
  <si>
    <t>let's take an example of a multiplication table with rows and coloums calculation</t>
  </si>
  <si>
    <t>Multiplication table</t>
  </si>
  <si>
    <t>Column Headers</t>
  </si>
  <si>
    <t>here I have locked formula using f4 , where all the rows are locked and we are just moving woth columns as you can see in formula</t>
  </si>
  <si>
    <t xml:space="preserve">I have shown this in a formula format just for an understanding of cell referecnes </t>
  </si>
  <si>
    <t>Q2.Write a formula to calculate the total sales of Car and Bicyle only.</t>
  </si>
  <si>
    <t>Total Sales</t>
  </si>
  <si>
    <t>using SUMIF</t>
  </si>
  <si>
    <t>USING SUM</t>
  </si>
  <si>
    <t>Q3. Using the data below, write a formula to calculate the average sales of items priced above 100 but less than
300:</t>
  </si>
  <si>
    <t xml:space="preserve">Item </t>
  </si>
  <si>
    <t xml:space="preserve">Price </t>
  </si>
  <si>
    <t>Sales</t>
  </si>
  <si>
    <t>Item A</t>
  </si>
  <si>
    <t>Item B</t>
  </si>
  <si>
    <t>Item c</t>
  </si>
  <si>
    <t>so the valid prices are 150 &amp; 250 and their respective sales</t>
  </si>
  <si>
    <t>First method using average formula</t>
  </si>
  <si>
    <t>formula used = AVERAGE(D8:D9)</t>
  </si>
  <si>
    <t>Second method using AverageIF function</t>
  </si>
  <si>
    <t xml:space="preserve">                         formula used =AVERAGEIFS(D24:D25,C24:C25, "&gt;100",C24:C25,"&lt;300")</t>
  </si>
  <si>
    <r>
      <t>Average sales for items above 100 and below 300 is</t>
    </r>
    <r>
      <rPr>
        <b/>
        <sz val="20"/>
        <color theme="1"/>
        <rFont val="Amasis MT Pro Light"/>
        <family val="1"/>
      </rPr>
      <t xml:space="preserve"> 1350</t>
    </r>
  </si>
  <si>
    <t xml:space="preserve"> Use the following Dataset and solve the following questions.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</si>
  <si>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</si>
  <si>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</si>
  <si>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</si>
  <si>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</si>
  <si>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</si>
  <si>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</si>
  <si>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</si>
  <si>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</si>
  <si>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</si>
  <si>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</si>
  <si>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</si>
  <si>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</si>
  <si>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</si>
  <si>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</si>
  <si>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</si>
  <si>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</si>
  <si>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</si>
  <si>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</si>
  <si>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</si>
  <si>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</si>
  <si>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</si>
  <si>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</si>
  <si>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</si>
  <si>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</si>
  <si>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</si>
  <si>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</si>
  <si>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</si>
  <si>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</si>
  <si>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</si>
  <si>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</si>
  <si>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</si>
  <si>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</si>
  <si>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</si>
  <si>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</si>
  <si>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</si>
  <si>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</si>
  <si>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</si>
  <si>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</si>
  <si>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</si>
  <si>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</si>
  <si>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</si>
  <si>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</si>
  <si>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</si>
  <si>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</si>
  <si>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</si>
  <si>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</si>
  <si>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</si>
  <si>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</si>
  <si>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</si>
  <si>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</si>
  <si>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</si>
  <si>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</si>
  <si>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</si>
  <si>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</si>
  <si>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</si>
  <si>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</si>
  <si>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</si>
  <si>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</si>
  <si>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</si>
  <si>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</si>
  <si>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</si>
  <si>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</si>
  <si>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</si>
  <si>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</si>
  <si>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</si>
  <si>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</si>
  <si>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</si>
  <si>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</si>
  <si>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</si>
  <si>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</si>
  <si>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</si>
  <si>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</si>
  <si>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</si>
  <si>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</si>
  <si>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</si>
  <si>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</si>
  <si>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</si>
  <si>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</si>
  <si>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</si>
  <si>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</si>
  <si>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</si>
  <si>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</si>
  <si>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</si>
  <si>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</si>
  <si>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</si>
  <si>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</si>
  <si>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</si>
  <si>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</si>
  <si>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</si>
  <si>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</si>
  <si>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</si>
  <si>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</si>
  <si>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 how many customer names are recorded.</t>
  </si>
  <si>
    <t>using COUNTA we can calculate numbers of names present since it can take text values along with numbers,dates</t>
  </si>
  <si>
    <t>Calculate the Total Sales for each row using a formula.</t>
  </si>
  <si>
    <t>TOTAL SALES</t>
  </si>
  <si>
    <t>First , I have added extra column total sales since SALES = (QTY*PRICE)</t>
  </si>
  <si>
    <r>
      <t xml:space="preserve">USING FORMULA = </t>
    </r>
    <r>
      <rPr>
        <b/>
        <sz val="14"/>
        <color theme="1"/>
        <rFont val="Aptos Narrow"/>
        <family val="2"/>
        <scheme val="minor"/>
      </rPr>
      <t>PRODUCT([@Quantity]*[@UnitPrice])</t>
    </r>
  </si>
  <si>
    <t>now by taking all sum of all total sales values we can calculate total sales</t>
  </si>
  <si>
    <t>Calculate the total sales of Notebooks in the North region only.</t>
  </si>
  <si>
    <t>using sumif formula, we used range and criteria of both region and product</t>
  </si>
  <si>
    <t>SUMIFS(Table68910[Total Sales],Table68910[Product],"Notebook",Table68910[Region],"North")</t>
  </si>
  <si>
    <t>Create a column chart showing total sales by product.</t>
  </si>
  <si>
    <t xml:space="preserve">Product </t>
  </si>
  <si>
    <t>Total</t>
  </si>
  <si>
    <t>using sumifs I have extracted all the values from main table</t>
  </si>
  <si>
    <t>sales</t>
  </si>
  <si>
    <t>Insert a line chart showing daily sales trend.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</si>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</sst>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masis MT Pro Light"/>
      <family val="1"/>
    </font>
    <font>
      <b/>
      <sz val="11.2"/>
      <color theme="1"/>
      <name val="Amasis MT Pro Light"/>
      <family val="1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masis MT Pro Black"/>
      <family val="1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b/>
      <sz val="20"/>
      <color theme="1"/>
      <name val="Amasis MT Pro Light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2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3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9" fontId="0" fillId="0" borderId="6" xfId="0" applyNumberFormat="1" applyBorder="1" applyAlignment="1">
      <alignment horizontal="left" indent="6"/>
    </xf>
    <xf numFmtId="9" fontId="0" fillId="0" borderId="6" xfId="0" applyNumberFormat="1" applyBorder="1"/>
    <xf numFmtId="0" fontId="0" fillId="8" borderId="1" xfId="0" applyFill="1" applyBorder="1"/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0" xfId="0" applyFont="1" applyFill="1"/>
    <xf numFmtId="0" fontId="9" fillId="3" borderId="1" xfId="0" applyFont="1" applyFill="1" applyBorder="1" applyAlignment="1">
      <alignment horizontal="center"/>
    </xf>
    <xf numFmtId="0" fontId="10" fillId="11" borderId="1" xfId="0" applyFont="1" applyFill="1" applyBorder="1"/>
    <xf numFmtId="0" fontId="8" fillId="9" borderId="0" xfId="0" applyFont="1" applyFill="1"/>
    <xf numFmtId="0" fontId="10" fillId="11" borderId="1" xfId="0" applyFont="1" applyFill="1" applyBorder="1" applyAlignment="1">
      <alignment horizontal="center" vertical="center"/>
    </xf>
    <xf numFmtId="0" fontId="11" fillId="0" borderId="0" xfId="0" applyFont="1"/>
    <xf numFmtId="0" fontId="2" fillId="9" borderId="0" xfId="0" applyFont="1" applyFill="1" applyAlignment="1">
      <alignment horizontal="center" vertical="center"/>
    </xf>
    <xf numFmtId="0" fontId="2" fillId="2" borderId="0" xfId="0" applyFont="1" applyFill="1"/>
    <xf numFmtId="0" fontId="14" fillId="0" borderId="12" xfId="0" applyFont="1" applyBorder="1" applyAlignment="1">
      <alignment horizontal="right" wrapText="1"/>
    </xf>
    <xf numFmtId="0" fontId="14" fillId="0" borderId="12" xfId="0" applyFont="1" applyBorder="1" applyAlignment="1">
      <alignment wrapText="1"/>
    </xf>
    <xf numFmtId="0" fontId="14" fillId="0" borderId="13" xfId="0" applyFont="1" applyBorder="1" applyAlignment="1">
      <alignment horizontal="right" wrapText="1"/>
    </xf>
    <xf numFmtId="14" fontId="14" fillId="0" borderId="14" xfId="0" applyNumberFormat="1" applyFont="1" applyBorder="1" applyAlignment="1">
      <alignment horizontal="right" wrapText="1"/>
    </xf>
    <xf numFmtId="0" fontId="14" fillId="0" borderId="14" xfId="0" applyFont="1" applyBorder="1" applyAlignment="1">
      <alignment horizontal="right"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4" fillId="0" borderId="18" xfId="0" applyFont="1" applyBorder="1" applyAlignment="1">
      <alignment horizontal="right" wrapText="1"/>
    </xf>
    <xf numFmtId="0" fontId="14" fillId="0" borderId="19" xfId="0" applyFont="1" applyBorder="1" applyAlignment="1">
      <alignment wrapText="1"/>
    </xf>
    <xf numFmtId="0" fontId="14" fillId="0" borderId="19" xfId="0" applyFont="1" applyBorder="1" applyAlignment="1">
      <alignment horizontal="right" wrapText="1"/>
    </xf>
    <xf numFmtId="14" fontId="14" fillId="0" borderId="20" xfId="0" applyNumberFormat="1" applyFont="1" applyBorder="1" applyAlignment="1">
      <alignment horizontal="right" wrapText="1"/>
    </xf>
    <xf numFmtId="0" fontId="15" fillId="0" borderId="0" xfId="0" applyFont="1"/>
    <xf numFmtId="0" fontId="14" fillId="0" borderId="20" xfId="0" applyFont="1" applyBorder="1" applyAlignment="1">
      <alignment horizontal="right" wrapText="1"/>
    </xf>
    <xf numFmtId="0" fontId="17" fillId="2" borderId="0" xfId="0" applyFont="1" applyFill="1" applyAlignment="1">
      <alignment horizontal="center" vertical="center"/>
    </xf>
    <xf numFmtId="0" fontId="17" fillId="0" borderId="0" xfId="0" applyFont="1"/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4" fillId="12" borderId="14" xfId="0" applyFont="1" applyFill="1" applyBorder="1" applyAlignment="1">
      <alignment horizontal="right" wrapText="1"/>
    </xf>
    <xf numFmtId="164" fontId="14" fillId="0" borderId="14" xfId="0" applyNumberFormat="1" applyFont="1" applyBorder="1" applyAlignment="1">
      <alignment horizontal="right" wrapText="1"/>
    </xf>
    <xf numFmtId="164" fontId="14" fillId="0" borderId="20" xfId="0" applyNumberFormat="1" applyFont="1" applyBorder="1" applyAlignment="1">
      <alignment horizontal="right" wrapText="1"/>
    </xf>
    <xf numFmtId="164" fontId="14" fillId="12" borderId="12" xfId="0" applyNumberFormat="1" applyFont="1" applyFill="1" applyBorder="1" applyAlignment="1">
      <alignment horizontal="right" wrapText="1"/>
    </xf>
    <xf numFmtId="164" fontId="14" fillId="0" borderId="12" xfId="0" applyNumberFormat="1" applyFont="1" applyBorder="1" applyAlignment="1">
      <alignment horizontal="right" wrapText="1"/>
    </xf>
    <xf numFmtId="164" fontId="14" fillId="0" borderId="19" xfId="0" applyNumberFormat="1" applyFont="1" applyBorder="1" applyAlignment="1">
      <alignment horizontal="right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  <xf numFmtId="0" fontId="7" fillId="3" borderId="9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9" borderId="10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2" borderId="0" xfId="0" applyFont="1" applyFill="1"/>
    <xf numFmtId="0" fontId="4" fillId="3" borderId="0" xfId="0" applyFont="1" applyFill="1" applyAlignment="1">
      <alignment vertical="center" wrapText="1"/>
    </xf>
    <xf numFmtId="0" fontId="2" fillId="7" borderId="0" xfId="0" applyFont="1" applyFill="1"/>
    <xf numFmtId="0" fontId="2" fillId="0" borderId="0" xfId="0" applyFont="1"/>
    <xf numFmtId="0" fontId="2" fillId="9" borderId="0" xfId="0" applyFont="1" applyFill="1"/>
    <xf numFmtId="0" fontId="4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0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800]dddd\,\ mmmm\ dd\,\ 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/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'Q7'!$N$6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'Q7'!$M$7:$M$11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'Q7'!$N$7:$N$11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1-4A5E-B405-A0FFCC29F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445535"/>
        <c:axId val="477444095"/>
      </c:barChart>
      <c:catAx>
        <c:axId val="47744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44095"/>
        <c:crosses val="autoZero"/>
        <c:auto val="1"/>
        <c:lblAlgn val="ctr"/>
        <c:lblOffset val="100"/>
        <c:noMultiLvlLbl val="0"/>
      </c:catAx>
      <c:valAx>
        <c:axId val="4774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4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'Q8'!$N$6</c:f>
              <c:strCache>
                <c:ptCount val="1"/>
                <c:pt idx="0">
                  <c:v>Total Sales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'Q8'!$M$7:$M$56</c:f>
              <c:numCache>
                <c:formatCode>[$-F800]dddd\,\ mmmm\ dd\,\ yyyy</c:formatCode>
                <c:ptCount val="50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45566</c:v>
                </c:pt>
                <c:pt idx="5">
                  <c:v>45597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45293</c:v>
                </c:pt>
                <c:pt idx="20">
                  <c:v>45324</c:v>
                </c:pt>
                <c:pt idx="21">
                  <c:v>45353</c:v>
                </c:pt>
                <c:pt idx="22">
                  <c:v>45384</c:v>
                </c:pt>
                <c:pt idx="23">
                  <c:v>45445</c:v>
                </c:pt>
                <c:pt idx="24">
                  <c:v>45475</c:v>
                </c:pt>
                <c:pt idx="25">
                  <c:v>45506</c:v>
                </c:pt>
                <c:pt idx="26">
                  <c:v>45537</c:v>
                </c:pt>
                <c:pt idx="27">
                  <c:v>45567</c:v>
                </c:pt>
                <c:pt idx="28">
                  <c:v>45628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45294</c:v>
                </c:pt>
                <c:pt idx="43">
                  <c:v>45325</c:v>
                </c:pt>
                <c:pt idx="44">
                  <c:v>45354</c:v>
                </c:pt>
                <c:pt idx="45">
                  <c:v>45385</c:v>
                </c:pt>
                <c:pt idx="46">
                  <c:v>45415</c:v>
                </c:pt>
                <c:pt idx="47">
                  <c:v>45446</c:v>
                </c:pt>
                <c:pt idx="48">
                  <c:v>45476</c:v>
                </c:pt>
                <c:pt idx="49">
                  <c:v>45507</c:v>
                </c:pt>
              </c:numCache>
            </c:numRef>
          </c:cat>
          <c:val>
            <c:numRef>
              <c:f>'Q8'!$N$7:$N$56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C-413C-83D4-E86A8FDF9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394031"/>
        <c:axId val="521394511"/>
      </c:lineChart>
      <c:dateAx>
        <c:axId val="521394031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94511"/>
        <c:crosses val="autoZero"/>
        <c:auto val="1"/>
        <c:lblOffset val="100"/>
        <c:baseTimeUnit val="days"/>
      </c:dateAx>
      <c:valAx>
        <c:axId val="52139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571499</xdr:colOff>
      <xdr:row>22</xdr:row>
      <xdr:rowOff>107950</xdr:rowOff>
    </xdr:from>
    <xdr:to>
      <xdr:col>15</xdr:col>
      <xdr:colOff>342900</xdr:colOff>
      <xdr:row>44</xdr:row>
      <xdr:rowOff>82550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43FEF6B-D7BA-2FB0-6026-2D187702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0699" y="4159250"/>
          <a:ext cx="7696201" cy="4025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492125</xdr:colOff>
      <xdr:row>13</xdr:row>
      <xdr:rowOff>222250</xdr:rowOff>
    </xdr:from>
    <xdr:to>
      <xdr:col>15</xdr:col>
      <xdr:colOff>593725</xdr:colOff>
      <xdr:row>20</xdr:row>
      <xdr:rowOff>342900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0B4E4B-7E56-8226-7A22-3E67386D4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92074</xdr:colOff>
      <xdr:row>4</xdr:row>
      <xdr:rowOff>139700</xdr:rowOff>
    </xdr:from>
    <xdr:to>
      <xdr:col>15</xdr:col>
      <xdr:colOff>120649</xdr:colOff>
      <xdr:row>13</xdr:row>
      <xdr:rowOff>330200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3DB800-BB24-0730-7938-4CBFAF829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1349BD-C0CE-4BBF-A6A1-D2BF35A38977}" name="Table2" displayName="Table2" ref="C5:D8" totalsRowShown="0" headerRowDxfId="104" headerRowBorderDxfId="103" tableBorderDxfId="102" totalsRowBorderDxfId="101">
  <tableColumns count="2">
    <tableColumn id="1" xr3:uid="{6846A65F-12A4-4C37-859B-8F01DEFC307E}" name="Vehicle" dataDxfId="100"/>
    <tableColumn id="2" xr3:uid="{A11B9FF6-997A-42E8-9F5D-1DB77533B3F1}" name="Price" dataDxfId="9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E5A6C7-4F01-4BD0-A825-17015536957D}" name="Table24" displayName="Table24" ref="D15:F18" totalsRowShown="0" headerRowDxfId="98" headerRowBorderDxfId="97" tableBorderDxfId="96" totalsRowBorderDxfId="95">
  <tableColumns count="3">
    <tableColumn id="1" xr3:uid="{69D04691-6269-48D2-AEDD-83A9CDA14F64}" name="Vehicle" dataDxfId="94"/>
    <tableColumn id="2" xr3:uid="{032AC7E4-9E34-4F1F-93B6-384653B9CD21}" name="Price" dataDxfId="93"/>
    <tableColumn id="3" xr3:uid="{32D49A49-A2F5-470D-A8F1-111CD3C44CFF}" name="Price after Discount" dataDxfId="92">
      <calculatedColumnFormula>Table24[[#This Row],[Price]]*0.9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BEFECC-239D-4B73-841F-AC30500A427A}" name="Table245" displayName="Table245" ref="D27:F32" totalsRowShown="0" headerRowDxfId="91" headerRowBorderDxfId="90" tableBorderDxfId="89" totalsRowBorderDxfId="88">
  <tableColumns count="3">
    <tableColumn id="1" xr3:uid="{1A2CBD95-35E0-4A2B-A206-FB042F3DEDC8}" name="Student" dataDxfId="87"/>
    <tableColumn id="2" xr3:uid="{B7EE6D03-6CFC-4E74-A063-753E0AF85E13}" name="Marks" dataDxfId="86"/>
    <tableColumn id="3" xr3:uid="{B56FD69C-7B4D-49B9-BB13-5B4653C6A810}" name="Percentage" dataDxfId="85">
      <calculatedColumnFormula>Table245[[#This Row],[Marks]]/$E$28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452A7C-EBF6-4057-8DD7-2A3B9CC5117F}" name="Table26" displayName="Table26" ref="C6:D9" totalsRowShown="0" headerRowDxfId="84" headerRowBorderDxfId="83" tableBorderDxfId="82" totalsRowBorderDxfId="81">
  <tableColumns count="2">
    <tableColumn id="1" xr3:uid="{5B07163C-5F28-403A-998B-F5E039F30BD9}" name="Vehicle" dataDxfId="80"/>
    <tableColumn id="2" xr3:uid="{185CC3F7-1E9D-47DD-83BB-9875A5551501}" name="Price" dataDxfId="7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9E9CA3-1981-4518-A1CE-91EE93C55B0F}" name="Table6" displayName="Table6" ref="B6:H56" totalsRowShown="0" headerRowDxfId="78" headerRowBorderDxfId="77" tableBorderDxfId="76" totalsRowBorderDxfId="75">
  <tableColumns count="7">
    <tableColumn id="1" xr3:uid="{4D6CFBC2-191B-497F-B389-BA9B987EA83A}" name="OrderID" dataDxfId="74"/>
    <tableColumn id="2" xr3:uid="{CE4B8996-74D8-4A51-AB21-D5E3FD85048A}" name="CustomerName" dataDxfId="73"/>
    <tableColumn id="3" xr3:uid="{C4ADB246-67A3-4E33-AEF2-D52CF350EC6C}" name="Region" dataDxfId="72"/>
    <tableColumn id="4" xr3:uid="{B0D2D50F-34CE-4F90-8BEC-E5C20992AFE5}" name="Product" dataDxfId="71"/>
    <tableColumn id="5" xr3:uid="{600E894E-74FB-436D-B1FC-7E39229AF64F}" name="Quantity" dataDxfId="70"/>
    <tableColumn id="6" xr3:uid="{DBD0C765-516D-40E8-AFFD-611F6ABFC736}" name="UnitPrice" dataDxfId="69"/>
    <tableColumn id="7" xr3:uid="{4C2569BC-0B6C-4DA4-9624-9D5DA5975327}" name="OrderDate" dataDxfId="68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85B09A-E72B-4DFE-8B9C-2EAFEB9BCB61}" name="Table68" displayName="Table68" ref="B6:H56" totalsRowShown="0" headerRowDxfId="67" headerRowBorderDxfId="66" tableBorderDxfId="65" totalsRowBorderDxfId="64">
  <tableColumns count="7">
    <tableColumn id="1" xr3:uid="{8604AAEA-35EC-4D96-BF54-9D018ADEDBA6}" name="OrderID" dataDxfId="63"/>
    <tableColumn id="2" xr3:uid="{DE9A6BC3-29D2-4638-80C9-3F2C161E92AD}" name="CustomerName" dataDxfId="62"/>
    <tableColumn id="3" xr3:uid="{0986A3D6-A18B-4AC0-B49A-AD9782A7D27A}" name="Region" dataDxfId="61"/>
    <tableColumn id="4" xr3:uid="{5C6387B7-40BC-479C-96EB-519CF1D206B4}" name="Product" dataDxfId="60"/>
    <tableColumn id="5" xr3:uid="{04236D5C-5982-429F-B366-EDF20CA99A6C}" name="Quantity" dataDxfId="59"/>
    <tableColumn id="6" xr3:uid="{87A88890-6113-4292-8BFB-F0BDE4D0C0B2}" name="UnitPrice" dataDxfId="58"/>
    <tableColumn id="7" xr3:uid="{D3CEDB28-BA7F-4ECB-A64C-C075D74202BE}" name="OrderDate" dataDxfId="57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5C3B2D-41D4-4FD9-87A3-2616B693CC1A}" name="Table689" displayName="Table689" ref="B6:I56" totalsRowShown="0" headerRowDxfId="56" headerRowBorderDxfId="55" tableBorderDxfId="54" totalsRowBorderDxfId="53">
  <tableColumns count="8">
    <tableColumn id="1" xr3:uid="{12737F17-A1F3-4251-8799-FADEF2B18991}" name="OrderID" dataDxfId="52"/>
    <tableColumn id="2" xr3:uid="{B800C7DF-000C-42A2-B74D-83B0BE525E04}" name="CustomerName" dataDxfId="51"/>
    <tableColumn id="3" xr3:uid="{79200A33-154D-448F-B8E8-0597C0C03467}" name="Region" dataDxfId="50"/>
    <tableColumn id="4" xr3:uid="{C61A2544-2FD0-4635-AD38-6501487105F5}" name="Product" dataDxfId="49"/>
    <tableColumn id="5" xr3:uid="{2E7D3778-3DC7-42F3-BDD4-7F9757F44286}" name="Quantity" dataDxfId="48"/>
    <tableColumn id="6" xr3:uid="{0844CC99-0EC9-432B-AA34-871EBA0625EC}" name="UnitPrice" dataDxfId="47"/>
    <tableColumn id="10" xr3:uid="{AA97242B-5EE6-4157-B1A7-46B549FB14E4}" name="Total Sales" dataDxfId="46">
      <calculatedColumnFormula>PRODUCT(Table689[[#This Row],[Quantity]]*Table689[[#This Row],[UnitPrice]])</calculatedColumnFormula>
    </tableColumn>
    <tableColumn id="7" xr3:uid="{28EE1521-132E-4526-9DA3-F5B09CCC2140}" name="OrderDate" dataDxfId="45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4E4A05-AC16-4A01-9A9D-D4E24EBD77F9}" name="Table68910" displayName="Table68910" ref="B6:I56" totalsRowShown="0" headerRowDxfId="44" headerRowBorderDxfId="43" tableBorderDxfId="42" totalsRowBorderDxfId="41">
  <tableColumns count="8">
    <tableColumn id="1" xr3:uid="{A018490B-E257-4CEF-8C76-AC9803959C83}" name="OrderID" dataDxfId="40"/>
    <tableColumn id="2" xr3:uid="{5F520FA9-DD6D-4329-A0E7-181A3E0B2B1E}" name="CustomerName" dataDxfId="39"/>
    <tableColumn id="3" xr3:uid="{9A800CD9-6E45-43A1-9B47-FDFE5EBB1824}" name="Region" dataDxfId="38"/>
    <tableColumn id="4" xr3:uid="{355ABB29-11C0-452D-B59B-34314DBD5A1A}" name="Product" dataDxfId="37"/>
    <tableColumn id="5" xr3:uid="{68CF4BAE-7604-40C1-B104-E0ED903A19E7}" name="Quantity" dataDxfId="36"/>
    <tableColumn id="6" xr3:uid="{686828E0-A431-4848-A70F-32B15AA7BB3A}" name="UnitPrice" dataDxfId="35"/>
    <tableColumn id="10" xr3:uid="{125ACEB0-D6BE-4A83-B253-FA0BA2BD8AF1}" name="Total Sales" dataDxfId="34">
      <calculatedColumnFormula>PRODUCT(Table68910[[#This Row],[Quantity]]*Table68910[[#This Row],[UnitPrice]])</calculatedColumnFormula>
    </tableColumn>
    <tableColumn id="7" xr3:uid="{39B3711B-45A9-4237-8027-C1F24C1A281A}" name="OrderDate" dataDxfId="33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1D628F-5E86-4BBB-BD5C-F5481582E5A6}" name="Table6891011" displayName="Table6891011" ref="B6:I56" totalsRowShown="0" headerRowDxfId="32" headerRowBorderDxfId="31" tableBorderDxfId="30" totalsRowBorderDxfId="29">
  <tableColumns count="8">
    <tableColumn id="1" xr3:uid="{6ECE62FF-4228-40CA-AF82-526E7A359813}" name="OrderID" dataDxfId="28"/>
    <tableColumn id="2" xr3:uid="{3BD4C4D9-18FD-4790-82B8-5FDF6EE84986}" name="CustomerName" dataDxfId="27"/>
    <tableColumn id="3" xr3:uid="{7CF99669-5698-43F7-A7E3-727C496FEA48}" name="Region" dataDxfId="26"/>
    <tableColumn id="4" xr3:uid="{7D06DB58-4051-4C2C-9C5B-8C888882C89E}" name="Product" dataDxfId="25"/>
    <tableColumn id="5" xr3:uid="{1D6CA24E-6534-4101-AA02-128ADF7FEFDA}" name="Quantity" dataDxfId="24"/>
    <tableColumn id="6" xr3:uid="{10E1118D-B3F2-43A9-9D19-E464EB6F0F4E}" name="UnitPrice" dataDxfId="23"/>
    <tableColumn id="10" xr3:uid="{81F47C48-2A09-44A4-A016-01F72037DBAF}" name="Total Sales" dataDxfId="22">
      <calculatedColumnFormula>PRODUCT(Table6891011[[#This Row],[Quantity]]*Table6891011[[#This Row],[UnitPrice]])</calculatedColumnFormula>
    </tableColumn>
    <tableColumn id="7" xr3:uid="{12929549-F209-41E8-A991-70AFF5E66B38}" name="OrderDate" dataDxfId="21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B9996E3-51E5-4132-BA65-72A376259F1F}" name="Table12" displayName="Table12" ref="M6:N12" totalsRowShown="0" headerRowDxfId="20" headerRowBorderDxfId="19" tableBorderDxfId="18" totalsRowBorderDxfId="17">
  <autoFilter ref="M6:N12" xr:uid="{6B9996E3-51E5-4132-BA65-72A376259F1F}"/>
  <tableColumns count="2">
    <tableColumn id="1" xr3:uid="{58D3037D-89A3-4F59-B332-04BFF9239CB9}" name="Product " dataDxfId="16"/>
    <tableColumn id="2" xr3:uid="{E74F50AE-8FAA-4F37-B75E-F5DD9F4ABD50}" name="sales" dataDxfId="15">
      <calculatedColumnFormula>SUMIFS(Table6891011[Total Sales],Table6891011[Product],Table12[[#This Row],[Product ]])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36C591E-1A83-4DC4-96B9-856FF2581156}" name="Table689101114" displayName="Table689101114" ref="B6:I56" totalsRowShown="0" headerRowDxfId="14" headerRowBorderDxfId="13" tableBorderDxfId="12" totalsRowBorderDxfId="11">
  <tableColumns count="8">
    <tableColumn id="1" xr3:uid="{AAC5E318-58B8-4CE1-8EAD-D088E4AB4012}" name="OrderID" dataDxfId="10"/>
    <tableColumn id="2" xr3:uid="{72076037-719F-4E10-840F-4D3E9D469186}" name="CustomerName" dataDxfId="9"/>
    <tableColumn id="3" xr3:uid="{208FA2DC-D170-4339-A525-D5CCB324A7C0}" name="Region" dataDxfId="8"/>
    <tableColumn id="4" xr3:uid="{75AF704C-5871-43A6-9791-8EF183653B94}" name="Product" dataDxfId="7"/>
    <tableColumn id="5" xr3:uid="{A60A1D57-D14F-4A09-BCC9-0E1AFC1129D2}" name="Quantity" dataDxfId="6"/>
    <tableColumn id="6" xr3:uid="{C624C083-00AF-4FE7-A839-3AFE2B8DE44C}" name="UnitPrice" dataDxfId="5"/>
    <tableColumn id="10" xr3:uid="{6E39911C-214D-4A90-9AFD-645ACE49AE9D}" name="Total Sales" dataDxfId="4">
      <calculatedColumnFormula>PRODUCT(Table689101114[[#This Row],[Quantity]]*Table689101114[[#This Row],[UnitPrice]])</calculatedColumnFormula>
    </tableColumn>
    <tableColumn id="7" xr3:uid="{97993E84-AEDC-411A-A88B-9D9AFB44F510}" name="OrderDate" dataDxfId="3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32CA52B-165D-4A90-B733-4B686C2ED5E1}" name="Table15" displayName="Table15" ref="M6:N56" totalsRowShown="0" tableBorderDxfId="2">
  <autoFilter ref="M6:N56" xr:uid="{232CA52B-165D-4A90-B733-4B686C2ED5E1}"/>
  <tableColumns count="2">
    <tableColumn id="1" xr3:uid="{72260C6C-F1AD-4F0D-9BAA-0AD25AFDE88C}" name="Order Date" dataDxfId="1"/>
    <tableColumn id="2" xr3:uid="{CE3DC61A-482E-48F7-9056-2A728799BB2A}" name="Total Sales" dataDxfId="0">
      <calculatedColumnFormula>PRODUCT(Table689101114[[#This Row],[Quantity]]*Table689101114[[#This Row],[UnitPrice]])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253D-303E-44B9-87F8-8EC3B528F6AB}">
  <dimension ref="A1"/>
  <sheetViews>
    <sheetView topLeftCell="A25" zoomScaleNormal="100" workbookViewId="0">
      <selection activeCell="Q33" sqref="Q33"/>
    </sheetView>
  </sheetViews>
  <sheetFormatPr defaultRowHeight="14.5" x14ac:dyDescent="0.35"/>
  <cols>
    <col min="3" max="3" width="8.7265625" customWidth="1"/>
    <col min="6" max="6" width="8.7265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D57A-5015-42BB-88E3-6A9F1ABA3B30}">
  <dimension ref="B3:M55"/>
  <sheetViews>
    <sheetView zoomScale="111" workbookViewId="0">
      <selection activeCell="B3" sqref="B3:L3"/>
    </sheetView>
  </sheetViews>
  <sheetFormatPr defaultRowHeight="14.5" x14ac:dyDescent="0.35"/>
  <cols>
    <col min="1" max="1" width="8.453125" customWidth="1"/>
    <col min="2" max="2" width="8.7265625" hidden="1" customWidth="1"/>
    <col min="3" max="3" width="14.1796875" customWidth="1"/>
    <col min="4" max="4" width="12.90625" bestFit="1" customWidth="1"/>
    <col min="5" max="5" width="6.81640625" bestFit="1" customWidth="1"/>
    <col min="6" max="6" width="18.81640625" customWidth="1"/>
    <col min="12" max="12" width="18.1796875" customWidth="1"/>
    <col min="13" max="13" width="27.6328125" customWidth="1"/>
  </cols>
  <sheetData>
    <row r="3" spans="2:13" ht="24.5" customHeight="1" x14ac:dyDescent="0.35">
      <c r="B3" s="67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</row>
    <row r="5" spans="2:13" ht="22" customHeight="1" x14ac:dyDescent="0.35">
      <c r="C5" s="5" t="s">
        <v>0</v>
      </c>
      <c r="D5" s="6" t="s">
        <v>2</v>
      </c>
    </row>
    <row r="6" spans="2:13" ht="21" customHeight="1" x14ac:dyDescent="0.35">
      <c r="C6" s="11" t="s">
        <v>3</v>
      </c>
      <c r="D6" s="9">
        <v>500000</v>
      </c>
    </row>
    <row r="7" spans="2:13" ht="21.5" customHeight="1" x14ac:dyDescent="0.35">
      <c r="C7" s="11" t="s">
        <v>4</v>
      </c>
      <c r="D7" s="9">
        <v>10500</v>
      </c>
    </row>
    <row r="8" spans="2:13" ht="21" customHeight="1" x14ac:dyDescent="0.35">
      <c r="C8" s="12" t="s">
        <v>5</v>
      </c>
      <c r="D8" s="10">
        <v>25000</v>
      </c>
      <c r="G8" s="3"/>
    </row>
    <row r="11" spans="2:13" ht="21" customHeight="1" x14ac:dyDescent="0.35">
      <c r="C11" s="62" t="s">
        <v>7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 spans="2:13" x14ac:dyDescent="0.35">
      <c r="D12" s="61" t="s">
        <v>8</v>
      </c>
      <c r="E12" s="61"/>
      <c r="F12" s="61"/>
      <c r="G12" s="61"/>
      <c r="H12" s="61"/>
      <c r="I12" s="61"/>
      <c r="J12" s="61"/>
      <c r="K12" s="61"/>
      <c r="L12" s="61"/>
      <c r="M12" s="61"/>
    </row>
    <row r="13" spans="2:13" x14ac:dyDescent="0.35">
      <c r="D13" s="61" t="s">
        <v>9</v>
      </c>
      <c r="E13" s="61"/>
      <c r="F13" s="61"/>
      <c r="G13" s="61"/>
      <c r="H13" s="61"/>
      <c r="I13" s="61"/>
      <c r="J13" s="61"/>
      <c r="K13" s="61"/>
      <c r="L13" s="61"/>
      <c r="M13" s="61"/>
    </row>
    <row r="14" spans="2:13" ht="21" customHeight="1" x14ac:dyDescent="0.35">
      <c r="D14" s="65" t="s">
        <v>25</v>
      </c>
      <c r="E14" s="65"/>
      <c r="F14" s="65"/>
      <c r="G14" s="65"/>
      <c r="H14" s="65"/>
      <c r="I14" s="65"/>
      <c r="J14" s="65"/>
      <c r="K14" s="65"/>
      <c r="L14" s="65"/>
    </row>
    <row r="15" spans="2:13" ht="16" x14ac:dyDescent="0.35">
      <c r="D15" s="5" t="s">
        <v>0</v>
      </c>
      <c r="E15" s="13" t="s">
        <v>2</v>
      </c>
      <c r="F15" s="6" t="s">
        <v>10</v>
      </c>
    </row>
    <row r="16" spans="2:13" x14ac:dyDescent="0.35">
      <c r="D16" s="11" t="s">
        <v>3</v>
      </c>
      <c r="E16" s="4">
        <v>500000</v>
      </c>
      <c r="F16" s="7">
        <f>Table24[[#This Row],[Price]]*0.9</f>
        <v>450000</v>
      </c>
    </row>
    <row r="17" spans="3:13" x14ac:dyDescent="0.35">
      <c r="D17" s="11" t="s">
        <v>4</v>
      </c>
      <c r="E17" s="4">
        <v>10500</v>
      </c>
      <c r="F17" s="7">
        <f>Table24[[#This Row],[Price]]*0.9</f>
        <v>9450</v>
      </c>
    </row>
    <row r="18" spans="3:13" x14ac:dyDescent="0.35">
      <c r="D18" s="12" t="s">
        <v>5</v>
      </c>
      <c r="E18" s="14">
        <v>25000</v>
      </c>
      <c r="F18" s="8">
        <f>Table24[[#This Row],[Price]]*0.9</f>
        <v>22500</v>
      </c>
    </row>
    <row r="20" spans="3:13" x14ac:dyDescent="0.35">
      <c r="D20" s="66" t="s">
        <v>11</v>
      </c>
      <c r="E20" s="66"/>
      <c r="F20" s="66"/>
      <c r="G20" s="66"/>
      <c r="H20" s="66"/>
      <c r="I20" s="66"/>
      <c r="J20" s="66"/>
      <c r="K20" s="66"/>
    </row>
    <row r="23" spans="3:13" x14ac:dyDescent="0.35">
      <c r="C23" s="62" t="s">
        <v>12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spans="3:13" x14ac:dyDescent="0.35">
      <c r="D24" s="2" t="s">
        <v>13</v>
      </c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35">
      <c r="D25" s="2" t="s">
        <v>14</v>
      </c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35">
      <c r="D26" s="60" t="s">
        <v>15</v>
      </c>
      <c r="E26" s="60"/>
      <c r="F26" s="60"/>
      <c r="G26" s="60"/>
      <c r="H26" s="60"/>
      <c r="I26" s="60"/>
      <c r="J26" s="60"/>
      <c r="K26" s="60"/>
      <c r="L26" s="60"/>
      <c r="M26" s="60"/>
    </row>
    <row r="27" spans="3:13" ht="16" x14ac:dyDescent="0.35">
      <c r="D27" s="5" t="s">
        <v>16</v>
      </c>
      <c r="E27" s="13" t="s">
        <v>17</v>
      </c>
      <c r="F27" s="6" t="s">
        <v>18</v>
      </c>
    </row>
    <row r="28" spans="3:13" x14ac:dyDescent="0.35">
      <c r="D28" s="15" t="s">
        <v>19</v>
      </c>
      <c r="E28" s="16">
        <v>100</v>
      </c>
      <c r="F28" s="18"/>
    </row>
    <row r="29" spans="3:13" x14ac:dyDescent="0.35">
      <c r="D29" s="11" t="s">
        <v>20</v>
      </c>
      <c r="E29" s="4">
        <v>75</v>
      </c>
      <c r="F29" s="17">
        <f>Table245[[#This Row],[Marks]]/$E$28</f>
        <v>0.75</v>
      </c>
    </row>
    <row r="30" spans="3:13" x14ac:dyDescent="0.35">
      <c r="D30" s="12" t="s">
        <v>21</v>
      </c>
      <c r="E30" s="14">
        <v>92</v>
      </c>
      <c r="F30" s="17">
        <f>Table245[[#This Row],[Marks]]/$E$28</f>
        <v>0.92</v>
      </c>
    </row>
    <row r="31" spans="3:13" x14ac:dyDescent="0.35">
      <c r="D31" s="12" t="s">
        <v>22</v>
      </c>
      <c r="E31" s="14">
        <v>88</v>
      </c>
      <c r="F31" s="17">
        <f>Table245[[#This Row],[Marks]]/$E$28</f>
        <v>0.88</v>
      </c>
    </row>
    <row r="32" spans="3:13" x14ac:dyDescent="0.35">
      <c r="D32" s="12" t="s">
        <v>23</v>
      </c>
      <c r="E32" s="14">
        <v>68</v>
      </c>
      <c r="F32" s="17">
        <f>Table245[[#This Row],[Marks]]/$E$28</f>
        <v>0.68</v>
      </c>
    </row>
    <row r="34" spans="3:13" x14ac:dyDescent="0.35">
      <c r="D34" s="60" t="s">
        <v>24</v>
      </c>
      <c r="E34" s="60"/>
      <c r="F34" s="60"/>
      <c r="G34" s="60"/>
      <c r="H34" s="60"/>
      <c r="I34" s="60"/>
      <c r="J34" s="60"/>
      <c r="K34" s="60"/>
      <c r="L34" s="60"/>
    </row>
    <row r="37" spans="3:13" x14ac:dyDescent="0.35">
      <c r="C37" s="62" t="s">
        <v>26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spans="3:13" x14ac:dyDescent="0.35">
      <c r="D38" s="61" t="s">
        <v>27</v>
      </c>
      <c r="E38" s="61"/>
      <c r="F38" s="61"/>
      <c r="G38" s="61"/>
      <c r="H38" s="61"/>
      <c r="I38" s="61"/>
      <c r="J38" s="61"/>
      <c r="K38" s="61"/>
      <c r="L38" s="61"/>
      <c r="M38" s="61"/>
    </row>
    <row r="39" spans="3:13" x14ac:dyDescent="0.35">
      <c r="D39" s="61" t="s">
        <v>28</v>
      </c>
      <c r="E39" s="61"/>
      <c r="F39" s="61"/>
      <c r="G39" s="61"/>
      <c r="H39" s="61"/>
      <c r="I39" s="61"/>
      <c r="J39" s="61"/>
      <c r="K39" s="61"/>
      <c r="L39" s="61"/>
      <c r="M39" s="61"/>
    </row>
    <row r="40" spans="3:13" x14ac:dyDescent="0.35">
      <c r="E40" s="60" t="s">
        <v>29</v>
      </c>
      <c r="F40" s="60"/>
      <c r="G40" s="60"/>
      <c r="H40" s="60"/>
      <c r="I40" s="60"/>
      <c r="J40" s="60"/>
      <c r="K40" s="60"/>
      <c r="L40" s="60"/>
    </row>
    <row r="43" spans="3:13" x14ac:dyDescent="0.35">
      <c r="D43" s="64" t="s">
        <v>30</v>
      </c>
      <c r="E43" s="64"/>
      <c r="F43" s="64"/>
      <c r="G43" s="64"/>
      <c r="H43" s="64"/>
      <c r="I43" s="64"/>
    </row>
    <row r="45" spans="3:13" x14ac:dyDescent="0.35">
      <c r="E45" s="59" t="s">
        <v>31</v>
      </c>
      <c r="F45" s="59"/>
      <c r="G45" s="59"/>
      <c r="H45" s="59"/>
    </row>
    <row r="47" spans="3:13" x14ac:dyDescent="0.35">
      <c r="D47" s="1"/>
      <c r="E47" s="1">
        <v>1</v>
      </c>
      <c r="F47" s="1">
        <v>2</v>
      </c>
      <c r="G47" s="1">
        <v>3</v>
      </c>
      <c r="H47" s="1">
        <v>4</v>
      </c>
      <c r="I47" s="1">
        <v>5</v>
      </c>
    </row>
    <row r="48" spans="3:13" x14ac:dyDescent="0.35">
      <c r="D48" s="19">
        <v>10</v>
      </c>
      <c r="E48" s="1">
        <f>$D48*E$47</f>
        <v>10</v>
      </c>
      <c r="F48" s="1">
        <f t="shared" ref="F48:I48" si="0">$D48*F$47</f>
        <v>20</v>
      </c>
      <c r="G48" s="1">
        <f t="shared" si="0"/>
        <v>30</v>
      </c>
      <c r="H48" s="1">
        <f t="shared" si="0"/>
        <v>40</v>
      </c>
      <c r="I48" s="1">
        <f t="shared" si="0"/>
        <v>50</v>
      </c>
    </row>
    <row r="49" spans="4:12" x14ac:dyDescent="0.35">
      <c r="D49" s="19">
        <v>20</v>
      </c>
      <c r="E49" s="1">
        <f t="shared" ref="E49:I52" si="1">$D49*E$47</f>
        <v>20</v>
      </c>
      <c r="F49" s="1">
        <f t="shared" si="1"/>
        <v>40</v>
      </c>
      <c r="G49" s="1">
        <f t="shared" si="1"/>
        <v>60</v>
      </c>
      <c r="H49" s="1">
        <f t="shared" si="1"/>
        <v>80</v>
      </c>
      <c r="I49" s="1">
        <f t="shared" si="1"/>
        <v>100</v>
      </c>
    </row>
    <row r="50" spans="4:12" x14ac:dyDescent="0.35">
      <c r="D50" s="19">
        <v>30</v>
      </c>
      <c r="E50" s="1">
        <f t="shared" si="1"/>
        <v>30</v>
      </c>
      <c r="F50" s="1">
        <f t="shared" si="1"/>
        <v>60</v>
      </c>
      <c r="G50" s="1">
        <f t="shared" si="1"/>
        <v>90</v>
      </c>
      <c r="H50" s="1">
        <f t="shared" si="1"/>
        <v>120</v>
      </c>
      <c r="I50" s="1">
        <f t="shared" si="1"/>
        <v>150</v>
      </c>
    </row>
    <row r="51" spans="4:12" x14ac:dyDescent="0.35">
      <c r="D51" s="19">
        <v>40</v>
      </c>
      <c r="E51" s="1">
        <f t="shared" si="1"/>
        <v>40</v>
      </c>
      <c r="F51" s="1">
        <f t="shared" si="1"/>
        <v>80</v>
      </c>
      <c r="G51" s="1">
        <f t="shared" si="1"/>
        <v>120</v>
      </c>
      <c r="H51" s="1">
        <f t="shared" si="1"/>
        <v>160</v>
      </c>
      <c r="I51" s="1">
        <f t="shared" si="1"/>
        <v>200</v>
      </c>
    </row>
    <row r="52" spans="4:12" x14ac:dyDescent="0.35">
      <c r="D52" s="19">
        <v>50</v>
      </c>
      <c r="E52" s="1">
        <f t="shared" si="1"/>
        <v>50</v>
      </c>
      <c r="F52" s="1">
        <f t="shared" si="1"/>
        <v>100</v>
      </c>
      <c r="G52" s="1">
        <f t="shared" si="1"/>
        <v>150</v>
      </c>
      <c r="H52" s="1">
        <f t="shared" si="1"/>
        <v>200</v>
      </c>
      <c r="I52" s="1">
        <f t="shared" si="1"/>
        <v>250</v>
      </c>
    </row>
    <row r="54" spans="4:12" x14ac:dyDescent="0.35">
      <c r="D54" s="60" t="s">
        <v>32</v>
      </c>
      <c r="E54" s="60"/>
      <c r="F54" s="60"/>
      <c r="G54" s="60"/>
      <c r="H54" s="60"/>
      <c r="I54" s="60"/>
      <c r="J54" s="60"/>
      <c r="K54" s="60"/>
      <c r="L54" s="60"/>
    </row>
    <row r="55" spans="4:12" x14ac:dyDescent="0.35">
      <c r="D55" s="60" t="s">
        <v>33</v>
      </c>
      <c r="E55" s="60"/>
      <c r="F55" s="60"/>
      <c r="G55" s="60"/>
      <c r="H55" s="60"/>
      <c r="I55" s="60"/>
      <c r="J55" s="60"/>
      <c r="K55" s="60"/>
      <c r="L55" s="60"/>
    </row>
  </sheetData>
  <mergeCells count="17">
    <mergeCell ref="B3:L3"/>
    <mergeCell ref="C11:M11"/>
    <mergeCell ref="D12:M12"/>
    <mergeCell ref="D13:M13"/>
    <mergeCell ref="D14:L14"/>
    <mergeCell ref="D20:K20"/>
    <mergeCell ref="C23:M23"/>
    <mergeCell ref="D26:M26"/>
    <mergeCell ref="D34:L34"/>
    <mergeCell ref="E45:H45"/>
    <mergeCell ref="D54:L54"/>
    <mergeCell ref="D55:L55"/>
    <mergeCell ref="D39:M39"/>
    <mergeCell ref="C37:M37"/>
    <mergeCell ref="D38:M38"/>
    <mergeCell ref="E40:L40"/>
    <mergeCell ref="D43:I4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43E7-C5C3-4DC1-B6E9-EBA9AD7CDB1C}">
  <dimension ref="B3:O10"/>
  <sheetViews>
    <sheetView workbookViewId="0">
      <selection activeCell="B3" sqref="B3:L3"/>
    </sheetView>
  </sheetViews>
  <sheetFormatPr defaultRowHeight="14.5" x14ac:dyDescent="0.35"/>
  <cols>
    <col min="3" max="3" width="12.90625" bestFit="1" customWidth="1"/>
    <col min="4" max="4" width="6.81640625" bestFit="1" customWidth="1"/>
    <col min="7" max="8" width="16.36328125" customWidth="1"/>
  </cols>
  <sheetData>
    <row r="3" spans="2:15" ht="17.5" customHeight="1" x14ac:dyDescent="0.35">
      <c r="B3" s="67" t="s">
        <v>34</v>
      </c>
      <c r="C3" s="68"/>
      <c r="D3" s="68"/>
      <c r="E3" s="68"/>
      <c r="F3" s="68"/>
      <c r="G3" s="68"/>
      <c r="H3" s="68"/>
      <c r="I3" s="68"/>
      <c r="J3" s="68"/>
      <c r="K3" s="68"/>
      <c r="L3" s="68"/>
    </row>
    <row r="5" spans="2:15" x14ac:dyDescent="0.35">
      <c r="G5" s="23" t="s">
        <v>37</v>
      </c>
    </row>
    <row r="6" spans="2:15" ht="16" x14ac:dyDescent="0.35">
      <c r="C6" s="5" t="s">
        <v>0</v>
      </c>
      <c r="D6" s="6" t="s">
        <v>2</v>
      </c>
      <c r="G6" s="20" t="s">
        <v>0</v>
      </c>
      <c r="H6" s="20" t="s">
        <v>2</v>
      </c>
      <c r="K6" s="20" t="s">
        <v>0</v>
      </c>
      <c r="L6" s="20" t="s">
        <v>2</v>
      </c>
    </row>
    <row r="7" spans="2:15" x14ac:dyDescent="0.35">
      <c r="C7" s="11" t="s">
        <v>3</v>
      </c>
      <c r="D7" s="9">
        <v>500000</v>
      </c>
      <c r="G7" s="21" t="s">
        <v>3</v>
      </c>
      <c r="H7" s="21">
        <v>500000</v>
      </c>
      <c r="K7" s="21" t="s">
        <v>3</v>
      </c>
      <c r="L7" s="21">
        <v>500000</v>
      </c>
    </row>
    <row r="8" spans="2:15" x14ac:dyDescent="0.35">
      <c r="C8" s="11" t="s">
        <v>4</v>
      </c>
      <c r="D8" s="9">
        <v>10500</v>
      </c>
      <c r="G8" s="4" t="s">
        <v>4</v>
      </c>
      <c r="H8" s="4">
        <v>10500</v>
      </c>
      <c r="K8" s="4" t="s">
        <v>4</v>
      </c>
      <c r="L8" s="4">
        <v>10500</v>
      </c>
    </row>
    <row r="9" spans="2:15" x14ac:dyDescent="0.35">
      <c r="C9" s="12" t="s">
        <v>5</v>
      </c>
      <c r="D9" s="10">
        <v>25000</v>
      </c>
      <c r="G9" s="22" t="s">
        <v>35</v>
      </c>
      <c r="H9" s="22">
        <f>SUM(H7:H8)</f>
        <v>510500</v>
      </c>
      <c r="K9" s="69" t="s">
        <v>36</v>
      </c>
      <c r="L9" s="69"/>
    </row>
    <row r="10" spans="2:15" x14ac:dyDescent="0.35">
      <c r="K10" s="70">
        <f>SUMIF(K7,"Car",L7)+SUMIF(K8,"Bi-cycle",L8)</f>
        <v>510500</v>
      </c>
      <c r="L10" s="70"/>
      <c r="M10" s="70"/>
      <c r="N10" s="70"/>
      <c r="O10" s="70"/>
    </row>
  </sheetData>
  <mergeCells count="3">
    <mergeCell ref="B3:L3"/>
    <mergeCell ref="K9:L9"/>
    <mergeCell ref="K10:O1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DC1E-C466-4FCD-9465-26B780B7F73B}">
  <dimension ref="B2:P32"/>
  <sheetViews>
    <sheetView topLeftCell="A14" workbookViewId="0">
      <selection activeCell="B2" sqref="B2:P3"/>
    </sheetView>
  </sheetViews>
  <sheetFormatPr defaultRowHeight="14.5" x14ac:dyDescent="0.35"/>
  <cols>
    <col min="2" max="3" width="13.08984375" customWidth="1"/>
    <col min="4" max="4" width="14.90625" bestFit="1" customWidth="1"/>
    <col min="5" max="5" width="23.1796875" customWidth="1"/>
    <col min="7" max="7" width="31.453125" customWidth="1"/>
  </cols>
  <sheetData>
    <row r="2" spans="2:16" ht="14.5" customHeight="1" x14ac:dyDescent="0.35">
      <c r="B2" s="73" t="s">
        <v>38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2:16" x14ac:dyDescent="0.3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6" spans="2:16" ht="17" x14ac:dyDescent="0.4">
      <c r="B6" s="24" t="s">
        <v>39</v>
      </c>
      <c r="C6" s="24" t="s">
        <v>40</v>
      </c>
      <c r="D6" s="24" t="s">
        <v>41</v>
      </c>
    </row>
    <row r="7" spans="2:16" ht="16" x14ac:dyDescent="0.4">
      <c r="B7" s="25" t="s">
        <v>42</v>
      </c>
      <c r="C7" s="25">
        <v>90</v>
      </c>
      <c r="D7" s="25">
        <v>1000</v>
      </c>
    </row>
    <row r="8" spans="2:16" ht="16" x14ac:dyDescent="0.4">
      <c r="B8" s="25" t="s">
        <v>43</v>
      </c>
      <c r="C8" s="25">
        <v>150</v>
      </c>
      <c r="D8" s="25">
        <v>1200</v>
      </c>
    </row>
    <row r="9" spans="2:16" ht="16" x14ac:dyDescent="0.4">
      <c r="B9" s="25" t="s">
        <v>44</v>
      </c>
      <c r="C9" s="25">
        <v>250</v>
      </c>
      <c r="D9" s="25">
        <v>1500</v>
      </c>
    </row>
    <row r="13" spans="2:16" x14ac:dyDescent="0.35">
      <c r="B13" s="74" t="s">
        <v>45</v>
      </c>
      <c r="C13" s="74"/>
      <c r="D13" s="74"/>
      <c r="E13" s="74"/>
    </row>
    <row r="14" spans="2:16" x14ac:dyDescent="0.35">
      <c r="B14" s="3" t="s">
        <v>46</v>
      </c>
      <c r="C14" s="3"/>
      <c r="D14" s="3"/>
    </row>
    <row r="16" spans="2:16" ht="18.5" x14ac:dyDescent="0.45">
      <c r="B16" s="26">
        <f>AVERAGE(D8:D9)</f>
        <v>1350</v>
      </c>
      <c r="D16" s="76" t="s">
        <v>47</v>
      </c>
      <c r="E16" s="76"/>
    </row>
    <row r="19" spans="2:7" x14ac:dyDescent="0.35">
      <c r="B19" s="75" t="s">
        <v>48</v>
      </c>
      <c r="C19" s="75"/>
      <c r="D19" s="75"/>
      <c r="E19" s="75"/>
    </row>
    <row r="23" spans="2:7" ht="17" x14ac:dyDescent="0.4">
      <c r="B23" s="24" t="s">
        <v>39</v>
      </c>
      <c r="C23" s="24" t="s">
        <v>40</v>
      </c>
      <c r="D23" s="24" t="s">
        <v>41</v>
      </c>
    </row>
    <row r="24" spans="2:7" ht="16" x14ac:dyDescent="0.35">
      <c r="B24" s="27" t="s">
        <v>43</v>
      </c>
      <c r="C24" s="27">
        <v>150</v>
      </c>
      <c r="D24" s="27">
        <v>1200</v>
      </c>
    </row>
    <row r="25" spans="2:7" ht="16" x14ac:dyDescent="0.35">
      <c r="B25" s="27" t="s">
        <v>44</v>
      </c>
      <c r="C25" s="27">
        <v>250</v>
      </c>
      <c r="D25" s="27">
        <v>1500</v>
      </c>
    </row>
    <row r="28" spans="2:7" ht="21.5" customHeight="1" x14ac:dyDescent="0.35">
      <c r="B28" s="29">
        <f>AVERAGEIFS(D24:D25,C24:C25, "&gt;100",C24:C25,"&lt;300")</f>
        <v>1350</v>
      </c>
      <c r="D28" s="71" t="s">
        <v>49</v>
      </c>
      <c r="E28" s="71"/>
      <c r="F28" s="71"/>
      <c r="G28" s="71"/>
    </row>
    <row r="29" spans="2:7" ht="23.5" x14ac:dyDescent="0.55000000000000004">
      <c r="F29" s="28"/>
    </row>
    <row r="32" spans="2:7" ht="26" x14ac:dyDescent="0.6">
      <c r="B32" s="72" t="s">
        <v>50</v>
      </c>
      <c r="C32" s="72"/>
      <c r="D32" s="72"/>
      <c r="E32" s="72"/>
      <c r="F32" s="72"/>
    </row>
  </sheetData>
  <mergeCells count="6">
    <mergeCell ref="D28:G28"/>
    <mergeCell ref="B32:F32"/>
    <mergeCell ref="B2:P3"/>
    <mergeCell ref="B13:E13"/>
    <mergeCell ref="B19:E19"/>
    <mergeCell ref="D16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8FFE-89DE-45E7-AA10-7DB3FE5C93FE}">
  <dimension ref="B2:P56"/>
  <sheetViews>
    <sheetView workbookViewId="0">
      <selection activeCell="L53" sqref="L53"/>
    </sheetView>
  </sheetViews>
  <sheetFormatPr defaultRowHeight="14.5" x14ac:dyDescent="0.35"/>
  <cols>
    <col min="2" max="2" width="14.26953125" customWidth="1"/>
    <col min="3" max="3" width="15.90625" customWidth="1"/>
    <col min="4" max="8" width="14.26953125" customWidth="1"/>
  </cols>
  <sheetData>
    <row r="2" spans="2:16" x14ac:dyDescent="0.35">
      <c r="B2" s="73" t="s">
        <v>51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2:16" x14ac:dyDescent="0.3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6" spans="2:16" ht="15" thickBot="1" x14ac:dyDescent="0.4">
      <c r="B6" s="36" t="s">
        <v>52</v>
      </c>
      <c r="C6" s="37" t="s">
        <v>53</v>
      </c>
      <c r="D6" s="37" t="s">
        <v>54</v>
      </c>
      <c r="E6" s="37" t="s">
        <v>55</v>
      </c>
      <c r="F6" s="37" t="s">
        <v>56</v>
      </c>
      <c r="G6" s="37" t="s">
        <v>57</v>
      </c>
      <c r="H6" s="38" t="s">
        <v>58</v>
      </c>
    </row>
    <row r="7" spans="2:16" ht="15" thickBot="1" x14ac:dyDescent="0.4">
      <c r="B7" s="33">
        <v>1001</v>
      </c>
      <c r="C7" s="32" t="s">
        <v>59</v>
      </c>
      <c r="D7" s="32" t="s">
        <v>60</v>
      </c>
      <c r="E7" s="32" t="s">
        <v>61</v>
      </c>
      <c r="F7" s="31">
        <v>10</v>
      </c>
      <c r="G7" s="31">
        <v>50</v>
      </c>
      <c r="H7" s="34">
        <v>45413</v>
      </c>
    </row>
    <row r="8" spans="2:16" ht="29.5" thickBot="1" x14ac:dyDescent="0.4">
      <c r="B8" s="33">
        <v>1002</v>
      </c>
      <c r="C8" s="32" t="s">
        <v>62</v>
      </c>
      <c r="D8" s="32" t="s">
        <v>63</v>
      </c>
      <c r="E8" s="32" t="s">
        <v>64</v>
      </c>
      <c r="F8" s="31">
        <v>20</v>
      </c>
      <c r="G8" s="31">
        <v>10</v>
      </c>
      <c r="H8" s="34">
        <v>45444</v>
      </c>
    </row>
    <row r="9" spans="2:16" ht="29.5" thickBot="1" x14ac:dyDescent="0.4">
      <c r="B9" s="33">
        <v>1003</v>
      </c>
      <c r="C9" s="32" t="s">
        <v>65</v>
      </c>
      <c r="D9" s="32" t="s">
        <v>66</v>
      </c>
      <c r="E9" s="32" t="s">
        <v>67</v>
      </c>
      <c r="F9" s="31">
        <v>15</v>
      </c>
      <c r="G9" s="31">
        <v>25</v>
      </c>
      <c r="H9" s="34">
        <v>45474</v>
      </c>
    </row>
    <row r="10" spans="2:16" ht="15" thickBot="1" x14ac:dyDescent="0.4">
      <c r="B10" s="33">
        <v>1004</v>
      </c>
      <c r="C10" s="32" t="s">
        <v>68</v>
      </c>
      <c r="D10" s="32" t="s">
        <v>69</v>
      </c>
      <c r="E10" s="32" t="s">
        <v>61</v>
      </c>
      <c r="F10" s="31">
        <v>5</v>
      </c>
      <c r="G10" s="31">
        <v>50</v>
      </c>
      <c r="H10" s="34">
        <v>45505</v>
      </c>
    </row>
    <row r="11" spans="2:16" ht="15" thickBot="1" x14ac:dyDescent="0.4">
      <c r="B11" s="33">
        <v>1005</v>
      </c>
      <c r="C11" s="32" t="s">
        <v>70</v>
      </c>
      <c r="D11" s="32" t="s">
        <v>60</v>
      </c>
      <c r="E11" s="32" t="s">
        <v>71</v>
      </c>
      <c r="F11" s="31">
        <v>30</v>
      </c>
      <c r="G11" s="31">
        <v>5</v>
      </c>
      <c r="H11" s="34">
        <v>45566</v>
      </c>
    </row>
    <row r="12" spans="2:16" ht="15" thickBot="1" x14ac:dyDescent="0.4">
      <c r="B12" s="33">
        <v>1006</v>
      </c>
      <c r="C12" s="32" t="s">
        <v>72</v>
      </c>
      <c r="D12" s="32" t="s">
        <v>63</v>
      </c>
      <c r="E12" s="32" t="s">
        <v>61</v>
      </c>
      <c r="F12" s="31">
        <v>12</v>
      </c>
      <c r="G12" s="31">
        <v>50</v>
      </c>
      <c r="H12" s="34">
        <v>45597</v>
      </c>
    </row>
    <row r="13" spans="2:16" ht="15" thickBot="1" x14ac:dyDescent="0.4">
      <c r="B13" s="33">
        <v>1007</v>
      </c>
      <c r="C13" s="32" t="s">
        <v>73</v>
      </c>
      <c r="D13" s="32" t="s">
        <v>66</v>
      </c>
      <c r="E13" s="32" t="s">
        <v>74</v>
      </c>
      <c r="F13" s="31">
        <v>25</v>
      </c>
      <c r="G13" s="31">
        <v>8</v>
      </c>
      <c r="H13" s="35" t="s">
        <v>75</v>
      </c>
    </row>
    <row r="14" spans="2:16" ht="15" thickBot="1" x14ac:dyDescent="0.4">
      <c r="B14" s="33">
        <v>1008</v>
      </c>
      <c r="C14" s="32" t="s">
        <v>76</v>
      </c>
      <c r="D14" s="32" t="s">
        <v>69</v>
      </c>
      <c r="E14" s="32" t="s">
        <v>64</v>
      </c>
      <c r="F14" s="31">
        <v>18</v>
      </c>
      <c r="G14" s="31">
        <v>10</v>
      </c>
      <c r="H14" s="35" t="s">
        <v>77</v>
      </c>
    </row>
    <row r="15" spans="2:16" ht="15" thickBot="1" x14ac:dyDescent="0.4">
      <c r="B15" s="33">
        <v>1009</v>
      </c>
      <c r="C15" s="32" t="s">
        <v>78</v>
      </c>
      <c r="D15" s="32" t="s">
        <v>60</v>
      </c>
      <c r="E15" s="32" t="s">
        <v>67</v>
      </c>
      <c r="F15" s="31">
        <v>22</v>
      </c>
      <c r="G15" s="31">
        <v>25</v>
      </c>
      <c r="H15" s="35" t="s">
        <v>79</v>
      </c>
    </row>
    <row r="16" spans="2:16" ht="15" thickBot="1" x14ac:dyDescent="0.4">
      <c r="B16" s="33">
        <v>1010</v>
      </c>
      <c r="C16" s="32" t="s">
        <v>80</v>
      </c>
      <c r="D16" s="32" t="s">
        <v>63</v>
      </c>
      <c r="E16" s="32" t="s">
        <v>61</v>
      </c>
      <c r="F16" s="31">
        <v>8</v>
      </c>
      <c r="G16" s="31">
        <v>50</v>
      </c>
      <c r="H16" s="35" t="s">
        <v>81</v>
      </c>
    </row>
    <row r="17" spans="2:8" ht="15" thickBot="1" x14ac:dyDescent="0.4">
      <c r="B17" s="33">
        <v>1011</v>
      </c>
      <c r="C17" s="32" t="s">
        <v>82</v>
      </c>
      <c r="D17" s="32" t="s">
        <v>66</v>
      </c>
      <c r="E17" s="32" t="s">
        <v>71</v>
      </c>
      <c r="F17" s="31">
        <v>40</v>
      </c>
      <c r="G17" s="31">
        <v>5</v>
      </c>
      <c r="H17" s="35" t="s">
        <v>83</v>
      </c>
    </row>
    <row r="18" spans="2:8" ht="15" thickBot="1" x14ac:dyDescent="0.4">
      <c r="B18" s="33">
        <v>1012</v>
      </c>
      <c r="C18" s="32" t="s">
        <v>84</v>
      </c>
      <c r="D18" s="32" t="s">
        <v>69</v>
      </c>
      <c r="E18" s="32" t="s">
        <v>74</v>
      </c>
      <c r="F18" s="31">
        <v>35</v>
      </c>
      <c r="G18" s="31">
        <v>8</v>
      </c>
      <c r="H18" s="35" t="s">
        <v>85</v>
      </c>
    </row>
    <row r="19" spans="2:8" ht="15" thickBot="1" x14ac:dyDescent="0.4">
      <c r="B19" s="33">
        <v>1013</v>
      </c>
      <c r="C19" s="32" t="s">
        <v>86</v>
      </c>
      <c r="D19" s="32" t="s">
        <v>60</v>
      </c>
      <c r="E19" s="32" t="s">
        <v>61</v>
      </c>
      <c r="F19" s="31">
        <v>14</v>
      </c>
      <c r="G19" s="31">
        <v>50</v>
      </c>
      <c r="H19" s="35" t="s">
        <v>87</v>
      </c>
    </row>
    <row r="20" spans="2:8" ht="15" thickBot="1" x14ac:dyDescent="0.4">
      <c r="B20" s="33">
        <v>1014</v>
      </c>
      <c r="C20" s="32" t="s">
        <v>88</v>
      </c>
      <c r="D20" s="32" t="s">
        <v>63</v>
      </c>
      <c r="E20" s="32" t="s">
        <v>64</v>
      </c>
      <c r="F20" s="31">
        <v>28</v>
      </c>
      <c r="G20" s="31">
        <v>10</v>
      </c>
      <c r="H20" s="35" t="s">
        <v>89</v>
      </c>
    </row>
    <row r="21" spans="2:8" ht="15" thickBot="1" x14ac:dyDescent="0.4">
      <c r="B21" s="33">
        <v>1015</v>
      </c>
      <c r="C21" s="32" t="s">
        <v>90</v>
      </c>
      <c r="D21" s="32" t="s">
        <v>66</v>
      </c>
      <c r="E21" s="32" t="s">
        <v>67</v>
      </c>
      <c r="F21" s="31">
        <v>12</v>
      </c>
      <c r="G21" s="31">
        <v>25</v>
      </c>
      <c r="H21" s="35" t="s">
        <v>91</v>
      </c>
    </row>
    <row r="22" spans="2:8" ht="15" thickBot="1" x14ac:dyDescent="0.4">
      <c r="B22" s="33">
        <v>1016</v>
      </c>
      <c r="C22" s="32" t="s">
        <v>92</v>
      </c>
      <c r="D22" s="32" t="s">
        <v>69</v>
      </c>
      <c r="E22" s="32" t="s">
        <v>71</v>
      </c>
      <c r="F22" s="31">
        <v>25</v>
      </c>
      <c r="G22" s="31">
        <v>5</v>
      </c>
      <c r="H22" s="35" t="s">
        <v>93</v>
      </c>
    </row>
    <row r="23" spans="2:8" ht="15" thickBot="1" x14ac:dyDescent="0.4">
      <c r="B23" s="33">
        <v>1017</v>
      </c>
      <c r="C23" s="32" t="s">
        <v>94</v>
      </c>
      <c r="D23" s="32" t="s">
        <v>60</v>
      </c>
      <c r="E23" s="32" t="s">
        <v>74</v>
      </c>
      <c r="F23" s="31">
        <v>20</v>
      </c>
      <c r="G23" s="31">
        <v>8</v>
      </c>
      <c r="H23" s="35" t="s">
        <v>95</v>
      </c>
    </row>
    <row r="24" spans="2:8" ht="15" thickBot="1" x14ac:dyDescent="0.4">
      <c r="B24" s="33">
        <v>1018</v>
      </c>
      <c r="C24" s="32" t="s">
        <v>96</v>
      </c>
      <c r="D24" s="32" t="s">
        <v>63</v>
      </c>
      <c r="E24" s="32" t="s">
        <v>61</v>
      </c>
      <c r="F24" s="31">
        <v>10</v>
      </c>
      <c r="G24" s="31">
        <v>50</v>
      </c>
      <c r="H24" s="35" t="s">
        <v>97</v>
      </c>
    </row>
    <row r="25" spans="2:8" ht="15" thickBot="1" x14ac:dyDescent="0.4">
      <c r="B25" s="33">
        <v>1019</v>
      </c>
      <c r="C25" s="32" t="s">
        <v>98</v>
      </c>
      <c r="D25" s="32" t="s">
        <v>66</v>
      </c>
      <c r="E25" s="32" t="s">
        <v>64</v>
      </c>
      <c r="F25" s="31">
        <v>15</v>
      </c>
      <c r="G25" s="31">
        <v>10</v>
      </c>
      <c r="H25" s="35" t="s">
        <v>99</v>
      </c>
    </row>
    <row r="26" spans="2:8" ht="15" thickBot="1" x14ac:dyDescent="0.4">
      <c r="B26" s="33">
        <v>1020</v>
      </c>
      <c r="C26" s="32" t="s">
        <v>100</v>
      </c>
      <c r="D26" s="32" t="s">
        <v>69</v>
      </c>
      <c r="E26" s="32" t="s">
        <v>67</v>
      </c>
      <c r="F26" s="31">
        <v>18</v>
      </c>
      <c r="G26" s="31">
        <v>25</v>
      </c>
      <c r="H26" s="34">
        <v>45293</v>
      </c>
    </row>
    <row r="27" spans="2:8" ht="15" thickBot="1" x14ac:dyDescent="0.4">
      <c r="B27" s="33">
        <v>1021</v>
      </c>
      <c r="C27" s="32" t="s">
        <v>101</v>
      </c>
      <c r="D27" s="32" t="s">
        <v>60</v>
      </c>
      <c r="E27" s="32" t="s">
        <v>61</v>
      </c>
      <c r="F27" s="31">
        <v>9</v>
      </c>
      <c r="G27" s="31">
        <v>50</v>
      </c>
      <c r="H27" s="34">
        <v>45324</v>
      </c>
    </row>
    <row r="28" spans="2:8" ht="15" thickBot="1" x14ac:dyDescent="0.4">
      <c r="B28" s="33">
        <v>1022</v>
      </c>
      <c r="C28" s="32" t="s">
        <v>102</v>
      </c>
      <c r="D28" s="32" t="s">
        <v>63</v>
      </c>
      <c r="E28" s="32" t="s">
        <v>71</v>
      </c>
      <c r="F28" s="31">
        <v>35</v>
      </c>
      <c r="G28" s="31">
        <v>5</v>
      </c>
      <c r="H28" s="34">
        <v>45353</v>
      </c>
    </row>
    <row r="29" spans="2:8" ht="15" thickBot="1" x14ac:dyDescent="0.4">
      <c r="B29" s="33">
        <v>1023</v>
      </c>
      <c r="C29" s="32" t="s">
        <v>103</v>
      </c>
      <c r="D29" s="32" t="s">
        <v>66</v>
      </c>
      <c r="E29" s="32" t="s">
        <v>74</v>
      </c>
      <c r="F29" s="31">
        <v>30</v>
      </c>
      <c r="G29" s="31">
        <v>8</v>
      </c>
      <c r="H29" s="34">
        <v>45384</v>
      </c>
    </row>
    <row r="30" spans="2:8" ht="15" thickBot="1" x14ac:dyDescent="0.4">
      <c r="B30" s="33">
        <v>1024</v>
      </c>
      <c r="C30" s="32" t="s">
        <v>104</v>
      </c>
      <c r="D30" s="32" t="s">
        <v>69</v>
      </c>
      <c r="E30" s="32" t="s">
        <v>61</v>
      </c>
      <c r="F30" s="31">
        <v>11</v>
      </c>
      <c r="G30" s="31">
        <v>50</v>
      </c>
      <c r="H30" s="34">
        <v>45445</v>
      </c>
    </row>
    <row r="31" spans="2:8" ht="15" thickBot="1" x14ac:dyDescent="0.4">
      <c r="B31" s="33">
        <v>1025</v>
      </c>
      <c r="C31" s="32" t="s">
        <v>105</v>
      </c>
      <c r="D31" s="32" t="s">
        <v>60</v>
      </c>
      <c r="E31" s="32" t="s">
        <v>64</v>
      </c>
      <c r="F31" s="31">
        <v>14</v>
      </c>
      <c r="G31" s="31">
        <v>10</v>
      </c>
      <c r="H31" s="34">
        <v>45475</v>
      </c>
    </row>
    <row r="32" spans="2:8" ht="15" thickBot="1" x14ac:dyDescent="0.4">
      <c r="B32" s="33">
        <v>1026</v>
      </c>
      <c r="C32" s="32" t="s">
        <v>106</v>
      </c>
      <c r="D32" s="32" t="s">
        <v>63</v>
      </c>
      <c r="E32" s="32" t="s">
        <v>67</v>
      </c>
      <c r="F32" s="31">
        <v>16</v>
      </c>
      <c r="G32" s="31">
        <v>25</v>
      </c>
      <c r="H32" s="34">
        <v>45506</v>
      </c>
    </row>
    <row r="33" spans="2:8" ht="15" thickBot="1" x14ac:dyDescent="0.4">
      <c r="B33" s="33">
        <v>1027</v>
      </c>
      <c r="C33" s="32" t="s">
        <v>107</v>
      </c>
      <c r="D33" s="32" t="s">
        <v>66</v>
      </c>
      <c r="E33" s="32" t="s">
        <v>71</v>
      </c>
      <c r="F33" s="31">
        <v>22</v>
      </c>
      <c r="G33" s="31">
        <v>5</v>
      </c>
      <c r="H33" s="34">
        <v>45537</v>
      </c>
    </row>
    <row r="34" spans="2:8" ht="15" thickBot="1" x14ac:dyDescent="0.4">
      <c r="B34" s="33">
        <v>1028</v>
      </c>
      <c r="C34" s="32" t="s">
        <v>108</v>
      </c>
      <c r="D34" s="32" t="s">
        <v>69</v>
      </c>
      <c r="E34" s="32" t="s">
        <v>74</v>
      </c>
      <c r="F34" s="31">
        <v>27</v>
      </c>
      <c r="G34" s="31">
        <v>8</v>
      </c>
      <c r="H34" s="34">
        <v>45567</v>
      </c>
    </row>
    <row r="35" spans="2:8" ht="15" thickBot="1" x14ac:dyDescent="0.4">
      <c r="B35" s="33">
        <v>1029</v>
      </c>
      <c r="C35" s="32" t="s">
        <v>109</v>
      </c>
      <c r="D35" s="32" t="s">
        <v>60</v>
      </c>
      <c r="E35" s="32" t="s">
        <v>61</v>
      </c>
      <c r="F35" s="31">
        <v>13</v>
      </c>
      <c r="G35" s="31">
        <v>50</v>
      </c>
      <c r="H35" s="34">
        <v>45628</v>
      </c>
    </row>
    <row r="36" spans="2:8" ht="15" thickBot="1" x14ac:dyDescent="0.4">
      <c r="B36" s="33">
        <v>1030</v>
      </c>
      <c r="C36" s="32" t="s">
        <v>110</v>
      </c>
      <c r="D36" s="32" t="s">
        <v>63</v>
      </c>
      <c r="E36" s="32" t="s">
        <v>64</v>
      </c>
      <c r="F36" s="31">
        <v>32</v>
      </c>
      <c r="G36" s="31">
        <v>10</v>
      </c>
      <c r="H36" s="35" t="s">
        <v>111</v>
      </c>
    </row>
    <row r="37" spans="2:8" ht="15" thickBot="1" x14ac:dyDescent="0.4">
      <c r="B37" s="33">
        <v>1031</v>
      </c>
      <c r="C37" s="32" t="s">
        <v>112</v>
      </c>
      <c r="D37" s="32" t="s">
        <v>66</v>
      </c>
      <c r="E37" s="32" t="s">
        <v>67</v>
      </c>
      <c r="F37" s="31">
        <v>10</v>
      </c>
      <c r="G37" s="31">
        <v>25</v>
      </c>
      <c r="H37" s="35" t="s">
        <v>113</v>
      </c>
    </row>
    <row r="38" spans="2:8" ht="15" thickBot="1" x14ac:dyDescent="0.4">
      <c r="B38" s="33">
        <v>1032</v>
      </c>
      <c r="C38" s="32" t="s">
        <v>114</v>
      </c>
      <c r="D38" s="32" t="s">
        <v>69</v>
      </c>
      <c r="E38" s="32" t="s">
        <v>71</v>
      </c>
      <c r="F38" s="31">
        <v>18</v>
      </c>
      <c r="G38" s="31">
        <v>5</v>
      </c>
      <c r="H38" s="35" t="s">
        <v>115</v>
      </c>
    </row>
    <row r="39" spans="2:8" ht="15" thickBot="1" x14ac:dyDescent="0.4">
      <c r="B39" s="33">
        <v>1033</v>
      </c>
      <c r="C39" s="32" t="s">
        <v>116</v>
      </c>
      <c r="D39" s="32" t="s">
        <v>60</v>
      </c>
      <c r="E39" s="32" t="s">
        <v>74</v>
      </c>
      <c r="F39" s="31">
        <v>22</v>
      </c>
      <c r="G39" s="31">
        <v>8</v>
      </c>
      <c r="H39" s="35" t="s">
        <v>117</v>
      </c>
    </row>
    <row r="40" spans="2:8" ht="15" thickBot="1" x14ac:dyDescent="0.4">
      <c r="B40" s="33">
        <v>1034</v>
      </c>
      <c r="C40" s="32" t="s">
        <v>118</v>
      </c>
      <c r="D40" s="32" t="s">
        <v>63</v>
      </c>
      <c r="E40" s="32" t="s">
        <v>61</v>
      </c>
      <c r="F40" s="31">
        <v>17</v>
      </c>
      <c r="G40" s="31">
        <v>50</v>
      </c>
      <c r="H40" s="35" t="s">
        <v>119</v>
      </c>
    </row>
    <row r="41" spans="2:8" ht="15" thickBot="1" x14ac:dyDescent="0.4">
      <c r="B41" s="33">
        <v>1035</v>
      </c>
      <c r="C41" s="32" t="s">
        <v>120</v>
      </c>
      <c r="D41" s="32" t="s">
        <v>66</v>
      </c>
      <c r="E41" s="32" t="s">
        <v>64</v>
      </c>
      <c r="F41" s="31">
        <v>19</v>
      </c>
      <c r="G41" s="31">
        <v>10</v>
      </c>
      <c r="H41" s="35" t="s">
        <v>121</v>
      </c>
    </row>
    <row r="42" spans="2:8" ht="15" thickBot="1" x14ac:dyDescent="0.4">
      <c r="B42" s="33">
        <v>1036</v>
      </c>
      <c r="C42" s="32" t="s">
        <v>122</v>
      </c>
      <c r="D42" s="32" t="s">
        <v>69</v>
      </c>
      <c r="E42" s="32" t="s">
        <v>67</v>
      </c>
      <c r="F42" s="31">
        <v>15</v>
      </c>
      <c r="G42" s="31">
        <v>25</v>
      </c>
      <c r="H42" s="35" t="s">
        <v>123</v>
      </c>
    </row>
    <row r="43" spans="2:8" ht="15" thickBot="1" x14ac:dyDescent="0.4">
      <c r="B43" s="33">
        <v>1037</v>
      </c>
      <c r="C43" s="32" t="s">
        <v>124</v>
      </c>
      <c r="D43" s="32" t="s">
        <v>60</v>
      </c>
      <c r="E43" s="32" t="s">
        <v>71</v>
      </c>
      <c r="F43" s="31">
        <v>28</v>
      </c>
      <c r="G43" s="31">
        <v>5</v>
      </c>
      <c r="H43" s="35" t="s">
        <v>125</v>
      </c>
    </row>
    <row r="44" spans="2:8" ht="15" thickBot="1" x14ac:dyDescent="0.4">
      <c r="B44" s="33">
        <v>1038</v>
      </c>
      <c r="C44" s="32" t="s">
        <v>126</v>
      </c>
      <c r="D44" s="32" t="s">
        <v>63</v>
      </c>
      <c r="E44" s="32" t="s">
        <v>74</v>
      </c>
      <c r="F44" s="31">
        <v>24</v>
      </c>
      <c r="G44" s="31">
        <v>8</v>
      </c>
      <c r="H44" s="35" t="s">
        <v>127</v>
      </c>
    </row>
    <row r="45" spans="2:8" ht="15" thickBot="1" x14ac:dyDescent="0.4">
      <c r="B45" s="33">
        <v>1039</v>
      </c>
      <c r="C45" s="32" t="s">
        <v>128</v>
      </c>
      <c r="D45" s="32" t="s">
        <v>66</v>
      </c>
      <c r="E45" s="32" t="s">
        <v>61</v>
      </c>
      <c r="F45" s="31">
        <v>16</v>
      </c>
      <c r="G45" s="31">
        <v>50</v>
      </c>
      <c r="H45" s="35" t="s">
        <v>129</v>
      </c>
    </row>
    <row r="46" spans="2:8" ht="15" thickBot="1" x14ac:dyDescent="0.4">
      <c r="B46" s="33">
        <v>1040</v>
      </c>
      <c r="C46" s="32" t="s">
        <v>130</v>
      </c>
      <c r="D46" s="32" t="s">
        <v>69</v>
      </c>
      <c r="E46" s="32" t="s">
        <v>64</v>
      </c>
      <c r="F46" s="31">
        <v>27</v>
      </c>
      <c r="G46" s="31">
        <v>10</v>
      </c>
      <c r="H46" s="35" t="s">
        <v>131</v>
      </c>
    </row>
    <row r="47" spans="2:8" ht="15" thickBot="1" x14ac:dyDescent="0.4">
      <c r="B47" s="33">
        <v>1041</v>
      </c>
      <c r="C47" s="32" t="s">
        <v>132</v>
      </c>
      <c r="D47" s="32" t="s">
        <v>60</v>
      </c>
      <c r="E47" s="32" t="s">
        <v>67</v>
      </c>
      <c r="F47" s="31">
        <v>21</v>
      </c>
      <c r="G47" s="31">
        <v>25</v>
      </c>
      <c r="H47" s="35" t="s">
        <v>133</v>
      </c>
    </row>
    <row r="48" spans="2:8" ht="15" thickBot="1" x14ac:dyDescent="0.4">
      <c r="B48" s="33">
        <v>1042</v>
      </c>
      <c r="C48" s="32" t="s">
        <v>134</v>
      </c>
      <c r="D48" s="32" t="s">
        <v>63</v>
      </c>
      <c r="E48" s="32" t="s">
        <v>71</v>
      </c>
      <c r="F48" s="31">
        <v>30</v>
      </c>
      <c r="G48" s="31">
        <v>5</v>
      </c>
      <c r="H48" s="35" t="s">
        <v>135</v>
      </c>
    </row>
    <row r="49" spans="2:8" ht="15" thickBot="1" x14ac:dyDescent="0.4">
      <c r="B49" s="33">
        <v>1043</v>
      </c>
      <c r="C49" s="32" t="s">
        <v>136</v>
      </c>
      <c r="D49" s="32" t="s">
        <v>66</v>
      </c>
      <c r="E49" s="32" t="s">
        <v>74</v>
      </c>
      <c r="F49" s="31">
        <v>26</v>
      </c>
      <c r="G49" s="31">
        <v>8</v>
      </c>
      <c r="H49" s="34">
        <v>45294</v>
      </c>
    </row>
    <row r="50" spans="2:8" ht="15" thickBot="1" x14ac:dyDescent="0.4">
      <c r="B50" s="33">
        <v>1044</v>
      </c>
      <c r="C50" s="32" t="s">
        <v>137</v>
      </c>
      <c r="D50" s="32" t="s">
        <v>69</v>
      </c>
      <c r="E50" s="32" t="s">
        <v>61</v>
      </c>
      <c r="F50" s="31">
        <v>14</v>
      </c>
      <c r="G50" s="31">
        <v>50</v>
      </c>
      <c r="H50" s="34">
        <v>45325</v>
      </c>
    </row>
    <row r="51" spans="2:8" ht="15" thickBot="1" x14ac:dyDescent="0.4">
      <c r="B51" s="33">
        <v>1045</v>
      </c>
      <c r="C51" s="32" t="s">
        <v>138</v>
      </c>
      <c r="D51" s="32" t="s">
        <v>60</v>
      </c>
      <c r="E51" s="32" t="s">
        <v>64</v>
      </c>
      <c r="F51" s="31">
        <v>20</v>
      </c>
      <c r="G51" s="31">
        <v>10</v>
      </c>
      <c r="H51" s="34">
        <v>45354</v>
      </c>
    </row>
    <row r="52" spans="2:8" ht="15" thickBot="1" x14ac:dyDescent="0.4">
      <c r="B52" s="33">
        <v>1046</v>
      </c>
      <c r="C52" s="32" t="s">
        <v>139</v>
      </c>
      <c r="D52" s="32" t="s">
        <v>63</v>
      </c>
      <c r="E52" s="32" t="s">
        <v>67</v>
      </c>
      <c r="F52" s="31">
        <v>17</v>
      </c>
      <c r="G52" s="31">
        <v>25</v>
      </c>
      <c r="H52" s="34">
        <v>45385</v>
      </c>
    </row>
    <row r="53" spans="2:8" ht="15" thickBot="1" x14ac:dyDescent="0.4">
      <c r="B53" s="33">
        <v>1047</v>
      </c>
      <c r="C53" s="32" t="s">
        <v>140</v>
      </c>
      <c r="D53" s="32" t="s">
        <v>66</v>
      </c>
      <c r="E53" s="32" t="s">
        <v>71</v>
      </c>
      <c r="F53" s="31">
        <v>19</v>
      </c>
      <c r="G53" s="31">
        <v>5</v>
      </c>
      <c r="H53" s="34">
        <v>45415</v>
      </c>
    </row>
    <row r="54" spans="2:8" ht="15" thickBot="1" x14ac:dyDescent="0.4">
      <c r="B54" s="33">
        <v>1048</v>
      </c>
      <c r="C54" s="32" t="s">
        <v>141</v>
      </c>
      <c r="D54" s="32" t="s">
        <v>69</v>
      </c>
      <c r="E54" s="32" t="s">
        <v>74</v>
      </c>
      <c r="F54" s="31">
        <v>32</v>
      </c>
      <c r="G54" s="31">
        <v>8</v>
      </c>
      <c r="H54" s="34">
        <v>45446</v>
      </c>
    </row>
    <row r="55" spans="2:8" ht="15" thickBot="1" x14ac:dyDescent="0.4">
      <c r="B55" s="33">
        <v>1049</v>
      </c>
      <c r="C55" s="32" t="s">
        <v>142</v>
      </c>
      <c r="D55" s="32" t="s">
        <v>60</v>
      </c>
      <c r="E55" s="32" t="s">
        <v>61</v>
      </c>
      <c r="F55" s="31">
        <v>12</v>
      </c>
      <c r="G55" s="31">
        <v>50</v>
      </c>
      <c r="H55" s="34">
        <v>45476</v>
      </c>
    </row>
    <row r="56" spans="2:8" x14ac:dyDescent="0.35">
      <c r="B56" s="39">
        <v>1050</v>
      </c>
      <c r="C56" s="40" t="s">
        <v>143</v>
      </c>
      <c r="D56" s="40" t="s">
        <v>63</v>
      </c>
      <c r="E56" s="40" t="s">
        <v>64</v>
      </c>
      <c r="F56" s="41">
        <v>25</v>
      </c>
      <c r="G56" s="41">
        <v>10</v>
      </c>
      <c r="H56" s="42">
        <v>45507</v>
      </c>
    </row>
  </sheetData>
  <mergeCells count="1">
    <mergeCell ref="B2:P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1D75-BA44-478C-B2A3-CF15571EAE76}">
  <dimension ref="A1:U56"/>
  <sheetViews>
    <sheetView zoomScale="114" workbookViewId="0">
      <selection activeCell="L55" sqref="L55"/>
    </sheetView>
  </sheetViews>
  <sheetFormatPr defaultRowHeight="14.5" x14ac:dyDescent="0.35"/>
  <cols>
    <col min="2" max="2" width="7.54296875" bestFit="1" customWidth="1"/>
    <col min="4" max="4" width="6.453125" bestFit="1" customWidth="1"/>
    <col min="5" max="5" width="8.08984375" bestFit="1" customWidth="1"/>
    <col min="6" max="6" width="8.1796875" bestFit="1" customWidth="1"/>
    <col min="7" max="7" width="8.453125" bestFit="1" customWidth="1"/>
    <col min="8" max="8" width="17.1796875" customWidth="1"/>
  </cols>
  <sheetData>
    <row r="1" spans="1:21" x14ac:dyDescent="0.35">
      <c r="A1" s="77" t="s">
        <v>144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21" x14ac:dyDescent="0.3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6" spans="1:21" ht="29.5" thickBot="1" x14ac:dyDescent="0.4">
      <c r="B6" s="36" t="s">
        <v>52</v>
      </c>
      <c r="C6" s="37" t="s">
        <v>53</v>
      </c>
      <c r="D6" s="37" t="s">
        <v>54</v>
      </c>
      <c r="E6" s="37" t="s">
        <v>55</v>
      </c>
      <c r="F6" s="37" t="s">
        <v>56</v>
      </c>
      <c r="G6" s="37" t="s">
        <v>57</v>
      </c>
      <c r="H6" s="38" t="s">
        <v>58</v>
      </c>
    </row>
    <row r="7" spans="1:21" ht="29.5" thickBot="1" x14ac:dyDescent="0.4">
      <c r="B7" s="33">
        <v>1001</v>
      </c>
      <c r="C7" s="32" t="s">
        <v>59</v>
      </c>
      <c r="D7" s="32" t="s">
        <v>60</v>
      </c>
      <c r="E7" s="32" t="s">
        <v>61</v>
      </c>
      <c r="F7" s="31">
        <v>10</v>
      </c>
      <c r="G7" s="31">
        <v>50</v>
      </c>
      <c r="H7" s="34">
        <v>45413</v>
      </c>
    </row>
    <row r="8" spans="1:21" ht="29.5" thickBot="1" x14ac:dyDescent="0.4">
      <c r="B8" s="33">
        <v>1002</v>
      </c>
      <c r="C8" s="32" t="s">
        <v>62</v>
      </c>
      <c r="D8" s="32" t="s">
        <v>63</v>
      </c>
      <c r="E8" s="32" t="s">
        <v>64</v>
      </c>
      <c r="F8" s="31">
        <v>20</v>
      </c>
      <c r="G8" s="31">
        <v>10</v>
      </c>
      <c r="H8" s="34">
        <v>45444</v>
      </c>
      <c r="J8" s="30" t="s">
        <v>6</v>
      </c>
    </row>
    <row r="9" spans="1:21" ht="32.5" thickBot="1" x14ac:dyDescent="0.7">
      <c r="B9" s="33">
        <v>1003</v>
      </c>
      <c r="C9" s="32" t="s">
        <v>65</v>
      </c>
      <c r="D9" s="32" t="s">
        <v>66</v>
      </c>
      <c r="E9" s="32" t="s">
        <v>67</v>
      </c>
      <c r="F9" s="31">
        <v>15</v>
      </c>
      <c r="G9" s="31">
        <v>25</v>
      </c>
      <c r="H9" s="34">
        <v>45474</v>
      </c>
      <c r="J9" s="43">
        <f>COUNTA(Table68[CustomerName])</f>
        <v>50</v>
      </c>
      <c r="K9" s="78" t="s">
        <v>145</v>
      </c>
      <c r="L9" s="78"/>
      <c r="M9" s="78"/>
      <c r="N9" s="78"/>
      <c r="O9" s="78"/>
      <c r="P9" s="78"/>
      <c r="Q9" s="78"/>
      <c r="R9" s="78"/>
      <c r="S9" s="78"/>
      <c r="T9" s="78"/>
      <c r="U9" s="78"/>
    </row>
    <row r="10" spans="1:21" ht="29.5" thickBot="1" x14ac:dyDescent="0.4">
      <c r="B10" s="33">
        <v>1004</v>
      </c>
      <c r="C10" s="32" t="s">
        <v>68</v>
      </c>
      <c r="D10" s="32" t="s">
        <v>69</v>
      </c>
      <c r="E10" s="32" t="s">
        <v>61</v>
      </c>
      <c r="F10" s="31">
        <v>5</v>
      </c>
      <c r="G10" s="31">
        <v>50</v>
      </c>
      <c r="H10" s="34">
        <v>45505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</row>
    <row r="11" spans="1:21" ht="15" thickBot="1" x14ac:dyDescent="0.4">
      <c r="B11" s="33">
        <v>1005</v>
      </c>
      <c r="C11" s="32" t="s">
        <v>70</v>
      </c>
      <c r="D11" s="32" t="s">
        <v>60</v>
      </c>
      <c r="E11" s="32" t="s">
        <v>71</v>
      </c>
      <c r="F11" s="31">
        <v>30</v>
      </c>
      <c r="G11" s="31">
        <v>5</v>
      </c>
      <c r="H11" s="34">
        <v>45566</v>
      </c>
    </row>
    <row r="12" spans="1:21" ht="29.5" thickBot="1" x14ac:dyDescent="0.4">
      <c r="B12" s="33">
        <v>1006</v>
      </c>
      <c r="C12" s="32" t="s">
        <v>72</v>
      </c>
      <c r="D12" s="32" t="s">
        <v>63</v>
      </c>
      <c r="E12" s="32" t="s">
        <v>61</v>
      </c>
      <c r="F12" s="31">
        <v>12</v>
      </c>
      <c r="G12" s="31">
        <v>50</v>
      </c>
      <c r="H12" s="34">
        <v>45597</v>
      </c>
    </row>
    <row r="13" spans="1:21" ht="29.5" thickBot="1" x14ac:dyDescent="0.4">
      <c r="B13" s="33">
        <v>1007</v>
      </c>
      <c r="C13" s="32" t="s">
        <v>73</v>
      </c>
      <c r="D13" s="32" t="s">
        <v>66</v>
      </c>
      <c r="E13" s="32" t="s">
        <v>74</v>
      </c>
      <c r="F13" s="31">
        <v>25</v>
      </c>
      <c r="G13" s="31">
        <v>8</v>
      </c>
      <c r="H13" s="35" t="s">
        <v>75</v>
      </c>
    </row>
    <row r="14" spans="1:21" ht="29.5" thickBot="1" x14ac:dyDescent="0.4">
      <c r="B14" s="33">
        <v>1008</v>
      </c>
      <c r="C14" s="32" t="s">
        <v>76</v>
      </c>
      <c r="D14" s="32" t="s">
        <v>69</v>
      </c>
      <c r="E14" s="32" t="s">
        <v>64</v>
      </c>
      <c r="F14" s="31">
        <v>18</v>
      </c>
      <c r="G14" s="31">
        <v>10</v>
      </c>
      <c r="H14" s="35" t="s">
        <v>77</v>
      </c>
    </row>
    <row r="15" spans="1:21" ht="29.5" thickBot="1" x14ac:dyDescent="0.4">
      <c r="B15" s="33">
        <v>1009</v>
      </c>
      <c r="C15" s="32" t="s">
        <v>78</v>
      </c>
      <c r="D15" s="32" t="s">
        <v>60</v>
      </c>
      <c r="E15" s="32" t="s">
        <v>67</v>
      </c>
      <c r="F15" s="31">
        <v>22</v>
      </c>
      <c r="G15" s="31">
        <v>25</v>
      </c>
      <c r="H15" s="35" t="s">
        <v>79</v>
      </c>
    </row>
    <row r="16" spans="1:21" ht="29.5" thickBot="1" x14ac:dyDescent="0.4">
      <c r="B16" s="33">
        <v>1010</v>
      </c>
      <c r="C16" s="32" t="s">
        <v>80</v>
      </c>
      <c r="D16" s="32" t="s">
        <v>63</v>
      </c>
      <c r="E16" s="32" t="s">
        <v>61</v>
      </c>
      <c r="F16" s="31">
        <v>8</v>
      </c>
      <c r="G16" s="31">
        <v>50</v>
      </c>
      <c r="H16" s="35" t="s">
        <v>81</v>
      </c>
    </row>
    <row r="17" spans="2:8" ht="29.5" thickBot="1" x14ac:dyDescent="0.4">
      <c r="B17" s="33">
        <v>1011</v>
      </c>
      <c r="C17" s="32" t="s">
        <v>82</v>
      </c>
      <c r="D17" s="32" t="s">
        <v>66</v>
      </c>
      <c r="E17" s="32" t="s">
        <v>71</v>
      </c>
      <c r="F17" s="31">
        <v>40</v>
      </c>
      <c r="G17" s="31">
        <v>5</v>
      </c>
      <c r="H17" s="35" t="s">
        <v>83</v>
      </c>
    </row>
    <row r="18" spans="2:8" ht="29.5" thickBot="1" x14ac:dyDescent="0.4">
      <c r="B18" s="33">
        <v>1012</v>
      </c>
      <c r="C18" s="32" t="s">
        <v>84</v>
      </c>
      <c r="D18" s="32" t="s">
        <v>69</v>
      </c>
      <c r="E18" s="32" t="s">
        <v>74</v>
      </c>
      <c r="F18" s="31">
        <v>35</v>
      </c>
      <c r="G18" s="31">
        <v>8</v>
      </c>
      <c r="H18" s="35" t="s">
        <v>85</v>
      </c>
    </row>
    <row r="19" spans="2:8" ht="29.5" thickBot="1" x14ac:dyDescent="0.4">
      <c r="B19" s="33">
        <v>1013</v>
      </c>
      <c r="C19" s="32" t="s">
        <v>86</v>
      </c>
      <c r="D19" s="32" t="s">
        <v>60</v>
      </c>
      <c r="E19" s="32" t="s">
        <v>61</v>
      </c>
      <c r="F19" s="31">
        <v>14</v>
      </c>
      <c r="G19" s="31">
        <v>50</v>
      </c>
      <c r="H19" s="35" t="s">
        <v>87</v>
      </c>
    </row>
    <row r="20" spans="2:8" ht="29.5" thickBot="1" x14ac:dyDescent="0.4">
      <c r="B20" s="33">
        <v>1014</v>
      </c>
      <c r="C20" s="32" t="s">
        <v>88</v>
      </c>
      <c r="D20" s="32" t="s">
        <v>63</v>
      </c>
      <c r="E20" s="32" t="s">
        <v>64</v>
      </c>
      <c r="F20" s="31">
        <v>28</v>
      </c>
      <c r="G20" s="31">
        <v>10</v>
      </c>
      <c r="H20" s="35" t="s">
        <v>89</v>
      </c>
    </row>
    <row r="21" spans="2:8" ht="29.5" thickBot="1" x14ac:dyDescent="0.4">
      <c r="B21" s="33">
        <v>1015</v>
      </c>
      <c r="C21" s="32" t="s">
        <v>90</v>
      </c>
      <c r="D21" s="32" t="s">
        <v>66</v>
      </c>
      <c r="E21" s="32" t="s">
        <v>67</v>
      </c>
      <c r="F21" s="31">
        <v>12</v>
      </c>
      <c r="G21" s="31">
        <v>25</v>
      </c>
      <c r="H21" s="35" t="s">
        <v>91</v>
      </c>
    </row>
    <row r="22" spans="2:8" ht="29.5" thickBot="1" x14ac:dyDescent="0.4">
      <c r="B22" s="33">
        <v>1016</v>
      </c>
      <c r="C22" s="32" t="s">
        <v>92</v>
      </c>
      <c r="D22" s="32" t="s">
        <v>69</v>
      </c>
      <c r="E22" s="32" t="s">
        <v>71</v>
      </c>
      <c r="F22" s="31">
        <v>25</v>
      </c>
      <c r="G22" s="31">
        <v>5</v>
      </c>
      <c r="H22" s="35" t="s">
        <v>93</v>
      </c>
    </row>
    <row r="23" spans="2:8" ht="29.5" thickBot="1" x14ac:dyDescent="0.4">
      <c r="B23" s="33">
        <v>1017</v>
      </c>
      <c r="C23" s="32" t="s">
        <v>94</v>
      </c>
      <c r="D23" s="32" t="s">
        <v>60</v>
      </c>
      <c r="E23" s="32" t="s">
        <v>74</v>
      </c>
      <c r="F23" s="31">
        <v>20</v>
      </c>
      <c r="G23" s="31">
        <v>8</v>
      </c>
      <c r="H23" s="35" t="s">
        <v>95</v>
      </c>
    </row>
    <row r="24" spans="2:8" ht="29.5" thickBot="1" x14ac:dyDescent="0.4">
      <c r="B24" s="33">
        <v>1018</v>
      </c>
      <c r="C24" s="32" t="s">
        <v>96</v>
      </c>
      <c r="D24" s="32" t="s">
        <v>63</v>
      </c>
      <c r="E24" s="32" t="s">
        <v>61</v>
      </c>
      <c r="F24" s="31">
        <v>10</v>
      </c>
      <c r="G24" s="31">
        <v>50</v>
      </c>
      <c r="H24" s="35" t="s">
        <v>97</v>
      </c>
    </row>
    <row r="25" spans="2:8" ht="29.5" thickBot="1" x14ac:dyDescent="0.4">
      <c r="B25" s="33">
        <v>1019</v>
      </c>
      <c r="C25" s="32" t="s">
        <v>98</v>
      </c>
      <c r="D25" s="32" t="s">
        <v>66</v>
      </c>
      <c r="E25" s="32" t="s">
        <v>64</v>
      </c>
      <c r="F25" s="31">
        <v>15</v>
      </c>
      <c r="G25" s="31">
        <v>10</v>
      </c>
      <c r="H25" s="35" t="s">
        <v>99</v>
      </c>
    </row>
    <row r="26" spans="2:8" ht="29.5" thickBot="1" x14ac:dyDescent="0.4">
      <c r="B26" s="33">
        <v>1020</v>
      </c>
      <c r="C26" s="32" t="s">
        <v>100</v>
      </c>
      <c r="D26" s="32" t="s">
        <v>69</v>
      </c>
      <c r="E26" s="32" t="s">
        <v>67</v>
      </c>
      <c r="F26" s="31">
        <v>18</v>
      </c>
      <c r="G26" s="31">
        <v>25</v>
      </c>
      <c r="H26" s="34">
        <v>45293</v>
      </c>
    </row>
    <row r="27" spans="2:8" ht="29.5" thickBot="1" x14ac:dyDescent="0.4">
      <c r="B27" s="33">
        <v>1021</v>
      </c>
      <c r="C27" s="32" t="s">
        <v>101</v>
      </c>
      <c r="D27" s="32" t="s">
        <v>60</v>
      </c>
      <c r="E27" s="32" t="s">
        <v>61</v>
      </c>
      <c r="F27" s="31">
        <v>9</v>
      </c>
      <c r="G27" s="31">
        <v>50</v>
      </c>
      <c r="H27" s="34">
        <v>45324</v>
      </c>
    </row>
    <row r="28" spans="2:8" ht="29.5" thickBot="1" x14ac:dyDescent="0.4">
      <c r="B28" s="33">
        <v>1022</v>
      </c>
      <c r="C28" s="32" t="s">
        <v>102</v>
      </c>
      <c r="D28" s="32" t="s">
        <v>63</v>
      </c>
      <c r="E28" s="32" t="s">
        <v>71</v>
      </c>
      <c r="F28" s="31">
        <v>35</v>
      </c>
      <c r="G28" s="31">
        <v>5</v>
      </c>
      <c r="H28" s="34">
        <v>45353</v>
      </c>
    </row>
    <row r="29" spans="2:8" ht="29.5" thickBot="1" x14ac:dyDescent="0.4">
      <c r="B29" s="33">
        <v>1023</v>
      </c>
      <c r="C29" s="32" t="s">
        <v>103</v>
      </c>
      <c r="D29" s="32" t="s">
        <v>66</v>
      </c>
      <c r="E29" s="32" t="s">
        <v>74</v>
      </c>
      <c r="F29" s="31">
        <v>30</v>
      </c>
      <c r="G29" s="31">
        <v>8</v>
      </c>
      <c r="H29" s="34">
        <v>45384</v>
      </c>
    </row>
    <row r="30" spans="2:8" ht="29.5" thickBot="1" x14ac:dyDescent="0.4">
      <c r="B30" s="33">
        <v>1024</v>
      </c>
      <c r="C30" s="32" t="s">
        <v>104</v>
      </c>
      <c r="D30" s="32" t="s">
        <v>69</v>
      </c>
      <c r="E30" s="32" t="s">
        <v>61</v>
      </c>
      <c r="F30" s="31">
        <v>11</v>
      </c>
      <c r="G30" s="31">
        <v>50</v>
      </c>
      <c r="H30" s="34">
        <v>45445</v>
      </c>
    </row>
    <row r="31" spans="2:8" ht="29.5" thickBot="1" x14ac:dyDescent="0.4">
      <c r="B31" s="33">
        <v>1025</v>
      </c>
      <c r="C31" s="32" t="s">
        <v>105</v>
      </c>
      <c r="D31" s="32" t="s">
        <v>60</v>
      </c>
      <c r="E31" s="32" t="s">
        <v>64</v>
      </c>
      <c r="F31" s="31">
        <v>14</v>
      </c>
      <c r="G31" s="31">
        <v>10</v>
      </c>
      <c r="H31" s="34">
        <v>45475</v>
      </c>
    </row>
    <row r="32" spans="2:8" ht="29.5" thickBot="1" x14ac:dyDescent="0.4">
      <c r="B32" s="33">
        <v>1026</v>
      </c>
      <c r="C32" s="32" t="s">
        <v>106</v>
      </c>
      <c r="D32" s="32" t="s">
        <v>63</v>
      </c>
      <c r="E32" s="32" t="s">
        <v>67</v>
      </c>
      <c r="F32" s="31">
        <v>16</v>
      </c>
      <c r="G32" s="31">
        <v>25</v>
      </c>
      <c r="H32" s="34">
        <v>45506</v>
      </c>
    </row>
    <row r="33" spans="2:8" ht="29.5" thickBot="1" x14ac:dyDescent="0.4">
      <c r="B33" s="33">
        <v>1027</v>
      </c>
      <c r="C33" s="32" t="s">
        <v>107</v>
      </c>
      <c r="D33" s="32" t="s">
        <v>66</v>
      </c>
      <c r="E33" s="32" t="s">
        <v>71</v>
      </c>
      <c r="F33" s="31">
        <v>22</v>
      </c>
      <c r="G33" s="31">
        <v>5</v>
      </c>
      <c r="H33" s="34">
        <v>45537</v>
      </c>
    </row>
    <row r="34" spans="2:8" ht="29.5" thickBot="1" x14ac:dyDescent="0.4">
      <c r="B34" s="33">
        <v>1028</v>
      </c>
      <c r="C34" s="32" t="s">
        <v>108</v>
      </c>
      <c r="D34" s="32" t="s">
        <v>69</v>
      </c>
      <c r="E34" s="32" t="s">
        <v>74</v>
      </c>
      <c r="F34" s="31">
        <v>27</v>
      </c>
      <c r="G34" s="31">
        <v>8</v>
      </c>
      <c r="H34" s="34">
        <v>45567</v>
      </c>
    </row>
    <row r="35" spans="2:8" ht="29.5" thickBot="1" x14ac:dyDescent="0.4">
      <c r="B35" s="33">
        <v>1029</v>
      </c>
      <c r="C35" s="32" t="s">
        <v>109</v>
      </c>
      <c r="D35" s="32" t="s">
        <v>60</v>
      </c>
      <c r="E35" s="32" t="s">
        <v>61</v>
      </c>
      <c r="F35" s="31">
        <v>13</v>
      </c>
      <c r="G35" s="31">
        <v>50</v>
      </c>
      <c r="H35" s="34">
        <v>45628</v>
      </c>
    </row>
    <row r="36" spans="2:8" ht="29.5" thickBot="1" x14ac:dyDescent="0.4">
      <c r="B36" s="33">
        <v>1030</v>
      </c>
      <c r="C36" s="32" t="s">
        <v>110</v>
      </c>
      <c r="D36" s="32" t="s">
        <v>63</v>
      </c>
      <c r="E36" s="32" t="s">
        <v>64</v>
      </c>
      <c r="F36" s="31">
        <v>32</v>
      </c>
      <c r="G36" s="31">
        <v>10</v>
      </c>
      <c r="H36" s="35" t="s">
        <v>111</v>
      </c>
    </row>
    <row r="37" spans="2:8" ht="29.5" thickBot="1" x14ac:dyDescent="0.4">
      <c r="B37" s="33">
        <v>1031</v>
      </c>
      <c r="C37" s="32" t="s">
        <v>112</v>
      </c>
      <c r="D37" s="32" t="s">
        <v>66</v>
      </c>
      <c r="E37" s="32" t="s">
        <v>67</v>
      </c>
      <c r="F37" s="31">
        <v>10</v>
      </c>
      <c r="G37" s="31">
        <v>25</v>
      </c>
      <c r="H37" s="35" t="s">
        <v>113</v>
      </c>
    </row>
    <row r="38" spans="2:8" ht="29.5" thickBot="1" x14ac:dyDescent="0.4">
      <c r="B38" s="33">
        <v>1032</v>
      </c>
      <c r="C38" s="32" t="s">
        <v>114</v>
      </c>
      <c r="D38" s="32" t="s">
        <v>69</v>
      </c>
      <c r="E38" s="32" t="s">
        <v>71</v>
      </c>
      <c r="F38" s="31">
        <v>18</v>
      </c>
      <c r="G38" s="31">
        <v>5</v>
      </c>
      <c r="H38" s="35" t="s">
        <v>115</v>
      </c>
    </row>
    <row r="39" spans="2:8" ht="29.5" thickBot="1" x14ac:dyDescent="0.4">
      <c r="B39" s="33">
        <v>1033</v>
      </c>
      <c r="C39" s="32" t="s">
        <v>116</v>
      </c>
      <c r="D39" s="32" t="s">
        <v>60</v>
      </c>
      <c r="E39" s="32" t="s">
        <v>74</v>
      </c>
      <c r="F39" s="31">
        <v>22</v>
      </c>
      <c r="G39" s="31">
        <v>8</v>
      </c>
      <c r="H39" s="35" t="s">
        <v>117</v>
      </c>
    </row>
    <row r="40" spans="2:8" ht="29.5" thickBot="1" x14ac:dyDescent="0.4">
      <c r="B40" s="33">
        <v>1034</v>
      </c>
      <c r="C40" s="32" t="s">
        <v>118</v>
      </c>
      <c r="D40" s="32" t="s">
        <v>63</v>
      </c>
      <c r="E40" s="32" t="s">
        <v>61</v>
      </c>
      <c r="F40" s="31">
        <v>17</v>
      </c>
      <c r="G40" s="31">
        <v>50</v>
      </c>
      <c r="H40" s="35" t="s">
        <v>119</v>
      </c>
    </row>
    <row r="41" spans="2:8" ht="15" thickBot="1" x14ac:dyDescent="0.4">
      <c r="B41" s="33">
        <v>1035</v>
      </c>
      <c r="C41" s="32" t="s">
        <v>120</v>
      </c>
      <c r="D41" s="32" t="s">
        <v>66</v>
      </c>
      <c r="E41" s="32" t="s">
        <v>64</v>
      </c>
      <c r="F41" s="31">
        <v>19</v>
      </c>
      <c r="G41" s="31">
        <v>10</v>
      </c>
      <c r="H41" s="35" t="s">
        <v>121</v>
      </c>
    </row>
    <row r="42" spans="2:8" ht="29.5" thickBot="1" x14ac:dyDescent="0.4">
      <c r="B42" s="33">
        <v>1036</v>
      </c>
      <c r="C42" s="32" t="s">
        <v>122</v>
      </c>
      <c r="D42" s="32" t="s">
        <v>69</v>
      </c>
      <c r="E42" s="32" t="s">
        <v>67</v>
      </c>
      <c r="F42" s="31">
        <v>15</v>
      </c>
      <c r="G42" s="31">
        <v>25</v>
      </c>
      <c r="H42" s="35" t="s">
        <v>123</v>
      </c>
    </row>
    <row r="43" spans="2:8" ht="15" thickBot="1" x14ac:dyDescent="0.4">
      <c r="B43" s="33">
        <v>1037</v>
      </c>
      <c r="C43" s="32" t="s">
        <v>124</v>
      </c>
      <c r="D43" s="32" t="s">
        <v>60</v>
      </c>
      <c r="E43" s="32" t="s">
        <v>71</v>
      </c>
      <c r="F43" s="31">
        <v>28</v>
      </c>
      <c r="G43" s="31">
        <v>5</v>
      </c>
      <c r="H43" s="35" t="s">
        <v>125</v>
      </c>
    </row>
    <row r="44" spans="2:8" ht="29.5" thickBot="1" x14ac:dyDescent="0.4">
      <c r="B44" s="33">
        <v>1038</v>
      </c>
      <c r="C44" s="32" t="s">
        <v>126</v>
      </c>
      <c r="D44" s="32" t="s">
        <v>63</v>
      </c>
      <c r="E44" s="32" t="s">
        <v>74</v>
      </c>
      <c r="F44" s="31">
        <v>24</v>
      </c>
      <c r="G44" s="31">
        <v>8</v>
      </c>
      <c r="H44" s="35" t="s">
        <v>127</v>
      </c>
    </row>
    <row r="45" spans="2:8" ht="29.5" thickBot="1" x14ac:dyDescent="0.4">
      <c r="B45" s="33">
        <v>1039</v>
      </c>
      <c r="C45" s="32" t="s">
        <v>128</v>
      </c>
      <c r="D45" s="32" t="s">
        <v>66</v>
      </c>
      <c r="E45" s="32" t="s">
        <v>61</v>
      </c>
      <c r="F45" s="31">
        <v>16</v>
      </c>
      <c r="G45" s="31">
        <v>50</v>
      </c>
      <c r="H45" s="35" t="s">
        <v>129</v>
      </c>
    </row>
    <row r="46" spans="2:8" ht="29.5" thickBot="1" x14ac:dyDescent="0.4">
      <c r="B46" s="33">
        <v>1040</v>
      </c>
      <c r="C46" s="32" t="s">
        <v>130</v>
      </c>
      <c r="D46" s="32" t="s">
        <v>69</v>
      </c>
      <c r="E46" s="32" t="s">
        <v>64</v>
      </c>
      <c r="F46" s="31">
        <v>27</v>
      </c>
      <c r="G46" s="31">
        <v>10</v>
      </c>
      <c r="H46" s="35" t="s">
        <v>131</v>
      </c>
    </row>
    <row r="47" spans="2:8" ht="29.5" thickBot="1" x14ac:dyDescent="0.4">
      <c r="B47" s="33">
        <v>1041</v>
      </c>
      <c r="C47" s="32" t="s">
        <v>132</v>
      </c>
      <c r="D47" s="32" t="s">
        <v>60</v>
      </c>
      <c r="E47" s="32" t="s">
        <v>67</v>
      </c>
      <c r="F47" s="31">
        <v>21</v>
      </c>
      <c r="G47" s="31">
        <v>25</v>
      </c>
      <c r="H47" s="35" t="s">
        <v>133</v>
      </c>
    </row>
    <row r="48" spans="2:8" ht="29.5" thickBot="1" x14ac:dyDescent="0.4">
      <c r="B48" s="33">
        <v>1042</v>
      </c>
      <c r="C48" s="32" t="s">
        <v>134</v>
      </c>
      <c r="D48" s="32" t="s">
        <v>63</v>
      </c>
      <c r="E48" s="32" t="s">
        <v>71</v>
      </c>
      <c r="F48" s="31">
        <v>30</v>
      </c>
      <c r="G48" s="31">
        <v>5</v>
      </c>
      <c r="H48" s="35" t="s">
        <v>135</v>
      </c>
    </row>
    <row r="49" spans="2:8" ht="29.5" thickBot="1" x14ac:dyDescent="0.4">
      <c r="B49" s="33">
        <v>1043</v>
      </c>
      <c r="C49" s="32" t="s">
        <v>136</v>
      </c>
      <c r="D49" s="32" t="s">
        <v>66</v>
      </c>
      <c r="E49" s="32" t="s">
        <v>74</v>
      </c>
      <c r="F49" s="31">
        <v>26</v>
      </c>
      <c r="G49" s="31">
        <v>8</v>
      </c>
      <c r="H49" s="34">
        <v>45294</v>
      </c>
    </row>
    <row r="50" spans="2:8" ht="29.5" thickBot="1" x14ac:dyDescent="0.4">
      <c r="B50" s="33">
        <v>1044</v>
      </c>
      <c r="C50" s="32" t="s">
        <v>137</v>
      </c>
      <c r="D50" s="32" t="s">
        <v>69</v>
      </c>
      <c r="E50" s="32" t="s">
        <v>61</v>
      </c>
      <c r="F50" s="31">
        <v>14</v>
      </c>
      <c r="G50" s="31">
        <v>50</v>
      </c>
      <c r="H50" s="34">
        <v>45325</v>
      </c>
    </row>
    <row r="51" spans="2:8" ht="29.5" thickBot="1" x14ac:dyDescent="0.4">
      <c r="B51" s="33">
        <v>1045</v>
      </c>
      <c r="C51" s="32" t="s">
        <v>138</v>
      </c>
      <c r="D51" s="32" t="s">
        <v>60</v>
      </c>
      <c r="E51" s="32" t="s">
        <v>64</v>
      </c>
      <c r="F51" s="31">
        <v>20</v>
      </c>
      <c r="G51" s="31">
        <v>10</v>
      </c>
      <c r="H51" s="34">
        <v>45354</v>
      </c>
    </row>
    <row r="52" spans="2:8" ht="29.5" thickBot="1" x14ac:dyDescent="0.4">
      <c r="B52" s="33">
        <v>1046</v>
      </c>
      <c r="C52" s="32" t="s">
        <v>139</v>
      </c>
      <c r="D52" s="32" t="s">
        <v>63</v>
      </c>
      <c r="E52" s="32" t="s">
        <v>67</v>
      </c>
      <c r="F52" s="31">
        <v>17</v>
      </c>
      <c r="G52" s="31">
        <v>25</v>
      </c>
      <c r="H52" s="34">
        <v>45385</v>
      </c>
    </row>
    <row r="53" spans="2:8" ht="29.5" thickBot="1" x14ac:dyDescent="0.4">
      <c r="B53" s="33">
        <v>1047</v>
      </c>
      <c r="C53" s="32" t="s">
        <v>140</v>
      </c>
      <c r="D53" s="32" t="s">
        <v>66</v>
      </c>
      <c r="E53" s="32" t="s">
        <v>71</v>
      </c>
      <c r="F53" s="31">
        <v>19</v>
      </c>
      <c r="G53" s="31">
        <v>5</v>
      </c>
      <c r="H53" s="34">
        <v>45415</v>
      </c>
    </row>
    <row r="54" spans="2:8" ht="29.5" thickBot="1" x14ac:dyDescent="0.4">
      <c r="B54" s="33">
        <v>1048</v>
      </c>
      <c r="C54" s="32" t="s">
        <v>141</v>
      </c>
      <c r="D54" s="32" t="s">
        <v>69</v>
      </c>
      <c r="E54" s="32" t="s">
        <v>74</v>
      </c>
      <c r="F54" s="31">
        <v>32</v>
      </c>
      <c r="G54" s="31">
        <v>8</v>
      </c>
      <c r="H54" s="34">
        <v>45446</v>
      </c>
    </row>
    <row r="55" spans="2:8" ht="29.5" thickBot="1" x14ac:dyDescent="0.4">
      <c r="B55" s="33">
        <v>1049</v>
      </c>
      <c r="C55" s="32" t="s">
        <v>142</v>
      </c>
      <c r="D55" s="32" t="s">
        <v>60</v>
      </c>
      <c r="E55" s="32" t="s">
        <v>61</v>
      </c>
      <c r="F55" s="31">
        <v>12</v>
      </c>
      <c r="G55" s="31">
        <v>50</v>
      </c>
      <c r="H55" s="34">
        <v>45476</v>
      </c>
    </row>
    <row r="56" spans="2:8" ht="29" x14ac:dyDescent="0.35">
      <c r="B56" s="39">
        <v>1050</v>
      </c>
      <c r="C56" s="40" t="s">
        <v>143</v>
      </c>
      <c r="D56" s="40" t="s">
        <v>63</v>
      </c>
      <c r="E56" s="40" t="s">
        <v>64</v>
      </c>
      <c r="F56" s="41">
        <v>25</v>
      </c>
      <c r="G56" s="41">
        <v>10</v>
      </c>
      <c r="H56" s="42">
        <v>45507</v>
      </c>
    </row>
  </sheetData>
  <mergeCells count="2">
    <mergeCell ref="A1:O2"/>
    <mergeCell ref="K9:U10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FA3D-58D6-4912-860C-57F176B6E516}">
  <dimension ref="B2:R56"/>
  <sheetViews>
    <sheetView topLeftCell="A8" workbookViewId="0">
      <selection activeCell="M16" sqref="M16"/>
    </sheetView>
  </sheetViews>
  <sheetFormatPr defaultRowHeight="14.5" x14ac:dyDescent="0.35"/>
  <cols>
    <col min="8" max="8" width="13.1796875" customWidth="1"/>
    <col min="9" max="9" width="12.6328125" customWidth="1"/>
    <col min="11" max="11" width="9.36328125" bestFit="1" customWidth="1"/>
  </cols>
  <sheetData>
    <row r="2" spans="2:18" x14ac:dyDescent="0.35">
      <c r="B2" s="77" t="s">
        <v>146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8" x14ac:dyDescent="0.3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6" spans="2:18" ht="29.5" thickBot="1" x14ac:dyDescent="0.4">
      <c r="B6" s="36" t="s">
        <v>52</v>
      </c>
      <c r="C6" s="37" t="s">
        <v>53</v>
      </c>
      <c r="D6" s="37" t="s">
        <v>54</v>
      </c>
      <c r="E6" s="37" t="s">
        <v>55</v>
      </c>
      <c r="F6" s="37" t="s">
        <v>56</v>
      </c>
      <c r="G6" s="37" t="s">
        <v>57</v>
      </c>
      <c r="H6" s="38" t="s">
        <v>35</v>
      </c>
      <c r="I6" s="38" t="s">
        <v>58</v>
      </c>
    </row>
    <row r="7" spans="2:18" ht="29.5" thickBot="1" x14ac:dyDescent="0.4">
      <c r="B7" s="33">
        <v>1001</v>
      </c>
      <c r="C7" s="32" t="s">
        <v>59</v>
      </c>
      <c r="D7" s="32" t="s">
        <v>60</v>
      </c>
      <c r="E7" s="32" t="s">
        <v>61</v>
      </c>
      <c r="F7" s="31">
        <v>10</v>
      </c>
      <c r="G7" s="31">
        <v>50</v>
      </c>
      <c r="H7" s="35">
        <f>PRODUCT(Table689[[#This Row],[Quantity]]*Table689[[#This Row],[UnitPrice]])</f>
        <v>500</v>
      </c>
      <c r="I7" s="34">
        <v>45413</v>
      </c>
    </row>
    <row r="8" spans="2:18" ht="29.5" thickBot="1" x14ac:dyDescent="0.4">
      <c r="B8" s="33">
        <v>1002</v>
      </c>
      <c r="C8" s="32" t="s">
        <v>62</v>
      </c>
      <c r="D8" s="32" t="s">
        <v>63</v>
      </c>
      <c r="E8" s="32" t="s">
        <v>64</v>
      </c>
      <c r="F8" s="31">
        <v>20</v>
      </c>
      <c r="G8" s="31">
        <v>10</v>
      </c>
      <c r="H8" s="35">
        <f>PRODUCT(Table689[[#This Row],[Quantity]]*Table689[[#This Row],[UnitPrice]])</f>
        <v>200</v>
      </c>
      <c r="I8" s="34">
        <v>45444</v>
      </c>
    </row>
    <row r="9" spans="2:18" ht="29.5" thickBot="1" x14ac:dyDescent="0.4">
      <c r="B9" s="33">
        <v>1003</v>
      </c>
      <c r="C9" s="32" t="s">
        <v>65</v>
      </c>
      <c r="D9" s="32" t="s">
        <v>66</v>
      </c>
      <c r="E9" s="32" t="s">
        <v>67</v>
      </c>
      <c r="F9" s="31">
        <v>15</v>
      </c>
      <c r="G9" s="31">
        <v>25</v>
      </c>
      <c r="H9" s="35">
        <f>PRODUCT(Table689[[#This Row],[Quantity]]*Table689[[#This Row],[UnitPrice]])</f>
        <v>375</v>
      </c>
      <c r="I9" s="34">
        <v>45474</v>
      </c>
    </row>
    <row r="10" spans="2:18" ht="29.5" thickBot="1" x14ac:dyDescent="0.4">
      <c r="B10" s="33">
        <v>1004</v>
      </c>
      <c r="C10" s="32" t="s">
        <v>68</v>
      </c>
      <c r="D10" s="32" t="s">
        <v>69</v>
      </c>
      <c r="E10" s="32" t="s">
        <v>61</v>
      </c>
      <c r="F10" s="31">
        <v>5</v>
      </c>
      <c r="G10" s="31">
        <v>50</v>
      </c>
      <c r="H10" s="35">
        <f>PRODUCT(Table689[[#This Row],[Quantity]]*Table689[[#This Row],[UnitPrice]])</f>
        <v>250</v>
      </c>
      <c r="I10" s="34">
        <v>45505</v>
      </c>
      <c r="K10" s="65" t="s">
        <v>147</v>
      </c>
      <c r="L10" s="65"/>
    </row>
    <row r="11" spans="2:18" ht="15" thickBot="1" x14ac:dyDescent="0.4">
      <c r="B11" s="33">
        <v>1005</v>
      </c>
      <c r="C11" s="32" t="s">
        <v>70</v>
      </c>
      <c r="D11" s="32" t="s">
        <v>60</v>
      </c>
      <c r="E11" s="32" t="s">
        <v>71</v>
      </c>
      <c r="F11" s="31">
        <v>30</v>
      </c>
      <c r="G11" s="31">
        <v>5</v>
      </c>
      <c r="H11" s="35">
        <f>PRODUCT(Table689[[#This Row],[Quantity]]*Table689[[#This Row],[UnitPrice]])</f>
        <v>150</v>
      </c>
      <c r="I11" s="34">
        <v>45566</v>
      </c>
      <c r="K11" s="65"/>
      <c r="L11" s="65"/>
    </row>
    <row r="12" spans="2:18" ht="29.5" thickBot="1" x14ac:dyDescent="0.4">
      <c r="B12" s="33">
        <v>1006</v>
      </c>
      <c r="C12" s="32" t="s">
        <v>72</v>
      </c>
      <c r="D12" s="32" t="s">
        <v>63</v>
      </c>
      <c r="E12" s="32" t="s">
        <v>61</v>
      </c>
      <c r="F12" s="31">
        <v>12</v>
      </c>
      <c r="G12" s="31">
        <v>50</v>
      </c>
      <c r="H12" s="35">
        <f>PRODUCT(Table689[[#This Row],[Quantity]]*Table689[[#This Row],[UnitPrice]])</f>
        <v>600</v>
      </c>
      <c r="I12" s="34">
        <v>45597</v>
      </c>
      <c r="K12" s="79" t="s">
        <v>148</v>
      </c>
      <c r="L12" s="79"/>
      <c r="M12" s="79"/>
      <c r="N12" s="79"/>
      <c r="O12" s="79"/>
      <c r="P12" s="79"/>
      <c r="Q12" s="79"/>
    </row>
    <row r="13" spans="2:18" ht="30.5" thickBot="1" x14ac:dyDescent="0.5">
      <c r="B13" s="33">
        <v>1007</v>
      </c>
      <c r="C13" s="32" t="s">
        <v>73</v>
      </c>
      <c r="D13" s="32" t="s">
        <v>66</v>
      </c>
      <c r="E13" s="32" t="s">
        <v>74</v>
      </c>
      <c r="F13" s="31">
        <v>25</v>
      </c>
      <c r="G13" s="31">
        <v>8</v>
      </c>
      <c r="H13" s="35">
        <f>PRODUCT(Table689[[#This Row],[Quantity]]*Table689[[#This Row],[UnitPrice]])</f>
        <v>200</v>
      </c>
      <c r="I13" s="35" t="s">
        <v>75</v>
      </c>
      <c r="K13" s="75" t="s">
        <v>149</v>
      </c>
      <c r="L13" s="75"/>
      <c r="M13" s="75"/>
      <c r="N13" s="75"/>
      <c r="O13" s="75"/>
      <c r="P13" s="75"/>
      <c r="Q13" s="75"/>
      <c r="R13" s="75"/>
    </row>
    <row r="14" spans="2:18" ht="29.5" thickBot="1" x14ac:dyDescent="0.4">
      <c r="B14" s="33">
        <v>1008</v>
      </c>
      <c r="C14" s="32" t="s">
        <v>76</v>
      </c>
      <c r="D14" s="32" t="s">
        <v>69</v>
      </c>
      <c r="E14" s="32" t="s">
        <v>64</v>
      </c>
      <c r="F14" s="31">
        <v>18</v>
      </c>
      <c r="G14" s="31">
        <v>10</v>
      </c>
      <c r="H14" s="35">
        <f>PRODUCT(Table689[[#This Row],[Quantity]]*Table689[[#This Row],[UnitPrice]])</f>
        <v>180</v>
      </c>
      <c r="I14" s="35" t="s">
        <v>77</v>
      </c>
    </row>
    <row r="15" spans="2:18" ht="29.5" thickBot="1" x14ac:dyDescent="0.4">
      <c r="B15" s="33">
        <v>1009</v>
      </c>
      <c r="C15" s="32" t="s">
        <v>78</v>
      </c>
      <c r="D15" s="32" t="s">
        <v>60</v>
      </c>
      <c r="E15" s="32" t="s">
        <v>67</v>
      </c>
      <c r="F15" s="31">
        <v>22</v>
      </c>
      <c r="G15" s="31">
        <v>25</v>
      </c>
      <c r="H15" s="35">
        <f>PRODUCT(Table689[[#This Row],[Quantity]]*Table689[[#This Row],[UnitPrice]])</f>
        <v>550</v>
      </c>
      <c r="I15" s="35" t="s">
        <v>79</v>
      </c>
      <c r="K15" s="80" t="s">
        <v>150</v>
      </c>
      <c r="L15" s="80"/>
      <c r="M15" s="80"/>
      <c r="N15" s="80"/>
      <c r="O15" s="80"/>
      <c r="P15" s="80"/>
      <c r="Q15" s="80"/>
    </row>
    <row r="16" spans="2:18" ht="29.5" thickBot="1" x14ac:dyDescent="0.4">
      <c r="B16" s="33">
        <v>1010</v>
      </c>
      <c r="C16" s="32" t="s">
        <v>80</v>
      </c>
      <c r="D16" s="32" t="s">
        <v>63</v>
      </c>
      <c r="E16" s="32" t="s">
        <v>61</v>
      </c>
      <c r="F16" s="31">
        <v>8</v>
      </c>
      <c r="G16" s="31">
        <v>50</v>
      </c>
      <c r="H16" s="35">
        <f>PRODUCT(Table689[[#This Row],[Quantity]]*Table689[[#This Row],[UnitPrice]])</f>
        <v>400</v>
      </c>
      <c r="I16" s="35" t="s">
        <v>81</v>
      </c>
      <c r="K16" s="45">
        <f>SUM(Table689[Total Sales])</f>
        <v>16543</v>
      </c>
    </row>
    <row r="17" spans="2:9" ht="29.5" thickBot="1" x14ac:dyDescent="0.4">
      <c r="B17" s="33">
        <v>1011</v>
      </c>
      <c r="C17" s="32" t="s">
        <v>82</v>
      </c>
      <c r="D17" s="32" t="s">
        <v>66</v>
      </c>
      <c r="E17" s="32" t="s">
        <v>71</v>
      </c>
      <c r="F17" s="31">
        <v>40</v>
      </c>
      <c r="G17" s="31">
        <v>5</v>
      </c>
      <c r="H17" s="35">
        <f>PRODUCT(Table689[[#This Row],[Quantity]]*Table689[[#This Row],[UnitPrice]])</f>
        <v>200</v>
      </c>
      <c r="I17" s="35" t="s">
        <v>83</v>
      </c>
    </row>
    <row r="18" spans="2:9" ht="29.5" thickBot="1" x14ac:dyDescent="0.4">
      <c r="B18" s="33">
        <v>1012</v>
      </c>
      <c r="C18" s="32" t="s">
        <v>84</v>
      </c>
      <c r="D18" s="32" t="s">
        <v>69</v>
      </c>
      <c r="E18" s="32" t="s">
        <v>74</v>
      </c>
      <c r="F18" s="31">
        <v>35</v>
      </c>
      <c r="G18" s="31">
        <v>8</v>
      </c>
      <c r="H18" s="35">
        <f>PRODUCT(Table689[[#This Row],[Quantity]]*Table689[[#This Row],[UnitPrice]])</f>
        <v>280</v>
      </c>
      <c r="I18" s="35" t="s">
        <v>85</v>
      </c>
    </row>
    <row r="19" spans="2:9" ht="29.5" thickBot="1" x14ac:dyDescent="0.4">
      <c r="B19" s="33">
        <v>1013</v>
      </c>
      <c r="C19" s="32" t="s">
        <v>86</v>
      </c>
      <c r="D19" s="32" t="s">
        <v>60</v>
      </c>
      <c r="E19" s="32" t="s">
        <v>61</v>
      </c>
      <c r="F19" s="31">
        <v>14</v>
      </c>
      <c r="G19" s="31">
        <v>50</v>
      </c>
      <c r="H19" s="35">
        <f>PRODUCT(Table689[[#This Row],[Quantity]]*Table689[[#This Row],[UnitPrice]])</f>
        <v>700</v>
      </c>
      <c r="I19" s="35" t="s">
        <v>87</v>
      </c>
    </row>
    <row r="20" spans="2:9" ht="29.5" thickBot="1" x14ac:dyDescent="0.4">
      <c r="B20" s="33">
        <v>1014</v>
      </c>
      <c r="C20" s="32" t="s">
        <v>88</v>
      </c>
      <c r="D20" s="32" t="s">
        <v>63</v>
      </c>
      <c r="E20" s="32" t="s">
        <v>64</v>
      </c>
      <c r="F20" s="31">
        <v>28</v>
      </c>
      <c r="G20" s="31">
        <v>10</v>
      </c>
      <c r="H20" s="35">
        <f>PRODUCT(Table689[[#This Row],[Quantity]]*Table689[[#This Row],[UnitPrice]])</f>
        <v>280</v>
      </c>
      <c r="I20" s="35" t="s">
        <v>89</v>
      </c>
    </row>
    <row r="21" spans="2:9" ht="29.5" thickBot="1" x14ac:dyDescent="0.4">
      <c r="B21" s="33">
        <v>1015</v>
      </c>
      <c r="C21" s="32" t="s">
        <v>90</v>
      </c>
      <c r="D21" s="32" t="s">
        <v>66</v>
      </c>
      <c r="E21" s="32" t="s">
        <v>67</v>
      </c>
      <c r="F21" s="31">
        <v>12</v>
      </c>
      <c r="G21" s="31">
        <v>25</v>
      </c>
      <c r="H21" s="35">
        <f>PRODUCT(Table689[[#This Row],[Quantity]]*Table689[[#This Row],[UnitPrice]])</f>
        <v>300</v>
      </c>
      <c r="I21" s="35" t="s">
        <v>91</v>
      </c>
    </row>
    <row r="22" spans="2:9" ht="29.5" thickBot="1" x14ac:dyDescent="0.4">
      <c r="B22" s="33">
        <v>1016</v>
      </c>
      <c r="C22" s="32" t="s">
        <v>92</v>
      </c>
      <c r="D22" s="32" t="s">
        <v>69</v>
      </c>
      <c r="E22" s="32" t="s">
        <v>71</v>
      </c>
      <c r="F22" s="31">
        <v>25</v>
      </c>
      <c r="G22" s="31">
        <v>5</v>
      </c>
      <c r="H22" s="35">
        <f>PRODUCT(Table689[[#This Row],[Quantity]]*Table689[[#This Row],[UnitPrice]])</f>
        <v>125</v>
      </c>
      <c r="I22" s="35" t="s">
        <v>93</v>
      </c>
    </row>
    <row r="23" spans="2:9" ht="29.5" thickBot="1" x14ac:dyDescent="0.4">
      <c r="B23" s="33">
        <v>1017</v>
      </c>
      <c r="C23" s="32" t="s">
        <v>94</v>
      </c>
      <c r="D23" s="32" t="s">
        <v>60</v>
      </c>
      <c r="E23" s="32" t="s">
        <v>74</v>
      </c>
      <c r="F23" s="31">
        <v>20</v>
      </c>
      <c r="G23" s="31">
        <v>8</v>
      </c>
      <c r="H23" s="35">
        <f>PRODUCT(Table689[[#This Row],[Quantity]]*Table689[[#This Row],[UnitPrice]])</f>
        <v>160</v>
      </c>
      <c r="I23" s="35" t="s">
        <v>95</v>
      </c>
    </row>
    <row r="24" spans="2:9" ht="29.5" thickBot="1" x14ac:dyDescent="0.4">
      <c r="B24" s="33">
        <v>1018</v>
      </c>
      <c r="C24" s="32" t="s">
        <v>96</v>
      </c>
      <c r="D24" s="32" t="s">
        <v>63</v>
      </c>
      <c r="E24" s="32" t="s">
        <v>61</v>
      </c>
      <c r="F24" s="31">
        <v>10</v>
      </c>
      <c r="G24" s="31">
        <v>50</v>
      </c>
      <c r="H24" s="35">
        <f>PRODUCT(Table689[[#This Row],[Quantity]]*Table689[[#This Row],[UnitPrice]])</f>
        <v>500</v>
      </c>
      <c r="I24" s="35" t="s">
        <v>97</v>
      </c>
    </row>
    <row r="25" spans="2:9" ht="29.5" thickBot="1" x14ac:dyDescent="0.4">
      <c r="B25" s="33">
        <v>1019</v>
      </c>
      <c r="C25" s="32" t="s">
        <v>98</v>
      </c>
      <c r="D25" s="32" t="s">
        <v>66</v>
      </c>
      <c r="E25" s="32" t="s">
        <v>64</v>
      </c>
      <c r="F25" s="31">
        <v>15</v>
      </c>
      <c r="G25" s="31">
        <v>10</v>
      </c>
      <c r="H25" s="35">
        <f>PRODUCT(Table689[[#This Row],[Quantity]]*Table689[[#This Row],[UnitPrice]])</f>
        <v>150</v>
      </c>
      <c r="I25" s="35" t="s">
        <v>99</v>
      </c>
    </row>
    <row r="26" spans="2:9" ht="29.5" thickBot="1" x14ac:dyDescent="0.4">
      <c r="B26" s="33">
        <v>1020</v>
      </c>
      <c r="C26" s="32" t="s">
        <v>100</v>
      </c>
      <c r="D26" s="32" t="s">
        <v>69</v>
      </c>
      <c r="E26" s="32" t="s">
        <v>67</v>
      </c>
      <c r="F26" s="31">
        <v>18</v>
      </c>
      <c r="G26" s="31">
        <v>25</v>
      </c>
      <c r="H26" s="35">
        <f>PRODUCT(Table689[[#This Row],[Quantity]]*Table689[[#This Row],[UnitPrice]])</f>
        <v>450</v>
      </c>
      <c r="I26" s="34">
        <v>45293</v>
      </c>
    </row>
    <row r="27" spans="2:9" ht="29.5" thickBot="1" x14ac:dyDescent="0.4">
      <c r="B27" s="33">
        <v>1021</v>
      </c>
      <c r="C27" s="32" t="s">
        <v>101</v>
      </c>
      <c r="D27" s="32" t="s">
        <v>60</v>
      </c>
      <c r="E27" s="32" t="s">
        <v>61</v>
      </c>
      <c r="F27" s="31">
        <v>9</v>
      </c>
      <c r="G27" s="31">
        <v>50</v>
      </c>
      <c r="H27" s="35">
        <f>PRODUCT(Table689[[#This Row],[Quantity]]*Table689[[#This Row],[UnitPrice]])</f>
        <v>450</v>
      </c>
      <c r="I27" s="34">
        <v>45324</v>
      </c>
    </row>
    <row r="28" spans="2:9" ht="29.5" thickBot="1" x14ac:dyDescent="0.4">
      <c r="B28" s="33">
        <v>1022</v>
      </c>
      <c r="C28" s="32" t="s">
        <v>102</v>
      </c>
      <c r="D28" s="32" t="s">
        <v>63</v>
      </c>
      <c r="E28" s="32" t="s">
        <v>71</v>
      </c>
      <c r="F28" s="31">
        <v>35</v>
      </c>
      <c r="G28" s="31">
        <v>5</v>
      </c>
      <c r="H28" s="35">
        <f>PRODUCT(Table689[[#This Row],[Quantity]]*Table689[[#This Row],[UnitPrice]])</f>
        <v>175</v>
      </c>
      <c r="I28" s="34">
        <v>45353</v>
      </c>
    </row>
    <row r="29" spans="2:9" ht="29.5" thickBot="1" x14ac:dyDescent="0.4">
      <c r="B29" s="33">
        <v>1023</v>
      </c>
      <c r="C29" s="32" t="s">
        <v>103</v>
      </c>
      <c r="D29" s="32" t="s">
        <v>66</v>
      </c>
      <c r="E29" s="32" t="s">
        <v>74</v>
      </c>
      <c r="F29" s="31">
        <v>30</v>
      </c>
      <c r="G29" s="31">
        <v>8</v>
      </c>
      <c r="H29" s="35">
        <f>PRODUCT(Table689[[#This Row],[Quantity]]*Table689[[#This Row],[UnitPrice]])</f>
        <v>240</v>
      </c>
      <c r="I29" s="34">
        <v>45384</v>
      </c>
    </row>
    <row r="30" spans="2:9" ht="29.5" thickBot="1" x14ac:dyDescent="0.4">
      <c r="B30" s="33">
        <v>1024</v>
      </c>
      <c r="C30" s="32" t="s">
        <v>104</v>
      </c>
      <c r="D30" s="32" t="s">
        <v>69</v>
      </c>
      <c r="E30" s="32" t="s">
        <v>61</v>
      </c>
      <c r="F30" s="31">
        <v>11</v>
      </c>
      <c r="G30" s="31">
        <v>50</v>
      </c>
      <c r="H30" s="35">
        <f>PRODUCT(Table689[[#This Row],[Quantity]]*Table689[[#This Row],[UnitPrice]])</f>
        <v>550</v>
      </c>
      <c r="I30" s="34">
        <v>45445</v>
      </c>
    </row>
    <row r="31" spans="2:9" ht="29.5" thickBot="1" x14ac:dyDescent="0.4">
      <c r="B31" s="33">
        <v>1025</v>
      </c>
      <c r="C31" s="32" t="s">
        <v>105</v>
      </c>
      <c r="D31" s="32" t="s">
        <v>60</v>
      </c>
      <c r="E31" s="32" t="s">
        <v>64</v>
      </c>
      <c r="F31" s="31">
        <v>14</v>
      </c>
      <c r="G31" s="31">
        <v>10</v>
      </c>
      <c r="H31" s="35">
        <f>PRODUCT(Table689[[#This Row],[Quantity]]*Table689[[#This Row],[UnitPrice]])</f>
        <v>140</v>
      </c>
      <c r="I31" s="34">
        <v>45475</v>
      </c>
    </row>
    <row r="32" spans="2:9" ht="29.5" thickBot="1" x14ac:dyDescent="0.4">
      <c r="B32" s="33">
        <v>1026</v>
      </c>
      <c r="C32" s="32" t="s">
        <v>106</v>
      </c>
      <c r="D32" s="32" t="s">
        <v>63</v>
      </c>
      <c r="E32" s="32" t="s">
        <v>67</v>
      </c>
      <c r="F32" s="31">
        <v>16</v>
      </c>
      <c r="G32" s="31">
        <v>25</v>
      </c>
      <c r="H32" s="35">
        <f>PRODUCT(Table689[[#This Row],[Quantity]]*Table689[[#This Row],[UnitPrice]])</f>
        <v>400</v>
      </c>
      <c r="I32" s="34">
        <v>45506</v>
      </c>
    </row>
    <row r="33" spans="2:9" ht="29.5" thickBot="1" x14ac:dyDescent="0.4">
      <c r="B33" s="33">
        <v>1027</v>
      </c>
      <c r="C33" s="32" t="s">
        <v>107</v>
      </c>
      <c r="D33" s="32" t="s">
        <v>66</v>
      </c>
      <c r="E33" s="32" t="s">
        <v>71</v>
      </c>
      <c r="F33" s="31">
        <v>22</v>
      </c>
      <c r="G33" s="31">
        <v>5</v>
      </c>
      <c r="H33" s="35">
        <f>PRODUCT(Table689[[#This Row],[Quantity]]*Table689[[#This Row],[UnitPrice]])</f>
        <v>110</v>
      </c>
      <c r="I33" s="34">
        <v>45537</v>
      </c>
    </row>
    <row r="34" spans="2:9" ht="29.5" thickBot="1" x14ac:dyDescent="0.4">
      <c r="B34" s="33">
        <v>1028</v>
      </c>
      <c r="C34" s="32" t="s">
        <v>108</v>
      </c>
      <c r="D34" s="32" t="s">
        <v>69</v>
      </c>
      <c r="E34" s="32" t="s">
        <v>74</v>
      </c>
      <c r="F34" s="31">
        <v>27</v>
      </c>
      <c r="G34" s="31">
        <v>8</v>
      </c>
      <c r="H34" s="35">
        <f>PRODUCT(Table689[[#This Row],[Quantity]]*Table689[[#This Row],[UnitPrice]])</f>
        <v>216</v>
      </c>
      <c r="I34" s="34">
        <v>45567</v>
      </c>
    </row>
    <row r="35" spans="2:9" ht="29.5" thickBot="1" x14ac:dyDescent="0.4">
      <c r="B35" s="33">
        <v>1029</v>
      </c>
      <c r="C35" s="32" t="s">
        <v>109</v>
      </c>
      <c r="D35" s="32" t="s">
        <v>60</v>
      </c>
      <c r="E35" s="32" t="s">
        <v>61</v>
      </c>
      <c r="F35" s="31">
        <v>13</v>
      </c>
      <c r="G35" s="31">
        <v>50</v>
      </c>
      <c r="H35" s="35">
        <f>PRODUCT(Table689[[#This Row],[Quantity]]*Table689[[#This Row],[UnitPrice]])</f>
        <v>650</v>
      </c>
      <c r="I35" s="34">
        <v>45628</v>
      </c>
    </row>
    <row r="36" spans="2:9" ht="29.5" thickBot="1" x14ac:dyDescent="0.4">
      <c r="B36" s="33">
        <v>1030</v>
      </c>
      <c r="C36" s="32" t="s">
        <v>110</v>
      </c>
      <c r="D36" s="32" t="s">
        <v>63</v>
      </c>
      <c r="E36" s="32" t="s">
        <v>64</v>
      </c>
      <c r="F36" s="31">
        <v>32</v>
      </c>
      <c r="G36" s="31">
        <v>10</v>
      </c>
      <c r="H36" s="35">
        <f>PRODUCT(Table689[[#This Row],[Quantity]]*Table689[[#This Row],[UnitPrice]])</f>
        <v>320</v>
      </c>
      <c r="I36" s="35" t="s">
        <v>111</v>
      </c>
    </row>
    <row r="37" spans="2:9" ht="29.5" thickBot="1" x14ac:dyDescent="0.4">
      <c r="B37" s="33">
        <v>1031</v>
      </c>
      <c r="C37" s="32" t="s">
        <v>112</v>
      </c>
      <c r="D37" s="32" t="s">
        <v>66</v>
      </c>
      <c r="E37" s="32" t="s">
        <v>67</v>
      </c>
      <c r="F37" s="31">
        <v>10</v>
      </c>
      <c r="G37" s="31">
        <v>25</v>
      </c>
      <c r="H37" s="35">
        <f>PRODUCT(Table689[[#This Row],[Quantity]]*Table689[[#This Row],[UnitPrice]])</f>
        <v>250</v>
      </c>
      <c r="I37" s="35" t="s">
        <v>113</v>
      </c>
    </row>
    <row r="38" spans="2:9" ht="29.5" thickBot="1" x14ac:dyDescent="0.4">
      <c r="B38" s="33">
        <v>1032</v>
      </c>
      <c r="C38" s="32" t="s">
        <v>114</v>
      </c>
      <c r="D38" s="32" t="s">
        <v>69</v>
      </c>
      <c r="E38" s="32" t="s">
        <v>71</v>
      </c>
      <c r="F38" s="31">
        <v>18</v>
      </c>
      <c r="G38" s="31">
        <v>5</v>
      </c>
      <c r="H38" s="35">
        <f>PRODUCT(Table689[[#This Row],[Quantity]]*Table689[[#This Row],[UnitPrice]])</f>
        <v>90</v>
      </c>
      <c r="I38" s="35" t="s">
        <v>115</v>
      </c>
    </row>
    <row r="39" spans="2:9" ht="29.5" thickBot="1" x14ac:dyDescent="0.4">
      <c r="B39" s="33">
        <v>1033</v>
      </c>
      <c r="C39" s="32" t="s">
        <v>116</v>
      </c>
      <c r="D39" s="32" t="s">
        <v>60</v>
      </c>
      <c r="E39" s="32" t="s">
        <v>74</v>
      </c>
      <c r="F39" s="31">
        <v>22</v>
      </c>
      <c r="G39" s="31">
        <v>8</v>
      </c>
      <c r="H39" s="35">
        <f>PRODUCT(Table689[[#This Row],[Quantity]]*Table689[[#This Row],[UnitPrice]])</f>
        <v>176</v>
      </c>
      <c r="I39" s="35" t="s">
        <v>117</v>
      </c>
    </row>
    <row r="40" spans="2:9" ht="29.5" thickBot="1" x14ac:dyDescent="0.4">
      <c r="B40" s="33">
        <v>1034</v>
      </c>
      <c r="C40" s="32" t="s">
        <v>118</v>
      </c>
      <c r="D40" s="32" t="s">
        <v>63</v>
      </c>
      <c r="E40" s="32" t="s">
        <v>61</v>
      </c>
      <c r="F40" s="31">
        <v>17</v>
      </c>
      <c r="G40" s="31">
        <v>50</v>
      </c>
      <c r="H40" s="35">
        <f>PRODUCT(Table689[[#This Row],[Quantity]]*Table689[[#This Row],[UnitPrice]])</f>
        <v>850</v>
      </c>
      <c r="I40" s="35" t="s">
        <v>119</v>
      </c>
    </row>
    <row r="41" spans="2:9" ht="15" thickBot="1" x14ac:dyDescent="0.4">
      <c r="B41" s="33">
        <v>1035</v>
      </c>
      <c r="C41" s="32" t="s">
        <v>120</v>
      </c>
      <c r="D41" s="32" t="s">
        <v>66</v>
      </c>
      <c r="E41" s="32" t="s">
        <v>64</v>
      </c>
      <c r="F41" s="31">
        <v>19</v>
      </c>
      <c r="G41" s="31">
        <v>10</v>
      </c>
      <c r="H41" s="35">
        <f>PRODUCT(Table689[[#This Row],[Quantity]]*Table689[[#This Row],[UnitPrice]])</f>
        <v>190</v>
      </c>
      <c r="I41" s="35" t="s">
        <v>121</v>
      </c>
    </row>
    <row r="42" spans="2:9" ht="29.5" thickBot="1" x14ac:dyDescent="0.4">
      <c r="B42" s="33">
        <v>1036</v>
      </c>
      <c r="C42" s="32" t="s">
        <v>122</v>
      </c>
      <c r="D42" s="32" t="s">
        <v>69</v>
      </c>
      <c r="E42" s="32" t="s">
        <v>67</v>
      </c>
      <c r="F42" s="31">
        <v>15</v>
      </c>
      <c r="G42" s="31">
        <v>25</v>
      </c>
      <c r="H42" s="35">
        <f>PRODUCT(Table689[[#This Row],[Quantity]]*Table689[[#This Row],[UnitPrice]])</f>
        <v>375</v>
      </c>
      <c r="I42" s="35" t="s">
        <v>123</v>
      </c>
    </row>
    <row r="43" spans="2:9" ht="15" thickBot="1" x14ac:dyDescent="0.4">
      <c r="B43" s="33">
        <v>1037</v>
      </c>
      <c r="C43" s="32" t="s">
        <v>124</v>
      </c>
      <c r="D43" s="32" t="s">
        <v>60</v>
      </c>
      <c r="E43" s="32" t="s">
        <v>71</v>
      </c>
      <c r="F43" s="31">
        <v>28</v>
      </c>
      <c r="G43" s="31">
        <v>5</v>
      </c>
      <c r="H43" s="35">
        <f>PRODUCT(Table689[[#This Row],[Quantity]]*Table689[[#This Row],[UnitPrice]])</f>
        <v>140</v>
      </c>
      <c r="I43" s="35" t="s">
        <v>125</v>
      </c>
    </row>
    <row r="44" spans="2:9" ht="29.5" thickBot="1" x14ac:dyDescent="0.4">
      <c r="B44" s="33">
        <v>1038</v>
      </c>
      <c r="C44" s="32" t="s">
        <v>126</v>
      </c>
      <c r="D44" s="32" t="s">
        <v>63</v>
      </c>
      <c r="E44" s="32" t="s">
        <v>74</v>
      </c>
      <c r="F44" s="31">
        <v>24</v>
      </c>
      <c r="G44" s="31">
        <v>8</v>
      </c>
      <c r="H44" s="35">
        <f>PRODUCT(Table689[[#This Row],[Quantity]]*Table689[[#This Row],[UnitPrice]])</f>
        <v>192</v>
      </c>
      <c r="I44" s="35" t="s">
        <v>127</v>
      </c>
    </row>
    <row r="45" spans="2:9" ht="29.5" thickBot="1" x14ac:dyDescent="0.4">
      <c r="B45" s="33">
        <v>1039</v>
      </c>
      <c r="C45" s="32" t="s">
        <v>128</v>
      </c>
      <c r="D45" s="32" t="s">
        <v>66</v>
      </c>
      <c r="E45" s="32" t="s">
        <v>61</v>
      </c>
      <c r="F45" s="31">
        <v>16</v>
      </c>
      <c r="G45" s="31">
        <v>50</v>
      </c>
      <c r="H45" s="35">
        <f>PRODUCT(Table689[[#This Row],[Quantity]]*Table689[[#This Row],[UnitPrice]])</f>
        <v>800</v>
      </c>
      <c r="I45" s="35" t="s">
        <v>129</v>
      </c>
    </row>
    <row r="46" spans="2:9" ht="29.5" thickBot="1" x14ac:dyDescent="0.4">
      <c r="B46" s="33">
        <v>1040</v>
      </c>
      <c r="C46" s="32" t="s">
        <v>130</v>
      </c>
      <c r="D46" s="32" t="s">
        <v>69</v>
      </c>
      <c r="E46" s="32" t="s">
        <v>64</v>
      </c>
      <c r="F46" s="31">
        <v>27</v>
      </c>
      <c r="G46" s="31">
        <v>10</v>
      </c>
      <c r="H46" s="35">
        <f>PRODUCT(Table689[[#This Row],[Quantity]]*Table689[[#This Row],[UnitPrice]])</f>
        <v>270</v>
      </c>
      <c r="I46" s="35" t="s">
        <v>131</v>
      </c>
    </row>
    <row r="47" spans="2:9" ht="29.5" thickBot="1" x14ac:dyDescent="0.4">
      <c r="B47" s="33">
        <v>1041</v>
      </c>
      <c r="C47" s="32" t="s">
        <v>132</v>
      </c>
      <c r="D47" s="32" t="s">
        <v>60</v>
      </c>
      <c r="E47" s="32" t="s">
        <v>67</v>
      </c>
      <c r="F47" s="31">
        <v>21</v>
      </c>
      <c r="G47" s="31">
        <v>25</v>
      </c>
      <c r="H47" s="35">
        <f>PRODUCT(Table689[[#This Row],[Quantity]]*Table689[[#This Row],[UnitPrice]])</f>
        <v>525</v>
      </c>
      <c r="I47" s="35" t="s">
        <v>133</v>
      </c>
    </row>
    <row r="48" spans="2:9" ht="29.5" thickBot="1" x14ac:dyDescent="0.4">
      <c r="B48" s="33">
        <v>1042</v>
      </c>
      <c r="C48" s="32" t="s">
        <v>134</v>
      </c>
      <c r="D48" s="32" t="s">
        <v>63</v>
      </c>
      <c r="E48" s="32" t="s">
        <v>71</v>
      </c>
      <c r="F48" s="31">
        <v>30</v>
      </c>
      <c r="G48" s="31">
        <v>5</v>
      </c>
      <c r="H48" s="35">
        <f>PRODUCT(Table689[[#This Row],[Quantity]]*Table689[[#This Row],[UnitPrice]])</f>
        <v>150</v>
      </c>
      <c r="I48" s="35" t="s">
        <v>135</v>
      </c>
    </row>
    <row r="49" spans="2:9" ht="29.5" thickBot="1" x14ac:dyDescent="0.4">
      <c r="B49" s="33">
        <v>1043</v>
      </c>
      <c r="C49" s="32" t="s">
        <v>136</v>
      </c>
      <c r="D49" s="32" t="s">
        <v>66</v>
      </c>
      <c r="E49" s="32" t="s">
        <v>74</v>
      </c>
      <c r="F49" s="31">
        <v>26</v>
      </c>
      <c r="G49" s="31">
        <v>8</v>
      </c>
      <c r="H49" s="35">
        <f>PRODUCT(Table689[[#This Row],[Quantity]]*Table689[[#This Row],[UnitPrice]])</f>
        <v>208</v>
      </c>
      <c r="I49" s="34">
        <v>45294</v>
      </c>
    </row>
    <row r="50" spans="2:9" ht="29.5" thickBot="1" x14ac:dyDescent="0.4">
      <c r="B50" s="33">
        <v>1044</v>
      </c>
      <c r="C50" s="32" t="s">
        <v>137</v>
      </c>
      <c r="D50" s="32" t="s">
        <v>69</v>
      </c>
      <c r="E50" s="32" t="s">
        <v>61</v>
      </c>
      <c r="F50" s="31">
        <v>14</v>
      </c>
      <c r="G50" s="31">
        <v>50</v>
      </c>
      <c r="H50" s="35">
        <f>PRODUCT(Table689[[#This Row],[Quantity]]*Table689[[#This Row],[UnitPrice]])</f>
        <v>700</v>
      </c>
      <c r="I50" s="34">
        <v>45325</v>
      </c>
    </row>
    <row r="51" spans="2:9" ht="29.5" thickBot="1" x14ac:dyDescent="0.4">
      <c r="B51" s="33">
        <v>1045</v>
      </c>
      <c r="C51" s="32" t="s">
        <v>138</v>
      </c>
      <c r="D51" s="32" t="s">
        <v>60</v>
      </c>
      <c r="E51" s="32" t="s">
        <v>64</v>
      </c>
      <c r="F51" s="31">
        <v>20</v>
      </c>
      <c r="G51" s="31">
        <v>10</v>
      </c>
      <c r="H51" s="35">
        <f>PRODUCT(Table689[[#This Row],[Quantity]]*Table689[[#This Row],[UnitPrice]])</f>
        <v>200</v>
      </c>
      <c r="I51" s="34">
        <v>45354</v>
      </c>
    </row>
    <row r="52" spans="2:9" ht="29.5" thickBot="1" x14ac:dyDescent="0.4">
      <c r="B52" s="33">
        <v>1046</v>
      </c>
      <c r="C52" s="32" t="s">
        <v>139</v>
      </c>
      <c r="D52" s="32" t="s">
        <v>63</v>
      </c>
      <c r="E52" s="32" t="s">
        <v>67</v>
      </c>
      <c r="F52" s="31">
        <v>17</v>
      </c>
      <c r="G52" s="31">
        <v>25</v>
      </c>
      <c r="H52" s="35">
        <f>PRODUCT(Table689[[#This Row],[Quantity]]*Table689[[#This Row],[UnitPrice]])</f>
        <v>425</v>
      </c>
      <c r="I52" s="34">
        <v>45385</v>
      </c>
    </row>
    <row r="53" spans="2:9" ht="29.5" thickBot="1" x14ac:dyDescent="0.4">
      <c r="B53" s="33">
        <v>1047</v>
      </c>
      <c r="C53" s="32" t="s">
        <v>140</v>
      </c>
      <c r="D53" s="32" t="s">
        <v>66</v>
      </c>
      <c r="E53" s="32" t="s">
        <v>71</v>
      </c>
      <c r="F53" s="31">
        <v>19</v>
      </c>
      <c r="G53" s="31">
        <v>5</v>
      </c>
      <c r="H53" s="35">
        <f>PRODUCT(Table689[[#This Row],[Quantity]]*Table689[[#This Row],[UnitPrice]])</f>
        <v>95</v>
      </c>
      <c r="I53" s="34">
        <v>45415</v>
      </c>
    </row>
    <row r="54" spans="2:9" ht="29.5" thickBot="1" x14ac:dyDescent="0.4">
      <c r="B54" s="33">
        <v>1048</v>
      </c>
      <c r="C54" s="32" t="s">
        <v>141</v>
      </c>
      <c r="D54" s="32" t="s">
        <v>69</v>
      </c>
      <c r="E54" s="32" t="s">
        <v>74</v>
      </c>
      <c r="F54" s="31">
        <v>32</v>
      </c>
      <c r="G54" s="31">
        <v>8</v>
      </c>
      <c r="H54" s="35">
        <f>PRODUCT(Table689[[#This Row],[Quantity]]*Table689[[#This Row],[UnitPrice]])</f>
        <v>256</v>
      </c>
      <c r="I54" s="34">
        <v>45446</v>
      </c>
    </row>
    <row r="55" spans="2:9" ht="29.5" thickBot="1" x14ac:dyDescent="0.4">
      <c r="B55" s="33">
        <v>1049</v>
      </c>
      <c r="C55" s="32" t="s">
        <v>142</v>
      </c>
      <c r="D55" s="32" t="s">
        <v>60</v>
      </c>
      <c r="E55" s="32" t="s">
        <v>61</v>
      </c>
      <c r="F55" s="31">
        <v>12</v>
      </c>
      <c r="G55" s="31">
        <v>50</v>
      </c>
      <c r="H55" s="35">
        <f>PRODUCT(Table689[[#This Row],[Quantity]]*Table689[[#This Row],[UnitPrice]])</f>
        <v>600</v>
      </c>
      <c r="I55" s="34">
        <v>45476</v>
      </c>
    </row>
    <row r="56" spans="2:9" ht="29" x14ac:dyDescent="0.35">
      <c r="B56" s="39">
        <v>1050</v>
      </c>
      <c r="C56" s="40" t="s">
        <v>143</v>
      </c>
      <c r="D56" s="40" t="s">
        <v>63</v>
      </c>
      <c r="E56" s="40" t="s">
        <v>64</v>
      </c>
      <c r="F56" s="41">
        <v>25</v>
      </c>
      <c r="G56" s="41">
        <v>10</v>
      </c>
      <c r="H56" s="44">
        <f>PRODUCT(Table689[[#This Row],[Quantity]]*Table689[[#This Row],[UnitPrice]])</f>
        <v>250</v>
      </c>
      <c r="I56" s="42">
        <v>45507</v>
      </c>
    </row>
  </sheetData>
  <mergeCells count="5">
    <mergeCell ref="B2:Q3"/>
    <mergeCell ref="K10:L11"/>
    <mergeCell ref="K12:Q12"/>
    <mergeCell ref="K13:R13"/>
    <mergeCell ref="K15:Q15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48F7-9179-448C-924D-E6048C3A1D32}">
  <dimension ref="B2:S56"/>
  <sheetViews>
    <sheetView topLeftCell="A7" workbookViewId="0">
      <selection activeCell="B6" sqref="B6:I56"/>
    </sheetView>
  </sheetViews>
  <sheetFormatPr defaultRowHeight="14.5" x14ac:dyDescent="0.35"/>
  <cols>
    <col min="9" max="9" width="12.453125" customWidth="1"/>
  </cols>
  <sheetData>
    <row r="2" spans="2:19" x14ac:dyDescent="0.35">
      <c r="B2" s="77" t="s">
        <v>151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9" x14ac:dyDescent="0.3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6" spans="2:19" ht="29.5" thickBot="1" x14ac:dyDescent="0.4">
      <c r="B6" s="36" t="s">
        <v>52</v>
      </c>
      <c r="C6" s="37" t="s">
        <v>53</v>
      </c>
      <c r="D6" s="37" t="s">
        <v>54</v>
      </c>
      <c r="E6" s="37" t="s">
        <v>55</v>
      </c>
      <c r="F6" s="37" t="s">
        <v>56</v>
      </c>
      <c r="G6" s="37" t="s">
        <v>57</v>
      </c>
      <c r="H6" s="38" t="s">
        <v>35</v>
      </c>
      <c r="I6" s="38" t="s">
        <v>58</v>
      </c>
    </row>
    <row r="7" spans="2:19" ht="31.5" thickBot="1" x14ac:dyDescent="0.6">
      <c r="B7" s="33">
        <v>1001</v>
      </c>
      <c r="C7" s="32" t="s">
        <v>59</v>
      </c>
      <c r="D7" s="32" t="s">
        <v>60</v>
      </c>
      <c r="E7" s="32" t="s">
        <v>61</v>
      </c>
      <c r="F7" s="31">
        <v>10</v>
      </c>
      <c r="G7" s="31">
        <v>50</v>
      </c>
      <c r="H7" s="35">
        <f>PRODUCT(Table68910[[#This Row],[Quantity]]*Table68910[[#This Row],[UnitPrice]])</f>
        <v>500</v>
      </c>
      <c r="I7" s="34">
        <v>45413</v>
      </c>
      <c r="K7" s="46">
        <f>SUMIFS(Table68910[Total Sales],Table68910[Product],"Notebook",Table68910[Region],"North")</f>
        <v>2900</v>
      </c>
    </row>
    <row r="8" spans="2:19" ht="29.5" thickBot="1" x14ac:dyDescent="0.4">
      <c r="B8" s="33">
        <v>1002</v>
      </c>
      <c r="C8" s="32" t="s">
        <v>62</v>
      </c>
      <c r="D8" s="32" t="s">
        <v>63</v>
      </c>
      <c r="E8" s="32" t="s">
        <v>64</v>
      </c>
      <c r="F8" s="31">
        <v>20</v>
      </c>
      <c r="G8" s="31">
        <v>10</v>
      </c>
      <c r="H8" s="35">
        <f>PRODUCT(Table68910[[#This Row],[Quantity]]*Table68910[[#This Row],[UnitPrice]])</f>
        <v>200</v>
      </c>
      <c r="I8" s="34">
        <v>45444</v>
      </c>
      <c r="K8" s="80" t="s">
        <v>152</v>
      </c>
      <c r="L8" s="80"/>
      <c r="M8" s="80"/>
      <c r="N8" s="80"/>
      <c r="O8" s="80"/>
      <c r="P8" s="80"/>
      <c r="Q8" s="80"/>
      <c r="R8" s="80"/>
    </row>
    <row r="9" spans="2:19" ht="29.5" thickBot="1" x14ac:dyDescent="0.4">
      <c r="B9" s="33">
        <v>1003</v>
      </c>
      <c r="C9" s="32" t="s">
        <v>65</v>
      </c>
      <c r="D9" s="32" t="s">
        <v>66</v>
      </c>
      <c r="E9" s="32" t="s">
        <v>67</v>
      </c>
      <c r="F9" s="31">
        <v>15</v>
      </c>
      <c r="G9" s="31">
        <v>25</v>
      </c>
      <c r="H9" s="35">
        <f>PRODUCT(Table68910[[#This Row],[Quantity]]*Table68910[[#This Row],[UnitPrice]])</f>
        <v>375</v>
      </c>
      <c r="I9" s="34">
        <v>45474</v>
      </c>
      <c r="K9" s="75" t="s">
        <v>153</v>
      </c>
      <c r="L9" s="75"/>
      <c r="M9" s="75"/>
      <c r="N9" s="75"/>
      <c r="O9" s="75"/>
      <c r="P9" s="75"/>
      <c r="Q9" s="75"/>
      <c r="R9" s="75"/>
      <c r="S9" s="75"/>
    </row>
    <row r="10" spans="2:19" ht="29.5" thickBot="1" x14ac:dyDescent="0.4">
      <c r="B10" s="33">
        <v>1004</v>
      </c>
      <c r="C10" s="32" t="s">
        <v>68</v>
      </c>
      <c r="D10" s="32" t="s">
        <v>69</v>
      </c>
      <c r="E10" s="32" t="s">
        <v>61</v>
      </c>
      <c r="F10" s="31">
        <v>5</v>
      </c>
      <c r="G10" s="31">
        <v>50</v>
      </c>
      <c r="H10" s="35">
        <f>PRODUCT(Table68910[[#This Row],[Quantity]]*Table68910[[#This Row],[UnitPrice]])</f>
        <v>250</v>
      </c>
      <c r="I10" s="34">
        <v>45505</v>
      </c>
    </row>
    <row r="11" spans="2:19" ht="15" thickBot="1" x14ac:dyDescent="0.4">
      <c r="B11" s="33">
        <v>1005</v>
      </c>
      <c r="C11" s="32" t="s">
        <v>70</v>
      </c>
      <c r="D11" s="32" t="s">
        <v>60</v>
      </c>
      <c r="E11" s="32" t="s">
        <v>71</v>
      </c>
      <c r="F11" s="31">
        <v>30</v>
      </c>
      <c r="G11" s="31">
        <v>5</v>
      </c>
      <c r="H11" s="35">
        <f>PRODUCT(Table68910[[#This Row],[Quantity]]*Table68910[[#This Row],[UnitPrice]])</f>
        <v>150</v>
      </c>
      <c r="I11" s="34">
        <v>45566</v>
      </c>
    </row>
    <row r="12" spans="2:19" ht="29.5" thickBot="1" x14ac:dyDescent="0.4">
      <c r="B12" s="33">
        <v>1006</v>
      </c>
      <c r="C12" s="32" t="s">
        <v>72</v>
      </c>
      <c r="D12" s="32" t="s">
        <v>63</v>
      </c>
      <c r="E12" s="32" t="s">
        <v>61</v>
      </c>
      <c r="F12" s="31">
        <v>12</v>
      </c>
      <c r="G12" s="31">
        <v>50</v>
      </c>
      <c r="H12" s="35">
        <f>PRODUCT(Table68910[[#This Row],[Quantity]]*Table68910[[#This Row],[UnitPrice]])</f>
        <v>600</v>
      </c>
      <c r="I12" s="34">
        <v>45597</v>
      </c>
    </row>
    <row r="13" spans="2:19" ht="29.5" thickBot="1" x14ac:dyDescent="0.4">
      <c r="B13" s="33">
        <v>1007</v>
      </c>
      <c r="C13" s="32" t="s">
        <v>73</v>
      </c>
      <c r="D13" s="32" t="s">
        <v>66</v>
      </c>
      <c r="E13" s="32" t="s">
        <v>74</v>
      </c>
      <c r="F13" s="31">
        <v>25</v>
      </c>
      <c r="G13" s="31">
        <v>8</v>
      </c>
      <c r="H13" s="35">
        <f>PRODUCT(Table68910[[#This Row],[Quantity]]*Table68910[[#This Row],[UnitPrice]])</f>
        <v>200</v>
      </c>
      <c r="I13" s="35" t="s">
        <v>75</v>
      </c>
    </row>
    <row r="14" spans="2:19" ht="29.5" thickBot="1" x14ac:dyDescent="0.4">
      <c r="B14" s="33">
        <v>1008</v>
      </c>
      <c r="C14" s="32" t="s">
        <v>76</v>
      </c>
      <c r="D14" s="32" t="s">
        <v>69</v>
      </c>
      <c r="E14" s="32" t="s">
        <v>64</v>
      </c>
      <c r="F14" s="31">
        <v>18</v>
      </c>
      <c r="G14" s="31">
        <v>10</v>
      </c>
      <c r="H14" s="35">
        <f>PRODUCT(Table68910[[#This Row],[Quantity]]*Table68910[[#This Row],[UnitPrice]])</f>
        <v>180</v>
      </c>
      <c r="I14" s="35" t="s">
        <v>77</v>
      </c>
    </row>
    <row r="15" spans="2:19" ht="29.5" thickBot="1" x14ac:dyDescent="0.4">
      <c r="B15" s="33">
        <v>1009</v>
      </c>
      <c r="C15" s="32" t="s">
        <v>78</v>
      </c>
      <c r="D15" s="32" t="s">
        <v>60</v>
      </c>
      <c r="E15" s="32" t="s">
        <v>67</v>
      </c>
      <c r="F15" s="31">
        <v>22</v>
      </c>
      <c r="G15" s="31">
        <v>25</v>
      </c>
      <c r="H15" s="35">
        <f>PRODUCT(Table68910[[#This Row],[Quantity]]*Table68910[[#This Row],[UnitPrice]])</f>
        <v>550</v>
      </c>
      <c r="I15" s="35" t="s">
        <v>79</v>
      </c>
    </row>
    <row r="16" spans="2:19" ht="29.5" thickBot="1" x14ac:dyDescent="0.4">
      <c r="B16" s="33">
        <v>1010</v>
      </c>
      <c r="C16" s="32" t="s">
        <v>80</v>
      </c>
      <c r="D16" s="32" t="s">
        <v>63</v>
      </c>
      <c r="E16" s="32" t="s">
        <v>61</v>
      </c>
      <c r="F16" s="31">
        <v>8</v>
      </c>
      <c r="G16" s="31">
        <v>50</v>
      </c>
      <c r="H16" s="35">
        <f>PRODUCT(Table68910[[#This Row],[Quantity]]*Table68910[[#This Row],[UnitPrice]])</f>
        <v>400</v>
      </c>
      <c r="I16" s="35" t="s">
        <v>81</v>
      </c>
    </row>
    <row r="17" spans="2:9" ht="29.5" thickBot="1" x14ac:dyDescent="0.4">
      <c r="B17" s="33">
        <v>1011</v>
      </c>
      <c r="C17" s="32" t="s">
        <v>82</v>
      </c>
      <c r="D17" s="32" t="s">
        <v>66</v>
      </c>
      <c r="E17" s="32" t="s">
        <v>71</v>
      </c>
      <c r="F17" s="31">
        <v>40</v>
      </c>
      <c r="G17" s="31">
        <v>5</v>
      </c>
      <c r="H17" s="35">
        <f>PRODUCT(Table68910[[#This Row],[Quantity]]*Table68910[[#This Row],[UnitPrice]])</f>
        <v>200</v>
      </c>
      <c r="I17" s="35" t="s">
        <v>83</v>
      </c>
    </row>
    <row r="18" spans="2:9" ht="29.5" thickBot="1" x14ac:dyDescent="0.4">
      <c r="B18" s="33">
        <v>1012</v>
      </c>
      <c r="C18" s="32" t="s">
        <v>84</v>
      </c>
      <c r="D18" s="32" t="s">
        <v>69</v>
      </c>
      <c r="E18" s="32" t="s">
        <v>74</v>
      </c>
      <c r="F18" s="31">
        <v>35</v>
      </c>
      <c r="G18" s="31">
        <v>8</v>
      </c>
      <c r="H18" s="35">
        <f>PRODUCT(Table68910[[#This Row],[Quantity]]*Table68910[[#This Row],[UnitPrice]])</f>
        <v>280</v>
      </c>
      <c r="I18" s="35" t="s">
        <v>85</v>
      </c>
    </row>
    <row r="19" spans="2:9" ht="29.5" thickBot="1" x14ac:dyDescent="0.4">
      <c r="B19" s="33">
        <v>1013</v>
      </c>
      <c r="C19" s="32" t="s">
        <v>86</v>
      </c>
      <c r="D19" s="32" t="s">
        <v>60</v>
      </c>
      <c r="E19" s="32" t="s">
        <v>61</v>
      </c>
      <c r="F19" s="31">
        <v>14</v>
      </c>
      <c r="G19" s="31">
        <v>50</v>
      </c>
      <c r="H19" s="35">
        <f>PRODUCT(Table68910[[#This Row],[Quantity]]*Table68910[[#This Row],[UnitPrice]])</f>
        <v>700</v>
      </c>
      <c r="I19" s="35" t="s">
        <v>87</v>
      </c>
    </row>
    <row r="20" spans="2:9" ht="29.5" thickBot="1" x14ac:dyDescent="0.4">
      <c r="B20" s="33">
        <v>1014</v>
      </c>
      <c r="C20" s="32" t="s">
        <v>88</v>
      </c>
      <c r="D20" s="32" t="s">
        <v>63</v>
      </c>
      <c r="E20" s="32" t="s">
        <v>64</v>
      </c>
      <c r="F20" s="31">
        <v>28</v>
      </c>
      <c r="G20" s="31">
        <v>10</v>
      </c>
      <c r="H20" s="35">
        <f>PRODUCT(Table68910[[#This Row],[Quantity]]*Table68910[[#This Row],[UnitPrice]])</f>
        <v>280</v>
      </c>
      <c r="I20" s="35" t="s">
        <v>89</v>
      </c>
    </row>
    <row r="21" spans="2:9" ht="29.5" thickBot="1" x14ac:dyDescent="0.4">
      <c r="B21" s="33">
        <v>1015</v>
      </c>
      <c r="C21" s="32" t="s">
        <v>90</v>
      </c>
      <c r="D21" s="32" t="s">
        <v>66</v>
      </c>
      <c r="E21" s="32" t="s">
        <v>67</v>
      </c>
      <c r="F21" s="31">
        <v>12</v>
      </c>
      <c r="G21" s="31">
        <v>25</v>
      </c>
      <c r="H21" s="35">
        <f>PRODUCT(Table68910[[#This Row],[Quantity]]*Table68910[[#This Row],[UnitPrice]])</f>
        <v>300</v>
      </c>
      <c r="I21" s="35" t="s">
        <v>91</v>
      </c>
    </row>
    <row r="22" spans="2:9" ht="29.5" thickBot="1" x14ac:dyDescent="0.4">
      <c r="B22" s="33">
        <v>1016</v>
      </c>
      <c r="C22" s="32" t="s">
        <v>92</v>
      </c>
      <c r="D22" s="32" t="s">
        <v>69</v>
      </c>
      <c r="E22" s="32" t="s">
        <v>71</v>
      </c>
      <c r="F22" s="31">
        <v>25</v>
      </c>
      <c r="G22" s="31">
        <v>5</v>
      </c>
      <c r="H22" s="35">
        <f>PRODUCT(Table68910[[#This Row],[Quantity]]*Table68910[[#This Row],[UnitPrice]])</f>
        <v>125</v>
      </c>
      <c r="I22" s="35" t="s">
        <v>93</v>
      </c>
    </row>
    <row r="23" spans="2:9" ht="29.5" thickBot="1" x14ac:dyDescent="0.4">
      <c r="B23" s="33">
        <v>1017</v>
      </c>
      <c r="C23" s="32" t="s">
        <v>94</v>
      </c>
      <c r="D23" s="32" t="s">
        <v>60</v>
      </c>
      <c r="E23" s="32" t="s">
        <v>74</v>
      </c>
      <c r="F23" s="31">
        <v>20</v>
      </c>
      <c r="G23" s="31">
        <v>8</v>
      </c>
      <c r="H23" s="35">
        <f>PRODUCT(Table68910[[#This Row],[Quantity]]*Table68910[[#This Row],[UnitPrice]])</f>
        <v>160</v>
      </c>
      <c r="I23" s="35" t="s">
        <v>95</v>
      </c>
    </row>
    <row r="24" spans="2:9" ht="29.5" thickBot="1" x14ac:dyDescent="0.4">
      <c r="B24" s="33">
        <v>1018</v>
      </c>
      <c r="C24" s="32" t="s">
        <v>96</v>
      </c>
      <c r="D24" s="32" t="s">
        <v>63</v>
      </c>
      <c r="E24" s="32" t="s">
        <v>61</v>
      </c>
      <c r="F24" s="31">
        <v>10</v>
      </c>
      <c r="G24" s="31">
        <v>50</v>
      </c>
      <c r="H24" s="35">
        <f>PRODUCT(Table68910[[#This Row],[Quantity]]*Table68910[[#This Row],[UnitPrice]])</f>
        <v>500</v>
      </c>
      <c r="I24" s="35" t="s">
        <v>97</v>
      </c>
    </row>
    <row r="25" spans="2:9" ht="29.5" thickBot="1" x14ac:dyDescent="0.4">
      <c r="B25" s="33">
        <v>1019</v>
      </c>
      <c r="C25" s="32" t="s">
        <v>98</v>
      </c>
      <c r="D25" s="32" t="s">
        <v>66</v>
      </c>
      <c r="E25" s="32" t="s">
        <v>64</v>
      </c>
      <c r="F25" s="31">
        <v>15</v>
      </c>
      <c r="G25" s="31">
        <v>10</v>
      </c>
      <c r="H25" s="35">
        <f>PRODUCT(Table68910[[#This Row],[Quantity]]*Table68910[[#This Row],[UnitPrice]])</f>
        <v>150</v>
      </c>
      <c r="I25" s="35" t="s">
        <v>99</v>
      </c>
    </row>
    <row r="26" spans="2:9" ht="29.5" thickBot="1" x14ac:dyDescent="0.4">
      <c r="B26" s="33">
        <v>1020</v>
      </c>
      <c r="C26" s="32" t="s">
        <v>100</v>
      </c>
      <c r="D26" s="32" t="s">
        <v>69</v>
      </c>
      <c r="E26" s="32" t="s">
        <v>67</v>
      </c>
      <c r="F26" s="31">
        <v>18</v>
      </c>
      <c r="G26" s="31">
        <v>25</v>
      </c>
      <c r="H26" s="35">
        <f>PRODUCT(Table68910[[#This Row],[Quantity]]*Table68910[[#This Row],[UnitPrice]])</f>
        <v>450</v>
      </c>
      <c r="I26" s="34">
        <v>45293</v>
      </c>
    </row>
    <row r="27" spans="2:9" ht="29.5" thickBot="1" x14ac:dyDescent="0.4">
      <c r="B27" s="33">
        <v>1021</v>
      </c>
      <c r="C27" s="32" t="s">
        <v>101</v>
      </c>
      <c r="D27" s="32" t="s">
        <v>60</v>
      </c>
      <c r="E27" s="32" t="s">
        <v>61</v>
      </c>
      <c r="F27" s="31">
        <v>9</v>
      </c>
      <c r="G27" s="31">
        <v>50</v>
      </c>
      <c r="H27" s="35">
        <f>PRODUCT(Table68910[[#This Row],[Quantity]]*Table68910[[#This Row],[UnitPrice]])</f>
        <v>450</v>
      </c>
      <c r="I27" s="34">
        <v>45324</v>
      </c>
    </row>
    <row r="28" spans="2:9" ht="29.5" thickBot="1" x14ac:dyDescent="0.4">
      <c r="B28" s="33">
        <v>1022</v>
      </c>
      <c r="C28" s="32" t="s">
        <v>102</v>
      </c>
      <c r="D28" s="32" t="s">
        <v>63</v>
      </c>
      <c r="E28" s="32" t="s">
        <v>71</v>
      </c>
      <c r="F28" s="31">
        <v>35</v>
      </c>
      <c r="G28" s="31">
        <v>5</v>
      </c>
      <c r="H28" s="35">
        <f>PRODUCT(Table68910[[#This Row],[Quantity]]*Table68910[[#This Row],[UnitPrice]])</f>
        <v>175</v>
      </c>
      <c r="I28" s="34">
        <v>45353</v>
      </c>
    </row>
    <row r="29" spans="2:9" ht="29.5" thickBot="1" x14ac:dyDescent="0.4">
      <c r="B29" s="33">
        <v>1023</v>
      </c>
      <c r="C29" s="32" t="s">
        <v>103</v>
      </c>
      <c r="D29" s="32" t="s">
        <v>66</v>
      </c>
      <c r="E29" s="32" t="s">
        <v>74</v>
      </c>
      <c r="F29" s="31">
        <v>30</v>
      </c>
      <c r="G29" s="31">
        <v>8</v>
      </c>
      <c r="H29" s="35">
        <f>PRODUCT(Table68910[[#This Row],[Quantity]]*Table68910[[#This Row],[UnitPrice]])</f>
        <v>240</v>
      </c>
      <c r="I29" s="34">
        <v>45384</v>
      </c>
    </row>
    <row r="30" spans="2:9" ht="29.5" thickBot="1" x14ac:dyDescent="0.4">
      <c r="B30" s="33">
        <v>1024</v>
      </c>
      <c r="C30" s="32" t="s">
        <v>104</v>
      </c>
      <c r="D30" s="32" t="s">
        <v>69</v>
      </c>
      <c r="E30" s="32" t="s">
        <v>61</v>
      </c>
      <c r="F30" s="31">
        <v>11</v>
      </c>
      <c r="G30" s="31">
        <v>50</v>
      </c>
      <c r="H30" s="35">
        <f>PRODUCT(Table68910[[#This Row],[Quantity]]*Table68910[[#This Row],[UnitPrice]])</f>
        <v>550</v>
      </c>
      <c r="I30" s="34">
        <v>45445</v>
      </c>
    </row>
    <row r="31" spans="2:9" ht="29.5" thickBot="1" x14ac:dyDescent="0.4">
      <c r="B31" s="33">
        <v>1025</v>
      </c>
      <c r="C31" s="32" t="s">
        <v>105</v>
      </c>
      <c r="D31" s="32" t="s">
        <v>60</v>
      </c>
      <c r="E31" s="32" t="s">
        <v>64</v>
      </c>
      <c r="F31" s="31">
        <v>14</v>
      </c>
      <c r="G31" s="31">
        <v>10</v>
      </c>
      <c r="H31" s="35">
        <f>PRODUCT(Table68910[[#This Row],[Quantity]]*Table68910[[#This Row],[UnitPrice]])</f>
        <v>140</v>
      </c>
      <c r="I31" s="34">
        <v>45475</v>
      </c>
    </row>
    <row r="32" spans="2:9" ht="29.5" thickBot="1" x14ac:dyDescent="0.4">
      <c r="B32" s="33">
        <v>1026</v>
      </c>
      <c r="C32" s="32" t="s">
        <v>106</v>
      </c>
      <c r="D32" s="32" t="s">
        <v>63</v>
      </c>
      <c r="E32" s="32" t="s">
        <v>67</v>
      </c>
      <c r="F32" s="31">
        <v>16</v>
      </c>
      <c r="G32" s="31">
        <v>25</v>
      </c>
      <c r="H32" s="35">
        <f>PRODUCT(Table68910[[#This Row],[Quantity]]*Table68910[[#This Row],[UnitPrice]])</f>
        <v>400</v>
      </c>
      <c r="I32" s="34">
        <v>45506</v>
      </c>
    </row>
    <row r="33" spans="2:9" ht="29.5" thickBot="1" x14ac:dyDescent="0.4">
      <c r="B33" s="33">
        <v>1027</v>
      </c>
      <c r="C33" s="32" t="s">
        <v>107</v>
      </c>
      <c r="D33" s="32" t="s">
        <v>66</v>
      </c>
      <c r="E33" s="32" t="s">
        <v>71</v>
      </c>
      <c r="F33" s="31">
        <v>22</v>
      </c>
      <c r="G33" s="31">
        <v>5</v>
      </c>
      <c r="H33" s="35">
        <f>PRODUCT(Table68910[[#This Row],[Quantity]]*Table68910[[#This Row],[UnitPrice]])</f>
        <v>110</v>
      </c>
      <c r="I33" s="34">
        <v>45537</v>
      </c>
    </row>
    <row r="34" spans="2:9" ht="29.5" thickBot="1" x14ac:dyDescent="0.4">
      <c r="B34" s="33">
        <v>1028</v>
      </c>
      <c r="C34" s="32" t="s">
        <v>108</v>
      </c>
      <c r="D34" s="32" t="s">
        <v>69</v>
      </c>
      <c r="E34" s="32" t="s">
        <v>74</v>
      </c>
      <c r="F34" s="31">
        <v>27</v>
      </c>
      <c r="G34" s="31">
        <v>8</v>
      </c>
      <c r="H34" s="35">
        <f>PRODUCT(Table68910[[#This Row],[Quantity]]*Table68910[[#This Row],[UnitPrice]])</f>
        <v>216</v>
      </c>
      <c r="I34" s="34">
        <v>45567</v>
      </c>
    </row>
    <row r="35" spans="2:9" ht="29.5" thickBot="1" x14ac:dyDescent="0.4">
      <c r="B35" s="33">
        <v>1029</v>
      </c>
      <c r="C35" s="32" t="s">
        <v>109</v>
      </c>
      <c r="D35" s="32" t="s">
        <v>60</v>
      </c>
      <c r="E35" s="32" t="s">
        <v>61</v>
      </c>
      <c r="F35" s="31">
        <v>13</v>
      </c>
      <c r="G35" s="31">
        <v>50</v>
      </c>
      <c r="H35" s="35">
        <f>PRODUCT(Table68910[[#This Row],[Quantity]]*Table68910[[#This Row],[UnitPrice]])</f>
        <v>650</v>
      </c>
      <c r="I35" s="34">
        <v>45628</v>
      </c>
    </row>
    <row r="36" spans="2:9" ht="29.5" thickBot="1" x14ac:dyDescent="0.4">
      <c r="B36" s="33">
        <v>1030</v>
      </c>
      <c r="C36" s="32" t="s">
        <v>110</v>
      </c>
      <c r="D36" s="32" t="s">
        <v>63</v>
      </c>
      <c r="E36" s="32" t="s">
        <v>64</v>
      </c>
      <c r="F36" s="31">
        <v>32</v>
      </c>
      <c r="G36" s="31">
        <v>10</v>
      </c>
      <c r="H36" s="35">
        <f>PRODUCT(Table68910[[#This Row],[Quantity]]*Table68910[[#This Row],[UnitPrice]])</f>
        <v>320</v>
      </c>
      <c r="I36" s="35" t="s">
        <v>111</v>
      </c>
    </row>
    <row r="37" spans="2:9" ht="29.5" thickBot="1" x14ac:dyDescent="0.4">
      <c r="B37" s="33">
        <v>1031</v>
      </c>
      <c r="C37" s="32" t="s">
        <v>112</v>
      </c>
      <c r="D37" s="32" t="s">
        <v>66</v>
      </c>
      <c r="E37" s="32" t="s">
        <v>67</v>
      </c>
      <c r="F37" s="31">
        <v>10</v>
      </c>
      <c r="G37" s="31">
        <v>25</v>
      </c>
      <c r="H37" s="35">
        <f>PRODUCT(Table68910[[#This Row],[Quantity]]*Table68910[[#This Row],[UnitPrice]])</f>
        <v>250</v>
      </c>
      <c r="I37" s="35" t="s">
        <v>113</v>
      </c>
    </row>
    <row r="38" spans="2:9" ht="29.5" thickBot="1" x14ac:dyDescent="0.4">
      <c r="B38" s="33">
        <v>1032</v>
      </c>
      <c r="C38" s="32" t="s">
        <v>114</v>
      </c>
      <c r="D38" s="32" t="s">
        <v>69</v>
      </c>
      <c r="E38" s="32" t="s">
        <v>71</v>
      </c>
      <c r="F38" s="31">
        <v>18</v>
      </c>
      <c r="G38" s="31">
        <v>5</v>
      </c>
      <c r="H38" s="35">
        <f>PRODUCT(Table68910[[#This Row],[Quantity]]*Table68910[[#This Row],[UnitPrice]])</f>
        <v>90</v>
      </c>
      <c r="I38" s="35" t="s">
        <v>115</v>
      </c>
    </row>
    <row r="39" spans="2:9" ht="29.5" thickBot="1" x14ac:dyDescent="0.4">
      <c r="B39" s="33">
        <v>1033</v>
      </c>
      <c r="C39" s="32" t="s">
        <v>116</v>
      </c>
      <c r="D39" s="32" t="s">
        <v>60</v>
      </c>
      <c r="E39" s="32" t="s">
        <v>74</v>
      </c>
      <c r="F39" s="31">
        <v>22</v>
      </c>
      <c r="G39" s="31">
        <v>8</v>
      </c>
      <c r="H39" s="35">
        <f>PRODUCT(Table68910[[#This Row],[Quantity]]*Table68910[[#This Row],[UnitPrice]])</f>
        <v>176</v>
      </c>
      <c r="I39" s="35" t="s">
        <v>117</v>
      </c>
    </row>
    <row r="40" spans="2:9" ht="29.5" thickBot="1" x14ac:dyDescent="0.4">
      <c r="B40" s="33">
        <v>1034</v>
      </c>
      <c r="C40" s="32" t="s">
        <v>118</v>
      </c>
      <c r="D40" s="32" t="s">
        <v>63</v>
      </c>
      <c r="E40" s="32" t="s">
        <v>61</v>
      </c>
      <c r="F40" s="31">
        <v>17</v>
      </c>
      <c r="G40" s="31">
        <v>50</v>
      </c>
      <c r="H40" s="35">
        <f>PRODUCT(Table68910[[#This Row],[Quantity]]*Table68910[[#This Row],[UnitPrice]])</f>
        <v>850</v>
      </c>
      <c r="I40" s="35" t="s">
        <v>119</v>
      </c>
    </row>
    <row r="41" spans="2:9" ht="15" thickBot="1" x14ac:dyDescent="0.4">
      <c r="B41" s="33">
        <v>1035</v>
      </c>
      <c r="C41" s="32" t="s">
        <v>120</v>
      </c>
      <c r="D41" s="32" t="s">
        <v>66</v>
      </c>
      <c r="E41" s="32" t="s">
        <v>64</v>
      </c>
      <c r="F41" s="31">
        <v>19</v>
      </c>
      <c r="G41" s="31">
        <v>10</v>
      </c>
      <c r="H41" s="35">
        <f>PRODUCT(Table68910[[#This Row],[Quantity]]*Table68910[[#This Row],[UnitPrice]])</f>
        <v>190</v>
      </c>
      <c r="I41" s="35" t="s">
        <v>121</v>
      </c>
    </row>
    <row r="42" spans="2:9" ht="29.5" thickBot="1" x14ac:dyDescent="0.4">
      <c r="B42" s="33">
        <v>1036</v>
      </c>
      <c r="C42" s="32" t="s">
        <v>122</v>
      </c>
      <c r="D42" s="32" t="s">
        <v>69</v>
      </c>
      <c r="E42" s="32" t="s">
        <v>67</v>
      </c>
      <c r="F42" s="31">
        <v>15</v>
      </c>
      <c r="G42" s="31">
        <v>25</v>
      </c>
      <c r="H42" s="35">
        <f>PRODUCT(Table68910[[#This Row],[Quantity]]*Table68910[[#This Row],[UnitPrice]])</f>
        <v>375</v>
      </c>
      <c r="I42" s="35" t="s">
        <v>123</v>
      </c>
    </row>
    <row r="43" spans="2:9" ht="15" thickBot="1" x14ac:dyDescent="0.4">
      <c r="B43" s="33">
        <v>1037</v>
      </c>
      <c r="C43" s="32" t="s">
        <v>124</v>
      </c>
      <c r="D43" s="32" t="s">
        <v>60</v>
      </c>
      <c r="E43" s="32" t="s">
        <v>71</v>
      </c>
      <c r="F43" s="31">
        <v>28</v>
      </c>
      <c r="G43" s="31">
        <v>5</v>
      </c>
      <c r="H43" s="35">
        <f>PRODUCT(Table68910[[#This Row],[Quantity]]*Table68910[[#This Row],[UnitPrice]])</f>
        <v>140</v>
      </c>
      <c r="I43" s="35" t="s">
        <v>125</v>
      </c>
    </row>
    <row r="44" spans="2:9" ht="29.5" thickBot="1" x14ac:dyDescent="0.4">
      <c r="B44" s="33">
        <v>1038</v>
      </c>
      <c r="C44" s="32" t="s">
        <v>126</v>
      </c>
      <c r="D44" s="32" t="s">
        <v>63</v>
      </c>
      <c r="E44" s="32" t="s">
        <v>74</v>
      </c>
      <c r="F44" s="31">
        <v>24</v>
      </c>
      <c r="G44" s="31">
        <v>8</v>
      </c>
      <c r="H44" s="35">
        <f>PRODUCT(Table68910[[#This Row],[Quantity]]*Table68910[[#This Row],[UnitPrice]])</f>
        <v>192</v>
      </c>
      <c r="I44" s="35" t="s">
        <v>127</v>
      </c>
    </row>
    <row r="45" spans="2:9" ht="29.5" thickBot="1" x14ac:dyDescent="0.4">
      <c r="B45" s="33">
        <v>1039</v>
      </c>
      <c r="C45" s="32" t="s">
        <v>128</v>
      </c>
      <c r="D45" s="32" t="s">
        <v>66</v>
      </c>
      <c r="E45" s="32" t="s">
        <v>61</v>
      </c>
      <c r="F45" s="31">
        <v>16</v>
      </c>
      <c r="G45" s="31">
        <v>50</v>
      </c>
      <c r="H45" s="35">
        <f>PRODUCT(Table68910[[#This Row],[Quantity]]*Table68910[[#This Row],[UnitPrice]])</f>
        <v>800</v>
      </c>
      <c r="I45" s="35" t="s">
        <v>129</v>
      </c>
    </row>
    <row r="46" spans="2:9" ht="29.5" thickBot="1" x14ac:dyDescent="0.4">
      <c r="B46" s="33">
        <v>1040</v>
      </c>
      <c r="C46" s="32" t="s">
        <v>130</v>
      </c>
      <c r="D46" s="32" t="s">
        <v>69</v>
      </c>
      <c r="E46" s="32" t="s">
        <v>64</v>
      </c>
      <c r="F46" s="31">
        <v>27</v>
      </c>
      <c r="G46" s="31">
        <v>10</v>
      </c>
      <c r="H46" s="35">
        <f>PRODUCT(Table68910[[#This Row],[Quantity]]*Table68910[[#This Row],[UnitPrice]])</f>
        <v>270</v>
      </c>
      <c r="I46" s="35" t="s">
        <v>131</v>
      </c>
    </row>
    <row r="47" spans="2:9" ht="29.5" thickBot="1" x14ac:dyDescent="0.4">
      <c r="B47" s="33">
        <v>1041</v>
      </c>
      <c r="C47" s="32" t="s">
        <v>132</v>
      </c>
      <c r="D47" s="32" t="s">
        <v>60</v>
      </c>
      <c r="E47" s="32" t="s">
        <v>67</v>
      </c>
      <c r="F47" s="31">
        <v>21</v>
      </c>
      <c r="G47" s="31">
        <v>25</v>
      </c>
      <c r="H47" s="35">
        <f>PRODUCT(Table68910[[#This Row],[Quantity]]*Table68910[[#This Row],[UnitPrice]])</f>
        <v>525</v>
      </c>
      <c r="I47" s="35" t="s">
        <v>133</v>
      </c>
    </row>
    <row r="48" spans="2:9" ht="29.5" thickBot="1" x14ac:dyDescent="0.4">
      <c r="B48" s="33">
        <v>1042</v>
      </c>
      <c r="C48" s="32" t="s">
        <v>134</v>
      </c>
      <c r="D48" s="32" t="s">
        <v>63</v>
      </c>
      <c r="E48" s="32" t="s">
        <v>71</v>
      </c>
      <c r="F48" s="31">
        <v>30</v>
      </c>
      <c r="G48" s="31">
        <v>5</v>
      </c>
      <c r="H48" s="35">
        <f>PRODUCT(Table68910[[#This Row],[Quantity]]*Table68910[[#This Row],[UnitPrice]])</f>
        <v>150</v>
      </c>
      <c r="I48" s="35" t="s">
        <v>135</v>
      </c>
    </row>
    <row r="49" spans="2:9" ht="29.5" thickBot="1" x14ac:dyDescent="0.4">
      <c r="B49" s="33">
        <v>1043</v>
      </c>
      <c r="C49" s="32" t="s">
        <v>136</v>
      </c>
      <c r="D49" s="32" t="s">
        <v>66</v>
      </c>
      <c r="E49" s="32" t="s">
        <v>74</v>
      </c>
      <c r="F49" s="31">
        <v>26</v>
      </c>
      <c r="G49" s="31">
        <v>8</v>
      </c>
      <c r="H49" s="35">
        <f>PRODUCT(Table68910[[#This Row],[Quantity]]*Table68910[[#This Row],[UnitPrice]])</f>
        <v>208</v>
      </c>
      <c r="I49" s="34">
        <v>45294</v>
      </c>
    </row>
    <row r="50" spans="2:9" ht="29.5" thickBot="1" x14ac:dyDescent="0.4">
      <c r="B50" s="33">
        <v>1044</v>
      </c>
      <c r="C50" s="32" t="s">
        <v>137</v>
      </c>
      <c r="D50" s="32" t="s">
        <v>69</v>
      </c>
      <c r="E50" s="32" t="s">
        <v>61</v>
      </c>
      <c r="F50" s="31">
        <v>14</v>
      </c>
      <c r="G50" s="31">
        <v>50</v>
      </c>
      <c r="H50" s="35">
        <f>PRODUCT(Table68910[[#This Row],[Quantity]]*Table68910[[#This Row],[UnitPrice]])</f>
        <v>700</v>
      </c>
      <c r="I50" s="34">
        <v>45325</v>
      </c>
    </row>
    <row r="51" spans="2:9" ht="29.5" thickBot="1" x14ac:dyDescent="0.4">
      <c r="B51" s="33">
        <v>1045</v>
      </c>
      <c r="C51" s="32" t="s">
        <v>138</v>
      </c>
      <c r="D51" s="32" t="s">
        <v>60</v>
      </c>
      <c r="E51" s="32" t="s">
        <v>64</v>
      </c>
      <c r="F51" s="31">
        <v>20</v>
      </c>
      <c r="G51" s="31">
        <v>10</v>
      </c>
      <c r="H51" s="35">
        <f>PRODUCT(Table68910[[#This Row],[Quantity]]*Table68910[[#This Row],[UnitPrice]])</f>
        <v>200</v>
      </c>
      <c r="I51" s="34">
        <v>45354</v>
      </c>
    </row>
    <row r="52" spans="2:9" ht="29.5" thickBot="1" x14ac:dyDescent="0.4">
      <c r="B52" s="33">
        <v>1046</v>
      </c>
      <c r="C52" s="32" t="s">
        <v>139</v>
      </c>
      <c r="D52" s="32" t="s">
        <v>63</v>
      </c>
      <c r="E52" s="32" t="s">
        <v>67</v>
      </c>
      <c r="F52" s="31">
        <v>17</v>
      </c>
      <c r="G52" s="31">
        <v>25</v>
      </c>
      <c r="H52" s="35">
        <f>PRODUCT(Table68910[[#This Row],[Quantity]]*Table68910[[#This Row],[UnitPrice]])</f>
        <v>425</v>
      </c>
      <c r="I52" s="34">
        <v>45385</v>
      </c>
    </row>
    <row r="53" spans="2:9" ht="29.5" thickBot="1" x14ac:dyDescent="0.4">
      <c r="B53" s="33">
        <v>1047</v>
      </c>
      <c r="C53" s="32" t="s">
        <v>140</v>
      </c>
      <c r="D53" s="32" t="s">
        <v>66</v>
      </c>
      <c r="E53" s="32" t="s">
        <v>71</v>
      </c>
      <c r="F53" s="31">
        <v>19</v>
      </c>
      <c r="G53" s="31">
        <v>5</v>
      </c>
      <c r="H53" s="35">
        <f>PRODUCT(Table68910[[#This Row],[Quantity]]*Table68910[[#This Row],[UnitPrice]])</f>
        <v>95</v>
      </c>
      <c r="I53" s="34">
        <v>45415</v>
      </c>
    </row>
    <row r="54" spans="2:9" ht="29.5" thickBot="1" x14ac:dyDescent="0.4">
      <c r="B54" s="33">
        <v>1048</v>
      </c>
      <c r="C54" s="32" t="s">
        <v>141</v>
      </c>
      <c r="D54" s="32" t="s">
        <v>69</v>
      </c>
      <c r="E54" s="32" t="s">
        <v>74</v>
      </c>
      <c r="F54" s="31">
        <v>32</v>
      </c>
      <c r="G54" s="31">
        <v>8</v>
      </c>
      <c r="H54" s="35">
        <f>PRODUCT(Table68910[[#This Row],[Quantity]]*Table68910[[#This Row],[UnitPrice]])</f>
        <v>256</v>
      </c>
      <c r="I54" s="34">
        <v>45446</v>
      </c>
    </row>
    <row r="55" spans="2:9" ht="29.5" thickBot="1" x14ac:dyDescent="0.4">
      <c r="B55" s="33">
        <v>1049</v>
      </c>
      <c r="C55" s="32" t="s">
        <v>142</v>
      </c>
      <c r="D55" s="32" t="s">
        <v>60</v>
      </c>
      <c r="E55" s="32" t="s">
        <v>61</v>
      </c>
      <c r="F55" s="31">
        <v>12</v>
      </c>
      <c r="G55" s="31">
        <v>50</v>
      </c>
      <c r="H55" s="35">
        <f>PRODUCT(Table68910[[#This Row],[Quantity]]*Table68910[[#This Row],[UnitPrice]])</f>
        <v>600</v>
      </c>
      <c r="I55" s="34">
        <v>45476</v>
      </c>
    </row>
    <row r="56" spans="2:9" ht="29" x14ac:dyDescent="0.35">
      <c r="B56" s="39">
        <v>1050</v>
      </c>
      <c r="C56" s="40" t="s">
        <v>143</v>
      </c>
      <c r="D56" s="40" t="s">
        <v>63</v>
      </c>
      <c r="E56" s="40" t="s">
        <v>64</v>
      </c>
      <c r="F56" s="41">
        <v>25</v>
      </c>
      <c r="G56" s="41">
        <v>10</v>
      </c>
      <c r="H56" s="44">
        <f>PRODUCT(Table68910[[#This Row],[Quantity]]*Table68910[[#This Row],[UnitPrice]])</f>
        <v>250</v>
      </c>
      <c r="I56" s="42">
        <v>45507</v>
      </c>
    </row>
  </sheetData>
  <mergeCells count="3">
    <mergeCell ref="B2:Q3"/>
    <mergeCell ref="K8:R8"/>
    <mergeCell ref="K9:S9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66B1-431B-40B6-A458-8A4EE26CBC54}">
  <dimension ref="B2:Q56"/>
  <sheetViews>
    <sheetView topLeftCell="A2" workbookViewId="0">
      <selection activeCell="K8" sqref="K8"/>
    </sheetView>
  </sheetViews>
  <sheetFormatPr defaultRowHeight="14.5" x14ac:dyDescent="0.35"/>
  <cols>
    <col min="9" max="9" width="9.453125" bestFit="1" customWidth="1"/>
    <col min="13" max="14" width="14.54296875" customWidth="1"/>
  </cols>
  <sheetData>
    <row r="2" spans="2:17" x14ac:dyDescent="0.35">
      <c r="B2" s="77" t="s">
        <v>154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7" x14ac:dyDescent="0.3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6" spans="2:17" ht="29.5" thickBot="1" x14ac:dyDescent="0.4">
      <c r="B6" s="36" t="s">
        <v>52</v>
      </c>
      <c r="C6" s="37" t="s">
        <v>53</v>
      </c>
      <c r="D6" s="37" t="s">
        <v>54</v>
      </c>
      <c r="E6" s="37" t="s">
        <v>55</v>
      </c>
      <c r="F6" s="37" t="s">
        <v>56</v>
      </c>
      <c r="G6" s="37" t="s">
        <v>57</v>
      </c>
      <c r="H6" s="38" t="s">
        <v>35</v>
      </c>
      <c r="I6" s="38" t="s">
        <v>58</v>
      </c>
      <c r="M6" s="47" t="s">
        <v>155</v>
      </c>
      <c r="N6" s="48" t="s">
        <v>158</v>
      </c>
    </row>
    <row r="7" spans="2:17" ht="29.5" thickBot="1" x14ac:dyDescent="0.4">
      <c r="B7" s="33">
        <v>1001</v>
      </c>
      <c r="C7" s="32" t="s">
        <v>59</v>
      </c>
      <c r="D7" s="32" t="s">
        <v>60</v>
      </c>
      <c r="E7" s="32" t="s">
        <v>61</v>
      </c>
      <c r="F7" s="31">
        <v>10</v>
      </c>
      <c r="G7" s="31">
        <v>50</v>
      </c>
      <c r="H7" s="35">
        <f>PRODUCT(Table6891011[[#This Row],[Quantity]]*Table6891011[[#This Row],[UnitPrice]])</f>
        <v>500</v>
      </c>
      <c r="I7" s="34">
        <v>45413</v>
      </c>
      <c r="M7" s="49" t="s">
        <v>61</v>
      </c>
      <c r="N7" s="51">
        <f>SUMIFS(Table6891011[Total Sales],Table6891011[Product],Table12[[#This Row],[Product ]])</f>
        <v>7550</v>
      </c>
    </row>
    <row r="8" spans="2:17" ht="29.5" thickBot="1" x14ac:dyDescent="0.4">
      <c r="B8" s="33">
        <v>1002</v>
      </c>
      <c r="C8" s="32" t="s">
        <v>62</v>
      </c>
      <c r="D8" s="32" t="s">
        <v>63</v>
      </c>
      <c r="E8" s="32" t="s">
        <v>64</v>
      </c>
      <c r="F8" s="31">
        <v>20</v>
      </c>
      <c r="G8" s="31">
        <v>10</v>
      </c>
      <c r="H8" s="35">
        <f>PRODUCT(Table6891011[[#This Row],[Quantity]]*Table6891011[[#This Row],[UnitPrice]])</f>
        <v>200</v>
      </c>
      <c r="I8" s="34">
        <v>45444</v>
      </c>
      <c r="M8" s="49" t="s">
        <v>64</v>
      </c>
      <c r="N8" s="51">
        <f>SUMIFS(Table6891011[Total Sales],Table6891011[Product],Table12[[#This Row],[Product ]])</f>
        <v>2180</v>
      </c>
    </row>
    <row r="9" spans="2:17" ht="29.5" thickBot="1" x14ac:dyDescent="0.4">
      <c r="B9" s="33">
        <v>1003</v>
      </c>
      <c r="C9" s="32" t="s">
        <v>65</v>
      </c>
      <c r="D9" s="32" t="s">
        <v>66</v>
      </c>
      <c r="E9" s="32" t="s">
        <v>67</v>
      </c>
      <c r="F9" s="31">
        <v>15</v>
      </c>
      <c r="G9" s="31">
        <v>25</v>
      </c>
      <c r="H9" s="35">
        <f>PRODUCT(Table6891011[[#This Row],[Quantity]]*Table6891011[[#This Row],[UnitPrice]])</f>
        <v>375</v>
      </c>
      <c r="I9" s="34">
        <v>45474</v>
      </c>
      <c r="M9" s="49" t="s">
        <v>67</v>
      </c>
      <c r="N9" s="51">
        <f>SUMIFS(Table6891011[Total Sales],Table6891011[Product],Table12[[#This Row],[Product ]])</f>
        <v>3650</v>
      </c>
    </row>
    <row r="10" spans="2:17" ht="29.5" thickBot="1" x14ac:dyDescent="0.4">
      <c r="B10" s="33">
        <v>1004</v>
      </c>
      <c r="C10" s="32" t="s">
        <v>68</v>
      </c>
      <c r="D10" s="32" t="s">
        <v>69</v>
      </c>
      <c r="E10" s="32" t="s">
        <v>61</v>
      </c>
      <c r="F10" s="31">
        <v>5</v>
      </c>
      <c r="G10" s="31">
        <v>50</v>
      </c>
      <c r="H10" s="35">
        <f>PRODUCT(Table6891011[[#This Row],[Quantity]]*Table6891011[[#This Row],[UnitPrice]])</f>
        <v>250</v>
      </c>
      <c r="I10" s="34">
        <v>45505</v>
      </c>
      <c r="M10" s="49" t="s">
        <v>71</v>
      </c>
      <c r="N10" s="51">
        <f>SUMIFS(Table6891011[Total Sales],Table6891011[Product],Table12[[#This Row],[Product ]])</f>
        <v>1235</v>
      </c>
    </row>
    <row r="11" spans="2:17" ht="19" thickBot="1" x14ac:dyDescent="0.4">
      <c r="B11" s="33">
        <v>1005</v>
      </c>
      <c r="C11" s="32" t="s">
        <v>70</v>
      </c>
      <c r="D11" s="32" t="s">
        <v>60</v>
      </c>
      <c r="E11" s="32" t="s">
        <v>71</v>
      </c>
      <c r="F11" s="31">
        <v>30</v>
      </c>
      <c r="G11" s="31">
        <v>5</v>
      </c>
      <c r="H11" s="35">
        <f>PRODUCT(Table6891011[[#This Row],[Quantity]]*Table6891011[[#This Row],[UnitPrice]])</f>
        <v>150</v>
      </c>
      <c r="I11" s="34">
        <v>45566</v>
      </c>
      <c r="M11" s="50" t="s">
        <v>74</v>
      </c>
      <c r="N11" s="52">
        <f>SUMIFS(Table6891011[Total Sales],Table6891011[Product],Table12[[#This Row],[Product ]])</f>
        <v>1928</v>
      </c>
    </row>
    <row r="12" spans="2:17" ht="29.5" thickBot="1" x14ac:dyDescent="0.4">
      <c r="B12" s="33">
        <v>1006</v>
      </c>
      <c r="C12" s="32" t="s">
        <v>72</v>
      </c>
      <c r="D12" s="32" t="s">
        <v>63</v>
      </c>
      <c r="E12" s="32" t="s">
        <v>61</v>
      </c>
      <c r="F12" s="31">
        <v>12</v>
      </c>
      <c r="G12" s="31">
        <v>50</v>
      </c>
      <c r="H12" s="35">
        <f>PRODUCT(Table6891011[[#This Row],[Quantity]]*Table6891011[[#This Row],[UnitPrice]])</f>
        <v>600</v>
      </c>
      <c r="I12" s="34">
        <v>45597</v>
      </c>
      <c r="M12" s="50" t="s">
        <v>156</v>
      </c>
      <c r="N12" s="52">
        <f>SUM(N7:N11)</f>
        <v>16543</v>
      </c>
    </row>
    <row r="13" spans="2:17" ht="29.5" thickBot="1" x14ac:dyDescent="0.4">
      <c r="B13" s="33">
        <v>1007</v>
      </c>
      <c r="C13" s="32" t="s">
        <v>73</v>
      </c>
      <c r="D13" s="32" t="s">
        <v>66</v>
      </c>
      <c r="E13" s="32" t="s">
        <v>74</v>
      </c>
      <c r="F13" s="31">
        <v>25</v>
      </c>
      <c r="G13" s="31">
        <v>8</v>
      </c>
      <c r="H13" s="35">
        <f>PRODUCT(Table6891011[[#This Row],[Quantity]]*Table6891011[[#This Row],[UnitPrice]])</f>
        <v>200</v>
      </c>
      <c r="I13" s="35" t="s">
        <v>75</v>
      </c>
      <c r="L13" s="78" t="s">
        <v>157</v>
      </c>
      <c r="M13" s="78"/>
      <c r="N13" s="78"/>
      <c r="O13" s="78"/>
      <c r="P13" s="78"/>
    </row>
    <row r="14" spans="2:17" ht="29.5" thickBot="1" x14ac:dyDescent="0.4">
      <c r="B14" s="33">
        <v>1008</v>
      </c>
      <c r="C14" s="32" t="s">
        <v>76</v>
      </c>
      <c r="D14" s="32" t="s">
        <v>69</v>
      </c>
      <c r="E14" s="32" t="s">
        <v>64</v>
      </c>
      <c r="F14" s="31">
        <v>18</v>
      </c>
      <c r="G14" s="31">
        <v>10</v>
      </c>
      <c r="H14" s="35">
        <f>PRODUCT(Table6891011[[#This Row],[Quantity]]*Table6891011[[#This Row],[UnitPrice]])</f>
        <v>180</v>
      </c>
      <c r="I14" s="35" t="s">
        <v>77</v>
      </c>
    </row>
    <row r="15" spans="2:17" ht="29.5" thickBot="1" x14ac:dyDescent="0.4">
      <c r="B15" s="33">
        <v>1009</v>
      </c>
      <c r="C15" s="32" t="s">
        <v>78</v>
      </c>
      <c r="D15" s="32" t="s">
        <v>60</v>
      </c>
      <c r="E15" s="32" t="s">
        <v>67</v>
      </c>
      <c r="F15" s="31">
        <v>22</v>
      </c>
      <c r="G15" s="31">
        <v>25</v>
      </c>
      <c r="H15" s="35">
        <f>PRODUCT(Table6891011[[#This Row],[Quantity]]*Table6891011[[#This Row],[UnitPrice]])</f>
        <v>550</v>
      </c>
      <c r="I15" s="35" t="s">
        <v>79</v>
      </c>
    </row>
    <row r="16" spans="2:17" ht="29.5" thickBot="1" x14ac:dyDescent="0.4">
      <c r="B16" s="33">
        <v>1010</v>
      </c>
      <c r="C16" s="32" t="s">
        <v>80</v>
      </c>
      <c r="D16" s="32" t="s">
        <v>63</v>
      </c>
      <c r="E16" s="32" t="s">
        <v>61</v>
      </c>
      <c r="F16" s="31">
        <v>8</v>
      </c>
      <c r="G16" s="31">
        <v>50</v>
      </c>
      <c r="H16" s="35">
        <f>PRODUCT(Table6891011[[#This Row],[Quantity]]*Table6891011[[#This Row],[UnitPrice]])</f>
        <v>400</v>
      </c>
      <c r="I16" s="35" t="s">
        <v>81</v>
      </c>
    </row>
    <row r="17" spans="2:9" ht="29.5" thickBot="1" x14ac:dyDescent="0.4">
      <c r="B17" s="33">
        <v>1011</v>
      </c>
      <c r="C17" s="32" t="s">
        <v>82</v>
      </c>
      <c r="D17" s="32" t="s">
        <v>66</v>
      </c>
      <c r="E17" s="32" t="s">
        <v>71</v>
      </c>
      <c r="F17" s="31">
        <v>40</v>
      </c>
      <c r="G17" s="31">
        <v>5</v>
      </c>
      <c r="H17" s="35">
        <f>PRODUCT(Table6891011[[#This Row],[Quantity]]*Table6891011[[#This Row],[UnitPrice]])</f>
        <v>200</v>
      </c>
      <c r="I17" s="35" t="s">
        <v>83</v>
      </c>
    </row>
    <row r="18" spans="2:9" ht="29.5" thickBot="1" x14ac:dyDescent="0.4">
      <c r="B18" s="33">
        <v>1012</v>
      </c>
      <c r="C18" s="32" t="s">
        <v>84</v>
      </c>
      <c r="D18" s="32" t="s">
        <v>69</v>
      </c>
      <c r="E18" s="32" t="s">
        <v>74</v>
      </c>
      <c r="F18" s="31">
        <v>35</v>
      </c>
      <c r="G18" s="31">
        <v>8</v>
      </c>
      <c r="H18" s="35">
        <f>PRODUCT(Table6891011[[#This Row],[Quantity]]*Table6891011[[#This Row],[UnitPrice]])</f>
        <v>280</v>
      </c>
      <c r="I18" s="35" t="s">
        <v>85</v>
      </c>
    </row>
    <row r="19" spans="2:9" ht="29.5" thickBot="1" x14ac:dyDescent="0.4">
      <c r="B19" s="33">
        <v>1013</v>
      </c>
      <c r="C19" s="32" t="s">
        <v>86</v>
      </c>
      <c r="D19" s="32" t="s">
        <v>60</v>
      </c>
      <c r="E19" s="32" t="s">
        <v>61</v>
      </c>
      <c r="F19" s="31">
        <v>14</v>
      </c>
      <c r="G19" s="31">
        <v>50</v>
      </c>
      <c r="H19" s="35">
        <f>PRODUCT(Table6891011[[#This Row],[Quantity]]*Table6891011[[#This Row],[UnitPrice]])</f>
        <v>700</v>
      </c>
      <c r="I19" s="35" t="s">
        <v>87</v>
      </c>
    </row>
    <row r="20" spans="2:9" ht="29.5" thickBot="1" x14ac:dyDescent="0.4">
      <c r="B20" s="33">
        <v>1014</v>
      </c>
      <c r="C20" s="32" t="s">
        <v>88</v>
      </c>
      <c r="D20" s="32" t="s">
        <v>63</v>
      </c>
      <c r="E20" s="32" t="s">
        <v>64</v>
      </c>
      <c r="F20" s="31">
        <v>28</v>
      </c>
      <c r="G20" s="31">
        <v>10</v>
      </c>
      <c r="H20" s="35">
        <f>PRODUCT(Table6891011[[#This Row],[Quantity]]*Table6891011[[#This Row],[UnitPrice]])</f>
        <v>280</v>
      </c>
      <c r="I20" s="35" t="s">
        <v>89</v>
      </c>
    </row>
    <row r="21" spans="2:9" ht="29.5" thickBot="1" x14ac:dyDescent="0.4">
      <c r="B21" s="33">
        <v>1015</v>
      </c>
      <c r="C21" s="32" t="s">
        <v>90</v>
      </c>
      <c r="D21" s="32" t="s">
        <v>66</v>
      </c>
      <c r="E21" s="32" t="s">
        <v>67</v>
      </c>
      <c r="F21" s="31">
        <v>12</v>
      </c>
      <c r="G21" s="31">
        <v>25</v>
      </c>
      <c r="H21" s="35">
        <f>PRODUCT(Table6891011[[#This Row],[Quantity]]*Table6891011[[#This Row],[UnitPrice]])</f>
        <v>300</v>
      </c>
      <c r="I21" s="35" t="s">
        <v>91</v>
      </c>
    </row>
    <row r="22" spans="2:9" ht="29.5" thickBot="1" x14ac:dyDescent="0.4">
      <c r="B22" s="33">
        <v>1016</v>
      </c>
      <c r="C22" s="32" t="s">
        <v>92</v>
      </c>
      <c r="D22" s="32" t="s">
        <v>69</v>
      </c>
      <c r="E22" s="32" t="s">
        <v>71</v>
      </c>
      <c r="F22" s="31">
        <v>25</v>
      </c>
      <c r="G22" s="31">
        <v>5</v>
      </c>
      <c r="H22" s="35">
        <f>PRODUCT(Table6891011[[#This Row],[Quantity]]*Table6891011[[#This Row],[UnitPrice]])</f>
        <v>125</v>
      </c>
      <c r="I22" s="35" t="s">
        <v>93</v>
      </c>
    </row>
    <row r="23" spans="2:9" ht="29.5" thickBot="1" x14ac:dyDescent="0.4">
      <c r="B23" s="33">
        <v>1017</v>
      </c>
      <c r="C23" s="32" t="s">
        <v>94</v>
      </c>
      <c r="D23" s="32" t="s">
        <v>60</v>
      </c>
      <c r="E23" s="32" t="s">
        <v>74</v>
      </c>
      <c r="F23" s="31">
        <v>20</v>
      </c>
      <c r="G23" s="31">
        <v>8</v>
      </c>
      <c r="H23" s="35">
        <f>PRODUCT(Table6891011[[#This Row],[Quantity]]*Table6891011[[#This Row],[UnitPrice]])</f>
        <v>160</v>
      </c>
      <c r="I23" s="35" t="s">
        <v>95</v>
      </c>
    </row>
    <row r="24" spans="2:9" ht="29.5" thickBot="1" x14ac:dyDescent="0.4">
      <c r="B24" s="33">
        <v>1018</v>
      </c>
      <c r="C24" s="32" t="s">
        <v>96</v>
      </c>
      <c r="D24" s="32" t="s">
        <v>63</v>
      </c>
      <c r="E24" s="32" t="s">
        <v>61</v>
      </c>
      <c r="F24" s="31">
        <v>10</v>
      </c>
      <c r="G24" s="31">
        <v>50</v>
      </c>
      <c r="H24" s="35">
        <f>PRODUCT(Table6891011[[#This Row],[Quantity]]*Table6891011[[#This Row],[UnitPrice]])</f>
        <v>500</v>
      </c>
      <c r="I24" s="35" t="s">
        <v>97</v>
      </c>
    </row>
    <row r="25" spans="2:9" ht="29.5" thickBot="1" x14ac:dyDescent="0.4">
      <c r="B25" s="33">
        <v>1019</v>
      </c>
      <c r="C25" s="32" t="s">
        <v>98</v>
      </c>
      <c r="D25" s="32" t="s">
        <v>66</v>
      </c>
      <c r="E25" s="32" t="s">
        <v>64</v>
      </c>
      <c r="F25" s="31">
        <v>15</v>
      </c>
      <c r="G25" s="31">
        <v>10</v>
      </c>
      <c r="H25" s="35">
        <f>PRODUCT(Table6891011[[#This Row],[Quantity]]*Table6891011[[#This Row],[UnitPrice]])</f>
        <v>150</v>
      </c>
      <c r="I25" s="35" t="s">
        <v>99</v>
      </c>
    </row>
    <row r="26" spans="2:9" ht="29.5" thickBot="1" x14ac:dyDescent="0.4">
      <c r="B26" s="33">
        <v>1020</v>
      </c>
      <c r="C26" s="32" t="s">
        <v>100</v>
      </c>
      <c r="D26" s="32" t="s">
        <v>69</v>
      </c>
      <c r="E26" s="32" t="s">
        <v>67</v>
      </c>
      <c r="F26" s="31">
        <v>18</v>
      </c>
      <c r="G26" s="31">
        <v>25</v>
      </c>
      <c r="H26" s="35">
        <f>PRODUCT(Table6891011[[#This Row],[Quantity]]*Table6891011[[#This Row],[UnitPrice]])</f>
        <v>450</v>
      </c>
      <c r="I26" s="34">
        <v>45293</v>
      </c>
    </row>
    <row r="27" spans="2:9" ht="29.5" thickBot="1" x14ac:dyDescent="0.4">
      <c r="B27" s="33">
        <v>1021</v>
      </c>
      <c r="C27" s="32" t="s">
        <v>101</v>
      </c>
      <c r="D27" s="32" t="s">
        <v>60</v>
      </c>
      <c r="E27" s="32" t="s">
        <v>61</v>
      </c>
      <c r="F27" s="31">
        <v>9</v>
      </c>
      <c r="G27" s="31">
        <v>50</v>
      </c>
      <c r="H27" s="35">
        <f>PRODUCT(Table6891011[[#This Row],[Quantity]]*Table6891011[[#This Row],[UnitPrice]])</f>
        <v>450</v>
      </c>
      <c r="I27" s="34">
        <v>45324</v>
      </c>
    </row>
    <row r="28" spans="2:9" ht="29.5" thickBot="1" x14ac:dyDescent="0.4">
      <c r="B28" s="33">
        <v>1022</v>
      </c>
      <c r="C28" s="32" t="s">
        <v>102</v>
      </c>
      <c r="D28" s="32" t="s">
        <v>63</v>
      </c>
      <c r="E28" s="32" t="s">
        <v>71</v>
      </c>
      <c r="F28" s="31">
        <v>35</v>
      </c>
      <c r="G28" s="31">
        <v>5</v>
      </c>
      <c r="H28" s="35">
        <f>PRODUCT(Table6891011[[#This Row],[Quantity]]*Table6891011[[#This Row],[UnitPrice]])</f>
        <v>175</v>
      </c>
      <c r="I28" s="34">
        <v>45353</v>
      </c>
    </row>
    <row r="29" spans="2:9" ht="29.5" thickBot="1" x14ac:dyDescent="0.4">
      <c r="B29" s="33">
        <v>1023</v>
      </c>
      <c r="C29" s="32" t="s">
        <v>103</v>
      </c>
      <c r="D29" s="32" t="s">
        <v>66</v>
      </c>
      <c r="E29" s="32" t="s">
        <v>74</v>
      </c>
      <c r="F29" s="31">
        <v>30</v>
      </c>
      <c r="G29" s="31">
        <v>8</v>
      </c>
      <c r="H29" s="35">
        <f>PRODUCT(Table6891011[[#This Row],[Quantity]]*Table6891011[[#This Row],[UnitPrice]])</f>
        <v>240</v>
      </c>
      <c r="I29" s="34">
        <v>45384</v>
      </c>
    </row>
    <row r="30" spans="2:9" ht="29.5" thickBot="1" x14ac:dyDescent="0.4">
      <c r="B30" s="33">
        <v>1024</v>
      </c>
      <c r="C30" s="32" t="s">
        <v>104</v>
      </c>
      <c r="D30" s="32" t="s">
        <v>69</v>
      </c>
      <c r="E30" s="32" t="s">
        <v>61</v>
      </c>
      <c r="F30" s="31">
        <v>11</v>
      </c>
      <c r="G30" s="31">
        <v>50</v>
      </c>
      <c r="H30" s="35">
        <f>PRODUCT(Table6891011[[#This Row],[Quantity]]*Table6891011[[#This Row],[UnitPrice]])</f>
        <v>550</v>
      </c>
      <c r="I30" s="34">
        <v>45445</v>
      </c>
    </row>
    <row r="31" spans="2:9" ht="29.5" thickBot="1" x14ac:dyDescent="0.4">
      <c r="B31" s="33">
        <v>1025</v>
      </c>
      <c r="C31" s="32" t="s">
        <v>105</v>
      </c>
      <c r="D31" s="32" t="s">
        <v>60</v>
      </c>
      <c r="E31" s="32" t="s">
        <v>64</v>
      </c>
      <c r="F31" s="31">
        <v>14</v>
      </c>
      <c r="G31" s="31">
        <v>10</v>
      </c>
      <c r="H31" s="35">
        <f>PRODUCT(Table6891011[[#This Row],[Quantity]]*Table6891011[[#This Row],[UnitPrice]])</f>
        <v>140</v>
      </c>
      <c r="I31" s="34">
        <v>45475</v>
      </c>
    </row>
    <row r="32" spans="2:9" ht="29.5" thickBot="1" x14ac:dyDescent="0.4">
      <c r="B32" s="33">
        <v>1026</v>
      </c>
      <c r="C32" s="32" t="s">
        <v>106</v>
      </c>
      <c r="D32" s="32" t="s">
        <v>63</v>
      </c>
      <c r="E32" s="32" t="s">
        <v>67</v>
      </c>
      <c r="F32" s="31">
        <v>16</v>
      </c>
      <c r="G32" s="31">
        <v>25</v>
      </c>
      <c r="H32" s="35">
        <f>PRODUCT(Table6891011[[#This Row],[Quantity]]*Table6891011[[#This Row],[UnitPrice]])</f>
        <v>400</v>
      </c>
      <c r="I32" s="34">
        <v>45506</v>
      </c>
    </row>
    <row r="33" spans="2:9" ht="29.5" thickBot="1" x14ac:dyDescent="0.4">
      <c r="B33" s="33">
        <v>1027</v>
      </c>
      <c r="C33" s="32" t="s">
        <v>107</v>
      </c>
      <c r="D33" s="32" t="s">
        <v>66</v>
      </c>
      <c r="E33" s="32" t="s">
        <v>71</v>
      </c>
      <c r="F33" s="31">
        <v>22</v>
      </c>
      <c r="G33" s="31">
        <v>5</v>
      </c>
      <c r="H33" s="35">
        <f>PRODUCT(Table6891011[[#This Row],[Quantity]]*Table6891011[[#This Row],[UnitPrice]])</f>
        <v>110</v>
      </c>
      <c r="I33" s="34">
        <v>45537</v>
      </c>
    </row>
    <row r="34" spans="2:9" ht="29.5" thickBot="1" x14ac:dyDescent="0.4">
      <c r="B34" s="33">
        <v>1028</v>
      </c>
      <c r="C34" s="32" t="s">
        <v>108</v>
      </c>
      <c r="D34" s="32" t="s">
        <v>69</v>
      </c>
      <c r="E34" s="32" t="s">
        <v>74</v>
      </c>
      <c r="F34" s="31">
        <v>27</v>
      </c>
      <c r="G34" s="31">
        <v>8</v>
      </c>
      <c r="H34" s="35">
        <f>PRODUCT(Table6891011[[#This Row],[Quantity]]*Table6891011[[#This Row],[UnitPrice]])</f>
        <v>216</v>
      </c>
      <c r="I34" s="34">
        <v>45567</v>
      </c>
    </row>
    <row r="35" spans="2:9" ht="29.5" thickBot="1" x14ac:dyDescent="0.4">
      <c r="B35" s="33">
        <v>1029</v>
      </c>
      <c r="C35" s="32" t="s">
        <v>109</v>
      </c>
      <c r="D35" s="32" t="s">
        <v>60</v>
      </c>
      <c r="E35" s="32" t="s">
        <v>61</v>
      </c>
      <c r="F35" s="31">
        <v>13</v>
      </c>
      <c r="G35" s="31">
        <v>50</v>
      </c>
      <c r="H35" s="35">
        <f>PRODUCT(Table6891011[[#This Row],[Quantity]]*Table6891011[[#This Row],[UnitPrice]])</f>
        <v>650</v>
      </c>
      <c r="I35" s="34">
        <v>45628</v>
      </c>
    </row>
    <row r="36" spans="2:9" ht="29.5" thickBot="1" x14ac:dyDescent="0.4">
      <c r="B36" s="33">
        <v>1030</v>
      </c>
      <c r="C36" s="32" t="s">
        <v>110</v>
      </c>
      <c r="D36" s="32" t="s">
        <v>63</v>
      </c>
      <c r="E36" s="32" t="s">
        <v>64</v>
      </c>
      <c r="F36" s="31">
        <v>32</v>
      </c>
      <c r="G36" s="31">
        <v>10</v>
      </c>
      <c r="H36" s="35">
        <f>PRODUCT(Table6891011[[#This Row],[Quantity]]*Table6891011[[#This Row],[UnitPrice]])</f>
        <v>320</v>
      </c>
      <c r="I36" s="35" t="s">
        <v>111</v>
      </c>
    </row>
    <row r="37" spans="2:9" ht="29.5" thickBot="1" x14ac:dyDescent="0.4">
      <c r="B37" s="33">
        <v>1031</v>
      </c>
      <c r="C37" s="32" t="s">
        <v>112</v>
      </c>
      <c r="D37" s="32" t="s">
        <v>66</v>
      </c>
      <c r="E37" s="32" t="s">
        <v>67</v>
      </c>
      <c r="F37" s="31">
        <v>10</v>
      </c>
      <c r="G37" s="31">
        <v>25</v>
      </c>
      <c r="H37" s="35">
        <f>PRODUCT(Table6891011[[#This Row],[Quantity]]*Table6891011[[#This Row],[UnitPrice]])</f>
        <v>250</v>
      </c>
      <c r="I37" s="35" t="s">
        <v>113</v>
      </c>
    </row>
    <row r="38" spans="2:9" ht="29.5" thickBot="1" x14ac:dyDescent="0.4">
      <c r="B38" s="33">
        <v>1032</v>
      </c>
      <c r="C38" s="32" t="s">
        <v>114</v>
      </c>
      <c r="D38" s="32" t="s">
        <v>69</v>
      </c>
      <c r="E38" s="32" t="s">
        <v>71</v>
      </c>
      <c r="F38" s="31">
        <v>18</v>
      </c>
      <c r="G38" s="31">
        <v>5</v>
      </c>
      <c r="H38" s="35">
        <f>PRODUCT(Table6891011[[#This Row],[Quantity]]*Table6891011[[#This Row],[UnitPrice]])</f>
        <v>90</v>
      </c>
      <c r="I38" s="35" t="s">
        <v>115</v>
      </c>
    </row>
    <row r="39" spans="2:9" ht="29.5" thickBot="1" x14ac:dyDescent="0.4">
      <c r="B39" s="33">
        <v>1033</v>
      </c>
      <c r="C39" s="32" t="s">
        <v>116</v>
      </c>
      <c r="D39" s="32" t="s">
        <v>60</v>
      </c>
      <c r="E39" s="32" t="s">
        <v>74</v>
      </c>
      <c r="F39" s="31">
        <v>22</v>
      </c>
      <c r="G39" s="31">
        <v>8</v>
      </c>
      <c r="H39" s="35">
        <f>PRODUCT(Table6891011[[#This Row],[Quantity]]*Table6891011[[#This Row],[UnitPrice]])</f>
        <v>176</v>
      </c>
      <c r="I39" s="35" t="s">
        <v>117</v>
      </c>
    </row>
    <row r="40" spans="2:9" ht="29.5" thickBot="1" x14ac:dyDescent="0.4">
      <c r="B40" s="33">
        <v>1034</v>
      </c>
      <c r="C40" s="32" t="s">
        <v>118</v>
      </c>
      <c r="D40" s="32" t="s">
        <v>63</v>
      </c>
      <c r="E40" s="32" t="s">
        <v>61</v>
      </c>
      <c r="F40" s="31">
        <v>17</v>
      </c>
      <c r="G40" s="31">
        <v>50</v>
      </c>
      <c r="H40" s="35">
        <f>PRODUCT(Table6891011[[#This Row],[Quantity]]*Table6891011[[#This Row],[UnitPrice]])</f>
        <v>850</v>
      </c>
      <c r="I40" s="35" t="s">
        <v>119</v>
      </c>
    </row>
    <row r="41" spans="2:9" ht="29.5" thickBot="1" x14ac:dyDescent="0.4">
      <c r="B41" s="33">
        <v>1035</v>
      </c>
      <c r="C41" s="32" t="s">
        <v>120</v>
      </c>
      <c r="D41" s="32" t="s">
        <v>66</v>
      </c>
      <c r="E41" s="32" t="s">
        <v>64</v>
      </c>
      <c r="F41" s="31">
        <v>19</v>
      </c>
      <c r="G41" s="31">
        <v>10</v>
      </c>
      <c r="H41" s="35">
        <f>PRODUCT(Table6891011[[#This Row],[Quantity]]*Table6891011[[#This Row],[UnitPrice]])</f>
        <v>190</v>
      </c>
      <c r="I41" s="35" t="s">
        <v>121</v>
      </c>
    </row>
    <row r="42" spans="2:9" ht="29.5" thickBot="1" x14ac:dyDescent="0.4">
      <c r="B42" s="33">
        <v>1036</v>
      </c>
      <c r="C42" s="32" t="s">
        <v>122</v>
      </c>
      <c r="D42" s="32" t="s">
        <v>69</v>
      </c>
      <c r="E42" s="32" t="s">
        <v>67</v>
      </c>
      <c r="F42" s="31">
        <v>15</v>
      </c>
      <c r="G42" s="31">
        <v>25</v>
      </c>
      <c r="H42" s="35">
        <f>PRODUCT(Table6891011[[#This Row],[Quantity]]*Table6891011[[#This Row],[UnitPrice]])</f>
        <v>375</v>
      </c>
      <c r="I42" s="35" t="s">
        <v>123</v>
      </c>
    </row>
    <row r="43" spans="2:9" ht="29.5" thickBot="1" x14ac:dyDescent="0.4">
      <c r="B43" s="33">
        <v>1037</v>
      </c>
      <c r="C43" s="32" t="s">
        <v>124</v>
      </c>
      <c r="D43" s="32" t="s">
        <v>60</v>
      </c>
      <c r="E43" s="32" t="s">
        <v>71</v>
      </c>
      <c r="F43" s="31">
        <v>28</v>
      </c>
      <c r="G43" s="31">
        <v>5</v>
      </c>
      <c r="H43" s="35">
        <f>PRODUCT(Table6891011[[#This Row],[Quantity]]*Table6891011[[#This Row],[UnitPrice]])</f>
        <v>140</v>
      </c>
      <c r="I43" s="35" t="s">
        <v>125</v>
      </c>
    </row>
    <row r="44" spans="2:9" ht="29.5" thickBot="1" x14ac:dyDescent="0.4">
      <c r="B44" s="33">
        <v>1038</v>
      </c>
      <c r="C44" s="32" t="s">
        <v>126</v>
      </c>
      <c r="D44" s="32" t="s">
        <v>63</v>
      </c>
      <c r="E44" s="32" t="s">
        <v>74</v>
      </c>
      <c r="F44" s="31">
        <v>24</v>
      </c>
      <c r="G44" s="31">
        <v>8</v>
      </c>
      <c r="H44" s="35">
        <f>PRODUCT(Table6891011[[#This Row],[Quantity]]*Table6891011[[#This Row],[UnitPrice]])</f>
        <v>192</v>
      </c>
      <c r="I44" s="35" t="s">
        <v>127</v>
      </c>
    </row>
    <row r="45" spans="2:9" ht="29.5" thickBot="1" x14ac:dyDescent="0.4">
      <c r="B45" s="33">
        <v>1039</v>
      </c>
      <c r="C45" s="32" t="s">
        <v>128</v>
      </c>
      <c r="D45" s="32" t="s">
        <v>66</v>
      </c>
      <c r="E45" s="32" t="s">
        <v>61</v>
      </c>
      <c r="F45" s="31">
        <v>16</v>
      </c>
      <c r="G45" s="31">
        <v>50</v>
      </c>
      <c r="H45" s="35">
        <f>PRODUCT(Table6891011[[#This Row],[Quantity]]*Table6891011[[#This Row],[UnitPrice]])</f>
        <v>800</v>
      </c>
      <c r="I45" s="35" t="s">
        <v>129</v>
      </c>
    </row>
    <row r="46" spans="2:9" ht="29.5" thickBot="1" x14ac:dyDescent="0.4">
      <c r="B46" s="33">
        <v>1040</v>
      </c>
      <c r="C46" s="32" t="s">
        <v>130</v>
      </c>
      <c r="D46" s="32" t="s">
        <v>69</v>
      </c>
      <c r="E46" s="32" t="s">
        <v>64</v>
      </c>
      <c r="F46" s="31">
        <v>27</v>
      </c>
      <c r="G46" s="31">
        <v>10</v>
      </c>
      <c r="H46" s="35">
        <f>PRODUCT(Table6891011[[#This Row],[Quantity]]*Table6891011[[#This Row],[UnitPrice]])</f>
        <v>270</v>
      </c>
      <c r="I46" s="35" t="s">
        <v>131</v>
      </c>
    </row>
    <row r="47" spans="2:9" ht="29.5" thickBot="1" x14ac:dyDescent="0.4">
      <c r="B47" s="33">
        <v>1041</v>
      </c>
      <c r="C47" s="32" t="s">
        <v>132</v>
      </c>
      <c r="D47" s="32" t="s">
        <v>60</v>
      </c>
      <c r="E47" s="32" t="s">
        <v>67</v>
      </c>
      <c r="F47" s="31">
        <v>21</v>
      </c>
      <c r="G47" s="31">
        <v>25</v>
      </c>
      <c r="H47" s="35">
        <f>PRODUCT(Table6891011[[#This Row],[Quantity]]*Table6891011[[#This Row],[UnitPrice]])</f>
        <v>525</v>
      </c>
      <c r="I47" s="35" t="s">
        <v>133</v>
      </c>
    </row>
    <row r="48" spans="2:9" ht="29.5" thickBot="1" x14ac:dyDescent="0.4">
      <c r="B48" s="33">
        <v>1042</v>
      </c>
      <c r="C48" s="32" t="s">
        <v>134</v>
      </c>
      <c r="D48" s="32" t="s">
        <v>63</v>
      </c>
      <c r="E48" s="32" t="s">
        <v>71</v>
      </c>
      <c r="F48" s="31">
        <v>30</v>
      </c>
      <c r="G48" s="31">
        <v>5</v>
      </c>
      <c r="H48" s="35">
        <f>PRODUCT(Table6891011[[#This Row],[Quantity]]*Table6891011[[#This Row],[UnitPrice]])</f>
        <v>150</v>
      </c>
      <c r="I48" s="35" t="s">
        <v>135</v>
      </c>
    </row>
    <row r="49" spans="2:9" ht="29.5" thickBot="1" x14ac:dyDescent="0.4">
      <c r="B49" s="33">
        <v>1043</v>
      </c>
      <c r="C49" s="32" t="s">
        <v>136</v>
      </c>
      <c r="D49" s="32" t="s">
        <v>66</v>
      </c>
      <c r="E49" s="32" t="s">
        <v>74</v>
      </c>
      <c r="F49" s="31">
        <v>26</v>
      </c>
      <c r="G49" s="31">
        <v>8</v>
      </c>
      <c r="H49" s="35">
        <f>PRODUCT(Table6891011[[#This Row],[Quantity]]*Table6891011[[#This Row],[UnitPrice]])</f>
        <v>208</v>
      </c>
      <c r="I49" s="34">
        <v>45294</v>
      </c>
    </row>
    <row r="50" spans="2:9" ht="29.5" thickBot="1" x14ac:dyDescent="0.4">
      <c r="B50" s="33">
        <v>1044</v>
      </c>
      <c r="C50" s="32" t="s">
        <v>137</v>
      </c>
      <c r="D50" s="32" t="s">
        <v>69</v>
      </c>
      <c r="E50" s="32" t="s">
        <v>61</v>
      </c>
      <c r="F50" s="31">
        <v>14</v>
      </c>
      <c r="G50" s="31">
        <v>50</v>
      </c>
      <c r="H50" s="35">
        <f>PRODUCT(Table6891011[[#This Row],[Quantity]]*Table6891011[[#This Row],[UnitPrice]])</f>
        <v>700</v>
      </c>
      <c r="I50" s="34">
        <v>45325</v>
      </c>
    </row>
    <row r="51" spans="2:9" ht="29.5" thickBot="1" x14ac:dyDescent="0.4">
      <c r="B51" s="33">
        <v>1045</v>
      </c>
      <c r="C51" s="32" t="s">
        <v>138</v>
      </c>
      <c r="D51" s="32" t="s">
        <v>60</v>
      </c>
      <c r="E51" s="32" t="s">
        <v>64</v>
      </c>
      <c r="F51" s="31">
        <v>20</v>
      </c>
      <c r="G51" s="31">
        <v>10</v>
      </c>
      <c r="H51" s="35">
        <f>PRODUCT(Table6891011[[#This Row],[Quantity]]*Table6891011[[#This Row],[UnitPrice]])</f>
        <v>200</v>
      </c>
      <c r="I51" s="34">
        <v>45354</v>
      </c>
    </row>
    <row r="52" spans="2:9" ht="29.5" thickBot="1" x14ac:dyDescent="0.4">
      <c r="B52" s="33">
        <v>1046</v>
      </c>
      <c r="C52" s="32" t="s">
        <v>139</v>
      </c>
      <c r="D52" s="32" t="s">
        <v>63</v>
      </c>
      <c r="E52" s="32" t="s">
        <v>67</v>
      </c>
      <c r="F52" s="31">
        <v>17</v>
      </c>
      <c r="G52" s="31">
        <v>25</v>
      </c>
      <c r="H52" s="35">
        <f>PRODUCT(Table6891011[[#This Row],[Quantity]]*Table6891011[[#This Row],[UnitPrice]])</f>
        <v>425</v>
      </c>
      <c r="I52" s="34">
        <v>45385</v>
      </c>
    </row>
    <row r="53" spans="2:9" ht="29.5" thickBot="1" x14ac:dyDescent="0.4">
      <c r="B53" s="33">
        <v>1047</v>
      </c>
      <c r="C53" s="32" t="s">
        <v>140</v>
      </c>
      <c r="D53" s="32" t="s">
        <v>66</v>
      </c>
      <c r="E53" s="32" t="s">
        <v>71</v>
      </c>
      <c r="F53" s="31">
        <v>19</v>
      </c>
      <c r="G53" s="31">
        <v>5</v>
      </c>
      <c r="H53" s="35">
        <f>PRODUCT(Table6891011[[#This Row],[Quantity]]*Table6891011[[#This Row],[UnitPrice]])</f>
        <v>95</v>
      </c>
      <c r="I53" s="34">
        <v>45415</v>
      </c>
    </row>
    <row r="54" spans="2:9" ht="29.5" thickBot="1" x14ac:dyDescent="0.4">
      <c r="B54" s="33">
        <v>1048</v>
      </c>
      <c r="C54" s="32" t="s">
        <v>141</v>
      </c>
      <c r="D54" s="32" t="s">
        <v>69</v>
      </c>
      <c r="E54" s="32" t="s">
        <v>74</v>
      </c>
      <c r="F54" s="31">
        <v>32</v>
      </c>
      <c r="G54" s="31">
        <v>8</v>
      </c>
      <c r="H54" s="35">
        <f>PRODUCT(Table6891011[[#This Row],[Quantity]]*Table6891011[[#This Row],[UnitPrice]])</f>
        <v>256</v>
      </c>
      <c r="I54" s="34">
        <v>45446</v>
      </c>
    </row>
    <row r="55" spans="2:9" ht="29.5" thickBot="1" x14ac:dyDescent="0.4">
      <c r="B55" s="33">
        <v>1049</v>
      </c>
      <c r="C55" s="32" t="s">
        <v>142</v>
      </c>
      <c r="D55" s="32" t="s">
        <v>60</v>
      </c>
      <c r="E55" s="32" t="s">
        <v>61</v>
      </c>
      <c r="F55" s="31">
        <v>12</v>
      </c>
      <c r="G55" s="31">
        <v>50</v>
      </c>
      <c r="H55" s="35">
        <f>PRODUCT(Table6891011[[#This Row],[Quantity]]*Table6891011[[#This Row],[UnitPrice]])</f>
        <v>600</v>
      </c>
      <c r="I55" s="34">
        <v>45476</v>
      </c>
    </row>
    <row r="56" spans="2:9" ht="29" x14ac:dyDescent="0.35">
      <c r="B56" s="39">
        <v>1050</v>
      </c>
      <c r="C56" s="40" t="s">
        <v>143</v>
      </c>
      <c r="D56" s="40" t="s">
        <v>63</v>
      </c>
      <c r="E56" s="40" t="s">
        <v>64</v>
      </c>
      <c r="F56" s="41">
        <v>25</v>
      </c>
      <c r="G56" s="41">
        <v>10</v>
      </c>
      <c r="H56" s="44">
        <f>PRODUCT(Table6891011[[#This Row],[Quantity]]*Table6891011[[#This Row],[UnitPrice]])</f>
        <v>250</v>
      </c>
      <c r="I56" s="42">
        <v>45507</v>
      </c>
    </row>
  </sheetData>
  <mergeCells count="2">
    <mergeCell ref="B2:Q3"/>
    <mergeCell ref="L13:P13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809F-3778-4E98-B5D7-068F8102EF08}">
  <dimension ref="B2:Q56"/>
  <sheetViews>
    <sheetView tabSelected="1" topLeftCell="C4" workbookViewId="0">
      <selection activeCell="P10" sqref="P10"/>
    </sheetView>
  </sheetViews>
  <sheetFormatPr defaultRowHeight="14.5" x14ac:dyDescent="0.35"/>
  <cols>
    <col min="9" max="9" width="32.26953125" customWidth="1"/>
    <col min="13" max="13" width="26.7265625" bestFit="1" customWidth="1"/>
    <col min="14" max="14" width="11.81640625" customWidth="1"/>
  </cols>
  <sheetData>
    <row r="2" spans="2:17" x14ac:dyDescent="0.35">
      <c r="B2" s="77" t="s">
        <v>159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17" x14ac:dyDescent="0.3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6" spans="2:17" ht="29.5" thickBot="1" x14ac:dyDescent="0.4">
      <c r="B6" s="36" t="s">
        <v>52</v>
      </c>
      <c r="C6" s="37" t="s">
        <v>53</v>
      </c>
      <c r="D6" s="37" t="s">
        <v>54</v>
      </c>
      <c r="E6" s="37" t="s">
        <v>55</v>
      </c>
      <c r="F6" s="37" t="s">
        <v>56</v>
      </c>
      <c r="G6" s="37" t="s">
        <v>57</v>
      </c>
      <c r="H6" s="38" t="s">
        <v>35</v>
      </c>
      <c r="I6" s="38" t="s">
        <v>58</v>
      </c>
      <c r="M6" t="s">
        <v>160</v>
      </c>
      <c r="N6" t="s">
        <v>35</v>
      </c>
    </row>
    <row r="7" spans="2:17" ht="29.5" thickBot="1" x14ac:dyDescent="0.4">
      <c r="B7" s="33">
        <v>1001</v>
      </c>
      <c r="C7" s="32" t="s">
        <v>59</v>
      </c>
      <c r="D7" s="32" t="s">
        <v>60</v>
      </c>
      <c r="E7" s="32" t="s">
        <v>61</v>
      </c>
      <c r="F7" s="31">
        <v>10</v>
      </c>
      <c r="G7" s="31">
        <v>50</v>
      </c>
      <c r="H7" s="35">
        <f>PRODUCT(Table689101114[[#This Row],[Quantity]]*Table689101114[[#This Row],[UnitPrice]])</f>
        <v>500</v>
      </c>
      <c r="I7" s="54">
        <v>45413</v>
      </c>
      <c r="M7" s="56">
        <v>45413</v>
      </c>
      <c r="N7" s="53">
        <f>PRODUCT(Table689101114[[#This Row],[Quantity]]*Table689101114[[#This Row],[UnitPrice]])</f>
        <v>500</v>
      </c>
    </row>
    <row r="8" spans="2:17" ht="29.5" thickBot="1" x14ac:dyDescent="0.4">
      <c r="B8" s="33">
        <v>1002</v>
      </c>
      <c r="C8" s="32" t="s">
        <v>62</v>
      </c>
      <c r="D8" s="32" t="s">
        <v>63</v>
      </c>
      <c r="E8" s="32" t="s">
        <v>64</v>
      </c>
      <c r="F8" s="31">
        <v>20</v>
      </c>
      <c r="G8" s="31">
        <v>10</v>
      </c>
      <c r="H8" s="35">
        <f>PRODUCT(Table689101114[[#This Row],[Quantity]]*Table689101114[[#This Row],[UnitPrice]])</f>
        <v>200</v>
      </c>
      <c r="I8" s="54">
        <v>45444</v>
      </c>
      <c r="M8" s="57">
        <v>45444</v>
      </c>
      <c r="N8" s="35">
        <f>PRODUCT(Table689101114[[#This Row],[Quantity]]*Table689101114[[#This Row],[UnitPrice]])</f>
        <v>200</v>
      </c>
    </row>
    <row r="9" spans="2:17" ht="29.5" thickBot="1" x14ac:dyDescent="0.4">
      <c r="B9" s="33">
        <v>1003</v>
      </c>
      <c r="C9" s="32" t="s">
        <v>65</v>
      </c>
      <c r="D9" s="32" t="s">
        <v>66</v>
      </c>
      <c r="E9" s="32" t="s">
        <v>67</v>
      </c>
      <c r="F9" s="31">
        <v>15</v>
      </c>
      <c r="G9" s="31">
        <v>25</v>
      </c>
      <c r="H9" s="35">
        <f>PRODUCT(Table689101114[[#This Row],[Quantity]]*Table689101114[[#This Row],[UnitPrice]])</f>
        <v>375</v>
      </c>
      <c r="I9" s="54">
        <v>45474</v>
      </c>
      <c r="M9" s="56">
        <v>45474</v>
      </c>
      <c r="N9" s="53">
        <f>PRODUCT(Table689101114[[#This Row],[Quantity]]*Table689101114[[#This Row],[UnitPrice]])</f>
        <v>375</v>
      </c>
    </row>
    <row r="10" spans="2:17" ht="29.5" thickBot="1" x14ac:dyDescent="0.4">
      <c r="B10" s="33">
        <v>1004</v>
      </c>
      <c r="C10" s="32" t="s">
        <v>68</v>
      </c>
      <c r="D10" s="32" t="s">
        <v>69</v>
      </c>
      <c r="E10" s="32" t="s">
        <v>61</v>
      </c>
      <c r="F10" s="31">
        <v>5</v>
      </c>
      <c r="G10" s="31">
        <v>50</v>
      </c>
      <c r="H10" s="35">
        <f>PRODUCT(Table689101114[[#This Row],[Quantity]]*Table689101114[[#This Row],[UnitPrice]])</f>
        <v>250</v>
      </c>
      <c r="I10" s="54">
        <v>45505</v>
      </c>
      <c r="M10" s="57">
        <v>45505</v>
      </c>
      <c r="N10" s="35">
        <f>PRODUCT(Table689101114[[#This Row],[Quantity]]*Table689101114[[#This Row],[UnitPrice]])</f>
        <v>250</v>
      </c>
    </row>
    <row r="11" spans="2:17" ht="15" thickBot="1" x14ac:dyDescent="0.4">
      <c r="B11" s="33">
        <v>1005</v>
      </c>
      <c r="C11" s="32" t="s">
        <v>70</v>
      </c>
      <c r="D11" s="32" t="s">
        <v>60</v>
      </c>
      <c r="E11" s="32" t="s">
        <v>71</v>
      </c>
      <c r="F11" s="31">
        <v>30</v>
      </c>
      <c r="G11" s="31">
        <v>5</v>
      </c>
      <c r="H11" s="35">
        <f>PRODUCT(Table689101114[[#This Row],[Quantity]]*Table689101114[[#This Row],[UnitPrice]])</f>
        <v>150</v>
      </c>
      <c r="I11" s="54">
        <v>45566</v>
      </c>
      <c r="M11" s="56">
        <v>45566</v>
      </c>
      <c r="N11" s="53">
        <f>PRODUCT(Table689101114[[#This Row],[Quantity]]*Table689101114[[#This Row],[UnitPrice]])</f>
        <v>150</v>
      </c>
    </row>
    <row r="12" spans="2:17" ht="29.5" thickBot="1" x14ac:dyDescent="0.4">
      <c r="B12" s="33">
        <v>1006</v>
      </c>
      <c r="C12" s="32" t="s">
        <v>72</v>
      </c>
      <c r="D12" s="32" t="s">
        <v>63</v>
      </c>
      <c r="E12" s="32" t="s">
        <v>61</v>
      </c>
      <c r="F12" s="31">
        <v>12</v>
      </c>
      <c r="G12" s="31">
        <v>50</v>
      </c>
      <c r="H12" s="35">
        <f>PRODUCT(Table689101114[[#This Row],[Quantity]]*Table689101114[[#This Row],[UnitPrice]])</f>
        <v>600</v>
      </c>
      <c r="I12" s="54">
        <v>45597</v>
      </c>
      <c r="M12" s="57">
        <v>45597</v>
      </c>
      <c r="N12" s="35">
        <f>PRODUCT(Table689101114[[#This Row],[Quantity]]*Table689101114[[#This Row],[UnitPrice]])</f>
        <v>600</v>
      </c>
    </row>
    <row r="13" spans="2:17" ht="29.5" thickBot="1" x14ac:dyDescent="0.4">
      <c r="B13" s="33">
        <v>1007</v>
      </c>
      <c r="C13" s="32" t="s">
        <v>73</v>
      </c>
      <c r="D13" s="32" t="s">
        <v>66</v>
      </c>
      <c r="E13" s="32" t="s">
        <v>74</v>
      </c>
      <c r="F13" s="31">
        <v>25</v>
      </c>
      <c r="G13" s="31">
        <v>8</v>
      </c>
      <c r="H13" s="35">
        <f>PRODUCT(Table689101114[[#This Row],[Quantity]]*Table689101114[[#This Row],[UnitPrice]])</f>
        <v>200</v>
      </c>
      <c r="I13" s="54">
        <v>45304</v>
      </c>
      <c r="M13" s="56">
        <v>45304</v>
      </c>
      <c r="N13" s="53">
        <f>PRODUCT(Table689101114[[#This Row],[Quantity]]*Table689101114[[#This Row],[UnitPrice]])</f>
        <v>200</v>
      </c>
    </row>
    <row r="14" spans="2:17" ht="29.5" thickBot="1" x14ac:dyDescent="0.4">
      <c r="B14" s="33">
        <v>1008</v>
      </c>
      <c r="C14" s="32" t="s">
        <v>76</v>
      </c>
      <c r="D14" s="32" t="s">
        <v>69</v>
      </c>
      <c r="E14" s="32" t="s">
        <v>64</v>
      </c>
      <c r="F14" s="31">
        <v>18</v>
      </c>
      <c r="G14" s="31">
        <v>10</v>
      </c>
      <c r="H14" s="35">
        <f>PRODUCT(Table689101114[[#This Row],[Quantity]]*Table689101114[[#This Row],[UnitPrice]])</f>
        <v>180</v>
      </c>
      <c r="I14" s="54">
        <v>45306</v>
      </c>
      <c r="M14" s="57">
        <v>45306</v>
      </c>
      <c r="N14" s="35">
        <f>PRODUCT(Table689101114[[#This Row],[Quantity]]*Table689101114[[#This Row],[UnitPrice]])</f>
        <v>180</v>
      </c>
    </row>
    <row r="15" spans="2:17" ht="29.5" thickBot="1" x14ac:dyDescent="0.4">
      <c r="B15" s="33">
        <v>1009</v>
      </c>
      <c r="C15" s="32" t="s">
        <v>78</v>
      </c>
      <c r="D15" s="32" t="s">
        <v>60</v>
      </c>
      <c r="E15" s="32" t="s">
        <v>67</v>
      </c>
      <c r="F15" s="31">
        <v>22</v>
      </c>
      <c r="G15" s="31">
        <v>25</v>
      </c>
      <c r="H15" s="35">
        <f>PRODUCT(Table689101114[[#This Row],[Quantity]]*Table689101114[[#This Row],[UnitPrice]])</f>
        <v>550</v>
      </c>
      <c r="I15" s="54">
        <v>45308</v>
      </c>
      <c r="M15" s="56">
        <v>45308</v>
      </c>
      <c r="N15" s="53">
        <f>PRODUCT(Table689101114[[#This Row],[Quantity]]*Table689101114[[#This Row],[UnitPrice]])</f>
        <v>550</v>
      </c>
    </row>
    <row r="16" spans="2:17" ht="29.5" thickBot="1" x14ac:dyDescent="0.4">
      <c r="B16" s="33">
        <v>1010</v>
      </c>
      <c r="C16" s="32" t="s">
        <v>80</v>
      </c>
      <c r="D16" s="32" t="s">
        <v>63</v>
      </c>
      <c r="E16" s="32" t="s">
        <v>61</v>
      </c>
      <c r="F16" s="31">
        <v>8</v>
      </c>
      <c r="G16" s="31">
        <v>50</v>
      </c>
      <c r="H16" s="35">
        <f>PRODUCT(Table689101114[[#This Row],[Quantity]]*Table689101114[[#This Row],[UnitPrice]])</f>
        <v>400</v>
      </c>
      <c r="I16" s="54">
        <v>45309</v>
      </c>
      <c r="M16" s="57">
        <v>45309</v>
      </c>
      <c r="N16" s="35">
        <f>PRODUCT(Table689101114[[#This Row],[Quantity]]*Table689101114[[#This Row],[UnitPrice]])</f>
        <v>400</v>
      </c>
    </row>
    <row r="17" spans="2:14" ht="29.5" thickBot="1" x14ac:dyDescent="0.4">
      <c r="B17" s="33">
        <v>1011</v>
      </c>
      <c r="C17" s="32" t="s">
        <v>82</v>
      </c>
      <c r="D17" s="32" t="s">
        <v>66</v>
      </c>
      <c r="E17" s="32" t="s">
        <v>71</v>
      </c>
      <c r="F17" s="31">
        <v>40</v>
      </c>
      <c r="G17" s="31">
        <v>5</v>
      </c>
      <c r="H17" s="35">
        <f>PRODUCT(Table689101114[[#This Row],[Quantity]]*Table689101114[[#This Row],[UnitPrice]])</f>
        <v>200</v>
      </c>
      <c r="I17" s="54">
        <v>45310</v>
      </c>
      <c r="M17" s="56">
        <v>45310</v>
      </c>
      <c r="N17" s="53">
        <f>PRODUCT(Table689101114[[#This Row],[Quantity]]*Table689101114[[#This Row],[UnitPrice]])</f>
        <v>200</v>
      </c>
    </row>
    <row r="18" spans="2:14" ht="29.5" thickBot="1" x14ac:dyDescent="0.4">
      <c r="B18" s="33">
        <v>1012</v>
      </c>
      <c r="C18" s="32" t="s">
        <v>84</v>
      </c>
      <c r="D18" s="32" t="s">
        <v>69</v>
      </c>
      <c r="E18" s="32" t="s">
        <v>74</v>
      </c>
      <c r="F18" s="31">
        <v>35</v>
      </c>
      <c r="G18" s="31">
        <v>8</v>
      </c>
      <c r="H18" s="35">
        <f>PRODUCT(Table689101114[[#This Row],[Quantity]]*Table689101114[[#This Row],[UnitPrice]])</f>
        <v>280</v>
      </c>
      <c r="I18" s="54">
        <v>45311</v>
      </c>
      <c r="M18" s="57">
        <v>45311</v>
      </c>
      <c r="N18" s="35">
        <f>PRODUCT(Table689101114[[#This Row],[Quantity]]*Table689101114[[#This Row],[UnitPrice]])</f>
        <v>280</v>
      </c>
    </row>
    <row r="19" spans="2:14" ht="29.5" thickBot="1" x14ac:dyDescent="0.4">
      <c r="B19" s="33">
        <v>1013</v>
      </c>
      <c r="C19" s="32" t="s">
        <v>86</v>
      </c>
      <c r="D19" s="32" t="s">
        <v>60</v>
      </c>
      <c r="E19" s="32" t="s">
        <v>61</v>
      </c>
      <c r="F19" s="31">
        <v>14</v>
      </c>
      <c r="G19" s="31">
        <v>50</v>
      </c>
      <c r="H19" s="35">
        <f>PRODUCT(Table689101114[[#This Row],[Quantity]]*Table689101114[[#This Row],[UnitPrice]])</f>
        <v>700</v>
      </c>
      <c r="I19" s="54">
        <v>45313</v>
      </c>
      <c r="M19" s="56">
        <v>45313</v>
      </c>
      <c r="N19" s="53">
        <f>PRODUCT(Table689101114[[#This Row],[Quantity]]*Table689101114[[#This Row],[UnitPrice]])</f>
        <v>700</v>
      </c>
    </row>
    <row r="20" spans="2:14" ht="29.5" thickBot="1" x14ac:dyDescent="0.4">
      <c r="B20" s="33">
        <v>1014</v>
      </c>
      <c r="C20" s="32" t="s">
        <v>88</v>
      </c>
      <c r="D20" s="32" t="s">
        <v>63</v>
      </c>
      <c r="E20" s="32" t="s">
        <v>64</v>
      </c>
      <c r="F20" s="31">
        <v>28</v>
      </c>
      <c r="G20" s="31">
        <v>10</v>
      </c>
      <c r="H20" s="35">
        <f>PRODUCT(Table689101114[[#This Row],[Quantity]]*Table689101114[[#This Row],[UnitPrice]])</f>
        <v>280</v>
      </c>
      <c r="I20" s="54">
        <v>45314</v>
      </c>
      <c r="M20" s="57">
        <v>45314</v>
      </c>
      <c r="N20" s="35">
        <f>PRODUCT(Table689101114[[#This Row],[Quantity]]*Table689101114[[#This Row],[UnitPrice]])</f>
        <v>280</v>
      </c>
    </row>
    <row r="21" spans="2:14" ht="29.5" thickBot="1" x14ac:dyDescent="0.4">
      <c r="B21" s="33">
        <v>1015</v>
      </c>
      <c r="C21" s="32" t="s">
        <v>90</v>
      </c>
      <c r="D21" s="32" t="s">
        <v>66</v>
      </c>
      <c r="E21" s="32" t="s">
        <v>67</v>
      </c>
      <c r="F21" s="31">
        <v>12</v>
      </c>
      <c r="G21" s="31">
        <v>25</v>
      </c>
      <c r="H21" s="35">
        <f>PRODUCT(Table689101114[[#This Row],[Quantity]]*Table689101114[[#This Row],[UnitPrice]])</f>
        <v>300</v>
      </c>
      <c r="I21" s="54">
        <v>45315</v>
      </c>
      <c r="M21" s="56">
        <v>45315</v>
      </c>
      <c r="N21" s="53">
        <f>PRODUCT(Table689101114[[#This Row],[Quantity]]*Table689101114[[#This Row],[UnitPrice]])</f>
        <v>300</v>
      </c>
    </row>
    <row r="22" spans="2:14" ht="29.5" thickBot="1" x14ac:dyDescent="0.4">
      <c r="B22" s="33">
        <v>1016</v>
      </c>
      <c r="C22" s="32" t="s">
        <v>92</v>
      </c>
      <c r="D22" s="32" t="s">
        <v>69</v>
      </c>
      <c r="E22" s="32" t="s">
        <v>71</v>
      </c>
      <c r="F22" s="31">
        <v>25</v>
      </c>
      <c r="G22" s="31">
        <v>5</v>
      </c>
      <c r="H22" s="35">
        <f>PRODUCT(Table689101114[[#This Row],[Quantity]]*Table689101114[[#This Row],[UnitPrice]])</f>
        <v>125</v>
      </c>
      <c r="I22" s="54">
        <v>45317</v>
      </c>
      <c r="M22" s="57">
        <v>45317</v>
      </c>
      <c r="N22" s="35">
        <f>PRODUCT(Table689101114[[#This Row],[Quantity]]*Table689101114[[#This Row],[UnitPrice]])</f>
        <v>125</v>
      </c>
    </row>
    <row r="23" spans="2:14" ht="29.5" thickBot="1" x14ac:dyDescent="0.4">
      <c r="B23" s="33">
        <v>1017</v>
      </c>
      <c r="C23" s="32" t="s">
        <v>94</v>
      </c>
      <c r="D23" s="32" t="s">
        <v>60</v>
      </c>
      <c r="E23" s="32" t="s">
        <v>74</v>
      </c>
      <c r="F23" s="31">
        <v>20</v>
      </c>
      <c r="G23" s="31">
        <v>8</v>
      </c>
      <c r="H23" s="35">
        <f>PRODUCT(Table689101114[[#This Row],[Quantity]]*Table689101114[[#This Row],[UnitPrice]])</f>
        <v>160</v>
      </c>
      <c r="I23" s="54">
        <v>45319</v>
      </c>
      <c r="M23" s="56">
        <v>45319</v>
      </c>
      <c r="N23" s="53">
        <f>PRODUCT(Table689101114[[#This Row],[Quantity]]*Table689101114[[#This Row],[UnitPrice]])</f>
        <v>160</v>
      </c>
    </row>
    <row r="24" spans="2:14" ht="29.5" thickBot="1" x14ac:dyDescent="0.4">
      <c r="B24" s="33">
        <v>1018</v>
      </c>
      <c r="C24" s="32" t="s">
        <v>96</v>
      </c>
      <c r="D24" s="32" t="s">
        <v>63</v>
      </c>
      <c r="E24" s="32" t="s">
        <v>61</v>
      </c>
      <c r="F24" s="31">
        <v>10</v>
      </c>
      <c r="G24" s="31">
        <v>50</v>
      </c>
      <c r="H24" s="35">
        <f>PRODUCT(Table689101114[[#This Row],[Quantity]]*Table689101114[[#This Row],[UnitPrice]])</f>
        <v>500</v>
      </c>
      <c r="I24" s="54">
        <v>45320</v>
      </c>
      <c r="M24" s="57">
        <v>45320</v>
      </c>
      <c r="N24" s="35">
        <f>PRODUCT(Table689101114[[#This Row],[Quantity]]*Table689101114[[#This Row],[UnitPrice]])</f>
        <v>500</v>
      </c>
    </row>
    <row r="25" spans="2:14" ht="29.5" thickBot="1" x14ac:dyDescent="0.4">
      <c r="B25" s="33">
        <v>1019</v>
      </c>
      <c r="C25" s="32" t="s">
        <v>98</v>
      </c>
      <c r="D25" s="32" t="s">
        <v>66</v>
      </c>
      <c r="E25" s="32" t="s">
        <v>64</v>
      </c>
      <c r="F25" s="31">
        <v>15</v>
      </c>
      <c r="G25" s="31">
        <v>10</v>
      </c>
      <c r="H25" s="35">
        <f>PRODUCT(Table689101114[[#This Row],[Quantity]]*Table689101114[[#This Row],[UnitPrice]])</f>
        <v>150</v>
      </c>
      <c r="I25" s="54">
        <v>45321</v>
      </c>
      <c r="M25" s="56">
        <v>45321</v>
      </c>
      <c r="N25" s="53">
        <f>PRODUCT(Table689101114[[#This Row],[Quantity]]*Table689101114[[#This Row],[UnitPrice]])</f>
        <v>150</v>
      </c>
    </row>
    <row r="26" spans="2:14" ht="29.5" thickBot="1" x14ac:dyDescent="0.4">
      <c r="B26" s="33">
        <v>1020</v>
      </c>
      <c r="C26" s="32" t="s">
        <v>100</v>
      </c>
      <c r="D26" s="32" t="s">
        <v>69</v>
      </c>
      <c r="E26" s="32" t="s">
        <v>67</v>
      </c>
      <c r="F26" s="31">
        <v>18</v>
      </c>
      <c r="G26" s="31">
        <v>25</v>
      </c>
      <c r="H26" s="35">
        <f>PRODUCT(Table689101114[[#This Row],[Quantity]]*Table689101114[[#This Row],[UnitPrice]])</f>
        <v>450</v>
      </c>
      <c r="I26" s="54">
        <v>45293</v>
      </c>
      <c r="M26" s="57">
        <v>45293</v>
      </c>
      <c r="N26" s="35">
        <f>PRODUCT(Table689101114[[#This Row],[Quantity]]*Table689101114[[#This Row],[UnitPrice]])</f>
        <v>450</v>
      </c>
    </row>
    <row r="27" spans="2:14" ht="29.5" thickBot="1" x14ac:dyDescent="0.4">
      <c r="B27" s="33">
        <v>1021</v>
      </c>
      <c r="C27" s="32" t="s">
        <v>101</v>
      </c>
      <c r="D27" s="32" t="s">
        <v>60</v>
      </c>
      <c r="E27" s="32" t="s">
        <v>61</v>
      </c>
      <c r="F27" s="31">
        <v>9</v>
      </c>
      <c r="G27" s="31">
        <v>50</v>
      </c>
      <c r="H27" s="35">
        <f>PRODUCT(Table689101114[[#This Row],[Quantity]]*Table689101114[[#This Row],[UnitPrice]])</f>
        <v>450</v>
      </c>
      <c r="I27" s="54">
        <v>45324</v>
      </c>
      <c r="M27" s="56">
        <v>45324</v>
      </c>
      <c r="N27" s="53">
        <f>PRODUCT(Table689101114[[#This Row],[Quantity]]*Table689101114[[#This Row],[UnitPrice]])</f>
        <v>450</v>
      </c>
    </row>
    <row r="28" spans="2:14" ht="29.5" thickBot="1" x14ac:dyDescent="0.4">
      <c r="B28" s="33">
        <v>1022</v>
      </c>
      <c r="C28" s="32" t="s">
        <v>102</v>
      </c>
      <c r="D28" s="32" t="s">
        <v>63</v>
      </c>
      <c r="E28" s="32" t="s">
        <v>71</v>
      </c>
      <c r="F28" s="31">
        <v>35</v>
      </c>
      <c r="G28" s="31">
        <v>5</v>
      </c>
      <c r="H28" s="35">
        <f>PRODUCT(Table689101114[[#This Row],[Quantity]]*Table689101114[[#This Row],[UnitPrice]])</f>
        <v>175</v>
      </c>
      <c r="I28" s="54">
        <v>45353</v>
      </c>
      <c r="M28" s="57">
        <v>45353</v>
      </c>
      <c r="N28" s="35">
        <f>PRODUCT(Table689101114[[#This Row],[Quantity]]*Table689101114[[#This Row],[UnitPrice]])</f>
        <v>175</v>
      </c>
    </row>
    <row r="29" spans="2:14" ht="29.5" thickBot="1" x14ac:dyDescent="0.4">
      <c r="B29" s="33">
        <v>1023</v>
      </c>
      <c r="C29" s="32" t="s">
        <v>103</v>
      </c>
      <c r="D29" s="32" t="s">
        <v>66</v>
      </c>
      <c r="E29" s="32" t="s">
        <v>74</v>
      </c>
      <c r="F29" s="31">
        <v>30</v>
      </c>
      <c r="G29" s="31">
        <v>8</v>
      </c>
      <c r="H29" s="35">
        <f>PRODUCT(Table689101114[[#This Row],[Quantity]]*Table689101114[[#This Row],[UnitPrice]])</f>
        <v>240</v>
      </c>
      <c r="I29" s="54">
        <v>45384</v>
      </c>
      <c r="M29" s="56">
        <v>45384</v>
      </c>
      <c r="N29" s="53">
        <f>PRODUCT(Table689101114[[#This Row],[Quantity]]*Table689101114[[#This Row],[UnitPrice]])</f>
        <v>240</v>
      </c>
    </row>
    <row r="30" spans="2:14" ht="29.5" thickBot="1" x14ac:dyDescent="0.4">
      <c r="B30" s="33">
        <v>1024</v>
      </c>
      <c r="C30" s="32" t="s">
        <v>104</v>
      </c>
      <c r="D30" s="32" t="s">
        <v>69</v>
      </c>
      <c r="E30" s="32" t="s">
        <v>61</v>
      </c>
      <c r="F30" s="31">
        <v>11</v>
      </c>
      <c r="G30" s="31">
        <v>50</v>
      </c>
      <c r="H30" s="35">
        <f>PRODUCT(Table689101114[[#This Row],[Quantity]]*Table689101114[[#This Row],[UnitPrice]])</f>
        <v>550</v>
      </c>
      <c r="I30" s="54">
        <v>45445</v>
      </c>
      <c r="M30" s="57">
        <v>45445</v>
      </c>
      <c r="N30" s="35">
        <f>PRODUCT(Table689101114[[#This Row],[Quantity]]*Table689101114[[#This Row],[UnitPrice]])</f>
        <v>550</v>
      </c>
    </row>
    <row r="31" spans="2:14" ht="29.5" thickBot="1" x14ac:dyDescent="0.4">
      <c r="B31" s="33">
        <v>1025</v>
      </c>
      <c r="C31" s="32" t="s">
        <v>105</v>
      </c>
      <c r="D31" s="32" t="s">
        <v>60</v>
      </c>
      <c r="E31" s="32" t="s">
        <v>64</v>
      </c>
      <c r="F31" s="31">
        <v>14</v>
      </c>
      <c r="G31" s="31">
        <v>10</v>
      </c>
      <c r="H31" s="35">
        <f>PRODUCT(Table689101114[[#This Row],[Quantity]]*Table689101114[[#This Row],[UnitPrice]])</f>
        <v>140</v>
      </c>
      <c r="I31" s="54">
        <v>45475</v>
      </c>
      <c r="M31" s="56">
        <v>45475</v>
      </c>
      <c r="N31" s="53">
        <f>PRODUCT(Table689101114[[#This Row],[Quantity]]*Table689101114[[#This Row],[UnitPrice]])</f>
        <v>140</v>
      </c>
    </row>
    <row r="32" spans="2:14" ht="29.5" thickBot="1" x14ac:dyDescent="0.4">
      <c r="B32" s="33">
        <v>1026</v>
      </c>
      <c r="C32" s="32" t="s">
        <v>106</v>
      </c>
      <c r="D32" s="32" t="s">
        <v>63</v>
      </c>
      <c r="E32" s="32" t="s">
        <v>67</v>
      </c>
      <c r="F32" s="31">
        <v>16</v>
      </c>
      <c r="G32" s="31">
        <v>25</v>
      </c>
      <c r="H32" s="35">
        <f>PRODUCT(Table689101114[[#This Row],[Quantity]]*Table689101114[[#This Row],[UnitPrice]])</f>
        <v>400</v>
      </c>
      <c r="I32" s="54">
        <v>45506</v>
      </c>
      <c r="M32" s="57">
        <v>45506</v>
      </c>
      <c r="N32" s="35">
        <f>PRODUCT(Table689101114[[#This Row],[Quantity]]*Table689101114[[#This Row],[UnitPrice]])</f>
        <v>400</v>
      </c>
    </row>
    <row r="33" spans="2:14" ht="29.5" thickBot="1" x14ac:dyDescent="0.4">
      <c r="B33" s="33">
        <v>1027</v>
      </c>
      <c r="C33" s="32" t="s">
        <v>107</v>
      </c>
      <c r="D33" s="32" t="s">
        <v>66</v>
      </c>
      <c r="E33" s="32" t="s">
        <v>71</v>
      </c>
      <c r="F33" s="31">
        <v>22</v>
      </c>
      <c r="G33" s="31">
        <v>5</v>
      </c>
      <c r="H33" s="35">
        <f>PRODUCT(Table689101114[[#This Row],[Quantity]]*Table689101114[[#This Row],[UnitPrice]])</f>
        <v>110</v>
      </c>
      <c r="I33" s="54">
        <v>45537</v>
      </c>
      <c r="M33" s="56">
        <v>45537</v>
      </c>
      <c r="N33" s="53">
        <f>PRODUCT(Table689101114[[#This Row],[Quantity]]*Table689101114[[#This Row],[UnitPrice]])</f>
        <v>110</v>
      </c>
    </row>
    <row r="34" spans="2:14" ht="29.5" thickBot="1" x14ac:dyDescent="0.4">
      <c r="B34" s="33">
        <v>1028</v>
      </c>
      <c r="C34" s="32" t="s">
        <v>108</v>
      </c>
      <c r="D34" s="32" t="s">
        <v>69</v>
      </c>
      <c r="E34" s="32" t="s">
        <v>74</v>
      </c>
      <c r="F34" s="31">
        <v>27</v>
      </c>
      <c r="G34" s="31">
        <v>8</v>
      </c>
      <c r="H34" s="35">
        <f>PRODUCT(Table689101114[[#This Row],[Quantity]]*Table689101114[[#This Row],[UnitPrice]])</f>
        <v>216</v>
      </c>
      <c r="I34" s="54">
        <v>45567</v>
      </c>
      <c r="M34" s="57">
        <v>45567</v>
      </c>
      <c r="N34" s="35">
        <f>PRODUCT(Table689101114[[#This Row],[Quantity]]*Table689101114[[#This Row],[UnitPrice]])</f>
        <v>216</v>
      </c>
    </row>
    <row r="35" spans="2:14" ht="29.5" thickBot="1" x14ac:dyDescent="0.4">
      <c r="B35" s="33">
        <v>1029</v>
      </c>
      <c r="C35" s="32" t="s">
        <v>109</v>
      </c>
      <c r="D35" s="32" t="s">
        <v>60</v>
      </c>
      <c r="E35" s="32" t="s">
        <v>61</v>
      </c>
      <c r="F35" s="31">
        <v>13</v>
      </c>
      <c r="G35" s="31">
        <v>50</v>
      </c>
      <c r="H35" s="35">
        <f>PRODUCT(Table689101114[[#This Row],[Quantity]]*Table689101114[[#This Row],[UnitPrice]])</f>
        <v>650</v>
      </c>
      <c r="I35" s="54">
        <v>45628</v>
      </c>
      <c r="M35" s="56">
        <v>45628</v>
      </c>
      <c r="N35" s="53">
        <f>PRODUCT(Table689101114[[#This Row],[Quantity]]*Table689101114[[#This Row],[UnitPrice]])</f>
        <v>650</v>
      </c>
    </row>
    <row r="36" spans="2:14" ht="29.5" thickBot="1" x14ac:dyDescent="0.4">
      <c r="B36" s="33">
        <v>1030</v>
      </c>
      <c r="C36" s="32" t="s">
        <v>110</v>
      </c>
      <c r="D36" s="32" t="s">
        <v>63</v>
      </c>
      <c r="E36" s="32" t="s">
        <v>64</v>
      </c>
      <c r="F36" s="31">
        <v>32</v>
      </c>
      <c r="G36" s="31">
        <v>10</v>
      </c>
      <c r="H36" s="35">
        <f>PRODUCT(Table689101114[[#This Row],[Quantity]]*Table689101114[[#This Row],[UnitPrice]])</f>
        <v>320</v>
      </c>
      <c r="I36" s="54">
        <v>45335</v>
      </c>
      <c r="M36" s="57">
        <v>45335</v>
      </c>
      <c r="N36" s="35">
        <f>PRODUCT(Table689101114[[#This Row],[Quantity]]*Table689101114[[#This Row],[UnitPrice]])</f>
        <v>320</v>
      </c>
    </row>
    <row r="37" spans="2:14" ht="29.5" thickBot="1" x14ac:dyDescent="0.4">
      <c r="B37" s="33">
        <v>1031</v>
      </c>
      <c r="C37" s="32" t="s">
        <v>112</v>
      </c>
      <c r="D37" s="32" t="s">
        <v>66</v>
      </c>
      <c r="E37" s="32" t="s">
        <v>67</v>
      </c>
      <c r="F37" s="31">
        <v>10</v>
      </c>
      <c r="G37" s="31">
        <v>25</v>
      </c>
      <c r="H37" s="35">
        <f>PRODUCT(Table689101114[[#This Row],[Quantity]]*Table689101114[[#This Row],[UnitPrice]])</f>
        <v>250</v>
      </c>
      <c r="I37" s="54">
        <v>45336</v>
      </c>
      <c r="M37" s="56">
        <v>45336</v>
      </c>
      <c r="N37" s="53">
        <f>PRODUCT(Table689101114[[#This Row],[Quantity]]*Table689101114[[#This Row],[UnitPrice]])</f>
        <v>250</v>
      </c>
    </row>
    <row r="38" spans="2:14" ht="29.5" thickBot="1" x14ac:dyDescent="0.4">
      <c r="B38" s="33">
        <v>1032</v>
      </c>
      <c r="C38" s="32" t="s">
        <v>114</v>
      </c>
      <c r="D38" s="32" t="s">
        <v>69</v>
      </c>
      <c r="E38" s="32" t="s">
        <v>71</v>
      </c>
      <c r="F38" s="31">
        <v>18</v>
      </c>
      <c r="G38" s="31">
        <v>5</v>
      </c>
      <c r="H38" s="35">
        <f>PRODUCT(Table689101114[[#This Row],[Quantity]]*Table689101114[[#This Row],[UnitPrice]])</f>
        <v>90</v>
      </c>
      <c r="I38" s="54">
        <v>45338</v>
      </c>
      <c r="M38" s="57">
        <v>45338</v>
      </c>
      <c r="N38" s="35">
        <f>PRODUCT(Table689101114[[#This Row],[Quantity]]*Table689101114[[#This Row],[UnitPrice]])</f>
        <v>90</v>
      </c>
    </row>
    <row r="39" spans="2:14" ht="29.5" thickBot="1" x14ac:dyDescent="0.4">
      <c r="B39" s="33">
        <v>1033</v>
      </c>
      <c r="C39" s="32" t="s">
        <v>116</v>
      </c>
      <c r="D39" s="32" t="s">
        <v>60</v>
      </c>
      <c r="E39" s="32" t="s">
        <v>74</v>
      </c>
      <c r="F39" s="31">
        <v>22</v>
      </c>
      <c r="G39" s="31">
        <v>8</v>
      </c>
      <c r="H39" s="35">
        <f>PRODUCT(Table689101114[[#This Row],[Quantity]]*Table689101114[[#This Row],[UnitPrice]])</f>
        <v>176</v>
      </c>
      <c r="I39" s="54">
        <v>45339</v>
      </c>
      <c r="M39" s="56">
        <v>45339</v>
      </c>
      <c r="N39" s="53">
        <f>PRODUCT(Table689101114[[#This Row],[Quantity]]*Table689101114[[#This Row],[UnitPrice]])</f>
        <v>176</v>
      </c>
    </row>
    <row r="40" spans="2:14" ht="29.5" thickBot="1" x14ac:dyDescent="0.4">
      <c r="B40" s="33">
        <v>1034</v>
      </c>
      <c r="C40" s="32" t="s">
        <v>118</v>
      </c>
      <c r="D40" s="32" t="s">
        <v>63</v>
      </c>
      <c r="E40" s="32" t="s">
        <v>61</v>
      </c>
      <c r="F40" s="31">
        <v>17</v>
      </c>
      <c r="G40" s="31">
        <v>50</v>
      </c>
      <c r="H40" s="35">
        <f>PRODUCT(Table689101114[[#This Row],[Quantity]]*Table689101114[[#This Row],[UnitPrice]])</f>
        <v>850</v>
      </c>
      <c r="I40" s="54">
        <v>45340</v>
      </c>
      <c r="M40" s="57">
        <v>45340</v>
      </c>
      <c r="N40" s="35">
        <f>PRODUCT(Table689101114[[#This Row],[Quantity]]*Table689101114[[#This Row],[UnitPrice]])</f>
        <v>850</v>
      </c>
    </row>
    <row r="41" spans="2:14" ht="15" thickBot="1" x14ac:dyDescent="0.4">
      <c r="B41" s="33">
        <v>1035</v>
      </c>
      <c r="C41" s="32" t="s">
        <v>120</v>
      </c>
      <c r="D41" s="32" t="s">
        <v>66</v>
      </c>
      <c r="E41" s="32" t="s">
        <v>64</v>
      </c>
      <c r="F41" s="31">
        <v>19</v>
      </c>
      <c r="G41" s="31">
        <v>10</v>
      </c>
      <c r="H41" s="35">
        <f>PRODUCT(Table689101114[[#This Row],[Quantity]]*Table689101114[[#This Row],[UnitPrice]])</f>
        <v>190</v>
      </c>
      <c r="I41" s="54">
        <v>45341</v>
      </c>
      <c r="M41" s="56">
        <v>45341</v>
      </c>
      <c r="N41" s="53">
        <f>PRODUCT(Table689101114[[#This Row],[Quantity]]*Table689101114[[#This Row],[UnitPrice]])</f>
        <v>190</v>
      </c>
    </row>
    <row r="42" spans="2:14" ht="29.5" thickBot="1" x14ac:dyDescent="0.4">
      <c r="B42" s="33">
        <v>1036</v>
      </c>
      <c r="C42" s="32" t="s">
        <v>122</v>
      </c>
      <c r="D42" s="32" t="s">
        <v>69</v>
      </c>
      <c r="E42" s="32" t="s">
        <v>67</v>
      </c>
      <c r="F42" s="31">
        <v>15</v>
      </c>
      <c r="G42" s="31">
        <v>25</v>
      </c>
      <c r="H42" s="35">
        <f>PRODUCT(Table689101114[[#This Row],[Quantity]]*Table689101114[[#This Row],[UnitPrice]])</f>
        <v>375</v>
      </c>
      <c r="I42" s="54">
        <v>45343</v>
      </c>
      <c r="M42" s="57">
        <v>45343</v>
      </c>
      <c r="N42" s="35">
        <f>PRODUCT(Table689101114[[#This Row],[Quantity]]*Table689101114[[#This Row],[UnitPrice]])</f>
        <v>375</v>
      </c>
    </row>
    <row r="43" spans="2:14" ht="15" thickBot="1" x14ac:dyDescent="0.4">
      <c r="B43" s="33">
        <v>1037</v>
      </c>
      <c r="C43" s="32" t="s">
        <v>124</v>
      </c>
      <c r="D43" s="32" t="s">
        <v>60</v>
      </c>
      <c r="E43" s="32" t="s">
        <v>71</v>
      </c>
      <c r="F43" s="31">
        <v>28</v>
      </c>
      <c r="G43" s="31">
        <v>5</v>
      </c>
      <c r="H43" s="35">
        <f>PRODUCT(Table689101114[[#This Row],[Quantity]]*Table689101114[[#This Row],[UnitPrice]])</f>
        <v>140</v>
      </c>
      <c r="I43" s="54">
        <v>45344</v>
      </c>
      <c r="M43" s="56">
        <v>45344</v>
      </c>
      <c r="N43" s="53">
        <f>PRODUCT(Table689101114[[#This Row],[Quantity]]*Table689101114[[#This Row],[UnitPrice]])</f>
        <v>140</v>
      </c>
    </row>
    <row r="44" spans="2:14" ht="29.5" thickBot="1" x14ac:dyDescent="0.4">
      <c r="B44" s="33">
        <v>1038</v>
      </c>
      <c r="C44" s="32" t="s">
        <v>126</v>
      </c>
      <c r="D44" s="32" t="s">
        <v>63</v>
      </c>
      <c r="E44" s="32" t="s">
        <v>74</v>
      </c>
      <c r="F44" s="31">
        <v>24</v>
      </c>
      <c r="G44" s="31">
        <v>8</v>
      </c>
      <c r="H44" s="35">
        <f>PRODUCT(Table689101114[[#This Row],[Quantity]]*Table689101114[[#This Row],[UnitPrice]])</f>
        <v>192</v>
      </c>
      <c r="I44" s="54">
        <v>45345</v>
      </c>
      <c r="M44" s="57">
        <v>45345</v>
      </c>
      <c r="N44" s="35">
        <f>PRODUCT(Table689101114[[#This Row],[Quantity]]*Table689101114[[#This Row],[UnitPrice]])</f>
        <v>192</v>
      </c>
    </row>
    <row r="45" spans="2:14" ht="29.5" thickBot="1" x14ac:dyDescent="0.4">
      <c r="B45" s="33">
        <v>1039</v>
      </c>
      <c r="C45" s="32" t="s">
        <v>128</v>
      </c>
      <c r="D45" s="32" t="s">
        <v>66</v>
      </c>
      <c r="E45" s="32" t="s">
        <v>61</v>
      </c>
      <c r="F45" s="31">
        <v>16</v>
      </c>
      <c r="G45" s="31">
        <v>50</v>
      </c>
      <c r="H45" s="35">
        <f>PRODUCT(Table689101114[[#This Row],[Quantity]]*Table689101114[[#This Row],[UnitPrice]])</f>
        <v>800</v>
      </c>
      <c r="I45" s="54">
        <v>45347</v>
      </c>
      <c r="M45" s="56">
        <v>45347</v>
      </c>
      <c r="N45" s="53">
        <f>PRODUCT(Table689101114[[#This Row],[Quantity]]*Table689101114[[#This Row],[UnitPrice]])</f>
        <v>800</v>
      </c>
    </row>
    <row r="46" spans="2:14" ht="29.5" thickBot="1" x14ac:dyDescent="0.4">
      <c r="B46" s="33">
        <v>1040</v>
      </c>
      <c r="C46" s="32" t="s">
        <v>130</v>
      </c>
      <c r="D46" s="32" t="s">
        <v>69</v>
      </c>
      <c r="E46" s="32" t="s">
        <v>64</v>
      </c>
      <c r="F46" s="31">
        <v>27</v>
      </c>
      <c r="G46" s="31">
        <v>10</v>
      </c>
      <c r="H46" s="35">
        <f>PRODUCT(Table689101114[[#This Row],[Quantity]]*Table689101114[[#This Row],[UnitPrice]])</f>
        <v>270</v>
      </c>
      <c r="I46" s="54">
        <v>45348</v>
      </c>
      <c r="M46" s="57">
        <v>45348</v>
      </c>
      <c r="N46" s="35">
        <f>PRODUCT(Table689101114[[#This Row],[Quantity]]*Table689101114[[#This Row],[UnitPrice]])</f>
        <v>270</v>
      </c>
    </row>
    <row r="47" spans="2:14" ht="29.5" thickBot="1" x14ac:dyDescent="0.4">
      <c r="B47" s="33">
        <v>1041</v>
      </c>
      <c r="C47" s="32" t="s">
        <v>132</v>
      </c>
      <c r="D47" s="32" t="s">
        <v>60</v>
      </c>
      <c r="E47" s="32" t="s">
        <v>67</v>
      </c>
      <c r="F47" s="31">
        <v>21</v>
      </c>
      <c r="G47" s="31">
        <v>25</v>
      </c>
      <c r="H47" s="35">
        <f>PRODUCT(Table689101114[[#This Row],[Quantity]]*Table689101114[[#This Row],[UnitPrice]])</f>
        <v>525</v>
      </c>
      <c r="I47" s="54">
        <v>45349</v>
      </c>
      <c r="M47" s="56">
        <v>45349</v>
      </c>
      <c r="N47" s="53">
        <f>PRODUCT(Table689101114[[#This Row],[Quantity]]*Table689101114[[#This Row],[UnitPrice]])</f>
        <v>525</v>
      </c>
    </row>
    <row r="48" spans="2:14" ht="29.5" thickBot="1" x14ac:dyDescent="0.4">
      <c r="B48" s="33">
        <v>1042</v>
      </c>
      <c r="C48" s="32" t="s">
        <v>134</v>
      </c>
      <c r="D48" s="32" t="s">
        <v>63</v>
      </c>
      <c r="E48" s="32" t="s">
        <v>71</v>
      </c>
      <c r="F48" s="31">
        <v>30</v>
      </c>
      <c r="G48" s="31">
        <v>5</v>
      </c>
      <c r="H48" s="35">
        <f>PRODUCT(Table689101114[[#This Row],[Quantity]]*Table689101114[[#This Row],[UnitPrice]])</f>
        <v>150</v>
      </c>
      <c r="I48" s="54">
        <v>45350</v>
      </c>
      <c r="M48" s="57">
        <v>45350</v>
      </c>
      <c r="N48" s="35">
        <f>PRODUCT(Table689101114[[#This Row],[Quantity]]*Table689101114[[#This Row],[UnitPrice]])</f>
        <v>150</v>
      </c>
    </row>
    <row r="49" spans="2:14" ht="29.5" thickBot="1" x14ac:dyDescent="0.4">
      <c r="B49" s="33">
        <v>1043</v>
      </c>
      <c r="C49" s="32" t="s">
        <v>136</v>
      </c>
      <c r="D49" s="32" t="s">
        <v>66</v>
      </c>
      <c r="E49" s="32" t="s">
        <v>74</v>
      </c>
      <c r="F49" s="31">
        <v>26</v>
      </c>
      <c r="G49" s="31">
        <v>8</v>
      </c>
      <c r="H49" s="35">
        <f>PRODUCT(Table689101114[[#This Row],[Quantity]]*Table689101114[[#This Row],[UnitPrice]])</f>
        <v>208</v>
      </c>
      <c r="I49" s="54">
        <v>45294</v>
      </c>
      <c r="M49" s="56">
        <v>45294</v>
      </c>
      <c r="N49" s="53">
        <f>PRODUCT(Table689101114[[#This Row],[Quantity]]*Table689101114[[#This Row],[UnitPrice]])</f>
        <v>208</v>
      </c>
    </row>
    <row r="50" spans="2:14" ht="29.5" thickBot="1" x14ac:dyDescent="0.4">
      <c r="B50" s="33">
        <v>1044</v>
      </c>
      <c r="C50" s="32" t="s">
        <v>137</v>
      </c>
      <c r="D50" s="32" t="s">
        <v>69</v>
      </c>
      <c r="E50" s="32" t="s">
        <v>61</v>
      </c>
      <c r="F50" s="31">
        <v>14</v>
      </c>
      <c r="G50" s="31">
        <v>50</v>
      </c>
      <c r="H50" s="35">
        <f>PRODUCT(Table689101114[[#This Row],[Quantity]]*Table689101114[[#This Row],[UnitPrice]])</f>
        <v>700</v>
      </c>
      <c r="I50" s="54">
        <v>45325</v>
      </c>
      <c r="M50" s="57">
        <v>45325</v>
      </c>
      <c r="N50" s="35">
        <f>PRODUCT(Table689101114[[#This Row],[Quantity]]*Table689101114[[#This Row],[UnitPrice]])</f>
        <v>700</v>
      </c>
    </row>
    <row r="51" spans="2:14" ht="29.5" thickBot="1" x14ac:dyDescent="0.4">
      <c r="B51" s="33">
        <v>1045</v>
      </c>
      <c r="C51" s="32" t="s">
        <v>138</v>
      </c>
      <c r="D51" s="32" t="s">
        <v>60</v>
      </c>
      <c r="E51" s="32" t="s">
        <v>64</v>
      </c>
      <c r="F51" s="31">
        <v>20</v>
      </c>
      <c r="G51" s="31">
        <v>10</v>
      </c>
      <c r="H51" s="35">
        <f>PRODUCT(Table689101114[[#This Row],[Quantity]]*Table689101114[[#This Row],[UnitPrice]])</f>
        <v>200</v>
      </c>
      <c r="I51" s="54">
        <v>45354</v>
      </c>
      <c r="M51" s="56">
        <v>45354</v>
      </c>
      <c r="N51" s="53">
        <f>PRODUCT(Table689101114[[#This Row],[Quantity]]*Table689101114[[#This Row],[UnitPrice]])</f>
        <v>200</v>
      </c>
    </row>
    <row r="52" spans="2:14" ht="29.5" thickBot="1" x14ac:dyDescent="0.4">
      <c r="B52" s="33">
        <v>1046</v>
      </c>
      <c r="C52" s="32" t="s">
        <v>139</v>
      </c>
      <c r="D52" s="32" t="s">
        <v>63</v>
      </c>
      <c r="E52" s="32" t="s">
        <v>67</v>
      </c>
      <c r="F52" s="31">
        <v>17</v>
      </c>
      <c r="G52" s="31">
        <v>25</v>
      </c>
      <c r="H52" s="35">
        <f>PRODUCT(Table689101114[[#This Row],[Quantity]]*Table689101114[[#This Row],[UnitPrice]])</f>
        <v>425</v>
      </c>
      <c r="I52" s="54">
        <v>45385</v>
      </c>
      <c r="M52" s="57">
        <v>45385</v>
      </c>
      <c r="N52" s="35">
        <f>PRODUCT(Table689101114[[#This Row],[Quantity]]*Table689101114[[#This Row],[UnitPrice]])</f>
        <v>425</v>
      </c>
    </row>
    <row r="53" spans="2:14" ht="29.5" thickBot="1" x14ac:dyDescent="0.4">
      <c r="B53" s="33">
        <v>1047</v>
      </c>
      <c r="C53" s="32" t="s">
        <v>140</v>
      </c>
      <c r="D53" s="32" t="s">
        <v>66</v>
      </c>
      <c r="E53" s="32" t="s">
        <v>71</v>
      </c>
      <c r="F53" s="31">
        <v>19</v>
      </c>
      <c r="G53" s="31">
        <v>5</v>
      </c>
      <c r="H53" s="35">
        <f>PRODUCT(Table689101114[[#This Row],[Quantity]]*Table689101114[[#This Row],[UnitPrice]])</f>
        <v>95</v>
      </c>
      <c r="I53" s="54">
        <v>45415</v>
      </c>
      <c r="M53" s="56">
        <v>45415</v>
      </c>
      <c r="N53" s="53">
        <f>PRODUCT(Table689101114[[#This Row],[Quantity]]*Table689101114[[#This Row],[UnitPrice]])</f>
        <v>95</v>
      </c>
    </row>
    <row r="54" spans="2:14" ht="29.5" thickBot="1" x14ac:dyDescent="0.4">
      <c r="B54" s="33">
        <v>1048</v>
      </c>
      <c r="C54" s="32" t="s">
        <v>141</v>
      </c>
      <c r="D54" s="32" t="s">
        <v>69</v>
      </c>
      <c r="E54" s="32" t="s">
        <v>74</v>
      </c>
      <c r="F54" s="31">
        <v>32</v>
      </c>
      <c r="G54" s="31">
        <v>8</v>
      </c>
      <c r="H54" s="35">
        <f>PRODUCT(Table689101114[[#This Row],[Quantity]]*Table689101114[[#This Row],[UnitPrice]])</f>
        <v>256</v>
      </c>
      <c r="I54" s="54">
        <v>45446</v>
      </c>
      <c r="M54" s="57">
        <v>45446</v>
      </c>
      <c r="N54" s="35">
        <f>PRODUCT(Table689101114[[#This Row],[Quantity]]*Table689101114[[#This Row],[UnitPrice]])</f>
        <v>256</v>
      </c>
    </row>
    <row r="55" spans="2:14" ht="29.5" thickBot="1" x14ac:dyDescent="0.4">
      <c r="B55" s="33">
        <v>1049</v>
      </c>
      <c r="C55" s="32" t="s">
        <v>142</v>
      </c>
      <c r="D55" s="32" t="s">
        <v>60</v>
      </c>
      <c r="E55" s="32" t="s">
        <v>61</v>
      </c>
      <c r="F55" s="31">
        <v>12</v>
      </c>
      <c r="G55" s="31">
        <v>50</v>
      </c>
      <c r="H55" s="35">
        <f>PRODUCT(Table689101114[[#This Row],[Quantity]]*Table689101114[[#This Row],[UnitPrice]])</f>
        <v>600</v>
      </c>
      <c r="I55" s="54">
        <v>45476</v>
      </c>
      <c r="M55" s="56">
        <v>45476</v>
      </c>
      <c r="N55" s="53">
        <f>PRODUCT(Table689101114[[#This Row],[Quantity]]*Table689101114[[#This Row],[UnitPrice]])</f>
        <v>600</v>
      </c>
    </row>
    <row r="56" spans="2:14" ht="29" x14ac:dyDescent="0.35">
      <c r="B56" s="39">
        <v>1050</v>
      </c>
      <c r="C56" s="40" t="s">
        <v>143</v>
      </c>
      <c r="D56" s="40" t="s">
        <v>63</v>
      </c>
      <c r="E56" s="40" t="s">
        <v>64</v>
      </c>
      <c r="F56" s="41">
        <v>25</v>
      </c>
      <c r="G56" s="41">
        <v>10</v>
      </c>
      <c r="H56" s="44">
        <f>PRODUCT(Table689101114[[#This Row],[Quantity]]*Table689101114[[#This Row],[UnitPrice]])</f>
        <v>250</v>
      </c>
      <c r="I56" s="55">
        <v>45507</v>
      </c>
      <c r="M56" s="58">
        <v>45507</v>
      </c>
      <c r="N56" s="44">
        <f>PRODUCT(Table689101114[[#This Row],[Quantity]]*Table689101114[[#This Row],[UnitPrice]])</f>
        <v>250</v>
      </c>
    </row>
  </sheetData>
  <mergeCells count="1">
    <mergeCell ref="B2:Q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Assignment</vt:lpstr>
      <vt:lpstr>Q1</vt:lpstr>
      <vt:lpstr>Q2</vt:lpstr>
      <vt:lpstr>Q3</vt:lpstr>
      <vt:lpstr>Sales data</vt:lpstr>
      <vt:lpstr>Q4</vt:lpstr>
      <vt:lpstr>Q5</vt:lpstr>
      <vt:lpstr>Q6</vt:lpstr>
      <vt:lpstr>Q7</vt:lpstr>
      <vt:lpstr>Q8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Nalavade, Abhijeet</dc:creator>
  <cp:lastModifiedBy>Nalavade, Abhijeet</cp:lastModifiedBy>
  <dcterms:created xsi:type="dcterms:W3CDTF">2026-01-03T06:36:16Z</dcterms:created>
  <dcterms:modified xsi:type="dcterms:W3CDTF">2026-01-04T19:00:32Z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2026-01-03T07:48:04Z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c8b4c8d0-2bbe-401d-8d72-c1fa13930f0d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