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8_{5B9C33BD-57D0-41A9-9946-F7FA33D71C83}" xr6:coauthVersionLast="47" xr6:coauthVersionMax="47" xr10:uidLastSave="{00000000-0000-0000-0000-000000000000}"/>
  <bookViews>
    <workbookView xWindow="-108" yWindow="-108" windowWidth="23256" windowHeight="12456" tabRatio="550" activeTab="5" xr2:uid="{00000000-000D-0000-FFFF-FFFF00000000}"/>
  </bookViews>
  <sheets>
    <sheet name="aug 24" sheetId="1" r:id="rId1"/>
    <sheet name="SEPT 24" sheetId="7" r:id="rId2"/>
    <sheet name="oct 24" sheetId="6" r:id="rId3"/>
    <sheet name="NOV 24" sheetId="8" r:id="rId4"/>
    <sheet name="DEC 24" sheetId="9" r:id="rId5"/>
    <sheet name="YEAR" sheetId="10" r:id="rId6"/>
    <sheet name="Chart Data" sheetId="2" state="hidden" r:id="rId7"/>
  </sheets>
  <definedNames>
    <definedName name="BudgetTitle">'aug 24'!$B$1</definedName>
    <definedName name="ColumnTitleRegion1..C4.1">'aug 24'!$C$3</definedName>
    <definedName name="ColumnTitleRegion2..C6.1">'aug 24'!$C$5</definedName>
    <definedName name="ColumnTitleRegion3..C8.1">'aug 24'!$C$7</definedName>
    <definedName name="ColumnTitleRegion4..C10.1">'aug 24'!$C$9</definedName>
    <definedName name="Percentage_of_Income_Spent">'Chart Data'!$B$5</definedName>
    <definedName name="Title2">MonthlyIncome[[#Headers],[ITEM]]</definedName>
    <definedName name="Title3">MonthlyExpenses[[#Headers],[ITEM]]</definedName>
    <definedName name="Title4">#REF!</definedName>
    <definedName name="TotalMonthlyExpenses">'aug 24'!$C$6</definedName>
    <definedName name="TotalMonthlyIncome">'aug 24'!$C$4</definedName>
    <definedName name="TotalMonthlySavings">'aug 24'!$C$8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0" l="1"/>
  <c r="C8" i="10"/>
  <c r="C6" i="10"/>
  <c r="C4" i="10"/>
  <c r="J18" i="7"/>
  <c r="J23" i="7"/>
  <c r="J24" i="1"/>
  <c r="J23" i="1"/>
  <c r="J20" i="1"/>
  <c r="J18" i="1"/>
  <c r="C8" i="9"/>
  <c r="C6" i="9"/>
  <c r="C4" i="9"/>
  <c r="C8" i="8"/>
  <c r="C6" i="8"/>
  <c r="C4" i="8"/>
  <c r="C8" i="6"/>
  <c r="C6" i="6"/>
  <c r="C4" i="6"/>
  <c r="C8" i="7"/>
  <c r="C4" i="7"/>
  <c r="C6" i="1"/>
  <c r="C8" i="1"/>
  <c r="C4" i="1"/>
  <c r="C10" i="9" l="1"/>
  <c r="C10" i="6"/>
  <c r="C6" i="7"/>
  <c r="C10" i="7"/>
  <c r="C10" i="8"/>
  <c r="J6" i="2"/>
  <c r="J5" i="2"/>
  <c r="J4" i="2" s="1"/>
  <c r="H5" i="2"/>
  <c r="H4" i="2" s="1"/>
  <c r="H6" i="2"/>
  <c r="F5" i="2"/>
  <c r="F4" i="2" s="1"/>
  <c r="F6" i="2"/>
  <c r="D5" i="2"/>
  <c r="D4" i="2" s="1"/>
  <c r="D6" i="2"/>
  <c r="C10" i="1"/>
  <c r="B5" i="2"/>
  <c r="B4" i="2" s="1"/>
  <c r="B6" i="2"/>
</calcChain>
</file>

<file path=xl/sharedStrings.xml><?xml version="1.0" encoding="utf-8"?>
<sst xmlns="http://schemas.openxmlformats.org/spreadsheetml/2006/main" count="248" uniqueCount="43">
  <si>
    <t>Summary</t>
  </si>
  <si>
    <t>TOTAL MONTHLY INCOME</t>
  </si>
  <si>
    <t>TOTAL MONTHLY EXPENSES</t>
  </si>
  <si>
    <t>TOTAL MONTHLY SAVINGS</t>
  </si>
  <si>
    <t>CASH BALANCE</t>
  </si>
  <si>
    <t>ITEM</t>
  </si>
  <si>
    <t>AMOUNT</t>
  </si>
  <si>
    <t>DUE DATE</t>
  </si>
  <si>
    <t>DATE</t>
  </si>
  <si>
    <t>Rent/mortgage</t>
  </si>
  <si>
    <t>Electric</t>
  </si>
  <si>
    <t>Other</t>
  </si>
  <si>
    <t>Gas</t>
  </si>
  <si>
    <t>Cell phone</t>
  </si>
  <si>
    <t>Groceries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</si>
  <si>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</si>
  <si>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</si>
  <si>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</si>
  <si>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</si>
  <si>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</si>
  <si>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</si>
  <si>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</si>
  <si>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Car payment</t>
  </si>
  <si>
    <t>CHART DATA</t>
  </si>
  <si>
    <t>Date</t>
  </si>
  <si>
    <t>Percentage of income spent</t>
  </si>
  <si>
    <t>Personal budget</t>
  </si>
  <si>
    <t>Monthly income</t>
  </si>
  <si>
    <t>Income source 1</t>
  </si>
  <si>
    <t>Income source 2</t>
  </si>
  <si>
    <t>Monthly expenses</t>
  </si>
  <si>
    <t>Monthly savings</t>
  </si>
  <si>
    <t>SEPT</t>
  </si>
  <si>
    <t xml:space="preserve">OCT </t>
  </si>
  <si>
    <t>NOV</t>
  </si>
  <si>
    <t>DEC</t>
  </si>
  <si>
    <t>[Date]</t>
  </si>
  <si>
    <t>Investments</t>
  </si>
  <si>
    <t>Food</t>
  </si>
  <si>
    <t>dr</t>
  </si>
  <si>
    <t>TOTAL YEARLY INCOME</t>
  </si>
  <si>
    <t>TOTAL YEARLY EXPENSES</t>
  </si>
  <si>
    <t>TOTAL YEARLY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</si>
</sst>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"/>
    <numFmt numFmtId="165" formatCode="&quot;$&quot;#,##0.00"/>
    <numFmt numFmtId="166" formatCode="&quot;₹&quot;\ #,##0.00"/>
  </numFmts>
  <fonts count="11" x14ac:knownFonts="1">
    <font>
      <sz val="11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24"/>
      <color theme="3" tint="0.24994659260841701"/>
      <name val="Century Gothic"/>
      <family val="2"/>
      <scheme val="min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1"/>
      <color theme="4" tint="-0.24994659260841701"/>
      <name val="Tahoma"/>
      <family val="2"/>
      <scheme val="major"/>
    </font>
    <font>
      <sz val="10"/>
      <color theme="0"/>
      <name val="Century Gothic"/>
      <family val="2"/>
      <scheme val="minor"/>
    </font>
    <font>
      <sz val="11"/>
      <color theme="3" tint="0.2499465926084170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3" tint="0.2499465926084170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10">
    <xf numFmtId="0" fontId="0" fillId="0" borderId="0"/>
    <xf numFmtId="0" fontId="3" fillId="2" borderId="0" applyNumberFormat="0" applyProtection="0">
      <alignment horizontal="left" vertical="center"/>
    </xf>
    <xf numFmtId="0" fontId="4" fillId="0" borderId="0" applyNumberFormat="0" applyProtection="0">
      <alignment horizontal="left"/>
    </xf>
    <xf numFmtId="0" fontId="6" fillId="0" borderId="1" applyNumberFormat="0" applyAlignment="0" applyProtection="0"/>
    <xf numFmtId="164" fontId="2" fillId="0" borderId="0" applyAlignment="0" applyProtection="0"/>
    <xf numFmtId="0" fontId="1" fillId="0" borderId="0" applyNumberFormat="0" applyFill="0" applyBorder="0" applyAlignment="0" applyProtection="0"/>
    <xf numFmtId="164" fontId="2" fillId="0" borderId="0">
      <alignment horizontal="left" vertical="top"/>
    </xf>
    <xf numFmtId="165" fontId="8" fillId="0" borderId="0">
      <alignment horizontal="left" vertical="center"/>
    </xf>
    <xf numFmtId="0" fontId="8" fillId="0" borderId="0">
      <alignment horizontal="left" vertical="center" wrapText="1"/>
    </xf>
    <xf numFmtId="14" fontId="8" fillId="0" borderId="0">
      <alignment horizontal="left" vertical="center"/>
    </xf>
  </cellStyleXfs>
  <cellXfs count="32">
    <xf numFmtId="0" fontId="0" fillId="0" borderId="0" xfId="0"/>
    <xf numFmtId="0" fontId="0" fillId="0" borderId="0" xfId="0" applyAlignment="1">
      <alignment horizontal="left"/>
    </xf>
    <xf numFmtId="9" fontId="5" fillId="0" borderId="0" xfId="0" applyNumberFormat="1" applyFont="1" applyAlignment="1">
      <alignment horizontal="left" vertical="center"/>
    </xf>
    <xf numFmtId="166" fontId="3" fillId="2" borderId="0" xfId="1" applyNumberFormat="1">
      <alignment horizontal="left" vertical="center"/>
    </xf>
    <xf numFmtId="166" fontId="0" fillId="0" borderId="0" xfId="0" applyNumberFormat="1"/>
    <xf numFmtId="166" fontId="4" fillId="0" borderId="0" xfId="2" applyNumberFormat="1">
      <alignment horizontal="left"/>
    </xf>
    <xf numFmtId="166" fontId="0" fillId="0" borderId="0" xfId="0" applyNumberFormat="1" applyAlignment="1">
      <alignment horizontal="left" vertical="center"/>
    </xf>
    <xf numFmtId="166" fontId="6" fillId="0" borderId="1" xfId="3" applyNumberFormat="1"/>
    <xf numFmtId="166" fontId="2" fillId="0" borderId="0" xfId="6" applyNumberFormat="1">
      <alignment horizontal="left" vertical="top"/>
    </xf>
    <xf numFmtId="166" fontId="6" fillId="0" borderId="1" xfId="3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8" applyNumberFormat="1" applyFont="1">
      <alignment horizontal="left" vertical="center" wrapText="1"/>
    </xf>
    <xf numFmtId="166" fontId="8" fillId="0" borderId="0" xfId="7" applyNumberFormat="1">
      <alignment horizontal="left" vertical="center"/>
    </xf>
    <xf numFmtId="166" fontId="8" fillId="0" borderId="0" xfId="8" applyNumberFormat="1">
      <alignment horizontal="left" vertical="center" wrapText="1"/>
    </xf>
    <xf numFmtId="166" fontId="8" fillId="0" borderId="0" xfId="9" applyNumberFormat="1">
      <alignment horizontal="left" vertical="center"/>
    </xf>
    <xf numFmtId="9" fontId="0" fillId="0" borderId="0" xfId="0" applyNumberFormat="1"/>
    <xf numFmtId="9" fontId="10" fillId="0" borderId="0" xfId="0" applyNumberFormat="1" applyFont="1"/>
    <xf numFmtId="166" fontId="4" fillId="0" borderId="0" xfId="2" applyNumberFormat="1" applyProtection="1">
      <alignment horizontal="left"/>
      <protection locked="0"/>
    </xf>
    <xf numFmtId="166" fontId="6" fillId="0" borderId="1" xfId="3" applyNumberFormat="1" applyProtection="1">
      <protection locked="0"/>
    </xf>
    <xf numFmtId="166" fontId="2" fillId="0" borderId="0" xfId="6" applyNumberFormat="1" applyProtection="1">
      <alignment horizontal="left" vertical="top"/>
      <protection locked="0"/>
    </xf>
    <xf numFmtId="166" fontId="6" fillId="0" borderId="1" xfId="3" applyNumberFormat="1" applyAlignment="1" applyProtection="1">
      <alignment horizontal="left"/>
      <protection locked="0"/>
    </xf>
    <xf numFmtId="166" fontId="0" fillId="0" borderId="0" xfId="0" applyNumberFormat="1" applyAlignment="1" applyProtection="1">
      <alignment horizontal="left" vertical="center"/>
      <protection locked="0"/>
    </xf>
    <xf numFmtId="166" fontId="0" fillId="0" borderId="0" xfId="0" applyNumberFormat="1" applyProtection="1">
      <protection locked="0"/>
    </xf>
    <xf numFmtId="166" fontId="4" fillId="0" borderId="0" xfId="2" applyNumberFormat="1" applyProtection="1">
      <alignment horizontal="left"/>
    </xf>
    <xf numFmtId="166" fontId="6" fillId="0" borderId="1" xfId="3" applyNumberFormat="1" applyProtection="1"/>
    <xf numFmtId="166" fontId="6" fillId="0" borderId="1" xfId="3" applyNumberFormat="1" applyAlignment="1" applyProtection="1">
      <alignment horizontal="left"/>
    </xf>
    <xf numFmtId="166" fontId="3" fillId="2" borderId="0" xfId="1" applyNumberFormat="1" applyProtection="1">
      <alignment horizontal="left" vertical="center"/>
      <protection locked="0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6" fontId="7" fillId="0" borderId="0" xfId="0" applyNumberFormat="1" applyFont="1" applyAlignment="1" applyProtection="1">
      <alignment horizontal="center" vertical="center"/>
      <protection locked="0"/>
    </xf>
    <xf numFmtId="166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 applyProtection="1">
      <alignment horizontal="center" vertical="center"/>
      <protection locked="0"/>
    </xf>
  </cellXfs>
  <cellStyles count="10">
    <cellStyle name="Amount" xfId="7" xr:uid="{00000000-0005-0000-0000-000000000000}"/>
    <cellStyle name="Date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tem" xfId="8" xr:uid="{00000000-0005-0000-0000-000006000000}"/>
    <cellStyle name="Normal" xfId="0" builtinId="0" customBuiltin="1"/>
    <cellStyle name="Title" xfId="1" builtinId="15" customBuiltin="1"/>
    <cellStyle name="Totals" xfId="6" xr:uid="{00000000-0005-0000-0000-000009000000}"/>
  </cellStyles>
  <dxfs count="74"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numFmt numFmtId="166" formatCode="&quot;₹&quot;\ #,##0.00"/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>
        <top style="double">
          <color theme="3" tint="9.9948118533890809E-2"/>
        </top>
      </border>
    </dxf>
    <dxf>
      <font>
        <b val="0"/>
        <i val="0"/>
        <color theme="4" tint="-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Personal budget table" defaultPivotStyle="PivotStyleLight16">
    <tableStyle name="Personal budget table" pivot="0" count="3" xr9:uid="{00000000-0011-0000-FFFF-FFFF00000000}">
      <tableStyleElement type="wholeTable" dxfId="73"/>
      <tableStyleElement type="headerRow" dxfId="72"/>
      <tableStyleElement type="totalRow" dxfId="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07067099883893E-2"/>
          <c:y val="0.14398344182519118"/>
          <c:w val="0.86846588414366432"/>
          <c:h val="0.72740194871280794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0.12416047065324262"/>
                  <c:y val="1.3786288447036166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none" lIns="38100" tIns="19050" rIns="38100" bIns="19050" anchor="ctr" anchorCtr="1">
                  <a:noAutofit/>
                </a:bodyPr>
                <a:lstStyle/>
                <a:p>
                  <a:pPr>
                    <a:defRPr sz="5300" b="0" i="0" u="none" strike="noStrike" kern="1200" baseline="0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99457156090782772"/>
                      <c:h val="0.999862272407859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'DEC 24'!$C$4</c:f>
              <c:numCache>
                <c:formatCode>"₹"\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B-4DC7-95A5-0A7B216F541F}"/>
            </c:ext>
          </c:extLst>
        </c:ser>
        <c:ser>
          <c:idx val="1"/>
          <c:order val="1"/>
          <c:tx>
            <c:v>expense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FB-4DC7-95A5-0A7B216F54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'DEC 24'!$C$6</c:f>
              <c:numCache>
                <c:formatCode>"₹"\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B-4DC7-95A5-0A7B216F541F}"/>
            </c:ext>
          </c:extLst>
        </c:ser>
        <c:ser>
          <c:idx val="2"/>
          <c:order val="2"/>
          <c:tx>
            <c:v>savings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'DEC 24'!$C$8</c:f>
              <c:numCache>
                <c:formatCode>"₹"\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FB-4DC7-95A5-0A7B216F54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29504583440421"/>
          <c:y val="0.83159328121704956"/>
          <c:w val="0.67870485754498078"/>
          <c:h val="7.4980980074586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YEAR!$C$4</c:f>
              <c:numCache>
                <c:formatCode>"₹"\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6-4479-8B54-09E8C73DE719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12-4D87-A0D7-75C779871F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YEAR!$C$6</c:f>
              <c:numCache>
                <c:formatCode>"₹"\ #,##0.00</c:formatCode>
                <c:ptCount val="1"/>
                <c:pt idx="0">
                  <c:v>8908.5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16-4479-8B54-09E8C73DE719}"/>
            </c:ext>
          </c:extLst>
        </c:ser>
        <c:ser>
          <c:idx val="2"/>
          <c:order val="2"/>
          <c:tx>
            <c:v>SAVINGS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YEAR!$C$8</c:f>
              <c:numCache>
                <c:formatCode>"₹"\ #,##0.00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16-4479-8B54-09E8C73DE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29504583440421"/>
          <c:y val="0.83159328121704956"/>
          <c:w val="0.64209394711736978"/>
          <c:h val="6.6892074767756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 </c:v>
              </c:pt>
            </c:strLit>
          </c:cat>
          <c:val>
            <c:numRef>
              <c:f>'aug 24'!$C$4</c:f>
              <c:numCache>
                <c:formatCode>"₹"\ #,##0.00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E4-43DA-8A6E-9087B1F74C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 </c:v>
              </c:pt>
            </c:strLit>
          </c:cat>
          <c:val>
            <c:numRef>
              <c:f>'aug 24'!$C$6</c:f>
              <c:numCache>
                <c:formatCode>"₹"\ #,##0.00</c:formatCode>
                <c:ptCount val="1"/>
                <c:pt idx="0">
                  <c:v>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ser>
          <c:idx val="2"/>
          <c:order val="2"/>
          <c:tx>
            <c:v>Savings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'aug 24'!$C$8</c:f>
              <c:numCache>
                <c:formatCode>"₹"\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1-4BCF-A2FB-265BE11DE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29504583440421"/>
          <c:y val="0.83159328121704956"/>
          <c:w val="0.67870495416559573"/>
          <c:h val="7.1270905987496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54-438B-AFE8-B61FF3F421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54-438B-AFE8-B61FF3F4211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'Chart Data'!$D$4:$D$5</c:f>
              <c:numCache>
                <c:formatCode>0%</c:formatCode>
                <c:ptCount val="2"/>
                <c:pt idx="0">
                  <c:v>0.65325</c:v>
                </c:pt>
                <c:pt idx="1">
                  <c:v>0.34675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54-438B-AFE8-B61FF3F421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CHART </c:v>
              </c:pt>
            </c:strLit>
          </c:cat>
          <c:val>
            <c:numRef>
              <c:f>'SEPT 24'!$C$4</c:f>
              <c:numCache>
                <c:formatCode>"₹"\ #,##0.00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9-4DD3-9B0E-262823F0627B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A9-4DD3-9B0E-262823F062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CHART </c:v>
              </c:pt>
            </c:strLit>
          </c:cat>
          <c:val>
            <c:numRef>
              <c:f>'SEPT 24'!$C$6</c:f>
              <c:numCache>
                <c:formatCode>"₹"\ #,##0.00</c:formatCode>
                <c:ptCount val="1"/>
                <c:pt idx="0">
                  <c:v>693.5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9-4DD3-9B0E-262823F0627B}"/>
            </c:ext>
          </c:extLst>
        </c:ser>
        <c:ser>
          <c:idx val="2"/>
          <c:order val="2"/>
          <c:tx>
            <c:v>Savings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CHART </c:v>
              </c:pt>
            </c:strLit>
          </c:cat>
          <c:val>
            <c:numRef>
              <c:f>'SEPT 24'!$C$8</c:f>
              <c:numCache>
                <c:formatCode>"₹"\ #,##0.00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A9-4DD3-9B0E-262823F062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29504583440421"/>
          <c:y val="0.83159328121704956"/>
          <c:w val="0.67870495416559573"/>
          <c:h val="7.1270905987496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94356513516606E-2"/>
          <c:y val="0.11685161447842274"/>
          <c:w val="0.86846588414366432"/>
          <c:h val="0.72740194871280794"/>
        </c:manualLayout>
      </c:layout>
      <c:doughnut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71-48D8-93CF-29764B7F3EB7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71-48D8-93CF-29764B7F3EB7}"/>
              </c:ext>
            </c:extLst>
          </c:dPt>
          <c:dLbls>
            <c:dLbl>
              <c:idx val="0"/>
              <c:layout>
                <c:manualLayout>
                  <c:x val="-4.6208188622886809E-2"/>
                  <c:y val="-0.207364493682475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2183780057795799"/>
                      <c:h val="0.647209302325581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B71-48D8-93CF-29764B7F3E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71-48D8-93CF-29764B7F3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Data'!$F$4:$F$5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71-48D8-93CF-29764B7F3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CHART </c:v>
              </c:pt>
            </c:strLit>
          </c:cat>
          <c:val>
            <c:numRef>
              <c:f>'oct 24'!$C$4</c:f>
              <c:numCache>
                <c:formatCode>"₹"\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7-47E6-9DE9-829B8C7763B8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B7-47E6-9DE9-829B8C7763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CHART </c:v>
              </c:pt>
            </c:strLit>
          </c:cat>
          <c:val>
            <c:numRef>
              <c:f>'oct 24'!$C$6</c:f>
              <c:numCache>
                <c:formatCode>"₹"\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B7-47E6-9DE9-829B8C7763B8}"/>
            </c:ext>
          </c:extLst>
        </c:ser>
        <c:ser>
          <c:idx val="2"/>
          <c:order val="2"/>
          <c:tx>
            <c:v>Savings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CHART </c:v>
              </c:pt>
            </c:strLit>
          </c:cat>
          <c:val>
            <c:numRef>
              <c:f>'oct 24'!$C$8</c:f>
              <c:numCache>
                <c:formatCode>"₹"\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7-47E6-9DE9-829B8C7763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29504583440421"/>
          <c:y val="0.83159328121704956"/>
          <c:w val="0.67870495416559573"/>
          <c:h val="7.1270905987496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94356513516606E-2"/>
          <c:y val="0.11685161447842274"/>
          <c:w val="0.86846588414366432"/>
          <c:h val="0.7274019487128079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9-413D-8FC4-CD279B3028AD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9-413D-8FC4-CD279B3028AD}"/>
              </c:ext>
            </c:extLst>
          </c:dPt>
          <c:dLbls>
            <c:dLbl>
              <c:idx val="0"/>
              <c:layout>
                <c:manualLayout>
                  <c:x val="-2.4015832752991094E-2"/>
                  <c:y val="-0.293008545732731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57374582534833241"/>
                      <c:h val="0.459006605217001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DA9-413D-8FC4-CD279B3028A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68162238274121467"/>
                      <c:h val="0.2684834123222748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DA9-413D-8FC4-CD279B3028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rgbClr val="2A2A29">
                        <a:lumMod val="75000"/>
                        <a:lumOff val="2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Data'!$H$4:$H$5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A9-413D-8FC4-CD279B3028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CHART </c:v>
              </c:pt>
            </c:strLit>
          </c:cat>
          <c:val>
            <c:numRef>
              <c:f>'NOV 24'!$C$4</c:f>
              <c:numCache>
                <c:formatCode>"₹"\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0-4B54-B5B8-DFBFE80D2939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A0-4B54-B5B8-DFBFE80D29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CHART </c:v>
              </c:pt>
            </c:strLit>
          </c:cat>
          <c:val>
            <c:numRef>
              <c:f>'NOV 24'!$C$6</c:f>
              <c:numCache>
                <c:formatCode>"₹"\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0-4B54-B5B8-DFBFE80D2939}"/>
            </c:ext>
          </c:extLst>
        </c:ser>
        <c:ser>
          <c:idx val="2"/>
          <c:order val="2"/>
          <c:tx>
            <c:v>Savings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CHART </c:v>
              </c:pt>
            </c:strLit>
          </c:cat>
          <c:val>
            <c:numRef>
              <c:f>'NOV 24'!$C$8</c:f>
              <c:numCache>
                <c:formatCode>"₹"\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A0-4B54-B5B8-DFBFE80D29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29504583440421"/>
          <c:y val="0.83159328121704956"/>
          <c:w val="0.67870495416559573"/>
          <c:h val="7.1270905987496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307067099883893E-2"/>
          <c:y val="0.14398344182519118"/>
          <c:w val="0.86846588414366432"/>
          <c:h val="0.7274019487128079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4E-4E2E-9B67-389CAE612E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4E-4E2E-9B67-389CAE612EF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4E-4E2E-9B67-389CAE612EF8}"/>
                </c:ext>
              </c:extLst>
            </c:dLbl>
            <c:dLbl>
              <c:idx val="1"/>
              <c:layout>
                <c:manualLayout>
                  <c:x val="0.1660589737947398"/>
                  <c:y val="-0.218349132360080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4145418942923738"/>
                      <c:h val="0.556810721781394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B4E-4E2E-9B67-389CAE612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Data'!$J$4:$J$5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E-4E2E-9B67-389CAE612E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419099</xdr:rowOff>
    </xdr:from>
    <xdr:to>
      <xdr:col>2</xdr:col>
      <xdr:colOff>9525</xdr:colOff>
      <xdr:row>11</xdr:row>
      <xdr:rowOff>28575</xdr:rowOff>
    </xdr:to>
    <xdr:graphicFrame macro="">
      <xdr:nvGraphicFramePr>
        <xdr:cNvPr id="4" name="chtIncomePct" descr="Donut chart showing percentage of income spen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312420</xdr:colOff>
      <xdr:row>2</xdr:row>
      <xdr:rowOff>93345</xdr:rowOff>
    </xdr:from>
    <xdr:to>
      <xdr:col>8</xdr:col>
      <xdr:colOff>741045</xdr:colOff>
      <xdr:row>10</xdr:row>
      <xdr:rowOff>182534</xdr:rowOff>
    </xdr:to>
    <xdr:graphicFrame macro="">
      <xdr:nvGraphicFramePr>
        <xdr:cNvPr id="2" name="chtIncomeExpenses" descr="Column bar chart comparing income and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137160</xdr:rowOff>
    </xdr:from>
    <xdr:to>
      <xdr:col>1</xdr:col>
      <xdr:colOff>2918460</xdr:colOff>
      <xdr:row>9</xdr:row>
      <xdr:rowOff>281940</xdr:rowOff>
    </xdr:to>
    <xdr:graphicFrame macro="">
      <xdr:nvGraphicFramePr>
        <xdr:cNvPr id="2" name="chtIncomePct" descr="Donut chart showing percentage of income spent">
          <a:extLst>
            <a:ext uri="{FF2B5EF4-FFF2-40B4-BE49-F238E27FC236}">
              <a16:creationId xmlns:a16="http://schemas.microsoft.com/office/drawing/2014/main" id="{8A8957B2-23F1-4D26-ADAC-A357878A5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312420</xdr:colOff>
      <xdr:row>2</xdr:row>
      <xdr:rowOff>93345</xdr:rowOff>
    </xdr:from>
    <xdr:to>
      <xdr:col>9</xdr:col>
      <xdr:colOff>32385</xdr:colOff>
      <xdr:row>10</xdr:row>
      <xdr:rowOff>15240</xdr:rowOff>
    </xdr:to>
    <xdr:graphicFrame macro="">
      <xdr:nvGraphicFramePr>
        <xdr:cNvPr id="3" name="chtIncomeExpenses" descr="Column bar chart comparing income and expenses">
          <a:extLst>
            <a:ext uri="{FF2B5EF4-FFF2-40B4-BE49-F238E27FC236}">
              <a16:creationId xmlns:a16="http://schemas.microsoft.com/office/drawing/2014/main" id="{7C415A0F-1C56-42A3-90BB-DFEA40C10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137160</xdr:rowOff>
    </xdr:from>
    <xdr:to>
      <xdr:col>1</xdr:col>
      <xdr:colOff>2857500</xdr:colOff>
      <xdr:row>10</xdr:row>
      <xdr:rowOff>121920</xdr:rowOff>
    </xdr:to>
    <xdr:graphicFrame macro="">
      <xdr:nvGraphicFramePr>
        <xdr:cNvPr id="2" name="chtIncomePct" descr="Donut chart showing percentage of income spent">
          <a:extLst>
            <a:ext uri="{FF2B5EF4-FFF2-40B4-BE49-F238E27FC236}">
              <a16:creationId xmlns:a16="http://schemas.microsoft.com/office/drawing/2014/main" id="{9CE6235A-65A4-4C8D-9B3D-D0C26E6B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312420</xdr:colOff>
      <xdr:row>2</xdr:row>
      <xdr:rowOff>93345</xdr:rowOff>
    </xdr:from>
    <xdr:to>
      <xdr:col>8</xdr:col>
      <xdr:colOff>817245</xdr:colOff>
      <xdr:row>9</xdr:row>
      <xdr:rowOff>381000</xdr:rowOff>
    </xdr:to>
    <xdr:graphicFrame macro="">
      <xdr:nvGraphicFramePr>
        <xdr:cNvPr id="3" name="chtIncomeExpenses" descr="Column bar chart comparing income and expenses">
          <a:extLst>
            <a:ext uri="{FF2B5EF4-FFF2-40B4-BE49-F238E27FC236}">
              <a16:creationId xmlns:a16="http://schemas.microsoft.com/office/drawing/2014/main" id="{F3E62370-04DF-4ADA-BAC5-B52BAE4AC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137160</xdr:rowOff>
    </xdr:from>
    <xdr:to>
      <xdr:col>1</xdr:col>
      <xdr:colOff>2979420</xdr:colOff>
      <xdr:row>10</xdr:row>
      <xdr:rowOff>60960</xdr:rowOff>
    </xdr:to>
    <xdr:graphicFrame macro="">
      <xdr:nvGraphicFramePr>
        <xdr:cNvPr id="2" name="chtIncomePct" descr="Donut chart showing percentage of income spent">
          <a:extLst>
            <a:ext uri="{FF2B5EF4-FFF2-40B4-BE49-F238E27FC236}">
              <a16:creationId xmlns:a16="http://schemas.microsoft.com/office/drawing/2014/main" id="{AF5C7ED1-1F52-4771-AFFC-B1D4D1E39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312420</xdr:colOff>
      <xdr:row>2</xdr:row>
      <xdr:rowOff>93345</xdr:rowOff>
    </xdr:from>
    <xdr:to>
      <xdr:col>9</xdr:col>
      <xdr:colOff>108585</xdr:colOff>
      <xdr:row>10</xdr:row>
      <xdr:rowOff>205740</xdr:rowOff>
    </xdr:to>
    <xdr:graphicFrame macro="">
      <xdr:nvGraphicFramePr>
        <xdr:cNvPr id="3" name="chtIncomeExpenses" descr="Column bar chart comparing income and expenses">
          <a:extLst>
            <a:ext uri="{FF2B5EF4-FFF2-40B4-BE49-F238E27FC236}">
              <a16:creationId xmlns:a16="http://schemas.microsoft.com/office/drawing/2014/main" id="{96E3ACD9-FD3A-4D29-90BA-1AAEA6502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419099</xdr:rowOff>
    </xdr:from>
    <xdr:to>
      <xdr:col>2</xdr:col>
      <xdr:colOff>70485</xdr:colOff>
      <xdr:row>9</xdr:row>
      <xdr:rowOff>464820</xdr:rowOff>
    </xdr:to>
    <xdr:graphicFrame macro="">
      <xdr:nvGraphicFramePr>
        <xdr:cNvPr id="2" name="chtIncomePct" descr="Donut chart showing percentage of income spent">
          <a:extLst>
            <a:ext uri="{FF2B5EF4-FFF2-40B4-BE49-F238E27FC236}">
              <a16:creationId xmlns:a16="http://schemas.microsoft.com/office/drawing/2014/main" id="{490B53D5-1341-4D43-8277-D026C1DF4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312420</xdr:colOff>
      <xdr:row>2</xdr:row>
      <xdr:rowOff>93345</xdr:rowOff>
    </xdr:from>
    <xdr:to>
      <xdr:col>8</xdr:col>
      <xdr:colOff>817245</xdr:colOff>
      <xdr:row>10</xdr:row>
      <xdr:rowOff>15240</xdr:rowOff>
    </xdr:to>
    <xdr:graphicFrame macro="">
      <xdr:nvGraphicFramePr>
        <xdr:cNvPr id="3" name="chtIncomeExpenses" descr="Column bar chart comparing income and expenses">
          <a:extLst>
            <a:ext uri="{FF2B5EF4-FFF2-40B4-BE49-F238E27FC236}">
              <a16:creationId xmlns:a16="http://schemas.microsoft.com/office/drawing/2014/main" id="{4C3EEB67-C378-46C3-A328-CD2CD96BE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312420</xdr:colOff>
      <xdr:row>2</xdr:row>
      <xdr:rowOff>93345</xdr:rowOff>
    </xdr:from>
    <xdr:to>
      <xdr:col>10</xdr:col>
      <xdr:colOff>106680</xdr:colOff>
      <xdr:row>11</xdr:row>
      <xdr:rowOff>53340</xdr:rowOff>
    </xdr:to>
    <xdr:graphicFrame macro="">
      <xdr:nvGraphicFramePr>
        <xdr:cNvPr id="3" name="chtIncomeExpenses" descr="Column bar chart comparing income and expenses">
          <a:extLst>
            <a:ext uri="{FF2B5EF4-FFF2-40B4-BE49-F238E27FC236}">
              <a16:creationId xmlns:a16="http://schemas.microsoft.com/office/drawing/2014/main" id="{FC958EFD-C73B-41BC-8846-04E5A822A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onthlyIncome" displayName="MonthlyIncome" ref="B13:C16" totalsRowShown="0" headerRowDxfId="70" dataDxfId="69" headerRowCellStyle="Heading 2">
  <autoFilter ref="B13:C16" xr:uid="{00000000-0009-0000-0100-000004000000}"/>
  <tableColumns count="2">
    <tableColumn id="1" xr3:uid="{00000000-0010-0000-0000-000001000000}" name="ITEM" dataDxfId="68" dataCellStyle="Item"/>
    <tableColumn id="2" xr3:uid="{00000000-0010-0000-0000-000002000000}" name="AMOUNT" dataDxfId="67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4345AF-F230-4A76-8BC5-560E7126A621}" name="MonthlyIncome4211" displayName="MonthlyIncome4211" ref="B13:C16" totalsRowShown="0" headerRowDxfId="31" dataDxfId="30" headerRowCellStyle="Heading 2">
  <autoFilter ref="B13:C16" xr:uid="{884345AF-F230-4A76-8BC5-560E7126A621}"/>
  <tableColumns count="2">
    <tableColumn id="1" xr3:uid="{3E459F76-B0AA-492D-A1D9-7D60D20D44FB}" name="ITEM" dataDxfId="29" dataCellStyle="Item"/>
    <tableColumn id="2" xr3:uid="{63E3CF3A-73F7-48DE-9EA5-51E94C80EA1B}" name="AMOUNT" dataDxfId="28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C45C2F5-BB2F-4D57-BA62-2EE47634878A}" name="MonthlyExpenses6812" displayName="MonthlyExpenses6812" ref="H13:J26" totalsRowShown="0" headerRowDxfId="27" dataDxfId="26" headerRowCellStyle="Heading 2">
  <autoFilter ref="H13:J26" xr:uid="{7C45C2F5-BB2F-4D57-BA62-2EE47634878A}"/>
  <tableColumns count="3">
    <tableColumn id="1" xr3:uid="{A49FA9D0-5E77-4556-AFD6-1BC23E49B01A}" name="ITEM" dataDxfId="25" dataCellStyle="Item"/>
    <tableColumn id="2" xr3:uid="{FEFCCE4C-91DB-4BF6-85A6-31330B1A0648}" name="DUE DATE" dataDxfId="24" dataCellStyle="Date"/>
    <tableColumn id="3" xr3:uid="{50EC175B-255D-4EC4-81B5-10B366E894A0}" name="AMOUNT" dataDxfId="23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86BD35A-660C-43A8-89CF-2170FFD23061}" name="Savings371013" displayName="Savings371013" ref="M13:N16" totalsRowShown="0" headerRowDxfId="22" dataDxfId="21" headerRowCellStyle="Heading 2">
  <autoFilter ref="M13:N16" xr:uid="{386BD35A-660C-43A8-89CF-2170FFD23061}"/>
  <tableColumns count="2">
    <tableColumn id="1" xr3:uid="{CB852A63-041F-4209-A779-1A8115D97C7C}" name="DATE" dataDxfId="20" dataCellStyle="Date"/>
    <tableColumn id="2" xr3:uid="{D47F06A1-5EC1-4ADF-BBC4-D648CC993F9A}" name="AMOUNT" dataDxfId="19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E20D47-371B-4501-ADE9-A4BFA1179528}" name="MonthlyIncome14" displayName="MonthlyIncome14" ref="B13:C16" totalsRowShown="0" headerRowDxfId="18" dataDxfId="17" headerRowCellStyle="Heading 2">
  <autoFilter ref="B13:C16" xr:uid="{FAE20D47-371B-4501-ADE9-A4BFA1179528}"/>
  <tableColumns count="2">
    <tableColumn id="1" xr3:uid="{1BCC3F39-5DF3-4D7E-B4E7-8BE9407D5B29}" name="ITEM" dataDxfId="16" dataCellStyle="Item"/>
    <tableColumn id="2" xr3:uid="{D3481DE5-1F2E-48FA-A921-02ED754589A7}" name="AMOUNT" dataDxfId="15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4BF5143-7CFC-4E1C-BE5D-7353A4921A08}" name="MonthlyExpenses15" displayName="MonthlyExpenses15" ref="H13:J26" totalsRowShown="0" headerRowDxfId="14" dataDxfId="13" headerRowCellStyle="Heading 2">
  <autoFilter ref="H13:J26" xr:uid="{B4BF5143-7CFC-4E1C-BE5D-7353A4921A08}"/>
  <tableColumns count="3">
    <tableColumn id="1" xr3:uid="{1D89F283-B731-4555-BA88-7004C75E4041}" name="ITEM" dataDxfId="12" dataCellStyle="Item"/>
    <tableColumn id="2" xr3:uid="{D004D697-1029-4382-8C01-BFE30B0A7AC2}" name="DUE DATE" dataDxfId="11" dataCellStyle="Date"/>
    <tableColumn id="3" xr3:uid="{2D9C09B6-F0FA-4A50-BFDE-C3CEF2A59AFC}" name="AMOUNT" dataDxfId="10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1BCE1D3-E617-4F9C-96D1-65B24FEB0862}" name="Savings316" displayName="Savings316" ref="M13:N16" totalsRowShown="0" headerRowDxfId="9" dataDxfId="8" headerRowCellStyle="Heading 2">
  <autoFilter ref="M13:N16" xr:uid="{F1BCE1D3-E617-4F9C-96D1-65B24FEB0862}"/>
  <tableColumns count="2">
    <tableColumn id="1" xr3:uid="{2327E75C-6E20-439E-9AB3-602B6D8AA1B9}" name="DATE" dataDxfId="7" dataCellStyle="Date"/>
    <tableColumn id="2" xr3:uid="{00D5ABD4-CED7-4F15-98D9-B98C465F5143}" name="AMOUNT" dataDxfId="6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MonthlyExpenses" displayName="MonthlyExpenses" ref="H13:J26" totalsRowShown="0" headerRowDxfId="66" dataDxfId="65" headerRowCellStyle="Heading 2">
  <autoFilter ref="H13:J26" xr:uid="{00000000-0009-0000-0100-000008000000}"/>
  <tableColumns count="3">
    <tableColumn id="1" xr3:uid="{00000000-0010-0000-0100-000001000000}" name="ITEM" dataDxfId="64" dataCellStyle="Item"/>
    <tableColumn id="2" xr3:uid="{00000000-0010-0000-0100-000002000000}" name="DUE DATE" dataDxfId="63" dataCellStyle="Date"/>
    <tableColumn id="3" xr3:uid="{00000000-0010-0000-0100-000003000000}" name="AMOUNT" dataDxfId="62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5B6162-6792-43E8-99E8-70D0B39E7CDF}" name="Savings3" displayName="Savings3" ref="M13:N16" totalsRowShown="0" headerRowDxfId="61" dataDxfId="60" headerRowCellStyle="Heading 2">
  <autoFilter ref="M13:N16" xr:uid="{1B5B6162-6792-43E8-99E8-70D0B39E7CDF}"/>
  <tableColumns count="2">
    <tableColumn id="1" xr3:uid="{D87F1351-8285-43B1-BBBD-E110190F9C2C}" name="DATE" dataDxfId="59" dataCellStyle="Date"/>
    <tableColumn id="2" xr3:uid="{5436A6DB-B811-4B1B-9804-04BBF626EFA5}" name="AMOUNT" dataDxfId="58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DBC79-DABA-4805-83BF-B1DABE7665EB}" name="MonthlyIncome42" displayName="MonthlyIncome42" ref="B13:C16" totalsRowShown="0" headerRowDxfId="57" dataDxfId="56" headerRowCellStyle="Heading 2">
  <autoFilter ref="B13:C16" xr:uid="{9D1DBC79-DABA-4805-83BF-B1DABE7665EB}"/>
  <tableColumns count="2">
    <tableColumn id="1" xr3:uid="{E1F4A639-A6C0-457E-9C7E-0DDF35EE6FDA}" name="ITEM" dataDxfId="55" dataCellStyle="Item"/>
    <tableColumn id="2" xr3:uid="{FFDF040D-5E51-4F19-8A2A-5FED0194872D}" name="AMOUNT" dataDxfId="54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DECD29-81C9-4463-AC14-17D22689680B}" name="MonthlyExpenses68" displayName="MonthlyExpenses68" ref="H13:J26" totalsRowShown="0" headerRowDxfId="53" dataDxfId="52" headerRowCellStyle="Heading 2">
  <autoFilter ref="H13:J26" xr:uid="{1EDECD29-81C9-4463-AC14-17D22689680B}"/>
  <tableColumns count="3">
    <tableColumn id="1" xr3:uid="{B7887B03-E273-44D2-AFC0-C33FB3EB8589}" name="ITEM" dataDxfId="51" dataCellStyle="Item"/>
    <tableColumn id="2" xr3:uid="{DB6F3814-EFDF-4A5D-8EE7-CD44FF2167D1}" name="DUE DATE" dataDxfId="50" dataCellStyle="Date"/>
    <tableColumn id="3" xr3:uid="{7DF4CDF4-1545-4056-BC91-B38D09A0F2F3}" name="AMOUNT" dataDxfId="49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27DFF5-2EAC-41BB-A22E-A61B8EED4488}" name="Savings3710" displayName="Savings3710" ref="M13:N16" totalsRowShown="0" headerRowDxfId="48" dataDxfId="47" headerRowCellStyle="Heading 2">
  <autoFilter ref="M13:N16" xr:uid="{4727DFF5-2EAC-41BB-A22E-A61B8EED4488}"/>
  <tableColumns count="2">
    <tableColumn id="1" xr3:uid="{A0E00BF8-E62C-4AC7-AF26-5971FEE0F303}" name="DATE" dataDxfId="46" dataCellStyle="Date"/>
    <tableColumn id="2" xr3:uid="{CA48A973-AF92-454E-A8DC-032994595875}" name="AMOUNT" dataDxfId="45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1E08E-F944-4062-A02E-551A54CACBF9}" name="MonthlyIncome4" displayName="MonthlyIncome4" ref="B13:C16" totalsRowShown="0" headerRowDxfId="44" dataDxfId="43" headerRowCellStyle="Heading 2">
  <autoFilter ref="B13:C16" xr:uid="{4B11E08E-F944-4062-A02E-551A54CACBF9}"/>
  <tableColumns count="2">
    <tableColumn id="1" xr3:uid="{70A300B2-8170-417B-A80C-3D37AE35C238}" name="ITEM" dataDxfId="42" dataCellStyle="Item"/>
    <tableColumn id="2" xr3:uid="{7CBE44BD-AC7D-40EA-8C6C-A65ED15F107C}" name="AMOUNT" dataDxfId="41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income sources and amounts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A0606C-A7C1-4588-A189-1173E71A2042}" name="MonthlyExpenses6" displayName="MonthlyExpenses6" ref="H13:J26" totalsRowShown="0" headerRowDxfId="40" dataDxfId="39" headerRowCellStyle="Heading 2">
  <autoFilter ref="H13:J26" xr:uid="{75A0606C-A7C1-4588-A189-1173E71A2042}"/>
  <tableColumns count="3">
    <tableColumn id="1" xr3:uid="{0E51E986-9420-484F-8146-230B0ABDABC8}" name="ITEM" dataDxfId="38" dataCellStyle="Item"/>
    <tableColumn id="2" xr3:uid="{487C9BB0-C735-4678-95AB-A6A183928615}" name="DUE DATE" dataDxfId="37" dataCellStyle="Date"/>
    <tableColumn id="3" xr3:uid="{77A781C4-7B39-416B-B57D-5C735282EBFE}" name="AMOUNT" dataDxfId="36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, their due date and amounts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020465-89C7-4EA2-A9FE-5F41AB3F6FA9}" name="Savings37" displayName="Savings37" ref="M13:N16" totalsRowShown="0" headerRowDxfId="35" dataDxfId="34" headerRowCellStyle="Heading 2">
  <autoFilter ref="M13:N16" xr:uid="{5C020465-89C7-4EA2-A9FE-5F41AB3F6FA9}"/>
  <tableColumns count="2">
    <tableColumn id="1" xr3:uid="{E1DC6B5E-3867-4CC7-8E12-A60F5A30A990}" name="DATE" dataDxfId="33" dataCellStyle="Date"/>
    <tableColumn id="2" xr3:uid="{57396C7C-2D72-4086-997B-2AC80B164FFE}" name="AMOUNT" dataDxfId="32" dataCellStyle="Amount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Summary="Enter monthly saving amounts and dates in this table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P26"/>
  <sheetViews>
    <sheetView showGridLines="0" zoomScaleNormal="100" workbookViewId="0">
      <selection sqref="A1:XFD1048576"/>
    </sheetView>
  </sheetViews>
  <sheetFormatPr defaultColWidth="9" defaultRowHeight="27.75" customHeight="1" x14ac:dyDescent="0.25"/>
  <cols>
    <col min="1" max="1" width="2.59765625" style="4" customWidth="1"/>
    <col min="2" max="2" width="40.59765625" style="10" customWidth="1"/>
    <col min="3" max="3" width="29.59765625" style="4" customWidth="1"/>
    <col min="4" max="4" width="0.796875" style="4" customWidth="1"/>
    <col min="5" max="7" width="9" style="10"/>
    <col min="8" max="8" width="18.5" style="10" bestFit="1" customWidth="1"/>
    <col min="9" max="9" width="11.296875" style="10" bestFit="1" customWidth="1"/>
    <col min="10" max="10" width="10.19921875" style="10" bestFit="1" customWidth="1"/>
    <col min="11" max="13" width="9" style="10"/>
    <col min="14" max="14" width="9.3984375" style="10" bestFit="1" customWidth="1"/>
    <col min="15" max="15" width="9" style="10"/>
    <col min="16" max="16" width="9" style="1"/>
    <col min="17" max="16384" width="9" style="10"/>
  </cols>
  <sheetData>
    <row r="1" spans="1:15" s="3" customFormat="1" ht="40.5" customHeight="1" x14ac:dyDescent="0.25">
      <c r="B1" s="3" t="s">
        <v>26</v>
      </c>
    </row>
    <row r="2" spans="1:15" s="6" customFormat="1" ht="33" customHeight="1" x14ac:dyDescent="0.3">
      <c r="A2" s="4"/>
      <c r="B2" s="17" t="s">
        <v>25</v>
      </c>
      <c r="C2" s="5" t="s">
        <v>0</v>
      </c>
      <c r="D2" s="5"/>
    </row>
    <row r="3" spans="1:15" s="6" customFormat="1" ht="18.75" customHeight="1" x14ac:dyDescent="0.25">
      <c r="A3" s="4"/>
      <c r="B3" s="29"/>
      <c r="C3" s="7" t="s">
        <v>1</v>
      </c>
      <c r="D3" s="7"/>
      <c r="E3" s="30"/>
      <c r="F3" s="30"/>
      <c r="G3" s="30"/>
      <c r="H3" s="30"/>
      <c r="I3" s="30"/>
    </row>
    <row r="4" spans="1:15" s="6" customFormat="1" ht="46.5" customHeight="1" x14ac:dyDescent="0.25">
      <c r="A4" s="4"/>
      <c r="B4" s="29"/>
      <c r="C4" s="8">
        <f>SUM(MonthlyIncome[[#All],[AMOUNT]])</f>
        <v>8000</v>
      </c>
      <c r="D4" s="8"/>
      <c r="E4" s="30"/>
      <c r="F4" s="30"/>
      <c r="G4" s="30"/>
      <c r="H4" s="30"/>
      <c r="I4" s="30"/>
    </row>
    <row r="5" spans="1:15" s="6" customFormat="1" ht="18.75" customHeight="1" x14ac:dyDescent="0.25">
      <c r="A5" s="4"/>
      <c r="B5" s="29"/>
      <c r="C5" s="9" t="s">
        <v>2</v>
      </c>
      <c r="D5" s="9"/>
      <c r="E5" s="30"/>
      <c r="F5" s="30"/>
      <c r="G5" s="30"/>
      <c r="H5" s="30"/>
      <c r="I5" s="30"/>
    </row>
    <row r="6" spans="1:15" s="6" customFormat="1" ht="46.5" customHeight="1" x14ac:dyDescent="0.25">
      <c r="A6" s="4"/>
      <c r="B6" s="29"/>
      <c r="C6" s="8">
        <f>SUM(MonthlyExpenses[AMOUNT])</f>
        <v>8215</v>
      </c>
      <c r="D6" s="8"/>
      <c r="E6" s="30"/>
      <c r="F6" s="30"/>
      <c r="G6" s="30"/>
      <c r="H6" s="30"/>
      <c r="I6" s="30"/>
    </row>
    <row r="7" spans="1:15" s="6" customFormat="1" ht="18.75" customHeight="1" x14ac:dyDescent="0.25">
      <c r="A7" s="4"/>
      <c r="B7" s="29"/>
      <c r="C7" s="9" t="s">
        <v>3</v>
      </c>
      <c r="D7" s="9"/>
      <c r="E7" s="30"/>
      <c r="F7" s="30"/>
      <c r="G7" s="30"/>
      <c r="H7" s="30"/>
      <c r="I7" s="30"/>
    </row>
    <row r="8" spans="1:15" s="6" customFormat="1" ht="46.5" customHeight="1" x14ac:dyDescent="0.25">
      <c r="A8" s="4"/>
      <c r="B8" s="29"/>
      <c r="C8" s="8">
        <f>SUM(Savings3[AMOUNT])</f>
        <v>0</v>
      </c>
      <c r="D8" s="8"/>
      <c r="E8" s="30"/>
      <c r="F8" s="30"/>
      <c r="G8" s="30"/>
      <c r="H8" s="30"/>
      <c r="I8" s="30"/>
    </row>
    <row r="9" spans="1:15" s="6" customFormat="1" ht="18.75" customHeight="1" x14ac:dyDescent="0.25">
      <c r="A9" s="4"/>
      <c r="B9" s="29"/>
      <c r="C9" s="9" t="s">
        <v>4</v>
      </c>
      <c r="D9" s="9"/>
      <c r="E9" s="30"/>
      <c r="F9" s="30"/>
      <c r="G9" s="30"/>
      <c r="H9" s="30"/>
      <c r="I9" s="30"/>
    </row>
    <row r="10" spans="1:15" s="6" customFormat="1" ht="46.5" customHeight="1" x14ac:dyDescent="0.25">
      <c r="A10" s="4"/>
      <c r="B10" s="29"/>
      <c r="C10" s="8">
        <f>TotalMonthlyIncome-TotalMonthlyExpenses-TotalMonthlySavings</f>
        <v>-215</v>
      </c>
      <c r="D10" s="8"/>
      <c r="E10" s="30"/>
      <c r="F10" s="30"/>
      <c r="G10" s="30"/>
      <c r="H10" s="30"/>
      <c r="I10" s="30"/>
    </row>
    <row r="11" spans="1:15" s="10" customFormat="1" ht="27.75" customHeight="1" x14ac:dyDescent="0.25">
      <c r="A11" s="4"/>
      <c r="C11" s="4"/>
      <c r="D11" s="4"/>
      <c r="E11" s="30"/>
      <c r="F11" s="30"/>
      <c r="G11" s="30"/>
      <c r="H11" s="30"/>
      <c r="I11" s="30"/>
    </row>
    <row r="12" spans="1:15" s="10" customFormat="1" ht="27.75" customHeight="1" x14ac:dyDescent="0.3">
      <c r="A12" s="6"/>
      <c r="B12" s="5" t="s">
        <v>27</v>
      </c>
      <c r="C12" s="4"/>
      <c r="D12" s="6"/>
      <c r="E12" s="6"/>
      <c r="F12" s="6"/>
      <c r="G12" s="6"/>
      <c r="H12" s="5" t="s">
        <v>30</v>
      </c>
      <c r="I12" s="4"/>
      <c r="J12" s="5"/>
      <c r="L12" s="4"/>
      <c r="M12" s="5" t="s">
        <v>31</v>
      </c>
      <c r="N12" s="4"/>
      <c r="O12" s="6"/>
    </row>
    <row r="13" spans="1:15" s="10" customFormat="1" ht="27.75" customHeight="1" x14ac:dyDescent="0.25">
      <c r="A13" s="6"/>
      <c r="B13" s="7" t="s">
        <v>5</v>
      </c>
      <c r="C13" s="7" t="s">
        <v>6</v>
      </c>
      <c r="D13" s="6"/>
      <c r="E13" s="6"/>
      <c r="F13" s="6"/>
      <c r="G13" s="6"/>
      <c r="H13" s="7" t="s">
        <v>5</v>
      </c>
      <c r="I13" s="7" t="s">
        <v>7</v>
      </c>
      <c r="J13" s="7" t="s">
        <v>6</v>
      </c>
      <c r="L13" s="4"/>
      <c r="M13" s="7" t="s">
        <v>8</v>
      </c>
      <c r="N13" s="7" t="s">
        <v>6</v>
      </c>
      <c r="O13" s="6"/>
    </row>
    <row r="14" spans="1:15" s="10" customFormat="1" ht="27.75" customHeight="1" x14ac:dyDescent="0.25">
      <c r="A14" s="6"/>
      <c r="B14" s="11" t="s">
        <v>28</v>
      </c>
      <c r="C14" s="12">
        <v>8000</v>
      </c>
      <c r="G14" s="6"/>
      <c r="H14" s="6" t="s">
        <v>9</v>
      </c>
      <c r="I14" s="27">
        <v>45514</v>
      </c>
      <c r="J14" s="6">
        <v>3531</v>
      </c>
      <c r="L14" s="4"/>
      <c r="M14" s="14" t="s">
        <v>24</v>
      </c>
      <c r="N14" s="12">
        <v>0</v>
      </c>
    </row>
    <row r="15" spans="1:15" s="10" customFormat="1" ht="27.75" customHeight="1" x14ac:dyDescent="0.25">
      <c r="A15" s="6"/>
      <c r="B15" s="13" t="s">
        <v>29</v>
      </c>
      <c r="C15" s="12">
        <v>0</v>
      </c>
      <c r="G15" s="6"/>
      <c r="H15" s="6" t="s">
        <v>10</v>
      </c>
      <c r="I15" s="6" t="s">
        <v>36</v>
      </c>
      <c r="J15" s="6">
        <v>0</v>
      </c>
      <c r="L15" s="4"/>
      <c r="M15" s="14" t="s">
        <v>24</v>
      </c>
      <c r="N15" s="12">
        <v>0</v>
      </c>
    </row>
    <row r="16" spans="1:15" s="10" customFormat="1" ht="27.75" customHeight="1" x14ac:dyDescent="0.25">
      <c r="A16" s="6"/>
      <c r="B16" s="13" t="s">
        <v>11</v>
      </c>
      <c r="C16" s="12">
        <v>0</v>
      </c>
      <c r="G16" s="6"/>
      <c r="H16" s="6" t="s">
        <v>12</v>
      </c>
      <c r="I16" s="6" t="s">
        <v>36</v>
      </c>
      <c r="J16" s="6">
        <v>300</v>
      </c>
      <c r="L16" s="4"/>
      <c r="M16" s="14" t="s">
        <v>24</v>
      </c>
      <c r="N16" s="12">
        <v>0</v>
      </c>
    </row>
    <row r="17" spans="1:14" s="10" customFormat="1" ht="27.75" customHeight="1" x14ac:dyDescent="0.25">
      <c r="C17" s="4"/>
      <c r="G17" s="6"/>
      <c r="H17" s="6" t="s">
        <v>13</v>
      </c>
      <c r="I17" s="6" t="s">
        <v>36</v>
      </c>
      <c r="J17" s="6">
        <v>0</v>
      </c>
      <c r="N17" s="4"/>
    </row>
    <row r="18" spans="1:14" s="10" customFormat="1" ht="27.75" customHeight="1" x14ac:dyDescent="0.25">
      <c r="C18" s="4"/>
      <c r="G18" s="6"/>
      <c r="H18" s="6" t="s">
        <v>14</v>
      </c>
      <c r="I18" s="6" t="s">
        <v>36</v>
      </c>
      <c r="J18" s="6">
        <f>280+65+100+25+150+65+400+35</f>
        <v>1120</v>
      </c>
    </row>
    <row r="19" spans="1:14" s="10" customFormat="1" ht="27.75" customHeight="1" x14ac:dyDescent="0.25">
      <c r="C19" s="4"/>
      <c r="G19" s="6"/>
      <c r="H19" s="6" t="s">
        <v>15</v>
      </c>
      <c r="I19" s="6" t="s">
        <v>36</v>
      </c>
      <c r="J19" s="6">
        <v>880</v>
      </c>
    </row>
    <row r="20" spans="1:14" s="10" customFormat="1" ht="27.75" customHeight="1" x14ac:dyDescent="0.25">
      <c r="A20" s="4"/>
      <c r="C20" s="4"/>
      <c r="D20" s="4"/>
      <c r="G20" s="6"/>
      <c r="H20" s="6" t="s">
        <v>37</v>
      </c>
      <c r="I20" s="6" t="s">
        <v>36</v>
      </c>
      <c r="J20" s="6">
        <f>1010+200</f>
        <v>1210</v>
      </c>
    </row>
    <row r="21" spans="1:14" s="10" customFormat="1" ht="27.75" customHeight="1" x14ac:dyDescent="0.25">
      <c r="A21" s="4"/>
      <c r="C21" s="4"/>
      <c r="D21" s="4"/>
      <c r="G21" s="6"/>
      <c r="H21" s="6" t="s">
        <v>17</v>
      </c>
      <c r="I21" s="6" t="s">
        <v>36</v>
      </c>
      <c r="J21" s="6">
        <v>224</v>
      </c>
    </row>
    <row r="22" spans="1:14" s="10" customFormat="1" ht="27.75" customHeight="1" x14ac:dyDescent="0.25">
      <c r="A22" s="4"/>
      <c r="C22" s="4"/>
      <c r="D22" s="4"/>
      <c r="G22" s="6"/>
      <c r="H22" s="28" t="s">
        <v>19</v>
      </c>
      <c r="I22" s="6" t="s">
        <v>36</v>
      </c>
      <c r="J22" s="6">
        <v>0</v>
      </c>
    </row>
    <row r="23" spans="1:14" s="10" customFormat="1" ht="27.75" customHeight="1" x14ac:dyDescent="0.25">
      <c r="A23" s="4"/>
      <c r="C23" s="4"/>
      <c r="D23" s="4"/>
      <c r="G23" s="6"/>
      <c r="H23" s="28" t="s">
        <v>38</v>
      </c>
      <c r="I23" s="6" t="s">
        <v>36</v>
      </c>
      <c r="J23" s="6">
        <f>170+250+52+30+65+32+48</f>
        <v>647</v>
      </c>
    </row>
    <row r="24" spans="1:14" s="10" customFormat="1" ht="27.75" customHeight="1" x14ac:dyDescent="0.25">
      <c r="A24" s="4"/>
      <c r="C24" s="4"/>
      <c r="D24" s="4"/>
      <c r="G24" s="6"/>
      <c r="H24" s="28" t="s">
        <v>21</v>
      </c>
      <c r="I24" s="6" t="s">
        <v>36</v>
      </c>
      <c r="J24" s="6">
        <f>37+30+40+146+50</f>
        <v>303</v>
      </c>
    </row>
    <row r="25" spans="1:14" s="10" customFormat="1" ht="27.75" customHeight="1" x14ac:dyDescent="0.25">
      <c r="A25" s="4"/>
      <c r="C25" s="4"/>
      <c r="D25" s="4"/>
      <c r="G25" s="6"/>
      <c r="H25" s="13"/>
      <c r="I25" s="14"/>
      <c r="J25" s="12"/>
    </row>
    <row r="26" spans="1:14" s="10" customFormat="1" ht="27.75" customHeight="1" x14ac:dyDescent="0.25">
      <c r="A26" s="4"/>
      <c r="C26" s="4"/>
      <c r="D26" s="4"/>
      <c r="G26" s="6"/>
      <c r="H26" s="13"/>
      <c r="I26" s="14"/>
      <c r="J26" s="12"/>
    </row>
  </sheetData>
  <mergeCells count="2">
    <mergeCell ref="B3:B10"/>
    <mergeCell ref="E3:I11"/>
  </mergeCells>
  <dataValidations xWindow="45" yWindow="319" count="22">
    <dataValidation allowBlank="1" showInputMessage="1" showErrorMessage="1" prompt="Create a Personal budget in this workbook. Donut and column charts are automatically updated in this worksheet based on total monthly income and expenses" sqref="A1" xr:uid="{00000000-0002-0000-0000-000000000000}"/>
    <dataValidation allowBlank="1" showInputMessage="1" showErrorMessage="1" prompt="Total Monthly Income is automatically calculated in this cell " sqref="C4:D4" xr:uid="{00000000-0002-0000-0000-000001000000}"/>
    <dataValidation allowBlank="1" showInputMessage="1" showErrorMessage="1" prompt="Total Monthly Expenses are automatically calculated in this cell" sqref="C6:D6" xr:uid="{00000000-0002-0000-0000-000002000000}"/>
    <dataValidation allowBlank="1" showInputMessage="1" showErrorMessage="1" prompt="Total Monthly Savings are automatically calculated in this cell" sqref="C8:D8" xr:uid="{00000000-0002-0000-0000-000003000000}"/>
    <dataValidation allowBlank="1" showInputMessage="1" showErrorMessage="1" prompt="Cash Balance is automatically calculated in this cell" sqref="C10:D10" xr:uid="{00000000-0002-0000-0000-000004000000}"/>
    <dataValidation allowBlank="1" showInputMessage="1" showErrorMessage="1" prompt="Title of this worksheet is in this cell. Summary of Total Monthly Income, Total Monthly Expenses, Total Monthly Savings, and Cash Balance is in cells C3 through C10" sqref="B1" xr:uid="{00000000-0002-0000-0000-000005000000}"/>
    <dataValidation allowBlank="1" showInputMessage="1" showErrorMessage="1" prompt="Donut chart with percentage of income spent is in this cell" sqref="B3:B10" xr:uid="{00000000-0002-0000-0000-000006000000}"/>
    <dataValidation allowBlank="1" showInputMessage="1" showErrorMessage="1" prompt="Donut chart with percentage of income spent is in cell below" sqref="B2" xr:uid="{00000000-0002-0000-0000-000007000000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00000000-0002-0000-0000-000008000000}"/>
    <dataValidation allowBlank="1" showInputMessage="1" showErrorMessage="1" prompt="Total Monthly Income is automatically calculated in cell below" sqref="C3:D3" xr:uid="{00000000-0002-0000-0000-000009000000}"/>
    <dataValidation allowBlank="1" showInputMessage="1" showErrorMessage="1" prompt="Total Monthly Expenses are automatically calculated in cell below" sqref="C5:D5" xr:uid="{00000000-0002-0000-0000-00000A000000}"/>
    <dataValidation allowBlank="1" showInputMessage="1" showErrorMessage="1" prompt="Total Monthly Savings are automatically calculated in cell below" sqref="C7:D7" xr:uid="{00000000-0002-0000-0000-00000B000000}"/>
    <dataValidation allowBlank="1" showInputMessage="1" showErrorMessage="1" prompt="Cash Balance is automatically calculated in cell below" sqref="C9:D9" xr:uid="{00000000-0002-0000-0000-00000C000000}"/>
    <dataValidation allowBlank="1" showInputMessage="1" showErrorMessage="1" prompt="Column chart contrasting total monthly income and total monthly expenses is in cells  D3 through H11" sqref="E3:I11" xr:uid="{00000000-0002-0000-0000-00000D000000}"/>
    <dataValidation allowBlank="1" showInputMessage="1" showErrorMessage="1" prompt="Enter Monthly Income details in table below" sqref="B12" xr:uid="{00000000-0002-0000-0100-000004000000}"/>
    <dataValidation allowBlank="1" showInputMessage="1" showErrorMessage="1" prompt="Enter Amount in this column under this heading" sqref="C13 J13 N13" xr:uid="{00000000-0002-0000-0100-000002000000}"/>
    <dataValidation allowBlank="1" showInputMessage="1" showErrorMessage="1" prompt="Enter income Items in this column under this heading. Use heading filters to find specific entries" sqref="B13" xr:uid="{00000000-0002-0000-0100-000001000000}"/>
    <dataValidation allowBlank="1" showInputMessage="1" showErrorMessage="1" prompt="Enter Monthly Expenses in table below" sqref="H12" xr:uid="{00000000-0002-0000-0200-000005000000}"/>
    <dataValidation allowBlank="1" showInputMessage="1" showErrorMessage="1" prompt="Enter Due Date in this column under this heading" sqref="I13" xr:uid="{00000000-0002-0000-0200-000002000000}"/>
    <dataValidation allowBlank="1" showInputMessage="1" showErrorMessage="1" prompt="Enter expense Items in this column under this heading. Use heading filters to find specific entries" sqref="H13" xr:uid="{00000000-0002-0000-0200-000001000000}"/>
    <dataValidation allowBlank="1" showInputMessage="1" showErrorMessage="1" prompt="Enter Monthly Savings in table below" sqref="M12" xr:uid="{E506FFA7-5100-4C4F-BE3A-DAF659E8A192}"/>
    <dataValidation allowBlank="1" showInputMessage="1" showErrorMessage="1" prompt="Enter savngs deposit Date in this column under this heading. Use heading filters to find specific entries" sqref="M13" xr:uid="{313F9E51-9E26-4DD7-AC4A-11E1EDE4F5F8}"/>
  </dataValidations>
  <printOptions horizontalCentered="1"/>
  <pageMargins left="0.4" right="0.4" top="0.4" bottom="0.4" header="0.25" footer="0.25"/>
  <pageSetup scale="76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C10:D10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5C34-9D2A-4841-AE63-9BAA4F7E248A}">
  <dimension ref="A1:P26"/>
  <sheetViews>
    <sheetView showGridLines="0" zoomScale="70" zoomScaleNormal="70" workbookViewId="0">
      <selection activeCell="N15" sqref="N15"/>
    </sheetView>
  </sheetViews>
  <sheetFormatPr defaultColWidth="9" defaultRowHeight="27.75" customHeight="1" x14ac:dyDescent="0.25"/>
  <cols>
    <col min="1" max="1" width="2.59765625" style="4" customWidth="1"/>
    <col min="2" max="2" width="40.59765625" style="10" customWidth="1"/>
    <col min="3" max="3" width="30.59765625" style="4" customWidth="1"/>
    <col min="4" max="4" width="0.796875" style="4" hidden="1" customWidth="1"/>
    <col min="5" max="7" width="9" style="10"/>
    <col min="8" max="8" width="18.5" style="10" bestFit="1" customWidth="1"/>
    <col min="9" max="9" width="11.296875" style="10" bestFit="1" customWidth="1"/>
    <col min="10" max="10" width="10.19921875" style="10" bestFit="1" customWidth="1"/>
    <col min="11" max="15" width="9" style="10"/>
    <col min="16" max="16" width="9" style="1"/>
    <col min="17" max="16384" width="9" style="10"/>
  </cols>
  <sheetData>
    <row r="1" spans="1:15" s="3" customFormat="1" ht="40.5" customHeight="1" x14ac:dyDescent="0.25">
      <c r="B1" s="3" t="s">
        <v>26</v>
      </c>
    </row>
    <row r="2" spans="1:15" s="6" customFormat="1" ht="33" customHeight="1" x14ac:dyDescent="0.3">
      <c r="A2" s="22"/>
      <c r="B2" s="17" t="s">
        <v>25</v>
      </c>
      <c r="C2" s="17" t="s">
        <v>0</v>
      </c>
      <c r="D2" s="5"/>
    </row>
    <row r="3" spans="1:15" s="6" customFormat="1" ht="18.75" customHeight="1" x14ac:dyDescent="0.25">
      <c r="A3" s="22"/>
      <c r="B3" s="29"/>
      <c r="C3" s="18" t="s">
        <v>1</v>
      </c>
      <c r="D3" s="7"/>
      <c r="E3" s="30"/>
      <c r="F3" s="30"/>
      <c r="G3" s="30"/>
      <c r="H3" s="30"/>
      <c r="I3" s="30"/>
    </row>
    <row r="4" spans="1:15" s="6" customFormat="1" ht="46.5" customHeight="1" x14ac:dyDescent="0.25">
      <c r="A4" s="22"/>
      <c r="B4" s="29"/>
      <c r="C4" s="8">
        <f>SUM(MonthlyIncome42[AMOUNT])</f>
        <v>2000</v>
      </c>
      <c r="D4" s="8"/>
      <c r="E4" s="30"/>
      <c r="F4" s="30"/>
      <c r="G4" s="30"/>
      <c r="H4" s="30"/>
      <c r="I4" s="30"/>
    </row>
    <row r="5" spans="1:15" s="6" customFormat="1" ht="18.75" customHeight="1" x14ac:dyDescent="0.25">
      <c r="A5" s="22"/>
      <c r="B5" s="29"/>
      <c r="C5" s="20" t="s">
        <v>2</v>
      </c>
      <c r="D5" s="9"/>
      <c r="E5" s="30"/>
      <c r="F5" s="30"/>
      <c r="G5" s="30"/>
      <c r="H5" s="30"/>
      <c r="I5" s="30"/>
    </row>
    <row r="6" spans="1:15" s="6" customFormat="1" ht="46.5" customHeight="1" x14ac:dyDescent="0.25">
      <c r="A6" s="22"/>
      <c r="B6" s="29"/>
      <c r="C6" s="8">
        <f>SUM(J14:J28)</f>
        <v>693.5</v>
      </c>
      <c r="D6" s="8"/>
      <c r="E6" s="30"/>
      <c r="F6" s="30"/>
      <c r="G6" s="30"/>
      <c r="H6" s="30"/>
      <c r="I6" s="30"/>
    </row>
    <row r="7" spans="1:15" s="6" customFormat="1" ht="18.75" customHeight="1" x14ac:dyDescent="0.25">
      <c r="A7" s="22"/>
      <c r="B7" s="29"/>
      <c r="C7" s="20" t="s">
        <v>3</v>
      </c>
      <c r="D7" s="9"/>
      <c r="E7" s="30"/>
      <c r="F7" s="30"/>
      <c r="G7" s="30"/>
      <c r="H7" s="30"/>
      <c r="I7" s="30"/>
    </row>
    <row r="8" spans="1:15" s="6" customFormat="1" ht="46.5" customHeight="1" x14ac:dyDescent="0.25">
      <c r="A8" s="22"/>
      <c r="B8" s="29"/>
      <c r="C8" s="8">
        <f>SUM(Savings3710[AMOUNT])</f>
        <v>300</v>
      </c>
      <c r="D8" s="8"/>
      <c r="E8" s="30"/>
      <c r="F8" s="30"/>
      <c r="G8" s="30"/>
      <c r="H8" s="30"/>
      <c r="I8" s="30"/>
    </row>
    <row r="9" spans="1:15" s="6" customFormat="1" ht="18.75" customHeight="1" x14ac:dyDescent="0.25">
      <c r="A9" s="22"/>
      <c r="B9" s="29"/>
      <c r="C9" s="20" t="s">
        <v>4</v>
      </c>
      <c r="D9" s="9"/>
      <c r="E9" s="30"/>
      <c r="F9" s="30"/>
      <c r="G9" s="30"/>
      <c r="H9" s="30"/>
      <c r="I9" s="30"/>
    </row>
    <row r="10" spans="1:15" s="6" customFormat="1" ht="46.5" customHeight="1" x14ac:dyDescent="0.25">
      <c r="A10" s="22"/>
      <c r="B10" s="29"/>
      <c r="C10" s="8">
        <f>C4-C6-C8</f>
        <v>1006.5</v>
      </c>
      <c r="D10" s="8"/>
      <c r="E10" s="30"/>
      <c r="F10" s="30"/>
      <c r="G10" s="30"/>
      <c r="H10" s="30"/>
      <c r="I10" s="30"/>
    </row>
    <row r="11" spans="1:15" s="10" customFormat="1" ht="27.75" customHeight="1" x14ac:dyDescent="0.25">
      <c r="A11" s="4"/>
      <c r="C11" s="4"/>
      <c r="D11" s="4"/>
      <c r="E11" s="30"/>
      <c r="F11" s="30"/>
      <c r="G11" s="30"/>
      <c r="H11" s="30"/>
      <c r="I11" s="30"/>
    </row>
    <row r="12" spans="1:15" s="10" customFormat="1" ht="27.75" customHeight="1" x14ac:dyDescent="0.3">
      <c r="A12" s="6"/>
      <c r="B12" s="5" t="s">
        <v>27</v>
      </c>
      <c r="C12" s="4"/>
      <c r="D12" s="6"/>
      <c r="E12" s="6"/>
      <c r="F12" s="6"/>
      <c r="G12" s="6"/>
      <c r="H12" s="5" t="s">
        <v>30</v>
      </c>
      <c r="I12" s="4"/>
      <c r="J12" s="5"/>
      <c r="L12" s="4"/>
      <c r="M12" s="5" t="s">
        <v>31</v>
      </c>
      <c r="N12" s="4"/>
      <c r="O12" s="6"/>
    </row>
    <row r="13" spans="1:15" s="10" customFormat="1" ht="27.75" customHeight="1" x14ac:dyDescent="0.25">
      <c r="A13" s="6"/>
      <c r="B13" s="7" t="s">
        <v>5</v>
      </c>
      <c r="C13" s="7" t="s">
        <v>6</v>
      </c>
      <c r="D13" s="6"/>
      <c r="E13" s="6"/>
      <c r="F13" s="6"/>
      <c r="G13" s="6"/>
      <c r="H13" s="7" t="s">
        <v>5</v>
      </c>
      <c r="I13" s="7" t="s">
        <v>7</v>
      </c>
      <c r="J13" s="7" t="s">
        <v>6</v>
      </c>
      <c r="L13" s="4"/>
      <c r="M13" s="7" t="s">
        <v>8</v>
      </c>
      <c r="N13" s="7" t="s">
        <v>6</v>
      </c>
      <c r="O13" s="6"/>
    </row>
    <row r="14" spans="1:15" s="10" customFormat="1" ht="27.75" customHeight="1" x14ac:dyDescent="0.25">
      <c r="A14" s="6"/>
      <c r="B14" s="11" t="s">
        <v>28</v>
      </c>
      <c r="C14" s="12">
        <v>2000</v>
      </c>
      <c r="G14" s="6"/>
      <c r="H14" s="6" t="s">
        <v>9</v>
      </c>
      <c r="I14" s="14" t="s">
        <v>24</v>
      </c>
      <c r="J14" s="12">
        <v>0</v>
      </c>
      <c r="L14" s="4"/>
      <c r="M14" s="14" t="s">
        <v>24</v>
      </c>
      <c r="N14" s="12">
        <v>300</v>
      </c>
    </row>
    <row r="15" spans="1:15" s="10" customFormat="1" ht="27.75" customHeight="1" x14ac:dyDescent="0.25">
      <c r="A15" s="6"/>
      <c r="B15" s="13" t="s">
        <v>29</v>
      </c>
      <c r="C15" s="12">
        <v>0</v>
      </c>
      <c r="G15" s="6"/>
      <c r="H15" s="6" t="s">
        <v>10</v>
      </c>
      <c r="I15" s="14" t="s">
        <v>24</v>
      </c>
      <c r="J15" s="12">
        <v>0</v>
      </c>
      <c r="L15" s="4"/>
      <c r="M15" s="14" t="s">
        <v>24</v>
      </c>
      <c r="N15" s="12">
        <v>0</v>
      </c>
    </row>
    <row r="16" spans="1:15" s="10" customFormat="1" ht="27.75" customHeight="1" x14ac:dyDescent="0.25">
      <c r="A16" s="6"/>
      <c r="B16" s="13" t="s">
        <v>11</v>
      </c>
      <c r="C16" s="12">
        <v>0</v>
      </c>
      <c r="G16" s="6"/>
      <c r="H16" s="6" t="s">
        <v>12</v>
      </c>
      <c r="I16" s="14" t="s">
        <v>24</v>
      </c>
      <c r="J16" s="12">
        <v>0</v>
      </c>
      <c r="L16" s="4"/>
      <c r="M16" s="14" t="s">
        <v>24</v>
      </c>
      <c r="N16" s="12">
        <v>0</v>
      </c>
    </row>
    <row r="17" spans="1:14" s="10" customFormat="1" ht="27.75" customHeight="1" x14ac:dyDescent="0.25">
      <c r="C17" s="4"/>
      <c r="G17" s="6"/>
      <c r="H17" s="6" t="s">
        <v>13</v>
      </c>
      <c r="I17" s="14" t="s">
        <v>24</v>
      </c>
      <c r="J17" s="12">
        <v>0</v>
      </c>
      <c r="N17" s="4"/>
    </row>
    <row r="18" spans="1:14" s="10" customFormat="1" ht="27.75" customHeight="1" x14ac:dyDescent="0.25">
      <c r="C18" s="4"/>
      <c r="G18" s="6"/>
      <c r="H18" s="6" t="s">
        <v>14</v>
      </c>
      <c r="I18" s="14" t="s">
        <v>24</v>
      </c>
      <c r="J18" s="12">
        <f>27.5+7.5+10+2.5+8+60+30</f>
        <v>145.5</v>
      </c>
    </row>
    <row r="19" spans="1:14" s="10" customFormat="1" ht="27.75" customHeight="1" x14ac:dyDescent="0.25">
      <c r="C19" s="4"/>
      <c r="G19" s="6"/>
      <c r="H19" s="6" t="s">
        <v>15</v>
      </c>
      <c r="I19" s="14" t="s">
        <v>24</v>
      </c>
      <c r="J19" s="12">
        <v>0</v>
      </c>
    </row>
    <row r="20" spans="1:14" s="10" customFormat="1" ht="27.75" customHeight="1" x14ac:dyDescent="0.25">
      <c r="A20" s="4"/>
      <c r="C20" s="4"/>
      <c r="D20" s="4"/>
      <c r="G20" s="6"/>
      <c r="H20" s="6" t="s">
        <v>37</v>
      </c>
      <c r="I20" s="14" t="s">
        <v>24</v>
      </c>
      <c r="J20" s="12">
        <v>0</v>
      </c>
    </row>
    <row r="21" spans="1:14" s="10" customFormat="1" ht="27.75" customHeight="1" x14ac:dyDescent="0.25">
      <c r="A21" s="4"/>
      <c r="C21" s="4"/>
      <c r="D21" s="4"/>
      <c r="G21" s="6"/>
      <c r="H21" s="6" t="s">
        <v>17</v>
      </c>
      <c r="I21" s="14" t="s">
        <v>24</v>
      </c>
      <c r="J21" s="12">
        <v>0</v>
      </c>
    </row>
    <row r="22" spans="1:14" s="10" customFormat="1" ht="27.75" customHeight="1" x14ac:dyDescent="0.25">
      <c r="A22" s="4"/>
      <c r="C22" s="4"/>
      <c r="D22" s="4"/>
      <c r="G22" s="6"/>
      <c r="H22" s="28" t="s">
        <v>19</v>
      </c>
      <c r="I22" s="14" t="s">
        <v>24</v>
      </c>
      <c r="J22" s="12">
        <v>95</v>
      </c>
    </row>
    <row r="23" spans="1:14" s="10" customFormat="1" ht="27.75" customHeight="1" x14ac:dyDescent="0.25">
      <c r="A23" s="4"/>
      <c r="C23" s="4"/>
      <c r="D23" s="4"/>
      <c r="G23" s="6"/>
      <c r="H23" s="28" t="s">
        <v>38</v>
      </c>
      <c r="I23" s="14" t="s">
        <v>24</v>
      </c>
      <c r="J23" s="12">
        <f>60+76+10+32+10</f>
        <v>188</v>
      </c>
    </row>
    <row r="24" spans="1:14" s="10" customFormat="1" ht="27.75" customHeight="1" x14ac:dyDescent="0.25">
      <c r="A24" s="4"/>
      <c r="C24" s="4"/>
      <c r="D24" s="4"/>
      <c r="G24" s="6"/>
      <c r="H24" s="28" t="s">
        <v>21</v>
      </c>
      <c r="I24" s="14" t="s">
        <v>24</v>
      </c>
      <c r="J24" s="12">
        <v>5</v>
      </c>
    </row>
    <row r="25" spans="1:14" s="10" customFormat="1" ht="27.75" customHeight="1" x14ac:dyDescent="0.25">
      <c r="A25" s="4"/>
      <c r="C25" s="4"/>
      <c r="D25" s="4"/>
      <c r="G25" s="6"/>
      <c r="H25" s="13" t="s">
        <v>39</v>
      </c>
      <c r="I25" s="14"/>
      <c r="J25" s="12">
        <v>260</v>
      </c>
    </row>
    <row r="26" spans="1:14" s="10" customFormat="1" ht="27.75" customHeight="1" x14ac:dyDescent="0.25">
      <c r="A26" s="4"/>
      <c r="C26" s="4"/>
      <c r="D26" s="4"/>
      <c r="G26" s="6"/>
      <c r="H26" s="13"/>
      <c r="I26" s="14"/>
      <c r="J26" s="12"/>
    </row>
  </sheetData>
  <mergeCells count="2">
    <mergeCell ref="B3:B10"/>
    <mergeCell ref="E3:I11"/>
  </mergeCells>
  <dataValidations count="22">
    <dataValidation allowBlank="1" showInputMessage="1" showErrorMessage="1" prompt="Create a Personal budget in this workbook. Donut and column charts are automatically updated in this worksheet based on total monthly income and expenses" sqref="A1" xr:uid="{0FE9A1C2-1858-4A5C-B5E3-8E872DE13F38}"/>
    <dataValidation allowBlank="1" showInputMessage="1" showErrorMessage="1" prompt="Total Monthly Income is automatically calculated in this cell " sqref="C4:D4" xr:uid="{60DCAEAA-373B-4382-A64F-47DF6209D026}"/>
    <dataValidation allowBlank="1" showInputMessage="1" showErrorMessage="1" prompt="Total Monthly Expenses are automatically calculated in this cell" sqref="C6:D6" xr:uid="{F6E9EB80-B637-4053-B85E-616895019285}"/>
    <dataValidation allowBlank="1" showInputMessage="1" showErrorMessage="1" prompt="Total Monthly Savings are automatically calculated in this cell" sqref="C8:D8" xr:uid="{16FD992E-5B8C-4E79-AE5D-968599A589F1}"/>
    <dataValidation allowBlank="1" showInputMessage="1" showErrorMessage="1" prompt="Cash Balance is automatically calculated in this cell" sqref="C10:D10" xr:uid="{0561D9DA-1A0C-4154-97DA-8F4D56F78413}"/>
    <dataValidation allowBlank="1" showInputMessage="1" showErrorMessage="1" prompt="Title of this worksheet is in this cell. Summary of Total Monthly Income, Total Monthly Expenses, Total Monthly Savings, and Cash Balance is in cells C3 through C10" sqref="B1" xr:uid="{3A3ED5A0-15B4-4615-B5D6-5B646FD9E0BC}"/>
    <dataValidation allowBlank="1" showInputMessage="1" showErrorMessage="1" prompt="Donut chart with percentage of income spent is in this cell" sqref="B3:B10" xr:uid="{85C09540-1F46-479B-9553-69E62B0C9677}"/>
    <dataValidation allowBlank="1" showInputMessage="1" showErrorMessage="1" prompt="Donut chart with percentage of income spent is in cell below" sqref="B2" xr:uid="{CCBD8B7D-72B1-4284-8CDF-B3250706321B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C4D43FE4-4CF4-479D-9E5C-7CD925CCCBAE}"/>
    <dataValidation allowBlank="1" showInputMessage="1" showErrorMessage="1" prompt="Total Monthly Income is automatically calculated in cell below" sqref="C3:D3" xr:uid="{B5FEA6C8-D870-418C-9DF0-67CFF34291D7}"/>
    <dataValidation allowBlank="1" showInputMessage="1" showErrorMessage="1" prompt="Total Monthly Expenses are automatically calculated in cell below" sqref="C5:D5" xr:uid="{9D8088FB-45C6-49C9-A9A4-175CAE4654C5}"/>
    <dataValidation allowBlank="1" showInputMessage="1" showErrorMessage="1" prompt="Total Monthly Savings are automatically calculated in cell below" sqref="C7:D7" xr:uid="{2C18580A-2C82-4B4B-9622-7C717FE6FD66}"/>
    <dataValidation allowBlank="1" showInputMessage="1" showErrorMessage="1" prompt="Cash Balance is automatically calculated in cell below" sqref="C9:D9" xr:uid="{DCE86C54-6682-45F6-A26B-E429C0877CC5}"/>
    <dataValidation allowBlank="1" showInputMessage="1" showErrorMessage="1" prompt="Column chart contrasting total monthly income and total monthly expenses is in cells  D3 through H11" sqref="E3:I11" xr:uid="{F29E4A44-8147-4BCA-B544-033ED1E50144}"/>
    <dataValidation allowBlank="1" showInputMessage="1" showErrorMessage="1" prompt="Enter Monthly Income details in table below" sqref="B12" xr:uid="{173CC18B-2683-4FCF-B3BB-300B5BF5417D}"/>
    <dataValidation allowBlank="1" showInputMessage="1" showErrorMessage="1" prompt="Enter Amount in this column under this heading" sqref="C13 J13 N13" xr:uid="{B1BF7E73-81A6-4C2F-A82F-641E1DD8E41E}"/>
    <dataValidation allowBlank="1" showInputMessage="1" showErrorMessage="1" prompt="Enter income Items in this column under this heading. Use heading filters to find specific entries" sqref="B13" xr:uid="{80C68B71-2630-4F13-8FDC-7D0F9F50B2FB}"/>
    <dataValidation allowBlank="1" showInputMessage="1" showErrorMessage="1" prompt="Enter Monthly Expenses in table below" sqref="H12" xr:uid="{A0A879FF-7B47-44CF-B439-101ADFDF5F6A}"/>
    <dataValidation allowBlank="1" showInputMessage="1" showErrorMessage="1" prompt="Enter Due Date in this column under this heading" sqref="I13" xr:uid="{D3BC2EB9-EA2F-4623-94E7-F085F47E1236}"/>
    <dataValidation allowBlank="1" showInputMessage="1" showErrorMessage="1" prompt="Enter expense Items in this column under this heading. Use heading filters to find specific entries" sqref="H13" xr:uid="{E846BD4F-F44D-4320-9058-BBF476D974A3}"/>
    <dataValidation allowBlank="1" showInputMessage="1" showErrorMessage="1" prompt="Enter Monthly Savings in table below" sqref="M12" xr:uid="{5EEEAEB8-9CEA-4937-A759-C509FD41BC4B}"/>
    <dataValidation allowBlank="1" showInputMessage="1" showErrorMessage="1" prompt="Enter savngs deposit Date in this column under this heading. Use heading filters to find specific entries" sqref="M13" xr:uid="{0A0DFAED-28CC-4096-BA72-97721C7F1CBA}"/>
  </dataValidation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3659456-8F09-4DE3-A775-C99DD685DD41}">
            <xm:f>'Chart Data'!$B$6</xm:f>
            <x14:dxf>
              <font>
                <color theme="7"/>
              </font>
            </x14:dxf>
          </x14:cfRule>
          <xm:sqref>C10:D10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BAEE-C4C2-4300-A247-B4BF7CFFC9C3}">
  <dimension ref="A1:P26"/>
  <sheetViews>
    <sheetView showGridLines="0" workbookViewId="0">
      <selection activeCell="J17" sqref="J17"/>
    </sheetView>
  </sheetViews>
  <sheetFormatPr defaultColWidth="9" defaultRowHeight="27.75" customHeight="1" x14ac:dyDescent="0.25"/>
  <cols>
    <col min="1" max="1" width="2.59765625" style="4" customWidth="1"/>
    <col min="2" max="2" width="40.59765625" style="10" customWidth="1"/>
    <col min="3" max="3" width="30.59765625" style="4" customWidth="1"/>
    <col min="4" max="4" width="0.796875" style="4" hidden="1" customWidth="1"/>
    <col min="5" max="7" width="9" style="10"/>
    <col min="8" max="8" width="18.5" style="10" bestFit="1" customWidth="1"/>
    <col min="9" max="9" width="11.296875" style="10" bestFit="1" customWidth="1"/>
    <col min="10" max="10" width="10.19921875" style="10" bestFit="1" customWidth="1"/>
    <col min="11" max="15" width="9" style="10"/>
    <col min="16" max="16" width="9" style="1"/>
    <col min="17" max="16384" width="9" style="10"/>
  </cols>
  <sheetData>
    <row r="1" spans="1:15" s="3" customFormat="1" ht="40.5" customHeight="1" x14ac:dyDescent="0.25">
      <c r="B1" s="26" t="s">
        <v>26</v>
      </c>
    </row>
    <row r="2" spans="1:15" s="6" customFormat="1" ht="33" customHeight="1" x14ac:dyDescent="0.3">
      <c r="A2" s="4"/>
      <c r="B2" s="17" t="s">
        <v>25</v>
      </c>
      <c r="C2" s="23" t="s">
        <v>0</v>
      </c>
      <c r="D2" s="17"/>
      <c r="E2" s="21"/>
      <c r="F2" s="21"/>
      <c r="G2" s="21"/>
      <c r="H2" s="21"/>
      <c r="I2" s="21"/>
    </row>
    <row r="3" spans="1:15" s="6" customFormat="1" ht="18.75" customHeight="1" x14ac:dyDescent="0.25">
      <c r="A3" s="4"/>
      <c r="B3" s="29"/>
      <c r="C3" s="24" t="s">
        <v>1</v>
      </c>
      <c r="D3" s="18"/>
      <c r="E3" s="31"/>
      <c r="F3" s="31"/>
      <c r="G3" s="31"/>
      <c r="H3" s="31"/>
      <c r="I3" s="31"/>
    </row>
    <row r="4" spans="1:15" s="6" customFormat="1" ht="46.5" customHeight="1" x14ac:dyDescent="0.25">
      <c r="A4" s="4"/>
      <c r="B4" s="29"/>
      <c r="C4" s="8">
        <f>SUM(MonthlyIncome4[AMOUNT])</f>
        <v>0</v>
      </c>
      <c r="D4" s="19"/>
      <c r="E4" s="31"/>
      <c r="F4" s="31"/>
      <c r="G4" s="31"/>
      <c r="H4" s="31"/>
      <c r="I4" s="31"/>
    </row>
    <row r="5" spans="1:15" s="6" customFormat="1" ht="18.75" customHeight="1" x14ac:dyDescent="0.25">
      <c r="A5" s="4"/>
      <c r="B5" s="29"/>
      <c r="C5" s="25" t="s">
        <v>2</v>
      </c>
      <c r="D5" s="20"/>
      <c r="E5" s="31"/>
      <c r="F5" s="31"/>
      <c r="G5" s="31"/>
      <c r="H5" s="31"/>
      <c r="I5" s="31"/>
    </row>
    <row r="6" spans="1:15" s="6" customFormat="1" ht="46.5" customHeight="1" x14ac:dyDescent="0.25">
      <c r="A6" s="4"/>
      <c r="B6" s="29"/>
      <c r="C6" s="8">
        <f>SUM(MonthlyExpenses6[AMOUNT])</f>
        <v>0</v>
      </c>
      <c r="D6" s="19"/>
      <c r="E6" s="31"/>
      <c r="F6" s="31"/>
      <c r="G6" s="31"/>
      <c r="H6" s="31"/>
      <c r="I6" s="31"/>
    </row>
    <row r="7" spans="1:15" s="6" customFormat="1" ht="18.75" customHeight="1" x14ac:dyDescent="0.25">
      <c r="A7" s="4"/>
      <c r="B7" s="29"/>
      <c r="C7" s="25" t="s">
        <v>3</v>
      </c>
      <c r="D7" s="20"/>
      <c r="E7" s="31"/>
      <c r="F7" s="31"/>
      <c r="G7" s="31"/>
      <c r="H7" s="31"/>
      <c r="I7" s="31"/>
    </row>
    <row r="8" spans="1:15" s="6" customFormat="1" ht="46.5" customHeight="1" x14ac:dyDescent="0.25">
      <c r="A8" s="4"/>
      <c r="B8" s="29"/>
      <c r="C8" s="8">
        <f>SUM(Savings37[AMOUNT])</f>
        <v>0</v>
      </c>
      <c r="D8" s="19"/>
      <c r="E8" s="31"/>
      <c r="F8" s="31"/>
      <c r="G8" s="31"/>
      <c r="H8" s="31"/>
      <c r="I8" s="31"/>
    </row>
    <row r="9" spans="1:15" s="6" customFormat="1" ht="18.75" customHeight="1" x14ac:dyDescent="0.25">
      <c r="A9" s="4"/>
      <c r="B9" s="29"/>
      <c r="C9" s="25" t="s">
        <v>4</v>
      </c>
      <c r="D9" s="20"/>
      <c r="E9" s="31"/>
      <c r="F9" s="31"/>
      <c r="G9" s="31"/>
      <c r="H9" s="31"/>
      <c r="I9" s="31"/>
    </row>
    <row r="10" spans="1:15" s="6" customFormat="1" ht="46.5" customHeight="1" x14ac:dyDescent="0.25">
      <c r="A10" s="4"/>
      <c r="B10" s="29"/>
      <c r="C10" s="8">
        <f>C4-C6-C8</f>
        <v>0</v>
      </c>
      <c r="D10" s="19"/>
      <c r="E10" s="31"/>
      <c r="F10" s="31"/>
      <c r="G10" s="31"/>
      <c r="H10" s="31"/>
      <c r="I10" s="31"/>
    </row>
    <row r="11" spans="1:15" s="10" customFormat="1" ht="27.75" customHeight="1" x14ac:dyDescent="0.25">
      <c r="A11" s="4"/>
      <c r="C11" s="22"/>
      <c r="D11" s="22"/>
      <c r="E11" s="31"/>
      <c r="F11" s="31"/>
      <c r="G11" s="31"/>
      <c r="H11" s="31"/>
      <c r="I11" s="31"/>
    </row>
    <row r="12" spans="1:15" s="10" customFormat="1" ht="27.75" customHeight="1" x14ac:dyDescent="0.3">
      <c r="A12" s="6"/>
      <c r="B12" s="5" t="s">
        <v>27</v>
      </c>
      <c r="C12" s="4"/>
      <c r="D12" s="6"/>
      <c r="E12" s="6"/>
      <c r="F12" s="6"/>
      <c r="G12" s="6"/>
      <c r="H12" s="5" t="s">
        <v>30</v>
      </c>
      <c r="I12" s="4"/>
      <c r="J12" s="5"/>
      <c r="L12" s="4"/>
      <c r="M12" s="5" t="s">
        <v>31</v>
      </c>
      <c r="N12" s="4"/>
      <c r="O12" s="6"/>
    </row>
    <row r="13" spans="1:15" s="10" customFormat="1" ht="27.75" customHeight="1" x14ac:dyDescent="0.25">
      <c r="A13" s="6"/>
      <c r="B13" s="7" t="s">
        <v>5</v>
      </c>
      <c r="C13" s="7" t="s">
        <v>6</v>
      </c>
      <c r="D13" s="6"/>
      <c r="E13" s="6"/>
      <c r="F13" s="6"/>
      <c r="G13" s="6"/>
      <c r="H13" s="7" t="s">
        <v>5</v>
      </c>
      <c r="I13" s="7" t="s">
        <v>7</v>
      </c>
      <c r="J13" s="7" t="s">
        <v>6</v>
      </c>
      <c r="L13" s="4"/>
      <c r="M13" s="7" t="s">
        <v>8</v>
      </c>
      <c r="N13" s="7" t="s">
        <v>6</v>
      </c>
      <c r="O13" s="6"/>
    </row>
    <row r="14" spans="1:15" s="10" customFormat="1" ht="27.75" customHeight="1" x14ac:dyDescent="0.25">
      <c r="A14" s="6"/>
      <c r="B14" s="11" t="s">
        <v>28</v>
      </c>
      <c r="C14" s="12">
        <v>0</v>
      </c>
      <c r="G14" s="6"/>
      <c r="H14" s="13" t="s">
        <v>9</v>
      </c>
      <c r="I14" s="14" t="s">
        <v>24</v>
      </c>
      <c r="J14" s="12">
        <v>0</v>
      </c>
      <c r="L14" s="4"/>
      <c r="M14" s="14" t="s">
        <v>24</v>
      </c>
      <c r="N14" s="12">
        <v>0</v>
      </c>
    </row>
    <row r="15" spans="1:15" s="10" customFormat="1" ht="27.75" customHeight="1" x14ac:dyDescent="0.25">
      <c r="A15" s="6"/>
      <c r="B15" s="13" t="s">
        <v>29</v>
      </c>
      <c r="C15" s="12">
        <v>0</v>
      </c>
      <c r="G15" s="6"/>
      <c r="H15" s="13" t="s">
        <v>10</v>
      </c>
      <c r="I15" s="14" t="s">
        <v>24</v>
      </c>
      <c r="J15" s="12">
        <v>0</v>
      </c>
      <c r="L15" s="4"/>
      <c r="M15" s="14" t="s">
        <v>24</v>
      </c>
      <c r="N15" s="12">
        <v>0</v>
      </c>
    </row>
    <row r="16" spans="1:15" s="10" customFormat="1" ht="27.75" customHeight="1" x14ac:dyDescent="0.25">
      <c r="A16" s="6"/>
      <c r="B16" s="13" t="s">
        <v>11</v>
      </c>
      <c r="C16" s="12">
        <v>0</v>
      </c>
      <c r="G16" s="6"/>
      <c r="H16" s="13" t="s">
        <v>12</v>
      </c>
      <c r="I16" s="14" t="s">
        <v>24</v>
      </c>
      <c r="J16" s="12">
        <v>0</v>
      </c>
      <c r="L16" s="4"/>
      <c r="M16" s="14" t="s">
        <v>24</v>
      </c>
      <c r="N16" s="12">
        <v>0</v>
      </c>
    </row>
    <row r="17" spans="1:14" s="10" customFormat="1" ht="27.75" customHeight="1" x14ac:dyDescent="0.25">
      <c r="C17" s="4"/>
      <c r="G17" s="6"/>
      <c r="H17" s="13" t="s">
        <v>13</v>
      </c>
      <c r="I17" s="14" t="s">
        <v>24</v>
      </c>
      <c r="J17" s="12">
        <v>0</v>
      </c>
      <c r="N17" s="4"/>
    </row>
    <row r="18" spans="1:14" s="10" customFormat="1" ht="27.75" customHeight="1" x14ac:dyDescent="0.25">
      <c r="C18" s="4"/>
      <c r="G18" s="6"/>
      <c r="H18" s="13" t="s">
        <v>14</v>
      </c>
      <c r="I18" s="14" t="s">
        <v>24</v>
      </c>
      <c r="J18" s="12">
        <v>0</v>
      </c>
    </row>
    <row r="19" spans="1:14" s="10" customFormat="1" ht="27.75" customHeight="1" x14ac:dyDescent="0.25">
      <c r="C19" s="4"/>
      <c r="G19" s="6"/>
      <c r="H19" s="13" t="s">
        <v>22</v>
      </c>
      <c r="I19" s="14" t="s">
        <v>24</v>
      </c>
      <c r="J19" s="12">
        <v>0</v>
      </c>
    </row>
    <row r="20" spans="1:14" s="10" customFormat="1" ht="27.75" customHeight="1" x14ac:dyDescent="0.25">
      <c r="A20" s="4"/>
      <c r="C20" s="4"/>
      <c r="D20" s="4"/>
      <c r="G20" s="6"/>
      <c r="H20" s="13" t="s">
        <v>15</v>
      </c>
      <c r="I20" s="14" t="s">
        <v>24</v>
      </c>
      <c r="J20" s="12">
        <v>0</v>
      </c>
    </row>
    <row r="21" spans="1:14" s="10" customFormat="1" ht="27.75" customHeight="1" x14ac:dyDescent="0.25">
      <c r="A21" s="4"/>
      <c r="C21" s="4"/>
      <c r="D21" s="4"/>
      <c r="G21" s="6"/>
      <c r="H21" s="13" t="s">
        <v>16</v>
      </c>
      <c r="I21" s="14" t="s">
        <v>24</v>
      </c>
      <c r="J21" s="12">
        <v>0</v>
      </c>
    </row>
    <row r="22" spans="1:14" s="10" customFormat="1" ht="27.75" customHeight="1" x14ac:dyDescent="0.25">
      <c r="A22" s="4"/>
      <c r="C22" s="4"/>
      <c r="D22" s="4"/>
      <c r="G22" s="6"/>
      <c r="H22" s="13" t="s">
        <v>17</v>
      </c>
      <c r="I22" s="14" t="s">
        <v>24</v>
      </c>
      <c r="J22" s="12">
        <v>0</v>
      </c>
    </row>
    <row r="23" spans="1:14" s="10" customFormat="1" ht="27.75" customHeight="1" x14ac:dyDescent="0.25">
      <c r="A23" s="4"/>
      <c r="C23" s="4"/>
      <c r="D23" s="4"/>
      <c r="G23" s="6"/>
      <c r="H23" s="13" t="s">
        <v>18</v>
      </c>
      <c r="I23" s="14" t="s">
        <v>24</v>
      </c>
      <c r="J23" s="12">
        <v>0</v>
      </c>
    </row>
    <row r="24" spans="1:14" s="10" customFormat="1" ht="27.75" customHeight="1" x14ac:dyDescent="0.25">
      <c r="A24" s="4"/>
      <c r="C24" s="4"/>
      <c r="D24" s="4"/>
      <c r="G24" s="6"/>
      <c r="H24" s="13" t="s">
        <v>19</v>
      </c>
      <c r="I24" s="14" t="s">
        <v>24</v>
      </c>
      <c r="J24" s="12">
        <v>0</v>
      </c>
    </row>
    <row r="25" spans="1:14" s="10" customFormat="1" ht="27.75" customHeight="1" x14ac:dyDescent="0.25">
      <c r="A25" s="4"/>
      <c r="C25" s="4"/>
      <c r="D25" s="4"/>
      <c r="G25" s="6"/>
      <c r="H25" s="13" t="s">
        <v>20</v>
      </c>
      <c r="I25" s="14" t="s">
        <v>24</v>
      </c>
      <c r="J25" s="12">
        <v>0</v>
      </c>
    </row>
    <row r="26" spans="1:14" s="10" customFormat="1" ht="27.75" customHeight="1" x14ac:dyDescent="0.25">
      <c r="A26" s="4"/>
      <c r="C26" s="4"/>
      <c r="D26" s="4"/>
      <c r="G26" s="6"/>
      <c r="H26" s="13" t="s">
        <v>21</v>
      </c>
      <c r="I26" s="14" t="s">
        <v>24</v>
      </c>
      <c r="J26" s="12">
        <v>0</v>
      </c>
    </row>
  </sheetData>
  <mergeCells count="2">
    <mergeCell ref="B3:B10"/>
    <mergeCell ref="E3:I11"/>
  </mergeCells>
  <dataValidations count="22">
    <dataValidation allowBlank="1" showInputMessage="1" showErrorMessage="1" prompt="Enter savngs deposit Date in this column under this heading. Use heading filters to find specific entries" sqref="M13" xr:uid="{F3CBC707-CC4D-46BD-9583-0BFEBB3DA40F}"/>
    <dataValidation allowBlank="1" showInputMessage="1" showErrorMessage="1" prompt="Enter Monthly Savings in table below" sqref="M12" xr:uid="{4DCE3E0C-D025-4399-920B-324EED5B685D}"/>
    <dataValidation allowBlank="1" showInputMessage="1" showErrorMessage="1" prompt="Enter expense Items in this column under this heading. Use heading filters to find specific entries" sqref="H13" xr:uid="{2C9D78CC-2344-4568-AC83-9A40DBD1CBFC}"/>
    <dataValidation allowBlank="1" showInputMessage="1" showErrorMessage="1" prompt="Enter Due Date in this column under this heading" sqref="I13" xr:uid="{48074132-07EA-4F60-944E-9FFE2B9B6771}"/>
    <dataValidation allowBlank="1" showInputMessage="1" showErrorMessage="1" prompt="Enter Monthly Expenses in table below" sqref="H12" xr:uid="{A8B10D7C-54AB-4DC8-99B1-4E8825C15AB6}"/>
    <dataValidation allowBlank="1" showInputMessage="1" showErrorMessage="1" prompt="Enter income Items in this column under this heading. Use heading filters to find specific entries" sqref="B13" xr:uid="{3B462C88-3E29-4CA1-A508-BC022D818DC3}"/>
    <dataValidation allowBlank="1" showInputMessage="1" showErrorMessage="1" prompt="Enter Amount in this column under this heading" sqref="C13 J13 N13" xr:uid="{E7EC1B52-14F2-48FE-8C08-674171631C5F}"/>
    <dataValidation allowBlank="1" showInputMessage="1" showErrorMessage="1" prompt="Enter Monthly Income details in table below" sqref="B12" xr:uid="{7675CF98-0E35-41E8-8B28-DE27B2EDBD4D}"/>
    <dataValidation allowBlank="1" showInputMessage="1" showErrorMessage="1" prompt="Column chart contrasting total monthly income and total monthly expenses is in cells  D3 through H11" sqref="E3:I11" xr:uid="{2CC5912E-DB50-4EB7-96B8-A6E845B24A3D}"/>
    <dataValidation allowBlank="1" showInputMessage="1" showErrorMessage="1" prompt="Cash Balance is automatically calculated in cell below" sqref="C9:D9" xr:uid="{518B7DA0-ACE7-4589-8389-DA0DCE41469B}"/>
    <dataValidation allowBlank="1" showInputMessage="1" showErrorMessage="1" prompt="Total Monthly Savings are automatically calculated in cell below" sqref="C7:D7" xr:uid="{46325ABB-7729-42E8-B549-7C902ACB7F9B}"/>
    <dataValidation allowBlank="1" showInputMessage="1" showErrorMessage="1" prompt="Total Monthly Expenses are automatically calculated in cell below" sqref="C5:D5" xr:uid="{2975DB8F-2FFB-447D-813A-7B508B9C3275}"/>
    <dataValidation allowBlank="1" showInputMessage="1" showErrorMessage="1" prompt="Total Monthly Income is automatically calculated in cell below" sqref="C3:D3" xr:uid="{A088094B-2C12-42E8-A676-8DACA8EB900A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4BB09A9C-B69F-41A2-8C84-EDC654AEA807}"/>
    <dataValidation allowBlank="1" showInputMessage="1" showErrorMessage="1" prompt="Donut chart with percentage of income spent is in cell below" sqref="B2" xr:uid="{CD9F436C-2877-4257-B12E-F5E8C847657A}"/>
    <dataValidation allowBlank="1" showInputMessage="1" showErrorMessage="1" prompt="Donut chart with percentage of income spent is in this cell" sqref="B3:B10" xr:uid="{325142FE-641F-46BC-B12A-276415771DC8}"/>
    <dataValidation allowBlank="1" showInputMessage="1" showErrorMessage="1" prompt="Title of this worksheet is in this cell. Summary of Total Monthly Income, Total Monthly Expenses, Total Monthly Savings, and Cash Balance is in cells C3 through C10" sqref="B1" xr:uid="{1ECEB36B-CC59-4AD6-B46D-D1EC2BF7A191}"/>
    <dataValidation allowBlank="1" showInputMessage="1" showErrorMessage="1" prompt="Cash Balance is automatically calculated in this cell" sqref="C10:D10" xr:uid="{6FE2706F-9132-459C-A0D3-476E519E9F48}"/>
    <dataValidation allowBlank="1" showInputMessage="1" showErrorMessage="1" prompt="Total Monthly Savings are automatically calculated in this cell" sqref="C8:D8" xr:uid="{2445429F-9A1F-4714-A9C4-ACA73572C30D}"/>
    <dataValidation allowBlank="1" showInputMessage="1" showErrorMessage="1" prompt="Total Monthly Expenses are automatically calculated in this cell" sqref="C6:D6" xr:uid="{CDD66435-A968-4369-A806-9B08D4EBA767}"/>
    <dataValidation allowBlank="1" showInputMessage="1" showErrorMessage="1" prompt="Total Monthly Income is automatically calculated in this cell " sqref="C4:D4" xr:uid="{8B3EE2BB-62CE-4FE4-B63E-0235F8D855D6}"/>
    <dataValidation allowBlank="1" showInputMessage="1" showErrorMessage="1" prompt="Create a Personal budget in this workbook. Donut and column charts are automatically updated in this worksheet based on total monthly income and expenses" sqref="A1" xr:uid="{532081CF-D3E0-44BD-AF3F-9EC5DDBD5444}"/>
  </dataValidation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B35FE51-5099-4EE1-A7D4-1F8D1D30A589}">
            <xm:f>'Chart Data'!$B$6</xm:f>
            <x14:dxf>
              <font>
                <color theme="7"/>
              </font>
            </x14:dxf>
          </x14:cfRule>
          <xm:sqref>C10:D10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5281-3FF3-45D6-A058-B2135B60264F}">
  <dimension ref="A1:P26"/>
  <sheetViews>
    <sheetView showGridLines="0" workbookViewId="0">
      <selection activeCell="N17" sqref="N17"/>
    </sheetView>
  </sheetViews>
  <sheetFormatPr defaultColWidth="9" defaultRowHeight="27.75" customHeight="1" x14ac:dyDescent="0.25"/>
  <cols>
    <col min="1" max="1" width="2.59765625" style="4" customWidth="1"/>
    <col min="2" max="2" width="40.59765625" style="10" customWidth="1"/>
    <col min="3" max="3" width="30.59765625" style="4" customWidth="1"/>
    <col min="4" max="4" width="0.796875" style="4" hidden="1" customWidth="1"/>
    <col min="5" max="7" width="9" style="10"/>
    <col min="8" max="8" width="18.5" style="10" bestFit="1" customWidth="1"/>
    <col min="9" max="9" width="11.296875" style="10" bestFit="1" customWidth="1"/>
    <col min="10" max="10" width="10.19921875" style="10" bestFit="1" customWidth="1"/>
    <col min="11" max="15" width="9" style="10"/>
    <col min="16" max="16" width="9" style="1"/>
    <col min="17" max="16384" width="9" style="10"/>
  </cols>
  <sheetData>
    <row r="1" spans="1:15" s="3" customFormat="1" ht="40.5" customHeight="1" x14ac:dyDescent="0.25">
      <c r="B1" s="3" t="s">
        <v>26</v>
      </c>
    </row>
    <row r="2" spans="1:15" s="6" customFormat="1" ht="33" customHeight="1" x14ac:dyDescent="0.3">
      <c r="A2" s="4"/>
      <c r="B2" s="17" t="s">
        <v>25</v>
      </c>
      <c r="C2" s="5" t="s">
        <v>0</v>
      </c>
      <c r="D2" s="5"/>
    </row>
    <row r="3" spans="1:15" s="6" customFormat="1" ht="18.75" customHeight="1" x14ac:dyDescent="0.25">
      <c r="A3" s="4"/>
      <c r="B3" s="29"/>
      <c r="C3" s="7" t="s">
        <v>1</v>
      </c>
      <c r="D3" s="7"/>
      <c r="E3" s="30"/>
      <c r="F3" s="30"/>
      <c r="G3" s="30"/>
      <c r="H3" s="30"/>
      <c r="I3" s="30"/>
    </row>
    <row r="4" spans="1:15" s="6" customFormat="1" ht="46.5" customHeight="1" x14ac:dyDescent="0.25">
      <c r="A4" s="4"/>
      <c r="B4" s="29"/>
      <c r="C4" s="8">
        <f>SUM(MonthlyIncome4211[[#All],[AMOUNT]])</f>
        <v>0</v>
      </c>
      <c r="D4" s="8"/>
      <c r="E4" s="30"/>
      <c r="F4" s="30"/>
      <c r="G4" s="30"/>
      <c r="H4" s="30"/>
      <c r="I4" s="30"/>
    </row>
    <row r="5" spans="1:15" s="6" customFormat="1" ht="18.75" customHeight="1" x14ac:dyDescent="0.25">
      <c r="A5" s="4"/>
      <c r="B5" s="29"/>
      <c r="C5" s="9" t="s">
        <v>2</v>
      </c>
      <c r="D5" s="9"/>
      <c r="E5" s="30"/>
      <c r="F5" s="30"/>
      <c r="G5" s="30"/>
      <c r="H5" s="30"/>
      <c r="I5" s="30"/>
    </row>
    <row r="6" spans="1:15" s="6" customFormat="1" ht="46.5" customHeight="1" x14ac:dyDescent="0.25">
      <c r="A6" s="4"/>
      <c r="B6" s="29"/>
      <c r="C6" s="8">
        <f>SUM(J14:J27)</f>
        <v>0</v>
      </c>
      <c r="D6" s="8"/>
      <c r="E6" s="30"/>
      <c r="F6" s="30"/>
      <c r="G6" s="30"/>
      <c r="H6" s="30"/>
      <c r="I6" s="30"/>
    </row>
    <row r="7" spans="1:15" s="6" customFormat="1" ht="18.75" customHeight="1" x14ac:dyDescent="0.25">
      <c r="A7" s="4"/>
      <c r="B7" s="29"/>
      <c r="C7" s="9" t="s">
        <v>3</v>
      </c>
      <c r="D7" s="9"/>
      <c r="E7" s="30"/>
      <c r="F7" s="30"/>
      <c r="G7" s="30"/>
      <c r="H7" s="30"/>
      <c r="I7" s="30"/>
    </row>
    <row r="8" spans="1:15" s="6" customFormat="1" ht="46.5" customHeight="1" x14ac:dyDescent="0.25">
      <c r="A8" s="4"/>
      <c r="B8" s="29"/>
      <c r="C8" s="8">
        <f>SUM(Savings371013[AMOUNT])</f>
        <v>0</v>
      </c>
      <c r="D8" s="8"/>
      <c r="E8" s="30"/>
      <c r="F8" s="30"/>
      <c r="G8" s="30"/>
      <c r="H8" s="30"/>
      <c r="I8" s="30"/>
    </row>
    <row r="9" spans="1:15" s="6" customFormat="1" ht="18.75" customHeight="1" x14ac:dyDescent="0.25">
      <c r="A9" s="4"/>
      <c r="B9" s="29"/>
      <c r="C9" s="9" t="s">
        <v>4</v>
      </c>
      <c r="D9" s="9"/>
      <c r="E9" s="30"/>
      <c r="F9" s="30"/>
      <c r="G9" s="30"/>
      <c r="H9" s="30"/>
      <c r="I9" s="30"/>
    </row>
    <row r="10" spans="1:15" s="6" customFormat="1" ht="46.5" customHeight="1" x14ac:dyDescent="0.25">
      <c r="A10" s="4"/>
      <c r="B10" s="29"/>
      <c r="C10" s="8">
        <f>C4-C6-C8</f>
        <v>0</v>
      </c>
      <c r="D10" s="8"/>
      <c r="E10" s="30"/>
      <c r="F10" s="30"/>
      <c r="G10" s="30"/>
      <c r="H10" s="30"/>
      <c r="I10" s="30"/>
    </row>
    <row r="11" spans="1:15" s="10" customFormat="1" ht="27.75" customHeight="1" x14ac:dyDescent="0.25">
      <c r="A11" s="4"/>
      <c r="C11" s="4"/>
      <c r="D11" s="4"/>
      <c r="E11" s="30"/>
      <c r="F11" s="30"/>
      <c r="G11" s="30"/>
      <c r="H11" s="30"/>
      <c r="I11" s="30"/>
    </row>
    <row r="12" spans="1:15" s="10" customFormat="1" ht="27.75" customHeight="1" x14ac:dyDescent="0.3">
      <c r="A12" s="6"/>
      <c r="B12" s="5" t="s">
        <v>27</v>
      </c>
      <c r="C12" s="4"/>
      <c r="D12" s="6"/>
      <c r="E12" s="6"/>
      <c r="F12" s="6"/>
      <c r="G12" s="6"/>
      <c r="H12" s="5" t="s">
        <v>30</v>
      </c>
      <c r="I12" s="4"/>
      <c r="J12" s="5"/>
      <c r="L12" s="4"/>
      <c r="M12" s="5" t="s">
        <v>31</v>
      </c>
      <c r="N12" s="4"/>
      <c r="O12" s="6"/>
    </row>
    <row r="13" spans="1:15" s="10" customFormat="1" ht="27.75" customHeight="1" x14ac:dyDescent="0.25">
      <c r="A13" s="6"/>
      <c r="B13" s="7" t="s">
        <v>5</v>
      </c>
      <c r="C13" s="7" t="s">
        <v>6</v>
      </c>
      <c r="D13" s="6"/>
      <c r="E13" s="6"/>
      <c r="F13" s="6"/>
      <c r="G13" s="6"/>
      <c r="H13" s="7" t="s">
        <v>5</v>
      </c>
      <c r="I13" s="7" t="s">
        <v>7</v>
      </c>
      <c r="J13" s="7" t="s">
        <v>6</v>
      </c>
      <c r="L13" s="4"/>
      <c r="M13" s="7" t="s">
        <v>8</v>
      </c>
      <c r="N13" s="7" t="s">
        <v>6</v>
      </c>
      <c r="O13" s="6"/>
    </row>
    <row r="14" spans="1:15" s="10" customFormat="1" ht="27.75" customHeight="1" x14ac:dyDescent="0.25">
      <c r="A14" s="6"/>
      <c r="B14" s="11" t="s">
        <v>28</v>
      </c>
      <c r="C14" s="12">
        <v>0</v>
      </c>
      <c r="G14" s="6"/>
      <c r="H14" s="13" t="s">
        <v>9</v>
      </c>
      <c r="I14" s="14" t="s">
        <v>24</v>
      </c>
      <c r="J14" s="12">
        <v>0</v>
      </c>
      <c r="L14" s="4"/>
      <c r="M14" s="14" t="s">
        <v>24</v>
      </c>
      <c r="N14" s="12">
        <v>0</v>
      </c>
    </row>
    <row r="15" spans="1:15" s="10" customFormat="1" ht="27.75" customHeight="1" x14ac:dyDescent="0.25">
      <c r="A15" s="6"/>
      <c r="B15" s="13" t="s">
        <v>29</v>
      </c>
      <c r="C15" s="12">
        <v>0</v>
      </c>
      <c r="G15" s="6"/>
      <c r="H15" s="13" t="s">
        <v>10</v>
      </c>
      <c r="I15" s="14" t="s">
        <v>24</v>
      </c>
      <c r="J15" s="12">
        <v>0</v>
      </c>
      <c r="L15" s="4"/>
      <c r="M15" s="14" t="s">
        <v>24</v>
      </c>
      <c r="N15" s="12">
        <v>0</v>
      </c>
    </row>
    <row r="16" spans="1:15" s="10" customFormat="1" ht="27.75" customHeight="1" x14ac:dyDescent="0.25">
      <c r="A16" s="6"/>
      <c r="B16" s="13" t="s">
        <v>11</v>
      </c>
      <c r="C16" s="12">
        <v>0</v>
      </c>
      <c r="G16" s="6"/>
      <c r="H16" s="13" t="s">
        <v>12</v>
      </c>
      <c r="I16" s="14" t="s">
        <v>24</v>
      </c>
      <c r="J16" s="12">
        <v>0</v>
      </c>
      <c r="L16" s="4"/>
      <c r="M16" s="14" t="s">
        <v>24</v>
      </c>
      <c r="N16" s="12">
        <v>0</v>
      </c>
    </row>
    <row r="17" spans="1:14" s="10" customFormat="1" ht="27.75" customHeight="1" x14ac:dyDescent="0.25">
      <c r="C17" s="4"/>
      <c r="G17" s="6"/>
      <c r="H17" s="13" t="s">
        <v>13</v>
      </c>
      <c r="I17" s="14" t="s">
        <v>24</v>
      </c>
      <c r="J17" s="12">
        <v>0</v>
      </c>
      <c r="N17" s="4"/>
    </row>
    <row r="18" spans="1:14" s="10" customFormat="1" ht="27.75" customHeight="1" x14ac:dyDescent="0.25">
      <c r="C18" s="4"/>
      <c r="G18" s="6"/>
      <c r="H18" s="13" t="s">
        <v>14</v>
      </c>
      <c r="I18" s="14" t="s">
        <v>24</v>
      </c>
      <c r="J18" s="12">
        <v>0</v>
      </c>
    </row>
    <row r="19" spans="1:14" s="10" customFormat="1" ht="27.75" customHeight="1" x14ac:dyDescent="0.25">
      <c r="C19" s="4"/>
      <c r="G19" s="6"/>
      <c r="H19" s="13" t="s">
        <v>22</v>
      </c>
      <c r="I19" s="14" t="s">
        <v>24</v>
      </c>
      <c r="J19" s="12">
        <v>0</v>
      </c>
    </row>
    <row r="20" spans="1:14" s="10" customFormat="1" ht="27.75" customHeight="1" x14ac:dyDescent="0.25">
      <c r="A20" s="4"/>
      <c r="C20" s="4"/>
      <c r="D20" s="4"/>
      <c r="G20" s="6"/>
      <c r="H20" s="13" t="s">
        <v>15</v>
      </c>
      <c r="I20" s="14" t="s">
        <v>24</v>
      </c>
      <c r="J20" s="12">
        <v>0</v>
      </c>
    </row>
    <row r="21" spans="1:14" s="10" customFormat="1" ht="27.75" customHeight="1" x14ac:dyDescent="0.25">
      <c r="A21" s="4"/>
      <c r="C21" s="4"/>
      <c r="D21" s="4"/>
      <c r="G21" s="6"/>
      <c r="H21" s="13" t="s">
        <v>16</v>
      </c>
      <c r="I21" s="14" t="s">
        <v>24</v>
      </c>
      <c r="J21" s="12">
        <v>0</v>
      </c>
    </row>
    <row r="22" spans="1:14" s="10" customFormat="1" ht="27.75" customHeight="1" x14ac:dyDescent="0.25">
      <c r="A22" s="4"/>
      <c r="C22" s="4"/>
      <c r="D22" s="4"/>
      <c r="G22" s="6"/>
      <c r="H22" s="13" t="s">
        <v>17</v>
      </c>
      <c r="I22" s="14" t="s">
        <v>24</v>
      </c>
      <c r="J22" s="12">
        <v>0</v>
      </c>
    </row>
    <row r="23" spans="1:14" s="10" customFormat="1" ht="27.75" customHeight="1" x14ac:dyDescent="0.25">
      <c r="A23" s="4"/>
      <c r="C23" s="4"/>
      <c r="D23" s="4"/>
      <c r="G23" s="6"/>
      <c r="H23" s="13" t="s">
        <v>18</v>
      </c>
      <c r="I23" s="14" t="s">
        <v>24</v>
      </c>
      <c r="J23" s="12">
        <v>0</v>
      </c>
    </row>
    <row r="24" spans="1:14" s="10" customFormat="1" ht="27.75" customHeight="1" x14ac:dyDescent="0.25">
      <c r="A24" s="4"/>
      <c r="C24" s="4"/>
      <c r="D24" s="4"/>
      <c r="G24" s="6"/>
      <c r="H24" s="13" t="s">
        <v>19</v>
      </c>
      <c r="I24" s="14" t="s">
        <v>24</v>
      </c>
      <c r="J24" s="12">
        <v>0</v>
      </c>
    </row>
    <row r="25" spans="1:14" s="10" customFormat="1" ht="27.75" customHeight="1" x14ac:dyDescent="0.25">
      <c r="A25" s="4"/>
      <c r="C25" s="4"/>
      <c r="D25" s="4"/>
      <c r="G25" s="6"/>
      <c r="H25" s="13" t="s">
        <v>20</v>
      </c>
      <c r="I25" s="14" t="s">
        <v>24</v>
      </c>
      <c r="J25" s="12">
        <v>0</v>
      </c>
    </row>
    <row r="26" spans="1:14" s="10" customFormat="1" ht="27.75" customHeight="1" x14ac:dyDescent="0.25">
      <c r="A26" s="4"/>
      <c r="C26" s="4"/>
      <c r="D26" s="4"/>
      <c r="G26" s="6"/>
      <c r="H26" s="13" t="s">
        <v>21</v>
      </c>
      <c r="I26" s="14" t="s">
        <v>24</v>
      </c>
      <c r="J26" s="12">
        <v>0</v>
      </c>
    </row>
  </sheetData>
  <mergeCells count="2">
    <mergeCell ref="B3:B10"/>
    <mergeCell ref="E3:I11"/>
  </mergeCells>
  <dataValidations count="22">
    <dataValidation allowBlank="1" showInputMessage="1" showErrorMessage="1" prompt="Enter savngs deposit Date in this column under this heading. Use heading filters to find specific entries" sqref="M13" xr:uid="{4E60B412-FAD5-4692-877D-380BA2715D5F}"/>
    <dataValidation allowBlank="1" showInputMessage="1" showErrorMessage="1" prompt="Enter Monthly Savings in table below" sqref="M12" xr:uid="{C84D6983-AA4D-489F-B4CA-5CFE1CA81FB8}"/>
    <dataValidation allowBlank="1" showInputMessage="1" showErrorMessage="1" prompt="Enter expense Items in this column under this heading. Use heading filters to find specific entries" sqref="H13" xr:uid="{32614C86-9D6C-42AD-8BF3-FF4DAAAC9807}"/>
    <dataValidation allowBlank="1" showInputMessage="1" showErrorMessage="1" prompt="Enter Due Date in this column under this heading" sqref="I13" xr:uid="{C7450644-265F-426E-A01C-1C6F2ACC954C}"/>
    <dataValidation allowBlank="1" showInputMessage="1" showErrorMessage="1" prompt="Enter Monthly Expenses in table below" sqref="H12" xr:uid="{F0F82359-D7AB-4ECF-A3ED-CB1AF3FE265F}"/>
    <dataValidation allowBlank="1" showInputMessage="1" showErrorMessage="1" prompt="Enter income Items in this column under this heading. Use heading filters to find specific entries" sqref="B13" xr:uid="{2E18595E-F97A-4D8C-AB4E-2F491DB9EC0A}"/>
    <dataValidation allowBlank="1" showInputMessage="1" showErrorMessage="1" prompt="Enter Amount in this column under this heading" sqref="C13 J13 N13" xr:uid="{1CD24C68-EF10-4AAD-865C-530B4C39115B}"/>
    <dataValidation allowBlank="1" showInputMessage="1" showErrorMessage="1" prompt="Enter Monthly Income details in table below" sqref="B12" xr:uid="{1502470B-9808-4006-82FA-45B84A44C42D}"/>
    <dataValidation allowBlank="1" showInputMessage="1" showErrorMessage="1" prompt="Column chart contrasting total monthly income and total monthly expenses is in cells  D3 through H11" sqref="E3:I11" xr:uid="{4755346B-0A4D-4694-83C8-4E443349348B}"/>
    <dataValidation allowBlank="1" showInputMessage="1" showErrorMessage="1" prompt="Cash Balance is automatically calculated in cell below" sqref="C9:D9" xr:uid="{14541702-56C9-47B4-A2B6-0DEA62ADC5BB}"/>
    <dataValidation allowBlank="1" showInputMessage="1" showErrorMessage="1" prompt="Total Monthly Savings are automatically calculated in cell below" sqref="C7:D7" xr:uid="{564520E5-F53D-449C-BC05-5EC555E55CAA}"/>
    <dataValidation allowBlank="1" showInputMessage="1" showErrorMessage="1" prompt="Total Monthly Expenses are automatically calculated in cell below" sqref="C5:D5" xr:uid="{BF5194C0-442D-4885-A67A-2C98AA58CA24}"/>
    <dataValidation allowBlank="1" showInputMessage="1" showErrorMessage="1" prompt="Total Monthly Income is automatically calculated in cell below" sqref="C3:D3" xr:uid="{6C7CFF83-5544-4B46-9191-D6EA79A35E36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116A2E26-017E-408E-91B2-45B759B1D129}"/>
    <dataValidation allowBlank="1" showInputMessage="1" showErrorMessage="1" prompt="Donut chart with percentage of income spent is in cell below" sqref="B2" xr:uid="{14C36B57-65C5-4538-8829-18F9C6BF91AE}"/>
    <dataValidation allowBlank="1" showInputMessage="1" showErrorMessage="1" prompt="Donut chart with percentage of income spent is in this cell" sqref="B3:B10" xr:uid="{905F9A04-5C8C-45E8-B4BD-AD4EBEDA4A3C}"/>
    <dataValidation allowBlank="1" showInputMessage="1" showErrorMessage="1" prompt="Title of this worksheet is in this cell. Summary of Total Monthly Income, Total Monthly Expenses, Total Monthly Savings, and Cash Balance is in cells C3 through C10" sqref="B1" xr:uid="{BBF9FC4D-754E-4B83-B8DE-B4CA87E668F8}"/>
    <dataValidation allowBlank="1" showInputMessage="1" showErrorMessage="1" prompt="Cash Balance is automatically calculated in this cell" sqref="C10:D10" xr:uid="{E35EB890-9BE4-4832-80A7-43F266104B00}"/>
    <dataValidation allowBlank="1" showInputMessage="1" showErrorMessage="1" prompt="Total Monthly Savings are automatically calculated in this cell" sqref="C8:D8" xr:uid="{3BCDCFF4-3C6C-42E5-973B-DBE7FA1AB07C}"/>
    <dataValidation allowBlank="1" showInputMessage="1" showErrorMessage="1" prompt="Total Monthly Expenses are automatically calculated in this cell" sqref="C6:D6" xr:uid="{330418EC-86EF-4C25-987B-3504B9E7C0BB}"/>
    <dataValidation allowBlank="1" showInputMessage="1" showErrorMessage="1" prompt="Total Monthly Income is automatically calculated in this cell " sqref="C4:D4" xr:uid="{7D57D3F8-E211-4438-B592-D7C3B976763A}"/>
    <dataValidation allowBlank="1" showInputMessage="1" showErrorMessage="1" prompt="Create a Personal budget in this workbook. Donut and column charts are automatically updated in this worksheet based on total monthly income and expenses" sqref="A1" xr:uid="{9B58456E-3B0A-4897-AA13-D7D53E7A6BEB}"/>
  </dataValidation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8F2AB0C-0C97-4283-A123-E765ED621256}">
            <xm:f>'Chart Data'!$B$6</xm:f>
            <x14:dxf>
              <font>
                <color theme="7"/>
              </font>
            </x14:dxf>
          </x14:cfRule>
          <xm:sqref>C10:D10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0473-303F-41B4-89B5-19D0F68E48A8}">
  <dimension ref="A1:P26"/>
  <sheetViews>
    <sheetView showGridLines="0" workbookViewId="0">
      <selection activeCell="N17" sqref="N17"/>
    </sheetView>
  </sheetViews>
  <sheetFormatPr defaultColWidth="9" defaultRowHeight="27.75" customHeight="1" x14ac:dyDescent="0.25"/>
  <cols>
    <col min="1" max="1" width="2.59765625" style="4" customWidth="1"/>
    <col min="2" max="2" width="40.59765625" style="10" customWidth="1"/>
    <col min="3" max="3" width="30.59765625" style="4" customWidth="1"/>
    <col min="4" max="4" width="0.796875" style="4" hidden="1" customWidth="1"/>
    <col min="5" max="7" width="9" style="10"/>
    <col min="8" max="8" width="18.5" style="10" bestFit="1" customWidth="1"/>
    <col min="9" max="9" width="11.296875" style="10" bestFit="1" customWidth="1"/>
    <col min="10" max="10" width="10.19921875" style="10" bestFit="1" customWidth="1"/>
    <col min="11" max="15" width="9" style="10"/>
    <col min="16" max="16" width="9" style="1"/>
    <col min="17" max="16384" width="9" style="10"/>
  </cols>
  <sheetData>
    <row r="1" spans="1:15" s="3" customFormat="1" ht="40.5" customHeight="1" x14ac:dyDescent="0.25">
      <c r="B1" s="3" t="s">
        <v>26</v>
      </c>
    </row>
    <row r="2" spans="1:15" s="6" customFormat="1" ht="33" customHeight="1" x14ac:dyDescent="0.3">
      <c r="A2" s="4"/>
      <c r="B2" s="17" t="s">
        <v>25</v>
      </c>
      <c r="C2" s="5" t="s">
        <v>0</v>
      </c>
      <c r="D2" s="5"/>
    </row>
    <row r="3" spans="1:15" s="6" customFormat="1" ht="18.75" customHeight="1" x14ac:dyDescent="0.25">
      <c r="A3" s="4"/>
      <c r="B3" s="29"/>
      <c r="C3" s="7" t="s">
        <v>1</v>
      </c>
      <c r="D3" s="7"/>
      <c r="E3" s="30"/>
      <c r="F3" s="30"/>
      <c r="G3" s="30"/>
      <c r="H3" s="30"/>
      <c r="I3" s="30"/>
    </row>
    <row r="4" spans="1:15" s="6" customFormat="1" ht="46.5" customHeight="1" x14ac:dyDescent="0.25">
      <c r="A4" s="4"/>
      <c r="B4" s="29"/>
      <c r="C4" s="8">
        <f>SUM(MonthlyIncome14[AMOUNT])</f>
        <v>0</v>
      </c>
      <c r="D4" s="8"/>
      <c r="E4" s="30"/>
      <c r="F4" s="30"/>
      <c r="G4" s="30"/>
      <c r="H4" s="30"/>
      <c r="I4" s="30"/>
    </row>
    <row r="5" spans="1:15" s="6" customFormat="1" ht="18.75" customHeight="1" x14ac:dyDescent="0.25">
      <c r="A5" s="4"/>
      <c r="B5" s="29"/>
      <c r="C5" s="9" t="s">
        <v>2</v>
      </c>
      <c r="D5" s="9"/>
      <c r="E5" s="30"/>
      <c r="F5" s="30"/>
      <c r="G5" s="30"/>
      <c r="H5" s="30"/>
      <c r="I5" s="30"/>
    </row>
    <row r="6" spans="1:15" s="6" customFormat="1" ht="46.5" customHeight="1" x14ac:dyDescent="0.25">
      <c r="A6" s="4"/>
      <c r="B6" s="29"/>
      <c r="C6" s="8">
        <f>SUM(MonthlyExpenses15[AMOUNT])</f>
        <v>0</v>
      </c>
      <c r="D6" s="8"/>
      <c r="E6" s="30"/>
      <c r="F6" s="30"/>
      <c r="G6" s="30"/>
      <c r="H6" s="30"/>
      <c r="I6" s="30"/>
    </row>
    <row r="7" spans="1:15" s="6" customFormat="1" ht="18.75" customHeight="1" x14ac:dyDescent="0.25">
      <c r="A7" s="4"/>
      <c r="B7" s="29"/>
      <c r="C7" s="9" t="s">
        <v>3</v>
      </c>
      <c r="D7" s="9"/>
      <c r="E7" s="30"/>
      <c r="F7" s="30"/>
      <c r="G7" s="30"/>
      <c r="H7" s="30"/>
      <c r="I7" s="30"/>
    </row>
    <row r="8" spans="1:15" s="6" customFormat="1" ht="46.5" customHeight="1" x14ac:dyDescent="0.25">
      <c r="A8" s="4"/>
      <c r="B8" s="29"/>
      <c r="C8" s="8">
        <f>SUM(Savings316[AMOUNT])</f>
        <v>0</v>
      </c>
      <c r="D8" s="8"/>
      <c r="E8" s="30"/>
      <c r="F8" s="30"/>
      <c r="G8" s="30"/>
      <c r="H8" s="30"/>
      <c r="I8" s="30"/>
    </row>
    <row r="9" spans="1:15" s="6" customFormat="1" ht="18.75" customHeight="1" x14ac:dyDescent="0.25">
      <c r="A9" s="4"/>
      <c r="B9" s="29"/>
      <c r="C9" s="9" t="s">
        <v>4</v>
      </c>
      <c r="D9" s="9"/>
      <c r="E9" s="30"/>
      <c r="F9" s="30"/>
      <c r="G9" s="30"/>
      <c r="H9" s="30"/>
      <c r="I9" s="30"/>
    </row>
    <row r="10" spans="1:15" s="6" customFormat="1" ht="46.5" customHeight="1" x14ac:dyDescent="0.25">
      <c r="A10" s="4"/>
      <c r="B10" s="29"/>
      <c r="C10" s="8">
        <f>C4-C6-C8</f>
        <v>0</v>
      </c>
      <c r="D10" s="8"/>
      <c r="E10" s="30"/>
      <c r="F10" s="30"/>
      <c r="G10" s="30"/>
      <c r="H10" s="30"/>
      <c r="I10" s="30"/>
    </row>
    <row r="11" spans="1:15" s="10" customFormat="1" ht="27.75" customHeight="1" x14ac:dyDescent="0.25">
      <c r="A11" s="4"/>
      <c r="C11" s="4"/>
      <c r="D11" s="4"/>
      <c r="E11" s="30"/>
      <c r="F11" s="30"/>
      <c r="G11" s="30"/>
      <c r="H11" s="30"/>
      <c r="I11" s="30"/>
    </row>
    <row r="12" spans="1:15" s="10" customFormat="1" ht="27.75" customHeight="1" x14ac:dyDescent="0.3">
      <c r="A12" s="6"/>
      <c r="B12" s="5" t="s">
        <v>27</v>
      </c>
      <c r="C12" s="4"/>
      <c r="D12" s="6"/>
      <c r="E12" s="6"/>
      <c r="F12" s="6"/>
      <c r="G12" s="6"/>
      <c r="H12" s="5" t="s">
        <v>30</v>
      </c>
      <c r="I12" s="4"/>
      <c r="J12" s="5"/>
      <c r="L12" s="4"/>
      <c r="M12" s="5" t="s">
        <v>31</v>
      </c>
      <c r="N12" s="4"/>
      <c r="O12" s="6"/>
    </row>
    <row r="13" spans="1:15" s="10" customFormat="1" ht="27.75" customHeight="1" x14ac:dyDescent="0.25">
      <c r="A13" s="6"/>
      <c r="B13" s="7" t="s">
        <v>5</v>
      </c>
      <c r="C13" s="7" t="s">
        <v>6</v>
      </c>
      <c r="D13" s="6"/>
      <c r="E13" s="6"/>
      <c r="F13" s="6"/>
      <c r="G13" s="6"/>
      <c r="H13" s="7" t="s">
        <v>5</v>
      </c>
      <c r="I13" s="7" t="s">
        <v>7</v>
      </c>
      <c r="J13" s="7" t="s">
        <v>6</v>
      </c>
      <c r="L13" s="4"/>
      <c r="M13" s="7" t="s">
        <v>8</v>
      </c>
      <c r="N13" s="7" t="s">
        <v>6</v>
      </c>
      <c r="O13" s="6"/>
    </row>
    <row r="14" spans="1:15" s="10" customFormat="1" ht="27.75" customHeight="1" x14ac:dyDescent="0.25">
      <c r="A14" s="6"/>
      <c r="B14" s="11" t="s">
        <v>28</v>
      </c>
      <c r="C14" s="12">
        <v>0</v>
      </c>
      <c r="G14" s="6"/>
      <c r="H14" s="13" t="s">
        <v>9</v>
      </c>
      <c r="I14" s="14" t="s">
        <v>24</v>
      </c>
      <c r="J14" s="12">
        <v>0</v>
      </c>
      <c r="L14" s="4"/>
      <c r="M14" s="14" t="s">
        <v>24</v>
      </c>
      <c r="N14" s="12">
        <v>0</v>
      </c>
    </row>
    <row r="15" spans="1:15" s="10" customFormat="1" ht="27.75" customHeight="1" x14ac:dyDescent="0.25">
      <c r="A15" s="6"/>
      <c r="B15" s="13" t="s">
        <v>29</v>
      </c>
      <c r="C15" s="12">
        <v>0</v>
      </c>
      <c r="G15" s="6"/>
      <c r="H15" s="13" t="s">
        <v>10</v>
      </c>
      <c r="I15" s="14" t="s">
        <v>24</v>
      </c>
      <c r="J15" s="12">
        <v>0</v>
      </c>
      <c r="L15" s="4"/>
      <c r="M15" s="14" t="s">
        <v>24</v>
      </c>
      <c r="N15" s="12">
        <v>0</v>
      </c>
    </row>
    <row r="16" spans="1:15" s="10" customFormat="1" ht="27.75" customHeight="1" x14ac:dyDescent="0.25">
      <c r="A16" s="6"/>
      <c r="B16" s="13" t="s">
        <v>11</v>
      </c>
      <c r="C16" s="12">
        <v>0</v>
      </c>
      <c r="G16" s="6"/>
      <c r="H16" s="13" t="s">
        <v>12</v>
      </c>
      <c r="I16" s="14" t="s">
        <v>24</v>
      </c>
      <c r="J16" s="12">
        <v>0</v>
      </c>
      <c r="L16" s="4"/>
      <c r="M16" s="14" t="s">
        <v>24</v>
      </c>
      <c r="N16" s="12">
        <v>0</v>
      </c>
    </row>
    <row r="17" spans="1:14" s="10" customFormat="1" ht="27.75" customHeight="1" x14ac:dyDescent="0.25">
      <c r="C17" s="4"/>
      <c r="G17" s="6"/>
      <c r="H17" s="13" t="s">
        <v>13</v>
      </c>
      <c r="I17" s="14" t="s">
        <v>24</v>
      </c>
      <c r="J17" s="12">
        <v>0</v>
      </c>
      <c r="N17" s="4"/>
    </row>
    <row r="18" spans="1:14" s="10" customFormat="1" ht="27.75" customHeight="1" x14ac:dyDescent="0.25">
      <c r="C18" s="4"/>
      <c r="G18" s="6"/>
      <c r="H18" s="13" t="s">
        <v>14</v>
      </c>
      <c r="I18" s="14" t="s">
        <v>24</v>
      </c>
      <c r="J18" s="12">
        <v>0</v>
      </c>
    </row>
    <row r="19" spans="1:14" s="10" customFormat="1" ht="27.75" customHeight="1" x14ac:dyDescent="0.25">
      <c r="C19" s="4"/>
      <c r="G19" s="6"/>
      <c r="H19" s="13" t="s">
        <v>22</v>
      </c>
      <c r="I19" s="14" t="s">
        <v>24</v>
      </c>
      <c r="J19" s="12">
        <v>0</v>
      </c>
    </row>
    <row r="20" spans="1:14" s="10" customFormat="1" ht="27.75" customHeight="1" x14ac:dyDescent="0.25">
      <c r="A20" s="4"/>
      <c r="C20" s="4"/>
      <c r="D20" s="4"/>
      <c r="G20" s="6"/>
      <c r="H20" s="13" t="s">
        <v>15</v>
      </c>
      <c r="I20" s="14" t="s">
        <v>24</v>
      </c>
      <c r="J20" s="12">
        <v>0</v>
      </c>
    </row>
    <row r="21" spans="1:14" s="10" customFormat="1" ht="27.75" customHeight="1" x14ac:dyDescent="0.25">
      <c r="A21" s="4"/>
      <c r="C21" s="4"/>
      <c r="D21" s="4"/>
      <c r="G21" s="6"/>
      <c r="H21" s="13" t="s">
        <v>16</v>
      </c>
      <c r="I21" s="14" t="s">
        <v>24</v>
      </c>
      <c r="J21" s="12">
        <v>0</v>
      </c>
    </row>
    <row r="22" spans="1:14" s="10" customFormat="1" ht="27.75" customHeight="1" x14ac:dyDescent="0.25">
      <c r="A22" s="4"/>
      <c r="C22" s="4"/>
      <c r="D22" s="4"/>
      <c r="G22" s="6"/>
      <c r="H22" s="13" t="s">
        <v>17</v>
      </c>
      <c r="I22" s="14" t="s">
        <v>24</v>
      </c>
      <c r="J22" s="12">
        <v>0</v>
      </c>
    </row>
    <row r="23" spans="1:14" s="10" customFormat="1" ht="27.75" customHeight="1" x14ac:dyDescent="0.25">
      <c r="A23" s="4"/>
      <c r="C23" s="4"/>
      <c r="D23" s="4"/>
      <c r="G23" s="6"/>
      <c r="H23" s="13" t="s">
        <v>18</v>
      </c>
      <c r="I23" s="14" t="s">
        <v>24</v>
      </c>
      <c r="J23" s="12">
        <v>0</v>
      </c>
    </row>
    <row r="24" spans="1:14" s="10" customFormat="1" ht="27.75" customHeight="1" x14ac:dyDescent="0.25">
      <c r="A24" s="4"/>
      <c r="C24" s="4"/>
      <c r="D24" s="4"/>
      <c r="G24" s="6"/>
      <c r="H24" s="13" t="s">
        <v>19</v>
      </c>
      <c r="I24" s="14" t="s">
        <v>24</v>
      </c>
      <c r="J24" s="12">
        <v>0</v>
      </c>
    </row>
    <row r="25" spans="1:14" s="10" customFormat="1" ht="27.75" customHeight="1" x14ac:dyDescent="0.25">
      <c r="A25" s="4"/>
      <c r="C25" s="4"/>
      <c r="D25" s="4"/>
      <c r="G25" s="6"/>
      <c r="H25" s="13" t="s">
        <v>20</v>
      </c>
      <c r="I25" s="14" t="s">
        <v>24</v>
      </c>
      <c r="J25" s="12">
        <v>0</v>
      </c>
    </row>
    <row r="26" spans="1:14" s="10" customFormat="1" ht="27.75" customHeight="1" x14ac:dyDescent="0.25">
      <c r="A26" s="4"/>
      <c r="C26" s="4"/>
      <c r="D26" s="4"/>
      <c r="G26" s="6"/>
      <c r="H26" s="13" t="s">
        <v>21</v>
      </c>
      <c r="I26" s="14" t="s">
        <v>24</v>
      </c>
      <c r="J26" s="12">
        <v>0</v>
      </c>
    </row>
  </sheetData>
  <mergeCells count="2">
    <mergeCell ref="B3:B10"/>
    <mergeCell ref="E3:I11"/>
  </mergeCells>
  <dataValidations count="22">
    <dataValidation allowBlank="1" showInputMessage="1" showErrorMessage="1" prompt="Enter savngs deposit Date in this column under this heading. Use heading filters to find specific entries" sqref="M13" xr:uid="{A562E553-D51F-494D-949E-4D5C4F0B592B}"/>
    <dataValidation allowBlank="1" showInputMessage="1" showErrorMessage="1" prompt="Enter Monthly Savings in table below" sqref="M12" xr:uid="{59C96F3B-720D-4BF8-88F0-271C8B36285B}"/>
    <dataValidation allowBlank="1" showInputMessage="1" showErrorMessage="1" prompt="Enter expense Items in this column under this heading. Use heading filters to find specific entries" sqref="H13" xr:uid="{3361AA73-227A-4165-82DE-96F1F55EFB96}"/>
    <dataValidation allowBlank="1" showInputMessage="1" showErrorMessage="1" prompt="Enter Due Date in this column under this heading" sqref="I13" xr:uid="{E0EF4E22-DA80-44A7-94F4-CFEE43455CD3}"/>
    <dataValidation allowBlank="1" showInputMessage="1" showErrorMessage="1" prompt="Enter Monthly Expenses in table below" sqref="H12" xr:uid="{E79595C7-5260-4CA4-81D3-6E75143B7ACA}"/>
    <dataValidation allowBlank="1" showInputMessage="1" showErrorMessage="1" prompt="Enter income Items in this column under this heading. Use heading filters to find specific entries" sqref="B13" xr:uid="{AD99BD3A-CFBB-46D8-A9D6-BAF5A8986B33}"/>
    <dataValidation allowBlank="1" showInputMessage="1" showErrorMessage="1" prompt="Enter Amount in this column under this heading" sqref="C13 J13 N13" xr:uid="{E998A5A3-0B21-4456-A329-1E49DAD3835A}"/>
    <dataValidation allowBlank="1" showInputMessage="1" showErrorMessage="1" prompt="Enter Monthly Income details in table below" sqref="B12" xr:uid="{8EF156A0-6A64-49F7-8D5C-B2BE7E69C700}"/>
    <dataValidation allowBlank="1" showInputMessage="1" showErrorMessage="1" prompt="Column chart contrasting total monthly income and total monthly expenses is in cells  D3 through H11" sqref="E3:I11" xr:uid="{B35CDC79-3346-4234-9E91-DB847DA970F4}"/>
    <dataValidation allowBlank="1" showInputMessage="1" showErrorMessage="1" prompt="Cash Balance is automatically calculated in cell below" sqref="C9:D9" xr:uid="{1DBC2174-EB25-448E-B2F6-112995168FBF}"/>
    <dataValidation allowBlank="1" showInputMessage="1" showErrorMessage="1" prompt="Total Monthly Savings are automatically calculated in cell below" sqref="C7:D7" xr:uid="{5CEF54F2-C1AD-42EA-8393-1E3C6295EE96}"/>
    <dataValidation allowBlank="1" showInputMessage="1" showErrorMessage="1" prompt="Total Monthly Expenses are automatically calculated in cell below" sqref="C5:D5" xr:uid="{9E9A456E-19CC-4018-BD1F-794D1FDE3BCB}"/>
    <dataValidation allowBlank="1" showInputMessage="1" showErrorMessage="1" prompt="Total Monthly Income is automatically calculated in cell below" sqref="C3:D3" xr:uid="{19C712E5-EF5C-416A-9C63-48F25B6767A8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0451176A-E086-432D-B510-EA2442514F69}"/>
    <dataValidation allowBlank="1" showInputMessage="1" showErrorMessage="1" prompt="Donut chart with percentage of income spent is in cell below" sqref="B2" xr:uid="{3370A89B-6FFA-4E76-B684-D05EAD386613}"/>
    <dataValidation allowBlank="1" showInputMessage="1" showErrorMessage="1" prompt="Donut chart with percentage of income spent is in this cell" sqref="B3:B10" xr:uid="{D4F49FE3-F008-46E4-BD5C-052D934A8CE4}"/>
    <dataValidation allowBlank="1" showInputMessage="1" showErrorMessage="1" prompt="Title of this worksheet is in this cell. Summary of Total Monthly Income, Total Monthly Expenses, Total Monthly Savings, and Cash Balance is in cells C3 through C10" sqref="B1" xr:uid="{4154A77B-1776-4AD1-8056-68BD79A201DD}"/>
    <dataValidation allowBlank="1" showInputMessage="1" showErrorMessage="1" prompt="Cash Balance is automatically calculated in this cell" sqref="C10:D10" xr:uid="{D6652FC7-F0D2-46B6-96A3-A0F1214B591E}"/>
    <dataValidation allowBlank="1" showInputMessage="1" showErrorMessage="1" prompt="Total Monthly Savings are automatically calculated in this cell" sqref="C8:D8" xr:uid="{4759D371-1A0C-4752-AC25-E41676088E08}"/>
    <dataValidation allowBlank="1" showInputMessage="1" showErrorMessage="1" prompt="Total Monthly Expenses are automatically calculated in this cell" sqref="C6:D6" xr:uid="{6803E2CB-5564-4EA6-9D68-6A8D38BCF55F}"/>
    <dataValidation allowBlank="1" showInputMessage="1" showErrorMessage="1" prompt="Total Monthly Income is automatically calculated in this cell " sqref="C4:D4" xr:uid="{2BC18933-06CF-41B9-B672-6D46566191C1}"/>
    <dataValidation allowBlank="1" showInputMessage="1" showErrorMessage="1" prompt="Create a Personal budget in this workbook. Donut and column charts are automatically updated in this worksheet based on total monthly income and expenses" sqref="A1" xr:uid="{734335B0-4079-4DAC-B4B1-609484C6DD09}"/>
  </dataValidation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262CA65-21D4-421C-8828-B5A99E984FAA}">
            <xm:f>'Chart Data'!$B$6</xm:f>
            <x14:dxf>
              <font>
                <color theme="7"/>
              </font>
            </x14:dxf>
          </x14:cfRule>
          <xm:sqref>C10:D10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D9F1-2B3E-4674-BAE5-C7EB3DB20279}">
  <dimension ref="A1:P26"/>
  <sheetViews>
    <sheetView showGridLines="0" tabSelected="1" workbookViewId="0">
      <selection activeCell="J13" sqref="J13"/>
    </sheetView>
  </sheetViews>
  <sheetFormatPr defaultColWidth="9" defaultRowHeight="27.75" customHeight="1" x14ac:dyDescent="0.25"/>
  <cols>
    <col min="1" max="1" width="2.59765625" style="4" customWidth="1"/>
    <col min="2" max="2" width="40.59765625" style="10" customWidth="1"/>
    <col min="3" max="3" width="29.59765625" style="4" customWidth="1"/>
    <col min="4" max="4" width="0.796875" style="4" customWidth="1"/>
    <col min="5" max="7" width="9" style="10"/>
    <col min="8" max="8" width="18.5" style="10" bestFit="1" customWidth="1"/>
    <col min="9" max="9" width="11.296875" style="10" bestFit="1" customWidth="1"/>
    <col min="10" max="10" width="10.19921875" style="10" bestFit="1" customWidth="1"/>
    <col min="11" max="13" width="9" style="10"/>
    <col min="14" max="14" width="9.3984375" style="10" bestFit="1" customWidth="1"/>
    <col min="15" max="15" width="9" style="10"/>
    <col min="16" max="16" width="9" style="1"/>
    <col min="17" max="16384" width="9" style="10"/>
  </cols>
  <sheetData>
    <row r="1" spans="1:15" s="3" customFormat="1" ht="40.5" customHeight="1" x14ac:dyDescent="0.25">
      <c r="B1" s="3" t="s">
        <v>26</v>
      </c>
    </row>
    <row r="2" spans="1:15" s="6" customFormat="1" ht="33" customHeight="1" x14ac:dyDescent="0.3">
      <c r="A2" s="4"/>
      <c r="B2" s="17"/>
      <c r="C2" s="5" t="s">
        <v>0</v>
      </c>
      <c r="D2" s="5"/>
    </row>
    <row r="3" spans="1:15" s="6" customFormat="1" ht="18.75" customHeight="1" x14ac:dyDescent="0.25">
      <c r="A3" s="4"/>
      <c r="B3" s="29"/>
      <c r="C3" s="7" t="s">
        <v>40</v>
      </c>
      <c r="D3" s="7"/>
      <c r="E3" s="30"/>
      <c r="F3" s="30"/>
      <c r="G3" s="30"/>
      <c r="H3" s="30"/>
      <c r="I3" s="30"/>
    </row>
    <row r="4" spans="1:15" s="6" customFormat="1" ht="46.5" customHeight="1" x14ac:dyDescent="0.25">
      <c r="A4" s="4"/>
      <c r="B4" s="29"/>
      <c r="C4" s="8">
        <f>SUM(TotalMonthlyIncome+'SEPT 24'!C4+'oct 24'!C4+'NOV 24'!C4+'DEC 24'!C4)</f>
        <v>10000</v>
      </c>
      <c r="D4" s="8"/>
      <c r="E4" s="30"/>
      <c r="F4" s="30"/>
      <c r="G4" s="30"/>
      <c r="H4" s="30"/>
      <c r="I4" s="30"/>
    </row>
    <row r="5" spans="1:15" s="6" customFormat="1" ht="18.75" customHeight="1" x14ac:dyDescent="0.25">
      <c r="A5" s="4"/>
      <c r="B5" s="29"/>
      <c r="C5" s="9" t="s">
        <v>41</v>
      </c>
      <c r="D5" s="9"/>
      <c r="E5" s="30"/>
      <c r="F5" s="30"/>
      <c r="G5" s="30"/>
      <c r="H5" s="30"/>
      <c r="I5" s="30"/>
    </row>
    <row r="6" spans="1:15" s="6" customFormat="1" ht="46.5" customHeight="1" x14ac:dyDescent="0.25">
      <c r="A6" s="4"/>
      <c r="B6" s="29"/>
      <c r="C6" s="8">
        <f>SUM(TotalMonthlyExpenses+'SEPT 24'!C6+'oct 24'!C6+'NOV 24'!C6+'DEC 24'!C6)</f>
        <v>8908.5</v>
      </c>
      <c r="D6" s="8"/>
      <c r="E6" s="30"/>
      <c r="F6" s="30"/>
      <c r="G6" s="30"/>
      <c r="H6" s="30"/>
      <c r="I6" s="30"/>
    </row>
    <row r="7" spans="1:15" s="6" customFormat="1" ht="18.75" customHeight="1" x14ac:dyDescent="0.25">
      <c r="A7" s="4"/>
      <c r="B7" s="29"/>
      <c r="C7" s="9" t="s">
        <v>42</v>
      </c>
      <c r="D7" s="9"/>
      <c r="E7" s="30"/>
      <c r="F7" s="30"/>
      <c r="G7" s="30"/>
      <c r="H7" s="30"/>
      <c r="I7" s="30"/>
    </row>
    <row r="8" spans="1:15" s="6" customFormat="1" ht="46.5" customHeight="1" x14ac:dyDescent="0.25">
      <c r="A8" s="4"/>
      <c r="B8" s="29"/>
      <c r="C8" s="8">
        <f>SUM(TotalMonthlySavings+'SEPT 24'!C8+'oct 24'!C8+'NOV 24'!C8+'DEC 24'!C8)</f>
        <v>300</v>
      </c>
      <c r="D8" s="8"/>
      <c r="E8" s="30"/>
      <c r="F8" s="30"/>
      <c r="G8" s="30"/>
      <c r="H8" s="30"/>
      <c r="I8" s="30"/>
    </row>
    <row r="9" spans="1:15" s="6" customFormat="1" ht="18.75" customHeight="1" x14ac:dyDescent="0.25">
      <c r="A9" s="4"/>
      <c r="B9" s="29"/>
      <c r="C9" s="9" t="s">
        <v>4</v>
      </c>
      <c r="D9" s="9"/>
      <c r="E9" s="30"/>
      <c r="F9" s="30"/>
      <c r="G9" s="30"/>
      <c r="H9" s="30"/>
      <c r="I9" s="30"/>
    </row>
    <row r="10" spans="1:15" s="6" customFormat="1" ht="46.5" customHeight="1" x14ac:dyDescent="0.25">
      <c r="A10" s="4"/>
      <c r="B10" s="29"/>
      <c r="C10" s="8">
        <f>C4-C6-C8</f>
        <v>791.5</v>
      </c>
      <c r="D10" s="8"/>
      <c r="E10" s="30"/>
      <c r="F10" s="30"/>
      <c r="G10" s="30"/>
      <c r="H10" s="30"/>
      <c r="I10" s="30"/>
    </row>
    <row r="11" spans="1:15" s="10" customFormat="1" ht="27.75" customHeight="1" x14ac:dyDescent="0.25">
      <c r="A11" s="4"/>
      <c r="C11" s="4"/>
      <c r="D11" s="4"/>
      <c r="E11" s="30"/>
      <c r="F11" s="30"/>
      <c r="G11" s="30"/>
      <c r="H11" s="30"/>
      <c r="I11" s="30"/>
    </row>
    <row r="12" spans="1:15" s="10" customFormat="1" ht="27.75" customHeight="1" x14ac:dyDescent="0.3">
      <c r="A12" s="6"/>
      <c r="B12" s="5"/>
      <c r="C12" s="4"/>
      <c r="D12" s="6"/>
      <c r="E12" s="6"/>
      <c r="F12" s="6"/>
      <c r="G12" s="6"/>
      <c r="H12" s="5"/>
      <c r="I12" s="4"/>
      <c r="J12" s="5"/>
      <c r="L12" s="4"/>
      <c r="M12" s="5"/>
      <c r="N12" s="4"/>
      <c r="O12" s="6"/>
    </row>
    <row r="13" spans="1:15" s="10" customFormat="1" ht="27.75" customHeight="1" x14ac:dyDescent="0.25">
      <c r="A13" s="6"/>
      <c r="B13" s="7"/>
      <c r="C13" s="7"/>
      <c r="D13" s="6"/>
      <c r="E13" s="6"/>
      <c r="F13" s="6"/>
      <c r="G13" s="6"/>
      <c r="H13" s="7"/>
      <c r="I13" s="7"/>
      <c r="J13" s="7"/>
      <c r="L13" s="4"/>
      <c r="M13" s="7"/>
      <c r="N13" s="7"/>
      <c r="O13" s="6"/>
    </row>
    <row r="14" spans="1:15" s="10" customFormat="1" ht="27.75" customHeight="1" x14ac:dyDescent="0.25">
      <c r="A14" s="6"/>
      <c r="B14" s="11"/>
      <c r="C14" s="12"/>
      <c r="G14" s="6"/>
      <c r="H14" s="6"/>
      <c r="I14" s="27"/>
      <c r="J14" s="6"/>
      <c r="L14" s="4"/>
      <c r="M14" s="14"/>
      <c r="N14" s="12"/>
    </row>
    <row r="15" spans="1:15" s="10" customFormat="1" ht="27.75" customHeight="1" x14ac:dyDescent="0.25">
      <c r="A15" s="6"/>
      <c r="B15" s="13"/>
      <c r="C15" s="12"/>
      <c r="G15" s="6"/>
      <c r="H15" s="6"/>
      <c r="I15" s="6"/>
      <c r="J15" s="6"/>
      <c r="L15" s="4"/>
      <c r="M15" s="14"/>
      <c r="N15" s="12"/>
    </row>
    <row r="16" spans="1:15" s="10" customFormat="1" ht="27.75" customHeight="1" x14ac:dyDescent="0.25">
      <c r="A16" s="6"/>
      <c r="B16" s="13"/>
      <c r="C16" s="12"/>
      <c r="G16" s="6"/>
      <c r="H16" s="6"/>
      <c r="I16" s="6"/>
      <c r="J16" s="6"/>
      <c r="L16" s="4"/>
      <c r="M16" s="14"/>
      <c r="N16" s="12"/>
    </row>
    <row r="17" spans="1:14" s="10" customFormat="1" ht="27.75" customHeight="1" x14ac:dyDescent="0.25">
      <c r="C17" s="4"/>
      <c r="G17" s="6"/>
      <c r="H17" s="6"/>
      <c r="I17" s="6"/>
      <c r="J17" s="6"/>
      <c r="N17" s="4"/>
    </row>
    <row r="18" spans="1:14" s="10" customFormat="1" ht="27.75" customHeight="1" x14ac:dyDescent="0.25">
      <c r="C18" s="4"/>
      <c r="G18" s="6"/>
      <c r="H18" s="6"/>
      <c r="I18" s="6"/>
      <c r="J18" s="6"/>
    </row>
    <row r="19" spans="1:14" s="10" customFormat="1" ht="27.75" customHeight="1" x14ac:dyDescent="0.25">
      <c r="C19" s="4"/>
      <c r="G19" s="6"/>
      <c r="H19" s="6"/>
      <c r="I19" s="6"/>
      <c r="J19" s="6"/>
    </row>
    <row r="20" spans="1:14" s="10" customFormat="1" ht="27.75" customHeight="1" x14ac:dyDescent="0.25">
      <c r="A20" s="4"/>
      <c r="C20" s="4"/>
      <c r="D20" s="4"/>
      <c r="G20" s="6"/>
      <c r="H20" s="6"/>
      <c r="I20" s="6"/>
      <c r="J20" s="6"/>
    </row>
    <row r="21" spans="1:14" s="10" customFormat="1" ht="27.75" customHeight="1" x14ac:dyDescent="0.25">
      <c r="A21" s="4"/>
      <c r="C21" s="4"/>
      <c r="D21" s="4"/>
      <c r="G21" s="6"/>
      <c r="H21" s="6"/>
      <c r="I21" s="6"/>
      <c r="J21" s="6"/>
    </row>
    <row r="22" spans="1:14" s="10" customFormat="1" ht="27.75" customHeight="1" x14ac:dyDescent="0.25">
      <c r="A22" s="4"/>
      <c r="C22" s="4"/>
      <c r="D22" s="4"/>
      <c r="G22" s="6"/>
      <c r="H22" s="28"/>
      <c r="I22" s="6"/>
      <c r="J22" s="6"/>
    </row>
    <row r="23" spans="1:14" s="10" customFormat="1" ht="27.75" customHeight="1" x14ac:dyDescent="0.25">
      <c r="A23" s="4"/>
      <c r="C23" s="4"/>
      <c r="D23" s="4"/>
      <c r="G23" s="6"/>
      <c r="H23" s="28"/>
      <c r="I23" s="6"/>
      <c r="J23" s="6"/>
    </row>
    <row r="24" spans="1:14" s="10" customFormat="1" ht="27.75" customHeight="1" x14ac:dyDescent="0.25">
      <c r="A24" s="4"/>
      <c r="C24" s="4"/>
      <c r="D24" s="4"/>
      <c r="G24" s="6"/>
      <c r="H24" s="28"/>
      <c r="I24" s="6"/>
      <c r="J24" s="6"/>
    </row>
    <row r="25" spans="1:14" s="10" customFormat="1" ht="27.75" customHeight="1" x14ac:dyDescent="0.25">
      <c r="A25" s="4"/>
      <c r="C25" s="4"/>
      <c r="D25" s="4"/>
      <c r="G25" s="6"/>
      <c r="H25" s="13"/>
      <c r="I25" s="14"/>
      <c r="J25" s="12"/>
    </row>
    <row r="26" spans="1:14" s="10" customFormat="1" ht="27.75" customHeight="1" x14ac:dyDescent="0.25">
      <c r="A26" s="4"/>
      <c r="C26" s="4"/>
      <c r="D26" s="4"/>
      <c r="G26" s="6"/>
      <c r="H26" s="13"/>
      <c r="I26" s="14"/>
      <c r="J26" s="12"/>
    </row>
  </sheetData>
  <mergeCells count="2">
    <mergeCell ref="B3:B10"/>
    <mergeCell ref="E3:I11"/>
  </mergeCells>
  <dataValidations count="22">
    <dataValidation allowBlank="1" showInputMessage="1" showErrorMessage="1" prompt="Cash Balance is automatically calculated in cell below" sqref="C9:D9" xr:uid="{F0001E2E-1391-4578-ADD1-D21B6FC0D04E}"/>
    <dataValidation allowBlank="1" showInputMessage="1" showErrorMessage="1" prompt="Total Monthly Savings are automatically calculated in cell below" sqref="C7:D7" xr:uid="{673C4ACA-11A6-43BA-BCD8-1A8F305DB328}"/>
    <dataValidation allowBlank="1" showInputMessage="1" showErrorMessage="1" prompt="Total Monthly Expenses are automatically calculated in cell below" sqref="C5:D5" xr:uid="{6F19D30C-7E3C-4E2D-BAA9-68CB7EFB6203}"/>
    <dataValidation allowBlank="1" showInputMessage="1" showErrorMessage="1" prompt="Total Monthly Income is automatically calculated in cell below" sqref="C3:D3" xr:uid="{4BA99635-9C07-47DA-8B62-A09813769532}"/>
    <dataValidation allowBlank="1" showInputMessage="1" showErrorMessage="1" prompt="Summary of Total Monthly Income, Expenses, Savings, &amp; Cash Balance is automatically updated in cells below. Total monthly income &amp; total monthly expenses column chart is in cell D3" sqref="C2:D2" xr:uid="{BA0C31BE-799B-4530-8E6F-D308AE0AFA5A}"/>
    <dataValidation allowBlank="1" showInputMessage="1" showErrorMessage="1" prompt="Cash Balance is automatically calculated in this cell" sqref="C10:D10" xr:uid="{8A3624C6-F791-4FAF-BF86-48339C3C1DB9}"/>
    <dataValidation allowBlank="1" showInputMessage="1" showErrorMessage="1" prompt="Total Monthly Savings are automatically calculated in this cell" sqref="C8:D8" xr:uid="{2F927C8C-B456-4955-989B-1B112ABEB7DE}"/>
    <dataValidation allowBlank="1" showInputMessage="1" showErrorMessage="1" prompt="Total Monthly Expenses are automatically calculated in this cell" sqref="C6:D6" xr:uid="{D9B21B50-D911-4930-810F-D91DD9565DAF}"/>
    <dataValidation allowBlank="1" showInputMessage="1" showErrorMessage="1" prompt="Total Monthly Income is automatically calculated in this cell " sqref="C4:D4" xr:uid="{D4E312C2-99EE-4FB6-A931-C0C4EF34D6C4}"/>
    <dataValidation allowBlank="1" showInputMessage="1" showErrorMessage="1" prompt="Enter savngs deposit Date in this column under this heading. Use heading filters to find specific entries" sqref="M13" xr:uid="{00362258-C8C4-435B-871A-07DFB0A4EB25}"/>
    <dataValidation allowBlank="1" showInputMessage="1" showErrorMessage="1" prompt="Enter Monthly Savings in table below" sqref="M12" xr:uid="{157C7D65-9150-441F-99BF-C08E286D47E0}"/>
    <dataValidation allowBlank="1" showInputMessage="1" showErrorMessage="1" prompt="Enter expense Items in this column under this heading. Use heading filters to find specific entries" sqref="H13" xr:uid="{2A4B32E9-20EA-48AD-907E-7D888744CCB4}"/>
    <dataValidation allowBlank="1" showInputMessage="1" showErrorMessage="1" prompt="Enter Due Date in this column under this heading" sqref="I13" xr:uid="{5F7F8FE4-7FD2-436E-BDB5-15B53C64C662}"/>
    <dataValidation allowBlank="1" showInputMessage="1" showErrorMessage="1" prompt="Enter Monthly Expenses in table below" sqref="H12" xr:uid="{5BEDB8A0-399F-4A62-BB77-8BC58708E156}"/>
    <dataValidation allowBlank="1" showInputMessage="1" showErrorMessage="1" prompt="Enter income Items in this column under this heading. Use heading filters to find specific entries" sqref="B13" xr:uid="{331BCDA2-01FC-4079-A265-E422D153E22B}"/>
    <dataValidation allowBlank="1" showInputMessage="1" showErrorMessage="1" prompt="Enter Amount in this column under this heading" sqref="C13 J13 N13" xr:uid="{16FA16FB-5633-4AF2-B9EA-10D048EA6994}"/>
    <dataValidation allowBlank="1" showInputMessage="1" showErrorMessage="1" prompt="Enter Monthly Income details in table below" sqref="B12" xr:uid="{CDFDF00A-9D82-48BF-9000-E0C1F7C58B67}"/>
    <dataValidation allowBlank="1" showInputMessage="1" showErrorMessage="1" prompt="Column chart contrasting total monthly income and total monthly expenses is in cells  D3 through H11" sqref="E3:I11" xr:uid="{5990B4AD-7D28-4F30-B957-F0791E24ECC1}"/>
    <dataValidation allowBlank="1" showInputMessage="1" showErrorMessage="1" prompt="Donut chart with percentage of income spent is in cell below" sqref="B2" xr:uid="{F2FEFF0C-3443-4E69-BED3-F9D2E027D64A}"/>
    <dataValidation allowBlank="1" showInputMessage="1" showErrorMessage="1" prompt="Donut chart with percentage of income spent is in this cell" sqref="B3:B10" xr:uid="{2B71B442-805E-43B2-B9D3-381448BEACD0}"/>
    <dataValidation allowBlank="1" showInputMessage="1" showErrorMessage="1" prompt="Title of this worksheet is in this cell. Summary of Total Monthly Income, Total Monthly Expenses, Total Monthly Savings, and Cash Balance is in cells C3 through C10" sqref="B1" xr:uid="{86BA29A9-2C7B-456B-990F-2A5C9EDDA812}"/>
    <dataValidation allowBlank="1" showInputMessage="1" showErrorMessage="1" prompt="Create a Personal budget in this workbook. Donut and column charts are automatically updated in this worksheet based on total monthly income and expenses" sqref="A1" xr:uid="{264A1749-B837-43B7-AC94-87883BD00C96}"/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E00B480-2794-42BF-A8FD-A80BB318E882}">
            <xm:f>'Chart Data'!$B$6</xm:f>
            <x14:dxf>
              <font>
                <color theme="7"/>
              </font>
            </x14:dxf>
          </x14:cfRule>
          <xm:sqref>C10:D10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249977111117893"/>
  </sheetPr>
  <dimension ref="B2:J6"/>
  <sheetViews>
    <sheetView workbookViewId="0">
      <selection activeCell="I12" sqref="I12"/>
    </sheetView>
  </sheetViews>
  <sheetFormatPr defaultRowHeight="13.8" x14ac:dyDescent="0.25"/>
  <cols>
    <col min="1" max="1" width="1.5" style="15" customWidth="1"/>
    <col min="2" max="16384" width="8.796875" style="15"/>
  </cols>
  <sheetData>
    <row r="2" spans="2:10" x14ac:dyDescent="0.25">
      <c r="B2" s="16" t="s">
        <v>23</v>
      </c>
      <c r="C2" s="16"/>
      <c r="D2" s="16" t="s">
        <v>32</v>
      </c>
      <c r="E2" s="16"/>
      <c r="F2" s="16" t="s">
        <v>33</v>
      </c>
      <c r="G2" s="16"/>
      <c r="H2" s="16" t="s">
        <v>34</v>
      </c>
      <c r="I2" s="16"/>
      <c r="J2" s="16" t="s">
        <v>35</v>
      </c>
    </row>
    <row r="4" spans="2:10" x14ac:dyDescent="0.25">
      <c r="B4" s="2">
        <f>MIN(1,1-B5)</f>
        <v>0</v>
      </c>
      <c r="D4" s="15">
        <f>MIN(1,1-D5)</f>
        <v>0.65325</v>
      </c>
      <c r="F4" s="15" t="e">
        <f>MIN(1,1-F5)</f>
        <v>#DIV/0!</v>
      </c>
      <c r="H4" s="15" t="e">
        <f>MIN(1,1-H5)</f>
        <v>#DIV/0!</v>
      </c>
      <c r="J4" s="15" t="e">
        <f>MIN(1,1-J5)</f>
        <v>#DIV/0!</v>
      </c>
    </row>
    <row r="5" spans="2:10" x14ac:dyDescent="0.25">
      <c r="B5" s="2">
        <f>MIN(TotalMonthlyExpenses/TotalMonthlyIncome,1)</f>
        <v>1</v>
      </c>
      <c r="D5" s="15">
        <f>MIN('SEPT 24'!C6/'SEPT 24'!C4,1)</f>
        <v>0.34675</v>
      </c>
      <c r="F5" s="15" t="e">
        <f>MIN('oct 24'!C6/'oct 24'!C4,1)</f>
        <v>#DIV/0!</v>
      </c>
      <c r="H5" s="15" t="e">
        <f>MIN('NOV 24'!C6/'NOV 24'!C4,1)</f>
        <v>#DIV/0!</v>
      </c>
      <c r="J5" s="15" t="e">
        <f>MIN('DEC 24'!C6/'DEC 24'!C4,1)</f>
        <v>#DIV/0!</v>
      </c>
    </row>
    <row r="6" spans="2:10" x14ac:dyDescent="0.25">
      <c r="B6" s="15" t="b">
        <f>(TotalMonthlyExpenses/TotalMonthlyIncome)&gt;1</f>
        <v>1</v>
      </c>
      <c r="D6" s="15" t="b">
        <f>('SEPT 24'!C6/'SEPT 24'!C4)&gt;1</f>
        <v>0</v>
      </c>
      <c r="F6" s="15" t="e">
        <f>('oct 24'!C6/'oct 24'!C4)&gt;1</f>
        <v>#DIV/0!</v>
      </c>
      <c r="H6" s="15" t="e">
        <f>('NOV 24'!C6/'NOV 24'!C4)&gt;1</f>
        <v>#DIV/0!</v>
      </c>
      <c r="J6" s="15" t="e">
        <f>('DEC 24'!C6/'DEC 24'!C4)&gt;1</f>
        <v>#DIV/0!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5669A0-5E87-409B-9763-F9CACC8A307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1AEE70A2-BFC3-46E2-90BA-50D320408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78EAFB-10E5-4AA7-8E60-00A3ACEF2B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TM10000134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aug 24</vt:lpstr>
      <vt:lpstr>SEPT 24</vt:lpstr>
      <vt:lpstr>oct 24</vt:lpstr>
      <vt:lpstr>NOV 24</vt:lpstr>
      <vt:lpstr>DEC 24</vt:lpstr>
      <vt:lpstr>YEAR</vt:lpstr>
      <vt:lpstr>Chart Data</vt:lpstr>
      <vt:lpstr>BudgetTitle</vt:lpstr>
      <vt:lpstr>ColumnTitleRegion1..C4.1</vt:lpstr>
      <vt:lpstr>ColumnTitleRegion2..C6.1</vt:lpstr>
      <vt:lpstr>ColumnTitleRegion3..C8.1</vt:lpstr>
      <vt:lpstr>ColumnTitleRegion4..C10.1</vt:lpstr>
      <vt:lpstr>Percentage_of_Income_Spent</vt:lpstr>
      <vt:lpstr>Title2</vt:lpstr>
      <vt:lpstr>Title3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2022-11-06T06:04:08Z</dcterms:created>
  <dcterms:modified xsi:type="dcterms:W3CDTF">2024-09-05T08:01:11Z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