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\Downloads\"/>
    </mc:Choice>
  </mc:AlternateContent>
  <xr:revisionPtr revIDLastSave="0" documentId="13_ncr:1_{E0852F62-E68A-4163-A8FA-CB0BA831E291}" xr6:coauthVersionLast="47" xr6:coauthVersionMax="47" xr10:uidLastSave="{00000000-0000-0000-0000-000000000000}"/>
  <bookViews>
    <workbookView xWindow="-110" yWindow="-110" windowWidth="19420" windowHeight="10300" xr2:uid="{B34D84AF-20D4-4BCA-B115-CEB9CB6B020C}"/>
  </bookViews>
  <sheets>
    <sheet name="Emp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30" i="1" s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<sst xmlns="http://schemas.openxmlformats.org/spreadsheetml/2006/main" count="261" uniqueCount="128">
  <si>
    <t>Experience</t>
  </si>
  <si>
    <t>Salary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</si>
  <si>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</si>
  <si>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</si>
  <si>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</si>
  <si>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</si>
  <si>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</si>
  <si>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</si>
  <si>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</si>
  <si>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</si>
  <si>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</si>
  <si>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</si>
  <si>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</si>
  <si>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</si>
  <si>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</si>
  <si>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</si>
  <si>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</si>
  <si>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</si>
  <si>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</si>
  <si>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</si>
  <si>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</si>
  <si>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</si>
  <si>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</si>
  <si>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</si>
  <si>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</si>
  <si>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</si>
  <si>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</si>
  <si>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</si>
  <si>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</si>
  <si>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</si>
  <si>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</si>
  <si>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</si>
  <si>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</si>
  <si>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</si>
  <si>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</si>
  <si>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</si>
  <si>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</si>
  <si>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</si>
  <si>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</si>
  <si>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</si>
  <si>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</si>
  <si>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</si>
  <si>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</si>
  <si>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</si>
  <si>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</si>
  <si>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</si>
  <si>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</si>
  <si>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</si>
  <si>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</si>
  <si>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</si>
  <si>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</si>
  <si>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</si>
  <si>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EmpID</t>
  </si>
  <si>
    <t>John Smith</t>
  </si>
  <si>
    <t>Jane Doe</t>
  </si>
  <si>
    <t>Michael Johnson</t>
  </si>
  <si>
    <t>Emily Brown</t>
  </si>
  <si>
    <t>David Wilson</t>
  </si>
  <si>
    <t>Lisa Taylor</t>
  </si>
  <si>
    <t>Daniel Martinez</t>
  </si>
  <si>
    <t>Sarah Anderson</t>
  </si>
  <si>
    <t>Christopher Thomas</t>
  </si>
  <si>
    <t>Kimberly Garcia</t>
  </si>
  <si>
    <t>William Hernandez</t>
  </si>
  <si>
    <t>Melissa Lopez</t>
  </si>
  <si>
    <t>Richard Perez</t>
  </si>
  <si>
    <t>Jessica Gonzalez</t>
  </si>
  <si>
    <t>Matthew Wilson</t>
  </si>
  <si>
    <t>Amanda Martinez</t>
  </si>
  <si>
    <t>James Johnson</t>
  </si>
  <si>
    <t>Laura Brown</t>
  </si>
  <si>
    <t>Daniel Smith</t>
  </si>
  <si>
    <t>Jennifer Davis</t>
  </si>
  <si>
    <t>Michael Garcia</t>
  </si>
  <si>
    <t>Amy Hernandez</t>
  </si>
  <si>
    <t>Christopher Rodriguez</t>
  </si>
  <si>
    <t>Jessica Martinez</t>
  </si>
  <si>
    <t>Sarah Smith</t>
  </si>
  <si>
    <t>Matthew Johnson</t>
  </si>
  <si>
    <t>Emily Davis</t>
  </si>
  <si>
    <t>Daniel Wilson</t>
  </si>
  <si>
    <t>Jennifer Martinez</t>
  </si>
  <si>
    <t>Michael Smith</t>
  </si>
  <si>
    <t>Jessica Johnson</t>
  </si>
  <si>
    <t>David Brown</t>
  </si>
  <si>
    <t>Sarah Garcia</t>
  </si>
  <si>
    <t>Matthew Hernandez</t>
  </si>
  <si>
    <t>Emily Rodriguez</t>
  </si>
  <si>
    <t>Daniel Davis</t>
  </si>
  <si>
    <t>Jennifer Smith</t>
  </si>
  <si>
    <t>Eden Connell</t>
  </si>
  <si>
    <t>Owen Lindop</t>
  </si>
  <si>
    <t>Barney Cavanagh</t>
  </si>
  <si>
    <t>Mason Randall</t>
  </si>
  <si>
    <t>Penelope Burge</t>
  </si>
  <si>
    <t>Fred Stone</t>
  </si>
  <si>
    <t>Noah Kidd</t>
  </si>
  <si>
    <t>Mark Freeburn</t>
  </si>
  <si>
    <t>Melanie Cartwright</t>
  </si>
  <si>
    <t>Harvey Andrews</t>
  </si>
  <si>
    <t>EmpName</t>
  </si>
  <si>
    <t>Human Resources</t>
  </si>
  <si>
    <t>Marketing</t>
  </si>
  <si>
    <t>Finance</t>
  </si>
  <si>
    <t>Sales</t>
  </si>
  <si>
    <t>Information Technology</t>
  </si>
  <si>
    <t>Operations</t>
  </si>
  <si>
    <t>Customer Service</t>
  </si>
  <si>
    <t>Research and Development</t>
  </si>
  <si>
    <t>Production</t>
  </si>
  <si>
    <t>Quality Assurance</t>
  </si>
  <si>
    <t>Department</t>
  </si>
  <si>
    <t>Age</t>
  </si>
  <si>
    <t>No_of_trainings</t>
  </si>
  <si>
    <t>KPIs_met &gt;80%</t>
  </si>
  <si>
    <t>Location</t>
  </si>
  <si>
    <t>Mumbai</t>
  </si>
  <si>
    <t>Pune</t>
  </si>
  <si>
    <t>Bangalore</t>
  </si>
  <si>
    <t>Chennai</t>
  </si>
  <si>
    <t>Hyderabad</t>
  </si>
  <si>
    <t>Project_id</t>
  </si>
  <si>
    <t>P1</t>
  </si>
  <si>
    <t>P2</t>
  </si>
  <si>
    <t>P3</t>
  </si>
  <si>
    <t>P4</t>
  </si>
  <si>
    <t>P5</t>
  </si>
  <si>
    <t>DoJ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</si>
</sst>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2" borderId="1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B341-E029-4217-9E80-1E0B431BF5E2}">
  <dimension ref="A1:K51"/>
  <sheetViews>
    <sheetView tabSelected="1" topLeftCell="A29" workbookViewId="0">
      <selection activeCell="K1" sqref="A1:K51"/>
    </sheetView>
  </sheetViews>
  <sheetFormatPr defaultRowHeight="14.5" x14ac:dyDescent="0.35"/>
  <cols>
    <col min="2" max="2" width="16.453125" customWidth="1"/>
    <col min="3" max="4" width="28.26953125" customWidth="1"/>
    <col min="6" max="6" width="14.1796875" bestFit="1" customWidth="1"/>
    <col min="7" max="7" width="13.453125" bestFit="1" customWidth="1"/>
    <col min="8" max="8" width="15.36328125" customWidth="1"/>
    <col min="9" max="9" width="16.7265625" customWidth="1"/>
    <col min="11" max="11" width="10.453125" bestFit="1" customWidth="1"/>
  </cols>
  <sheetData>
    <row r="1" spans="1:11" x14ac:dyDescent="0.35">
      <c r="A1" s="3" t="s">
        <v>52</v>
      </c>
      <c r="B1" s="3" t="s">
        <v>100</v>
      </c>
      <c r="C1" s="3" t="s">
        <v>111</v>
      </c>
      <c r="D1" s="3" t="s">
        <v>115</v>
      </c>
      <c r="E1" s="3" t="s">
        <v>112</v>
      </c>
      <c r="F1" s="3" t="s">
        <v>113</v>
      </c>
      <c r="G1" s="3" t="s">
        <v>114</v>
      </c>
      <c r="H1" s="3" t="s">
        <v>0</v>
      </c>
      <c r="I1" s="3" t="s">
        <v>1</v>
      </c>
      <c r="J1" s="3" t="s">
        <v>121</v>
      </c>
      <c r="K1" s="3" t="s">
        <v>127</v>
      </c>
    </row>
    <row r="2" spans="1:11" x14ac:dyDescent="0.35">
      <c r="A2" s="2" t="s">
        <v>2</v>
      </c>
      <c r="B2" s="2" t="s">
        <v>53</v>
      </c>
      <c r="C2" s="2" t="s">
        <v>101</v>
      </c>
      <c r="D2" s="2" t="s">
        <v>116</v>
      </c>
      <c r="E2" s="2">
        <v>23</v>
      </c>
      <c r="F2" s="2">
        <v>1</v>
      </c>
      <c r="G2" s="2">
        <v>1</v>
      </c>
      <c r="H2" s="1">
        <v>1</v>
      </c>
      <c r="I2" s="1">
        <v>34000</v>
      </c>
      <c r="J2" s="1" t="s">
        <v>122</v>
      </c>
      <c r="K2" s="4">
        <f>DATE(2024,2,23)</f>
        <v>45345</v>
      </c>
    </row>
    <row r="3" spans="1:11" x14ac:dyDescent="0.35">
      <c r="A3" s="2" t="s">
        <v>3</v>
      </c>
      <c r="B3" s="2" t="s">
        <v>54</v>
      </c>
      <c r="C3" s="2" t="s">
        <v>102</v>
      </c>
      <c r="D3" s="2" t="s">
        <v>117</v>
      </c>
      <c r="E3" s="2">
        <v>24</v>
      </c>
      <c r="F3" s="2">
        <v>1</v>
      </c>
      <c r="G3" s="2">
        <v>0</v>
      </c>
      <c r="H3" s="1">
        <v>1.5</v>
      </c>
      <c r="I3" s="1">
        <v>35900</v>
      </c>
      <c r="J3" s="1" t="s">
        <v>123</v>
      </c>
      <c r="K3" s="4">
        <f>K2-10</f>
        <v>45335</v>
      </c>
    </row>
    <row r="4" spans="1:11" x14ac:dyDescent="0.35">
      <c r="A4" s="2" t="s">
        <v>4</v>
      </c>
      <c r="B4" s="2" t="s">
        <v>55</v>
      </c>
      <c r="C4" s="2" t="s">
        <v>103</v>
      </c>
      <c r="D4" s="2" t="s">
        <v>118</v>
      </c>
      <c r="E4" s="2">
        <v>28</v>
      </c>
      <c r="F4" s="2">
        <v>1</v>
      </c>
      <c r="G4" s="2">
        <v>0</v>
      </c>
      <c r="H4" s="1"/>
      <c r="I4" s="1">
        <v>34000</v>
      </c>
      <c r="J4" s="1" t="s">
        <v>124</v>
      </c>
      <c r="K4" s="4">
        <f>K2+45</f>
        <v>45390</v>
      </c>
    </row>
    <row r="5" spans="1:11" x14ac:dyDescent="0.35">
      <c r="A5" s="2" t="s">
        <v>5</v>
      </c>
      <c r="B5" s="2" t="s">
        <v>56</v>
      </c>
      <c r="C5" s="2" t="s">
        <v>104</v>
      </c>
      <c r="D5" s="2" t="s">
        <v>116</v>
      </c>
      <c r="E5" s="2">
        <v>26</v>
      </c>
      <c r="F5" s="2">
        <v>2</v>
      </c>
      <c r="G5" s="2">
        <v>0</v>
      </c>
      <c r="H5" s="1">
        <v>2</v>
      </c>
      <c r="I5" s="1">
        <v>42579</v>
      </c>
      <c r="J5" s="1" t="s">
        <v>122</v>
      </c>
      <c r="K5" s="4">
        <f>K2-300</f>
        <v>45045</v>
      </c>
    </row>
    <row r="6" spans="1:11" x14ac:dyDescent="0.35">
      <c r="A6" s="2" t="s">
        <v>6</v>
      </c>
      <c r="B6" s="2" t="s">
        <v>57</v>
      </c>
      <c r="C6" s="2" t="s">
        <v>105</v>
      </c>
      <c r="D6" s="2" t="s">
        <v>116</v>
      </c>
      <c r="E6" s="2">
        <v>24</v>
      </c>
      <c r="F6" s="2">
        <v>1</v>
      </c>
      <c r="G6" s="2">
        <v>0</v>
      </c>
      <c r="H6" s="1">
        <v>1.7</v>
      </c>
      <c r="I6" s="1">
        <v>33990</v>
      </c>
      <c r="J6" s="1" t="s">
        <v>122</v>
      </c>
      <c r="K6" s="4">
        <f>K3+10</f>
        <v>45345</v>
      </c>
    </row>
    <row r="7" spans="1:11" x14ac:dyDescent="0.35">
      <c r="A7" s="2" t="s">
        <v>7</v>
      </c>
      <c r="B7" s="2" t="s">
        <v>58</v>
      </c>
      <c r="C7" s="2" t="s">
        <v>106</v>
      </c>
      <c r="D7" s="2" t="s">
        <v>119</v>
      </c>
      <c r="E7" s="2">
        <v>23</v>
      </c>
      <c r="F7" s="2">
        <v>2</v>
      </c>
      <c r="G7" s="2">
        <v>0</v>
      </c>
      <c r="H7" s="1">
        <v>1.5</v>
      </c>
      <c r="I7" s="1">
        <v>34000</v>
      </c>
      <c r="J7" s="1" t="s">
        <v>122</v>
      </c>
      <c r="K7" s="4">
        <f>K4+100</f>
        <v>45490</v>
      </c>
    </row>
    <row r="8" spans="1:11" x14ac:dyDescent="0.35">
      <c r="A8" s="2" t="s">
        <v>8</v>
      </c>
      <c r="B8" s="2" t="s">
        <v>59</v>
      </c>
      <c r="C8" s="2" t="s">
        <v>107</v>
      </c>
      <c r="D8" s="2" t="s">
        <v>119</v>
      </c>
      <c r="E8" s="2">
        <v>23</v>
      </c>
      <c r="F8" s="2">
        <v>1</v>
      </c>
      <c r="G8" s="2">
        <v>0</v>
      </c>
      <c r="H8" s="1">
        <v>2.2000000000000002</v>
      </c>
      <c r="I8" s="1">
        <v>43000</v>
      </c>
      <c r="J8" s="1" t="s">
        <v>123</v>
      </c>
      <c r="K8" s="4">
        <f>K2+23</f>
        <v>45368</v>
      </c>
    </row>
    <row r="9" spans="1:11" x14ac:dyDescent="0.35">
      <c r="A9" s="2" t="s">
        <v>9</v>
      </c>
      <c r="B9" s="2" t="s">
        <v>60</v>
      </c>
      <c r="C9" s="2" t="s">
        <v>108</v>
      </c>
      <c r="D9" s="2" t="s">
        <v>117</v>
      </c>
      <c r="E9" s="2">
        <v>25</v>
      </c>
      <c r="F9" s="2">
        <v>1</v>
      </c>
      <c r="G9" s="2">
        <v>0</v>
      </c>
      <c r="H9" s="1">
        <v>2.7</v>
      </c>
      <c r="I9" s="1">
        <v>42500</v>
      </c>
      <c r="J9" s="1" t="s">
        <v>124</v>
      </c>
      <c r="K9" s="4">
        <f>K5+20</f>
        <v>45065</v>
      </c>
    </row>
    <row r="10" spans="1:11" x14ac:dyDescent="0.35">
      <c r="A10" s="2" t="s">
        <v>10</v>
      </c>
      <c r="B10" s="2" t="s">
        <v>61</v>
      </c>
      <c r="C10" s="2" t="s">
        <v>109</v>
      </c>
      <c r="D10" s="2" t="s">
        <v>117</v>
      </c>
      <c r="E10" s="2">
        <v>23</v>
      </c>
      <c r="F10" s="2">
        <v>1</v>
      </c>
      <c r="G10" s="2">
        <v>0</v>
      </c>
      <c r="H10" s="1">
        <v>1.1000000000000001</v>
      </c>
      <c r="I10" s="1">
        <v>30000</v>
      </c>
      <c r="J10" s="1" t="s">
        <v>125</v>
      </c>
      <c r="K10" s="4">
        <f>K6+55</f>
        <v>45400</v>
      </c>
    </row>
    <row r="11" spans="1:11" x14ac:dyDescent="0.35">
      <c r="A11" s="2" t="s">
        <v>11</v>
      </c>
      <c r="B11" s="2" t="s">
        <v>62</v>
      </c>
      <c r="C11" s="2" t="s">
        <v>110</v>
      </c>
      <c r="D11" s="2" t="s">
        <v>116</v>
      </c>
      <c r="E11" s="2">
        <v>25</v>
      </c>
      <c r="F11" s="2">
        <v>1</v>
      </c>
      <c r="G11" s="2">
        <v>1</v>
      </c>
      <c r="H11" s="1">
        <v>2.9</v>
      </c>
      <c r="I11" s="1">
        <v>45900</v>
      </c>
      <c r="J11" s="1" t="s">
        <v>122</v>
      </c>
      <c r="K11" s="4">
        <f>K3-200</f>
        <v>45135</v>
      </c>
    </row>
    <row r="12" spans="1:11" x14ac:dyDescent="0.35">
      <c r="A12" s="2" t="s">
        <v>12</v>
      </c>
      <c r="B12" s="2" t="s">
        <v>63</v>
      </c>
      <c r="C12" s="2" t="s">
        <v>101</v>
      </c>
      <c r="D12" s="2" t="s">
        <v>118</v>
      </c>
      <c r="E12" s="2">
        <v>24</v>
      </c>
      <c r="F12" s="2">
        <v>1</v>
      </c>
      <c r="G12" s="2">
        <v>0</v>
      </c>
      <c r="H12" s="1">
        <v>1.8</v>
      </c>
      <c r="I12" s="1">
        <v>34900</v>
      </c>
      <c r="J12" s="1" t="s">
        <v>126</v>
      </c>
      <c r="K12" s="4">
        <f>K2+200</f>
        <v>45545</v>
      </c>
    </row>
    <row r="13" spans="1:11" x14ac:dyDescent="0.35">
      <c r="A13" s="2" t="s">
        <v>13</v>
      </c>
      <c r="B13" s="2" t="s">
        <v>64</v>
      </c>
      <c r="C13" s="2" t="s">
        <v>102</v>
      </c>
      <c r="D13" s="2" t="s">
        <v>118</v>
      </c>
      <c r="E13" s="2">
        <v>22</v>
      </c>
      <c r="F13" s="2">
        <v>1</v>
      </c>
      <c r="G13" s="2">
        <v>1</v>
      </c>
      <c r="H13" s="1">
        <v>1.6</v>
      </c>
      <c r="I13" s="1">
        <v>32000</v>
      </c>
      <c r="J13" s="1" t="s">
        <v>124</v>
      </c>
      <c r="K13" s="4">
        <f>K7+55</f>
        <v>45545</v>
      </c>
    </row>
    <row r="14" spans="1:11" x14ac:dyDescent="0.35">
      <c r="A14" s="2" t="s">
        <v>14</v>
      </c>
      <c r="B14" s="2" t="s">
        <v>65</v>
      </c>
      <c r="C14" s="2" t="s">
        <v>103</v>
      </c>
      <c r="D14" s="2" t="s">
        <v>118</v>
      </c>
      <c r="E14" s="2">
        <v>23</v>
      </c>
      <c r="F14" s="2">
        <v>1</v>
      </c>
      <c r="G14" s="2">
        <v>1</v>
      </c>
      <c r="H14" s="1">
        <v>1</v>
      </c>
      <c r="I14" s="1">
        <v>34000</v>
      </c>
      <c r="J14" s="1" t="s">
        <v>123</v>
      </c>
      <c r="K14" s="4">
        <f>K3+45</f>
        <v>45380</v>
      </c>
    </row>
    <row r="15" spans="1:11" x14ac:dyDescent="0.35">
      <c r="A15" s="2" t="s">
        <v>15</v>
      </c>
      <c r="B15" s="2" t="s">
        <v>66</v>
      </c>
      <c r="C15" s="2" t="s">
        <v>104</v>
      </c>
      <c r="D15" s="2" t="s">
        <v>116</v>
      </c>
      <c r="E15" s="2">
        <v>23</v>
      </c>
      <c r="F15" s="2">
        <v>2</v>
      </c>
      <c r="G15" s="2">
        <v>0</v>
      </c>
      <c r="H15" s="1">
        <v>1.8</v>
      </c>
      <c r="I15" s="1">
        <v>34000</v>
      </c>
      <c r="J15" s="1" t="s">
        <v>122</v>
      </c>
      <c r="K15" s="4">
        <f ca="1">TODAY()-40</f>
        <v>45713</v>
      </c>
    </row>
    <row r="16" spans="1:11" x14ac:dyDescent="0.35">
      <c r="A16" s="2" t="s">
        <v>16</v>
      </c>
      <c r="B16" s="2" t="s">
        <v>67</v>
      </c>
      <c r="C16" s="2" t="s">
        <v>105</v>
      </c>
      <c r="D16" s="2" t="s">
        <v>117</v>
      </c>
      <c r="E16" s="2">
        <v>24</v>
      </c>
      <c r="F16" s="2">
        <v>1</v>
      </c>
      <c r="G16" s="2">
        <v>0</v>
      </c>
      <c r="H16" s="1">
        <v>3</v>
      </c>
      <c r="I16" s="1">
        <v>49000</v>
      </c>
      <c r="J16" s="1" t="s">
        <v>124</v>
      </c>
      <c r="K16" s="4">
        <f>K10+56</f>
        <v>45456</v>
      </c>
    </row>
    <row r="17" spans="1:11" x14ac:dyDescent="0.35">
      <c r="A17" s="2" t="s">
        <v>17</v>
      </c>
      <c r="B17" s="2" t="s">
        <v>68</v>
      </c>
      <c r="C17" s="2" t="s">
        <v>106</v>
      </c>
      <c r="D17" s="2" t="s">
        <v>119</v>
      </c>
      <c r="E17" s="2">
        <v>28</v>
      </c>
      <c r="F17" s="2">
        <v>1</v>
      </c>
      <c r="G17" s="2">
        <v>0</v>
      </c>
      <c r="H17" s="1">
        <v>3.7</v>
      </c>
      <c r="I17" s="1">
        <v>50000</v>
      </c>
      <c r="J17" s="1" t="s">
        <v>123</v>
      </c>
      <c r="K17" s="4">
        <f>K7-200</f>
        <v>45290</v>
      </c>
    </row>
    <row r="18" spans="1:11" x14ac:dyDescent="0.35">
      <c r="A18" s="2" t="s">
        <v>18</v>
      </c>
      <c r="B18" s="2" t="s">
        <v>69</v>
      </c>
      <c r="C18" s="2" t="s">
        <v>107</v>
      </c>
      <c r="D18" s="2" t="s">
        <v>120</v>
      </c>
      <c r="E18" s="2">
        <v>29</v>
      </c>
      <c r="F18" s="2">
        <v>1</v>
      </c>
      <c r="G18" s="2">
        <v>1</v>
      </c>
      <c r="H18" s="1">
        <v>3.3</v>
      </c>
      <c r="I18" s="1">
        <v>49990</v>
      </c>
      <c r="J18" s="1" t="s">
        <v>123</v>
      </c>
      <c r="K18" s="4">
        <f>K7+45</f>
        <v>45535</v>
      </c>
    </row>
    <row r="19" spans="1:11" x14ac:dyDescent="0.35">
      <c r="A19" s="2" t="s">
        <v>19</v>
      </c>
      <c r="B19" s="2" t="s">
        <v>70</v>
      </c>
      <c r="C19" s="2" t="s">
        <v>108</v>
      </c>
      <c r="D19" s="2" t="s">
        <v>119</v>
      </c>
      <c r="E19" s="2">
        <v>32</v>
      </c>
      <c r="F19" s="2">
        <v>1</v>
      </c>
      <c r="G19" s="2">
        <v>0</v>
      </c>
      <c r="H19" s="1">
        <v>4</v>
      </c>
      <c r="I19" s="1">
        <v>54390</v>
      </c>
      <c r="J19" s="1" t="s">
        <v>125</v>
      </c>
      <c r="K19" s="4">
        <f>K10+56</f>
        <v>45456</v>
      </c>
    </row>
    <row r="20" spans="1:11" x14ac:dyDescent="0.35">
      <c r="A20" s="2" t="s">
        <v>20</v>
      </c>
      <c r="B20" s="2" t="s">
        <v>71</v>
      </c>
      <c r="C20" s="2" t="s">
        <v>109</v>
      </c>
      <c r="D20" s="2" t="s">
        <v>118</v>
      </c>
      <c r="E20" s="2">
        <v>29</v>
      </c>
      <c r="F20" s="2">
        <v>1</v>
      </c>
      <c r="G20" s="2">
        <v>1</v>
      </c>
      <c r="H20" s="1">
        <v>4.2</v>
      </c>
      <c r="I20" s="1">
        <v>53000</v>
      </c>
      <c r="J20" s="1" t="s">
        <v>126</v>
      </c>
      <c r="K20" s="4">
        <f>K2+200</f>
        <v>45545</v>
      </c>
    </row>
    <row r="21" spans="1:11" x14ac:dyDescent="0.35">
      <c r="A21" s="2" t="s">
        <v>21</v>
      </c>
      <c r="B21" s="2" t="s">
        <v>72</v>
      </c>
      <c r="C21" s="2" t="s">
        <v>110</v>
      </c>
      <c r="D21" s="2" t="s">
        <v>118</v>
      </c>
      <c r="E21" s="2">
        <v>28</v>
      </c>
      <c r="F21" s="2">
        <v>1</v>
      </c>
      <c r="G21" s="2">
        <v>0</v>
      </c>
      <c r="H21" s="1">
        <v>3.5</v>
      </c>
      <c r="I21" s="1">
        <v>45000</v>
      </c>
      <c r="J21" s="1" t="s">
        <v>125</v>
      </c>
      <c r="K21" s="4">
        <f>K13+45</f>
        <v>45590</v>
      </c>
    </row>
    <row r="22" spans="1:11" x14ac:dyDescent="0.35">
      <c r="A22" s="2" t="s">
        <v>22</v>
      </c>
      <c r="B22" s="2" t="s">
        <v>73</v>
      </c>
      <c r="C22" s="2" t="s">
        <v>101</v>
      </c>
      <c r="D22" s="2" t="s">
        <v>116</v>
      </c>
      <c r="E22" s="2">
        <v>29</v>
      </c>
      <c r="F22" s="2">
        <v>1</v>
      </c>
      <c r="G22" s="2">
        <v>0</v>
      </c>
      <c r="H22" s="1">
        <v>3.6</v>
      </c>
      <c r="I22" s="1">
        <v>47900</v>
      </c>
      <c r="J22" s="1" t="s">
        <v>126</v>
      </c>
      <c r="K22" s="4">
        <f>K14-45</f>
        <v>45335</v>
      </c>
    </row>
    <row r="23" spans="1:11" x14ac:dyDescent="0.35">
      <c r="A23" s="2" t="s">
        <v>23</v>
      </c>
      <c r="B23" s="2" t="s">
        <v>74</v>
      </c>
      <c r="C23" s="2" t="s">
        <v>102</v>
      </c>
      <c r="D23" s="2" t="s">
        <v>119</v>
      </c>
      <c r="E23" s="2">
        <v>33</v>
      </c>
      <c r="F23" s="2">
        <v>1</v>
      </c>
      <c r="G23" s="2">
        <v>0</v>
      </c>
      <c r="H23" s="1">
        <v>4.9000000000000004</v>
      </c>
      <c r="I23" s="1">
        <v>120000</v>
      </c>
      <c r="J23" s="1" t="s">
        <v>124</v>
      </c>
      <c r="K23" s="4">
        <f>K12-10</f>
        <v>45535</v>
      </c>
    </row>
    <row r="24" spans="1:11" x14ac:dyDescent="0.35">
      <c r="A24" s="2" t="s">
        <v>24</v>
      </c>
      <c r="B24" s="2" t="s">
        <v>75</v>
      </c>
      <c r="C24" s="2" t="s">
        <v>103</v>
      </c>
      <c r="D24" s="2" t="s">
        <v>117</v>
      </c>
      <c r="E24" s="2">
        <v>30</v>
      </c>
      <c r="F24" s="2">
        <v>1</v>
      </c>
      <c r="G24" s="2">
        <v>0</v>
      </c>
      <c r="H24" s="1">
        <v>3.5</v>
      </c>
      <c r="I24" s="1">
        <v>75000</v>
      </c>
      <c r="J24" s="1" t="s">
        <v>122</v>
      </c>
      <c r="K24" s="4">
        <f>K22+16</f>
        <v>45351</v>
      </c>
    </row>
    <row r="25" spans="1:11" x14ac:dyDescent="0.35">
      <c r="A25" s="2" t="s">
        <v>25</v>
      </c>
      <c r="B25" s="2" t="s">
        <v>76</v>
      </c>
      <c r="C25" s="2" t="s">
        <v>104</v>
      </c>
      <c r="D25" s="2" t="s">
        <v>116</v>
      </c>
      <c r="E25" s="2">
        <v>25</v>
      </c>
      <c r="F25" s="2">
        <v>1</v>
      </c>
      <c r="G25" s="2">
        <v>0</v>
      </c>
      <c r="H25" s="1">
        <v>2</v>
      </c>
      <c r="I25" s="1">
        <v>45000</v>
      </c>
      <c r="J25" s="1" t="s">
        <v>126</v>
      </c>
      <c r="K25" s="4">
        <f>K11-100</f>
        <v>45035</v>
      </c>
    </row>
    <row r="26" spans="1:11" x14ac:dyDescent="0.35">
      <c r="A26" s="2" t="s">
        <v>26</v>
      </c>
      <c r="B26" s="2" t="s">
        <v>57</v>
      </c>
      <c r="C26" s="2" t="s">
        <v>105</v>
      </c>
      <c r="D26" s="2" t="s">
        <v>117</v>
      </c>
      <c r="E26" s="2">
        <v>29</v>
      </c>
      <c r="F26" s="2">
        <v>2</v>
      </c>
      <c r="G26" s="2">
        <v>0</v>
      </c>
      <c r="H26" s="1">
        <v>2.6</v>
      </c>
      <c r="I26" s="1">
        <v>55000</v>
      </c>
      <c r="J26" s="1" t="s">
        <v>125</v>
      </c>
      <c r="K26" s="4">
        <f>K16-2</f>
        <v>45454</v>
      </c>
    </row>
    <row r="27" spans="1:11" x14ac:dyDescent="0.35">
      <c r="A27" s="2" t="s">
        <v>27</v>
      </c>
      <c r="B27" s="2" t="s">
        <v>77</v>
      </c>
      <c r="C27" s="2" t="s">
        <v>106</v>
      </c>
      <c r="D27" s="2" t="s">
        <v>116</v>
      </c>
      <c r="E27" s="2">
        <v>24</v>
      </c>
      <c r="F27" s="2">
        <v>1</v>
      </c>
      <c r="G27" s="2">
        <v>1</v>
      </c>
      <c r="H27" s="1"/>
      <c r="I27" s="1">
        <v>30000</v>
      </c>
      <c r="J27" s="1" t="s">
        <v>124</v>
      </c>
      <c r="K27" s="4">
        <f>K18</f>
        <v>45535</v>
      </c>
    </row>
    <row r="28" spans="1:11" x14ac:dyDescent="0.35">
      <c r="A28" s="2" t="s">
        <v>28</v>
      </c>
      <c r="B28" s="2" t="s">
        <v>78</v>
      </c>
      <c r="C28" s="2" t="s">
        <v>107</v>
      </c>
      <c r="D28" s="2" t="s">
        <v>118</v>
      </c>
      <c r="E28" s="2">
        <v>23</v>
      </c>
      <c r="F28" s="2">
        <v>1</v>
      </c>
      <c r="G28" s="2">
        <v>1</v>
      </c>
      <c r="H28" s="1">
        <v>2</v>
      </c>
      <c r="I28" s="1">
        <v>42000</v>
      </c>
      <c r="J28" s="1" t="s">
        <v>125</v>
      </c>
      <c r="K28" s="4">
        <f>K17</f>
        <v>45290</v>
      </c>
    </row>
    <row r="29" spans="1:11" x14ac:dyDescent="0.35">
      <c r="A29" s="2" t="s">
        <v>29</v>
      </c>
      <c r="B29" s="2" t="s">
        <v>79</v>
      </c>
      <c r="C29" s="2" t="s">
        <v>108</v>
      </c>
      <c r="D29" s="2" t="s">
        <v>120</v>
      </c>
      <c r="E29" s="2">
        <v>25</v>
      </c>
      <c r="F29" s="2">
        <v>1</v>
      </c>
      <c r="G29" s="2">
        <v>0</v>
      </c>
      <c r="H29" s="1">
        <v>2.5</v>
      </c>
      <c r="I29" s="1">
        <v>44000</v>
      </c>
      <c r="J29" s="1" t="s">
        <v>126</v>
      </c>
      <c r="K29" s="4">
        <f>K13-23</f>
        <v>45522</v>
      </c>
    </row>
    <row r="30" spans="1:11" x14ac:dyDescent="0.35">
      <c r="A30" s="2" t="s">
        <v>30</v>
      </c>
      <c r="B30" s="2" t="s">
        <v>80</v>
      </c>
      <c r="C30" s="2" t="s">
        <v>109</v>
      </c>
      <c r="D30" s="2" t="s">
        <v>120</v>
      </c>
      <c r="E30" s="2">
        <v>29</v>
      </c>
      <c r="F30" s="2">
        <v>1</v>
      </c>
      <c r="G30" s="2">
        <v>1</v>
      </c>
      <c r="H30" s="1">
        <v>3</v>
      </c>
      <c r="I30" s="1">
        <v>52000</v>
      </c>
      <c r="J30" s="1" t="s">
        <v>123</v>
      </c>
      <c r="K30" s="4">
        <f ca="1">K15-29</f>
        <v>45684</v>
      </c>
    </row>
    <row r="31" spans="1:11" x14ac:dyDescent="0.35">
      <c r="A31" s="2" t="s">
        <v>31</v>
      </c>
      <c r="B31" s="2" t="s">
        <v>81</v>
      </c>
      <c r="C31" s="2" t="s">
        <v>110</v>
      </c>
      <c r="D31" s="2" t="s">
        <v>120</v>
      </c>
      <c r="E31" s="2">
        <v>26</v>
      </c>
      <c r="F31" s="2">
        <v>1</v>
      </c>
      <c r="G31" s="2">
        <v>0</v>
      </c>
      <c r="H31" s="1">
        <v>3.2</v>
      </c>
      <c r="I31" s="1">
        <v>55000</v>
      </c>
      <c r="J31" s="1" t="s">
        <v>125</v>
      </c>
      <c r="K31" s="4">
        <f>K13+25</f>
        <v>45570</v>
      </c>
    </row>
    <row r="32" spans="1:11" x14ac:dyDescent="0.35">
      <c r="A32" s="2" t="s">
        <v>32</v>
      </c>
      <c r="B32" s="2" t="s">
        <v>82</v>
      </c>
      <c r="C32" s="2" t="s">
        <v>101</v>
      </c>
      <c r="D32" s="2" t="s">
        <v>116</v>
      </c>
      <c r="E32" s="2">
        <v>28</v>
      </c>
      <c r="F32" s="2">
        <v>1</v>
      </c>
      <c r="G32" s="2">
        <v>1</v>
      </c>
      <c r="H32" s="1">
        <v>3.6</v>
      </c>
      <c r="I32" s="1">
        <v>60000</v>
      </c>
      <c r="J32" s="1" t="s">
        <v>126</v>
      </c>
      <c r="K32" s="4">
        <f>K29-20</f>
        <v>45502</v>
      </c>
    </row>
    <row r="33" spans="1:11" x14ac:dyDescent="0.35">
      <c r="A33" s="2" t="s">
        <v>33</v>
      </c>
      <c r="B33" s="2" t="s">
        <v>83</v>
      </c>
      <c r="C33" s="2" t="s">
        <v>102</v>
      </c>
      <c r="D33" s="2" t="s">
        <v>117</v>
      </c>
      <c r="E33" s="2">
        <v>31</v>
      </c>
      <c r="F33" s="2">
        <v>2</v>
      </c>
      <c r="G33" s="2">
        <v>0</v>
      </c>
      <c r="H33" s="1">
        <v>4</v>
      </c>
      <c r="I33" s="1">
        <v>85000</v>
      </c>
      <c r="J33" s="1" t="s">
        <v>124</v>
      </c>
      <c r="K33" s="4">
        <f>K21+45</f>
        <v>45635</v>
      </c>
    </row>
    <row r="34" spans="1:11" x14ac:dyDescent="0.35">
      <c r="A34" s="2" t="s">
        <v>34</v>
      </c>
      <c r="B34" s="2" t="s">
        <v>84</v>
      </c>
      <c r="C34" s="2" t="s">
        <v>103</v>
      </c>
      <c r="D34" s="2" t="s">
        <v>118</v>
      </c>
      <c r="E34" s="2">
        <v>33</v>
      </c>
      <c r="F34" s="2">
        <v>1</v>
      </c>
      <c r="G34" s="2">
        <v>0</v>
      </c>
      <c r="H34" s="1">
        <v>4.2</v>
      </c>
      <c r="I34" s="1">
        <v>88000</v>
      </c>
      <c r="J34" s="1" t="s">
        <v>123</v>
      </c>
      <c r="K34" s="4">
        <f>K25-20</f>
        <v>45015</v>
      </c>
    </row>
    <row r="35" spans="1:11" x14ac:dyDescent="0.35">
      <c r="A35" s="2" t="s">
        <v>35</v>
      </c>
      <c r="B35" s="2" t="s">
        <v>85</v>
      </c>
      <c r="C35" s="2" t="s">
        <v>104</v>
      </c>
      <c r="D35" s="2" t="s">
        <v>117</v>
      </c>
      <c r="E35" s="2">
        <v>34</v>
      </c>
      <c r="F35" s="2">
        <v>2</v>
      </c>
      <c r="G35" s="2">
        <v>0</v>
      </c>
      <c r="H35" s="1">
        <v>5</v>
      </c>
      <c r="I35" s="1">
        <v>92000</v>
      </c>
      <c r="J35" s="1" t="s">
        <v>125</v>
      </c>
      <c r="K35" s="4">
        <f>K21+100</f>
        <v>45690</v>
      </c>
    </row>
    <row r="36" spans="1:11" x14ac:dyDescent="0.35">
      <c r="A36" s="2" t="s">
        <v>36</v>
      </c>
      <c r="B36" s="2" t="s">
        <v>86</v>
      </c>
      <c r="C36" s="2" t="s">
        <v>105</v>
      </c>
      <c r="D36" s="2" t="s">
        <v>116</v>
      </c>
      <c r="E36" s="2">
        <v>32</v>
      </c>
      <c r="F36" s="2">
        <v>2</v>
      </c>
      <c r="G36" s="2">
        <v>1</v>
      </c>
      <c r="H36" s="1">
        <v>5</v>
      </c>
      <c r="I36" s="1">
        <v>97000</v>
      </c>
      <c r="J36" s="1" t="s">
        <v>125</v>
      </c>
      <c r="K36" s="4">
        <f>K23-10</f>
        <v>45525</v>
      </c>
    </row>
    <row r="37" spans="1:11" x14ac:dyDescent="0.35">
      <c r="A37" s="2" t="s">
        <v>37</v>
      </c>
      <c r="B37" s="2" t="s">
        <v>87</v>
      </c>
      <c r="C37" s="2" t="s">
        <v>106</v>
      </c>
      <c r="D37" s="2" t="s">
        <v>119</v>
      </c>
      <c r="E37" s="2">
        <v>33</v>
      </c>
      <c r="F37" s="2">
        <v>1</v>
      </c>
      <c r="G37" s="2">
        <v>1</v>
      </c>
      <c r="H37" s="1">
        <v>4.3</v>
      </c>
      <c r="I37" s="1">
        <v>78000</v>
      </c>
      <c r="J37" s="1" t="s">
        <v>124</v>
      </c>
      <c r="K37" s="4">
        <f>K22+29</f>
        <v>45364</v>
      </c>
    </row>
    <row r="38" spans="1:11" x14ac:dyDescent="0.35">
      <c r="A38" s="2" t="s">
        <v>38</v>
      </c>
      <c r="B38" s="2" t="s">
        <v>88</v>
      </c>
      <c r="C38" s="2" t="s">
        <v>107</v>
      </c>
      <c r="D38" s="2" t="s">
        <v>116</v>
      </c>
      <c r="E38" s="2">
        <v>26</v>
      </c>
      <c r="F38" s="2">
        <v>1</v>
      </c>
      <c r="G38" s="2">
        <v>1</v>
      </c>
      <c r="H38" s="1">
        <v>2.5</v>
      </c>
      <c r="I38" s="1">
        <v>43000</v>
      </c>
      <c r="J38" s="1" t="s">
        <v>124</v>
      </c>
      <c r="K38" s="4">
        <f>K31+30</f>
        <v>45600</v>
      </c>
    </row>
    <row r="39" spans="1:11" x14ac:dyDescent="0.35">
      <c r="A39" s="2" t="s">
        <v>39</v>
      </c>
      <c r="B39" s="2" t="s">
        <v>89</v>
      </c>
      <c r="C39" s="2" t="s">
        <v>108</v>
      </c>
      <c r="D39" s="2" t="s">
        <v>118</v>
      </c>
      <c r="E39" s="2">
        <v>27</v>
      </c>
      <c r="F39" s="2">
        <v>1</v>
      </c>
      <c r="G39" s="2">
        <v>0</v>
      </c>
      <c r="H39" s="1">
        <v>3</v>
      </c>
      <c r="I39" s="1">
        <v>48000</v>
      </c>
      <c r="J39" s="1" t="s">
        <v>123</v>
      </c>
      <c r="K39" s="4">
        <f>K20+67</f>
        <v>45612</v>
      </c>
    </row>
    <row r="40" spans="1:11" x14ac:dyDescent="0.35">
      <c r="A40" s="2" t="s">
        <v>40</v>
      </c>
      <c r="B40" s="2" t="s">
        <v>55</v>
      </c>
      <c r="C40" s="2" t="s">
        <v>109</v>
      </c>
      <c r="D40" s="2" t="s">
        <v>118</v>
      </c>
      <c r="E40" s="2">
        <v>29</v>
      </c>
      <c r="F40" s="2">
        <v>1</v>
      </c>
      <c r="G40" s="2">
        <v>1</v>
      </c>
      <c r="H40" s="1">
        <v>3.4</v>
      </c>
      <c r="I40" s="1">
        <v>50000</v>
      </c>
      <c r="J40" s="1" t="s">
        <v>123</v>
      </c>
      <c r="K40" s="4">
        <f>K31+67</f>
        <v>45637</v>
      </c>
    </row>
    <row r="41" spans="1:11" x14ac:dyDescent="0.35">
      <c r="A41" s="2" t="s">
        <v>41</v>
      </c>
      <c r="B41" s="2" t="s">
        <v>76</v>
      </c>
      <c r="C41" s="2" t="s">
        <v>110</v>
      </c>
      <c r="D41" s="2" t="s">
        <v>119</v>
      </c>
      <c r="E41" s="2">
        <v>30</v>
      </c>
      <c r="F41" s="2">
        <v>1</v>
      </c>
      <c r="G41" s="2">
        <v>1</v>
      </c>
      <c r="H41" s="1">
        <v>4</v>
      </c>
      <c r="I41" s="1">
        <v>82500</v>
      </c>
      <c r="J41" s="1" t="s">
        <v>125</v>
      </c>
      <c r="K41" s="4">
        <f>K29-30</f>
        <v>45492</v>
      </c>
    </row>
    <row r="42" spans="1:11" x14ac:dyDescent="0.35">
      <c r="A42" s="2" t="s">
        <v>42</v>
      </c>
      <c r="B42" s="2" t="s">
        <v>90</v>
      </c>
      <c r="C42" s="2" t="s">
        <v>109</v>
      </c>
      <c r="D42" s="2" t="s">
        <v>119</v>
      </c>
      <c r="E42" s="2">
        <v>32</v>
      </c>
      <c r="F42" s="2">
        <v>1</v>
      </c>
      <c r="G42" s="2">
        <v>0</v>
      </c>
      <c r="H42" s="1">
        <v>5.2</v>
      </c>
      <c r="I42" s="1">
        <v>90700</v>
      </c>
      <c r="J42" s="1" t="s">
        <v>122</v>
      </c>
      <c r="K42" s="4">
        <f>K31-10</f>
        <v>45560</v>
      </c>
    </row>
    <row r="43" spans="1:11" x14ac:dyDescent="0.35">
      <c r="A43" s="2" t="s">
        <v>43</v>
      </c>
      <c r="B43" s="2" t="s">
        <v>91</v>
      </c>
      <c r="C43" s="2" t="s">
        <v>104</v>
      </c>
      <c r="D43" s="2" t="s">
        <v>116</v>
      </c>
      <c r="E43" s="2">
        <v>39</v>
      </c>
      <c r="F43" s="2">
        <v>2</v>
      </c>
      <c r="G43" s="2">
        <v>1</v>
      </c>
      <c r="H43" s="1">
        <v>7</v>
      </c>
      <c r="I43" s="1">
        <v>180780</v>
      </c>
      <c r="J43" s="1" t="s">
        <v>122</v>
      </c>
      <c r="K43" s="4">
        <f>K34</f>
        <v>45015</v>
      </c>
    </row>
    <row r="44" spans="1:11" x14ac:dyDescent="0.35">
      <c r="A44" s="2" t="s">
        <v>44</v>
      </c>
      <c r="B44" s="2" t="s">
        <v>92</v>
      </c>
      <c r="C44" s="2" t="s">
        <v>102</v>
      </c>
      <c r="D44" s="2" t="s">
        <v>118</v>
      </c>
      <c r="E44" s="2">
        <v>24</v>
      </c>
      <c r="F44" s="2">
        <v>1</v>
      </c>
      <c r="G44" s="2">
        <v>1</v>
      </c>
      <c r="H44" s="1">
        <v>2.5</v>
      </c>
      <c r="I44" s="1">
        <v>34000</v>
      </c>
      <c r="J44" s="1" t="s">
        <v>124</v>
      </c>
      <c r="K44" s="4">
        <f>K27</f>
        <v>45535</v>
      </c>
    </row>
    <row r="45" spans="1:11" x14ac:dyDescent="0.35">
      <c r="A45" s="2" t="s">
        <v>45</v>
      </c>
      <c r="B45" s="2" t="s">
        <v>93</v>
      </c>
      <c r="C45" s="2" t="s">
        <v>102</v>
      </c>
      <c r="D45" s="2" t="s">
        <v>117</v>
      </c>
      <c r="E45" s="2">
        <v>31</v>
      </c>
      <c r="F45" s="2">
        <v>3</v>
      </c>
      <c r="G45" s="2">
        <v>0</v>
      </c>
      <c r="H45" s="1">
        <v>3.8</v>
      </c>
      <c r="I45" s="1">
        <v>42000</v>
      </c>
      <c r="J45" s="1" t="s">
        <v>125</v>
      </c>
      <c r="K45" s="4">
        <f>K40</f>
        <v>45637</v>
      </c>
    </row>
    <row r="46" spans="1:11" x14ac:dyDescent="0.35">
      <c r="A46" s="2" t="s">
        <v>46</v>
      </c>
      <c r="B46" s="2" t="s">
        <v>94</v>
      </c>
      <c r="C46" s="2" t="s">
        <v>102</v>
      </c>
      <c r="D46" s="2" t="s">
        <v>117</v>
      </c>
      <c r="E46" s="2">
        <v>32</v>
      </c>
      <c r="F46" s="2">
        <v>1</v>
      </c>
      <c r="G46" s="2">
        <v>0</v>
      </c>
      <c r="H46" s="1">
        <v>4</v>
      </c>
      <c r="I46" s="1">
        <v>67000</v>
      </c>
      <c r="J46" s="1" t="s">
        <v>124</v>
      </c>
      <c r="K46" s="4">
        <f>K36-100</f>
        <v>45425</v>
      </c>
    </row>
    <row r="47" spans="1:11" x14ac:dyDescent="0.35">
      <c r="A47" s="2" t="s">
        <v>47</v>
      </c>
      <c r="B47" s="2" t="s">
        <v>95</v>
      </c>
      <c r="C47" s="2" t="s">
        <v>105</v>
      </c>
      <c r="D47" s="2" t="s">
        <v>118</v>
      </c>
      <c r="E47" s="2">
        <v>40</v>
      </c>
      <c r="F47" s="2">
        <v>1</v>
      </c>
      <c r="G47" s="2">
        <v>0</v>
      </c>
      <c r="H47" s="1">
        <v>10</v>
      </c>
      <c r="I47" s="1">
        <v>320000</v>
      </c>
      <c r="J47" s="1" t="s">
        <v>124</v>
      </c>
      <c r="K47" s="4">
        <f>K35-1000</f>
        <v>44690</v>
      </c>
    </row>
    <row r="48" spans="1:11" x14ac:dyDescent="0.35">
      <c r="A48" s="2" t="s">
        <v>48</v>
      </c>
      <c r="B48" s="2" t="s">
        <v>96</v>
      </c>
      <c r="C48" s="2" t="s">
        <v>104</v>
      </c>
      <c r="D48" s="2" t="s">
        <v>116</v>
      </c>
      <c r="E48" s="2">
        <v>29</v>
      </c>
      <c r="F48" s="2">
        <v>1</v>
      </c>
      <c r="G48" s="2">
        <v>0</v>
      </c>
      <c r="H48" s="1">
        <v>3.5</v>
      </c>
      <c r="I48" s="1">
        <v>78000</v>
      </c>
      <c r="J48" s="1" t="s">
        <v>123</v>
      </c>
      <c r="K48" s="4">
        <f>K43+20</f>
        <v>45035</v>
      </c>
    </row>
    <row r="49" spans="1:11" x14ac:dyDescent="0.35">
      <c r="A49" s="2" t="s">
        <v>49</v>
      </c>
      <c r="B49" s="2" t="s">
        <v>97</v>
      </c>
      <c r="C49" s="2" t="s">
        <v>105</v>
      </c>
      <c r="D49" s="2" t="s">
        <v>119</v>
      </c>
      <c r="E49" s="2">
        <v>32</v>
      </c>
      <c r="F49" s="2">
        <v>1</v>
      </c>
      <c r="G49" s="2">
        <v>0</v>
      </c>
      <c r="H49" s="1">
        <v>4.2</v>
      </c>
      <c r="I49" s="1">
        <v>82000</v>
      </c>
      <c r="J49" s="1" t="s">
        <v>122</v>
      </c>
      <c r="K49" s="4">
        <f>K40+18</f>
        <v>45655</v>
      </c>
    </row>
    <row r="50" spans="1:11" x14ac:dyDescent="0.35">
      <c r="A50" s="2" t="s">
        <v>50</v>
      </c>
      <c r="B50" s="2" t="s">
        <v>98</v>
      </c>
      <c r="C50" s="2" t="s">
        <v>108</v>
      </c>
      <c r="D50" s="2" t="s">
        <v>119</v>
      </c>
      <c r="E50" s="2">
        <v>33</v>
      </c>
      <c r="F50" s="2">
        <v>1</v>
      </c>
      <c r="G50" s="2">
        <v>1</v>
      </c>
      <c r="H50" s="1">
        <v>3.6</v>
      </c>
      <c r="I50" s="1">
        <v>45000</v>
      </c>
      <c r="J50" s="1" t="s">
        <v>126</v>
      </c>
      <c r="K50" s="4">
        <f>K39</f>
        <v>45612</v>
      </c>
    </row>
    <row r="51" spans="1:11" x14ac:dyDescent="0.35">
      <c r="A51" s="2" t="s">
        <v>51</v>
      </c>
      <c r="B51" s="2" t="s">
        <v>99</v>
      </c>
      <c r="C51" s="2" t="s">
        <v>107</v>
      </c>
      <c r="D51" s="2" t="s">
        <v>120</v>
      </c>
      <c r="E51" s="2">
        <v>26</v>
      </c>
      <c r="F51" s="2">
        <v>1</v>
      </c>
      <c r="G51" s="2">
        <v>0</v>
      </c>
      <c r="H51" s="1"/>
      <c r="I51" s="1">
        <v>32000</v>
      </c>
      <c r="J51" s="1" t="s">
        <v>122</v>
      </c>
      <c r="K51" s="4">
        <f>K35</f>
        <v>45690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Aishwarya salvi</cp:lastModifiedBy>
  <dcterms:created xsi:type="dcterms:W3CDTF">2023-12-16T09:39:57Z</dcterms:created>
  <dcterms:modified xsi:type="dcterms:W3CDTF">2025-04-06T05:26:52Z</dcterms:modified>
</cp:coreProperties>
</file>