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LENOVO\OneDrive\Documents\Abhilasha Excel file\coaching files\"/>
    </mc:Choice>
  </mc:AlternateContent>
  <xr:revisionPtr revIDLastSave="0" documentId="13_ncr:1_{7BA20DA8-4E6E-4A19-8AE7-1E977E0336DB}" xr6:coauthVersionLast="47" xr6:coauthVersionMax="47" xr10:uidLastSave="{00000000-0000-0000-0000-000000000000}"/>
  <bookViews>
    <workbookView xWindow="-108" yWindow="-108" windowWidth="23256" windowHeight="13176" tabRatio="816" firstSheet="1" activeTab="4" xr2:uid="{8699C68F-D3F7-409F-8366-88AE5BC4C2FC}"/>
  </bookViews>
  <sheets>
    <sheet name="Employee Salary Data" sheetId="1" state="hidden" r:id="rId1"/>
    <sheet name="Employee Salary Data (copy)" sheetId="5" r:id="rId2"/>
    <sheet name="Analysis" sheetId="2" r:id="rId3"/>
    <sheet name="feeder" sheetId="3" r:id="rId4"/>
    <sheet name="Pivot" sheetId="4" r:id="rId5"/>
  </sheets>
  <definedNames>
    <definedName name="_xlnm._FilterDatabase" localSheetId="0" hidden="1">'Employee Salary Data'!$A$1:$G$107</definedName>
    <definedName name="_xlnm._FilterDatabase" localSheetId="1" hidden="1">'Employee Salary Data (copy)'!$A$1:$J$107</definedName>
    <definedName name="Annual_CTC">'Employee Salary Data (copy)'!$I$2:$I$107</definedName>
    <definedName name="Code">'Employee Salary Data (copy)'!$B$2:$B$107</definedName>
    <definedName name="CTC_in_lakhs">'Employee Salary Data (copy)'!$J$2:$J$107</definedName>
    <definedName name="Department">'Employee Salary Data (copy)'!$E$2:$E$107</definedName>
    <definedName name="Designation">'Employee Salary Data (copy)'!$D$2:$D$107</definedName>
    <definedName name="Employee_Name">'Employee Salary Data (copy)'!$C$2:$C$107</definedName>
    <definedName name="Join_Date">'Employee Salary Data (copy)'!$F$2:$F$107</definedName>
    <definedName name="Slicer_Department">#N/A</definedName>
    <definedName name="Slicer_Designation">#N/A</definedName>
    <definedName name="Slicer_Year">#N/A</definedName>
    <definedName name="Sr._No">'Employee Salary Data (copy)'!$A$2:$A$107</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2" i="5"/>
  <c r="B8" i="2"/>
  <c r="B9" i="2"/>
  <c r="B10" i="2"/>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2" i="5"/>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B3" i="2" l="1"/>
  <c r="B6" i="2"/>
  <c r="B5" i="2"/>
  <c r="B4" i="2"/>
  <c r="B7" i="2"/>
</calcChain>
</file>

<file path=xl/sharedStrings.xml><?xml version="1.0" encoding="utf-8"?>
<sst xmlns="http://schemas.openxmlformats.org/spreadsheetml/2006/main" count="967" uniqueCount="261">
  <si>
    <t>Sr. No</t>
  </si>
  <si>
    <t>Code</t>
  </si>
  <si>
    <t>Employee Name</t>
  </si>
  <si>
    <t>Designation</t>
  </si>
  <si>
    <t>Department</t>
  </si>
  <si>
    <t>Join Date</t>
  </si>
  <si>
    <t>Annual CTC</t>
  </si>
  <si>
    <t>BOM043</t>
  </si>
  <si>
    <t>Junior Manager</t>
  </si>
  <si>
    <t>Operations</t>
  </si>
  <si>
    <t>BOM063</t>
  </si>
  <si>
    <t>Senior Executive</t>
  </si>
  <si>
    <t>BOM069</t>
  </si>
  <si>
    <t>Executive</t>
  </si>
  <si>
    <t>Finance &amp; Admin</t>
  </si>
  <si>
    <t>BOM145</t>
  </si>
  <si>
    <t>BOM149</t>
  </si>
  <si>
    <t>D2C</t>
  </si>
  <si>
    <t>BOM187</t>
  </si>
  <si>
    <t>BOM190</t>
  </si>
  <si>
    <t>General Manager</t>
  </si>
  <si>
    <t>BOM198</t>
  </si>
  <si>
    <t>VP</t>
  </si>
  <si>
    <t>Marketing</t>
  </si>
  <si>
    <t>BOM203</t>
  </si>
  <si>
    <t>Manager</t>
  </si>
  <si>
    <t>BOM207</t>
  </si>
  <si>
    <t>Marketplace</t>
  </si>
  <si>
    <t>BOM208</t>
  </si>
  <si>
    <t>BOM216</t>
  </si>
  <si>
    <t>BOM217</t>
  </si>
  <si>
    <t>BOM220</t>
  </si>
  <si>
    <t>Senior Manager</t>
  </si>
  <si>
    <t>Product</t>
  </si>
  <si>
    <t>BOM225</t>
  </si>
  <si>
    <t>BOM227</t>
  </si>
  <si>
    <t>BOM228</t>
  </si>
  <si>
    <t>BOM232</t>
  </si>
  <si>
    <t>BOM237</t>
  </si>
  <si>
    <t>BOM246</t>
  </si>
  <si>
    <t>BOM256</t>
  </si>
  <si>
    <t>BOM267</t>
  </si>
  <si>
    <t>BOM270</t>
  </si>
  <si>
    <t>BOM272</t>
  </si>
  <si>
    <t>BOM273</t>
  </si>
  <si>
    <t>BOM277</t>
  </si>
  <si>
    <t>BOM281</t>
  </si>
  <si>
    <t>BOM287</t>
  </si>
  <si>
    <t>BOM290</t>
  </si>
  <si>
    <t>BOM294</t>
  </si>
  <si>
    <t>BOM295</t>
  </si>
  <si>
    <t>BOM296</t>
  </si>
  <si>
    <t>BOM298</t>
  </si>
  <si>
    <t>BOM299</t>
  </si>
  <si>
    <t>BOM301</t>
  </si>
  <si>
    <t>BOM302</t>
  </si>
  <si>
    <t>BOM303</t>
  </si>
  <si>
    <t>BOM304</t>
  </si>
  <si>
    <t>BOM305</t>
  </si>
  <si>
    <t>BOM306</t>
  </si>
  <si>
    <t>BOM308</t>
  </si>
  <si>
    <t>BOM309</t>
  </si>
  <si>
    <t>BOM311</t>
  </si>
  <si>
    <t>BOM312</t>
  </si>
  <si>
    <t>BOM313</t>
  </si>
  <si>
    <t>BOM316</t>
  </si>
  <si>
    <t>BOM318</t>
  </si>
  <si>
    <t>BOM320</t>
  </si>
  <si>
    <t>BOM321</t>
  </si>
  <si>
    <t>BOM322</t>
  </si>
  <si>
    <t>CXO</t>
  </si>
  <si>
    <t>BOM325</t>
  </si>
  <si>
    <t>BOM329</t>
  </si>
  <si>
    <t>BOM330</t>
  </si>
  <si>
    <t>BOM333</t>
  </si>
  <si>
    <t>BOM334</t>
  </si>
  <si>
    <t>BOM338</t>
  </si>
  <si>
    <t>BOM340</t>
  </si>
  <si>
    <t>BOM342</t>
  </si>
  <si>
    <t>BOM343</t>
  </si>
  <si>
    <t>BOM344</t>
  </si>
  <si>
    <t>BOM345</t>
  </si>
  <si>
    <t>BOM346</t>
  </si>
  <si>
    <t>BOM347</t>
  </si>
  <si>
    <t>BOM348</t>
  </si>
  <si>
    <t>BOM352</t>
  </si>
  <si>
    <t>BOM357</t>
  </si>
  <si>
    <t>BOM358</t>
  </si>
  <si>
    <t>BOM360</t>
  </si>
  <si>
    <t>BOM361</t>
  </si>
  <si>
    <t>BOM362</t>
  </si>
  <si>
    <t>BOM363</t>
  </si>
  <si>
    <t>BOM364</t>
  </si>
  <si>
    <t>BOM365</t>
  </si>
  <si>
    <t>BOM366</t>
  </si>
  <si>
    <t>BOM368</t>
  </si>
  <si>
    <t>BOM370</t>
  </si>
  <si>
    <t>BOM373</t>
  </si>
  <si>
    <t>BOM376</t>
  </si>
  <si>
    <t>BOM379</t>
  </si>
  <si>
    <t>Management</t>
  </si>
  <si>
    <t>BOM382</t>
  </si>
  <si>
    <t>BOM383</t>
  </si>
  <si>
    <t>BOM359</t>
  </si>
  <si>
    <t>BOM375</t>
  </si>
  <si>
    <t>BOM380</t>
  </si>
  <si>
    <t>BOM381</t>
  </si>
  <si>
    <t>BOM384</t>
  </si>
  <si>
    <t>BOM386</t>
  </si>
  <si>
    <t>BOM387</t>
  </si>
  <si>
    <t>BOM388</t>
  </si>
  <si>
    <t>BOM389</t>
  </si>
  <si>
    <t>BOM391</t>
  </si>
  <si>
    <t>BOM392</t>
  </si>
  <si>
    <t>BOM393</t>
  </si>
  <si>
    <t>BOM394</t>
  </si>
  <si>
    <t>BOM395</t>
  </si>
  <si>
    <t>BOM397</t>
  </si>
  <si>
    <t>BOM398</t>
  </si>
  <si>
    <t>BOM399</t>
  </si>
  <si>
    <t>BOM400</t>
  </si>
  <si>
    <t>BOM401</t>
  </si>
  <si>
    <t>BOM402</t>
  </si>
  <si>
    <t>BOM403</t>
  </si>
  <si>
    <t>BOM404</t>
  </si>
  <si>
    <t>BOM405</t>
  </si>
  <si>
    <t>BOM406</t>
  </si>
  <si>
    <t>Employee_1</t>
  </si>
  <si>
    <t>Employee_3</t>
  </si>
  <si>
    <t>Employee_4</t>
  </si>
  <si>
    <t>Employee_10</t>
  </si>
  <si>
    <t>Employee_13</t>
  </si>
  <si>
    <t>Employee_15</t>
  </si>
  <si>
    <t>Employee_20</t>
  </si>
  <si>
    <t>Employee_21</t>
  </si>
  <si>
    <t>Employee_25</t>
  </si>
  <si>
    <t>Employee_26</t>
  </si>
  <si>
    <t>Employee_27</t>
  </si>
  <si>
    <t>Employee_28</t>
  </si>
  <si>
    <t>Employee_31</t>
  </si>
  <si>
    <t>Employee_32</t>
  </si>
  <si>
    <t>Employee_33</t>
  </si>
  <si>
    <t>Employee_35</t>
  </si>
  <si>
    <t>Employee_36</t>
  </si>
  <si>
    <t>Employee_37</t>
  </si>
  <si>
    <t>Employee_38</t>
  </si>
  <si>
    <t>Employee_39</t>
  </si>
  <si>
    <t>Employee_42</t>
  </si>
  <si>
    <t>Employee_46</t>
  </si>
  <si>
    <t>Employee_51</t>
  </si>
  <si>
    <t>Employee_52</t>
  </si>
  <si>
    <t>Employee_54</t>
  </si>
  <si>
    <t>Employee_55</t>
  </si>
  <si>
    <t>Employee_56</t>
  </si>
  <si>
    <t>Employee_57</t>
  </si>
  <si>
    <t>Employee_58</t>
  </si>
  <si>
    <t>Employee_60</t>
  </si>
  <si>
    <t>Employee_63</t>
  </si>
  <si>
    <t>Employee_64</t>
  </si>
  <si>
    <t>Employee_65</t>
  </si>
  <si>
    <t>Employee_66</t>
  </si>
  <si>
    <t>Employee_67</t>
  </si>
  <si>
    <t>Employee_69</t>
  </si>
  <si>
    <t>Employee_70</t>
  </si>
  <si>
    <t>Employee_71</t>
  </si>
  <si>
    <t>Employee_72</t>
  </si>
  <si>
    <t>Employee_73</t>
  </si>
  <si>
    <t>Employee_74</t>
  </si>
  <si>
    <t>Employee_76</t>
  </si>
  <si>
    <t>Employee_77</t>
  </si>
  <si>
    <t>Employee_78</t>
  </si>
  <si>
    <t>Employee_79</t>
  </si>
  <si>
    <t>Employee_80</t>
  </si>
  <si>
    <t>Employee_81</t>
  </si>
  <si>
    <t>Employee_82</t>
  </si>
  <si>
    <t>Employee_84</t>
  </si>
  <si>
    <t>Employee_85</t>
  </si>
  <si>
    <t>Employee_86</t>
  </si>
  <si>
    <t>Employee_87</t>
  </si>
  <si>
    <t>Employee_89</t>
  </si>
  <si>
    <t>Employee_90</t>
  </si>
  <si>
    <t>Employee_91</t>
  </si>
  <si>
    <t>Employee_92</t>
  </si>
  <si>
    <t>Employee_95</t>
  </si>
  <si>
    <t>Employee_97</t>
  </si>
  <si>
    <t>Employee_98</t>
  </si>
  <si>
    <t>Employee_99</t>
  </si>
  <si>
    <t>Employee_100</t>
  </si>
  <si>
    <t>Employee_101</t>
  </si>
  <si>
    <t>Employee_102</t>
  </si>
  <si>
    <t>Employee_103</t>
  </si>
  <si>
    <t>Employee_104</t>
  </si>
  <si>
    <t>Employee_105</t>
  </si>
  <si>
    <t>Employee_109</t>
  </si>
  <si>
    <t>Employee_110</t>
  </si>
  <si>
    <t>Employee_111</t>
  </si>
  <si>
    <t>Employee_112</t>
  </si>
  <si>
    <t>Employee_113</t>
  </si>
  <si>
    <t>Employee_114</t>
  </si>
  <si>
    <t>Employee_115</t>
  </si>
  <si>
    <t>Employee_116</t>
  </si>
  <si>
    <t>Employee_117</t>
  </si>
  <si>
    <t>Employee_118</t>
  </si>
  <si>
    <t>Employee_120</t>
  </si>
  <si>
    <t>Employee_123</t>
  </si>
  <si>
    <t>Employee_125</t>
  </si>
  <si>
    <t>Employee_128</t>
  </si>
  <si>
    <t>Employee_150</t>
  </si>
  <si>
    <t>Employee_151</t>
  </si>
  <si>
    <t>Employee_153</t>
  </si>
  <si>
    <t>Employee_154</t>
  </si>
  <si>
    <t>Employee_155</t>
  </si>
  <si>
    <t>Employee_156</t>
  </si>
  <si>
    <t>Employee_159</t>
  </si>
  <si>
    <t>Employee_161</t>
  </si>
  <si>
    <t>Employee_162</t>
  </si>
  <si>
    <t>Employee_163</t>
  </si>
  <si>
    <t>Employee_164</t>
  </si>
  <si>
    <t>Employee_166</t>
  </si>
  <si>
    <t>Employee_167</t>
  </si>
  <si>
    <t>Employee_170</t>
  </si>
  <si>
    <t>Employee_172</t>
  </si>
  <si>
    <t>Employee_173</t>
  </si>
  <si>
    <t>Employee_175</t>
  </si>
  <si>
    <t>Employee_177</t>
  </si>
  <si>
    <t>Employee_178</t>
  </si>
  <si>
    <t>Employee_179</t>
  </si>
  <si>
    <t>Employee_181</t>
  </si>
  <si>
    <t>Employee_183</t>
  </si>
  <si>
    <t>Employee_185</t>
  </si>
  <si>
    <t>Employee_186</t>
  </si>
  <si>
    <t>Employee_187</t>
  </si>
  <si>
    <t>Employee_188</t>
  </si>
  <si>
    <t>BOM056</t>
  </si>
  <si>
    <t>Basic Stats</t>
  </si>
  <si>
    <t>Tota Salary</t>
  </si>
  <si>
    <t>Average Salary</t>
  </si>
  <si>
    <t>Maximum Salary</t>
  </si>
  <si>
    <t>Minimum Salary</t>
  </si>
  <si>
    <t>Median</t>
  </si>
  <si>
    <t>Number of Department</t>
  </si>
  <si>
    <t>Number of Designation</t>
  </si>
  <si>
    <t>Total Employee</t>
  </si>
  <si>
    <t>CTC in lakhs</t>
  </si>
  <si>
    <t>Level 1 Analysis</t>
  </si>
  <si>
    <t>Row Labels</t>
  </si>
  <si>
    <t>Grand Total</t>
  </si>
  <si>
    <t>Average of CTC in lakhs</t>
  </si>
  <si>
    <t>Column Labels</t>
  </si>
  <si>
    <t>Count of Employee Name</t>
  </si>
  <si>
    <t xml:space="preserve"> </t>
  </si>
  <si>
    <t>Year</t>
  </si>
  <si>
    <t>Year by Year()</t>
  </si>
  <si>
    <t>(All)</t>
  </si>
  <si>
    <t>2017</t>
  </si>
  <si>
    <t>2018</t>
  </si>
  <si>
    <t>2019</t>
  </si>
  <si>
    <t>2020</t>
  </si>
  <si>
    <t>2021</t>
  </si>
  <si>
    <t>Employee Salary Data Dashboard</t>
  </si>
  <si>
    <t>LKS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</si>
</sst>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0"/>
      <name val="Calibri"/>
      <family val="2"/>
      <scheme val="minor"/>
    </font>
    <font>
      <b/>
      <sz val="14"/>
      <color theme="1"/>
      <name val="Calibri"/>
      <family val="2"/>
      <scheme val="minor"/>
    </font>
    <font>
      <b/>
      <sz val="11"/>
      <color theme="1"/>
      <name val="Calibri"/>
      <family val="2"/>
      <scheme val="minor"/>
    </font>
    <font>
      <b/>
      <sz val="22"/>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7" tint="0.59999389629810485"/>
        <bgColor indexed="64"/>
      </patternFill>
    </fill>
    <fill>
      <patternFill patternType="solid">
        <fgColor theme="8" tint="-0.249977111117893"/>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14" fontId="0" fillId="0" borderId="0" xfId="0" applyNumberFormat="1"/>
    <xf numFmtId="0" fontId="2" fillId="2" borderId="0" xfId="0" applyFont="1" applyFill="1"/>
    <xf numFmtId="2" fontId="0" fillId="0" borderId="0" xfId="0" applyNumberFormat="1"/>
    <xf numFmtId="1" fontId="0" fillId="0" borderId="0" xfId="0" applyNumberFormat="1"/>
    <xf numFmtId="0" fontId="0" fillId="0" borderId="3" xfId="0" applyBorder="1"/>
    <xf numFmtId="2" fontId="0" fillId="0" borderId="4" xfId="0" applyNumberFormat="1" applyBorder="1"/>
    <xf numFmtId="0" fontId="0" fillId="0" borderId="4" xfId="0" applyBorder="1"/>
    <xf numFmtId="0" fontId="0" fillId="0" borderId="5" xfId="0" applyBorder="1"/>
    <xf numFmtId="0" fontId="0" fillId="0" borderId="6" xfId="0" applyBorder="1"/>
    <xf numFmtId="0" fontId="0" fillId="0" borderId="0" xfId="0" pivotButton="1"/>
    <xf numFmtId="0" fontId="0" fillId="0" borderId="0" xfId="0" applyAlignment="1">
      <alignment horizontal="lef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4" borderId="0" xfId="0" applyFont="1" applyFill="1" applyAlignment="1">
      <alignment horizontal="center" vertical="center"/>
    </xf>
    <xf numFmtId="0" fontId="4" fillId="4" borderId="0" xfId="0" applyFont="1" applyFill="1" applyAlignment="1">
      <alignment horizontal="center" vertical="center"/>
    </xf>
  </cellXfs>
  <cellStyles count="1">
    <cellStyle name="Normal" xfId="0" builtinId="0"/>
  </cellStyles>
  <dxfs count="24">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Analysis!$R$5:$R$6</c:f>
              <c:strCache>
                <c:ptCount val="1"/>
                <c:pt idx="0">
                  <c:v>CXO</c:v>
                </c:pt>
              </c:strCache>
            </c:strRef>
          </c:tx>
          <c:spPr>
            <a:solidFill>
              <a:schemeClr val="accent1"/>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Analysis!$R$7:$R$14</c:f>
              <c:numCache>
                <c:formatCode>0</c:formatCode>
                <c:ptCount val="7"/>
                <c:pt idx="0">
                  <c:v>2</c:v>
                </c:pt>
              </c:numCache>
            </c:numRef>
          </c:val>
          <c:extLst>
            <c:ext xmlns:c16="http://schemas.microsoft.com/office/drawing/2014/chart" uri="{C3380CC4-5D6E-409C-BE32-E72D297353CC}">
              <c16:uniqueId val="{00000000-0761-4744-93AD-7C0414AF114D}"/>
            </c:ext>
          </c:extLst>
        </c:ser>
        <c:ser>
          <c:idx val="1"/>
          <c:order val="1"/>
          <c:tx>
            <c:strRef>
              <c:f>Analysis!$S$5:$S$6</c:f>
              <c:strCache>
                <c:ptCount val="1"/>
                <c:pt idx="0">
                  <c:v>Executive</c:v>
                </c:pt>
              </c:strCache>
            </c:strRef>
          </c:tx>
          <c:spPr>
            <a:solidFill>
              <a:schemeClr val="accent2"/>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Analysis!$S$7:$S$14</c:f>
              <c:numCache>
                <c:formatCode>0</c:formatCode>
                <c:ptCount val="7"/>
                <c:pt idx="0">
                  <c:v>20</c:v>
                </c:pt>
                <c:pt idx="1">
                  <c:v>5</c:v>
                </c:pt>
                <c:pt idx="3">
                  <c:v>5</c:v>
                </c:pt>
                <c:pt idx="4">
                  <c:v>3</c:v>
                </c:pt>
                <c:pt idx="5">
                  <c:v>5</c:v>
                </c:pt>
                <c:pt idx="6">
                  <c:v>2</c:v>
                </c:pt>
              </c:numCache>
            </c:numRef>
          </c:val>
          <c:extLst>
            <c:ext xmlns:c16="http://schemas.microsoft.com/office/drawing/2014/chart" uri="{C3380CC4-5D6E-409C-BE32-E72D297353CC}">
              <c16:uniqueId val="{00000000-E6EA-4819-9B91-D7A02FC1FF60}"/>
            </c:ext>
          </c:extLst>
        </c:ser>
        <c:ser>
          <c:idx val="2"/>
          <c:order val="2"/>
          <c:tx>
            <c:strRef>
              <c:f>Analysis!$T$5:$T$6</c:f>
              <c:strCache>
                <c:ptCount val="1"/>
                <c:pt idx="0">
                  <c:v>General Manager</c:v>
                </c:pt>
              </c:strCache>
            </c:strRef>
          </c:tx>
          <c:spPr>
            <a:solidFill>
              <a:schemeClr val="accent3"/>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Analysis!$T$7:$T$14</c:f>
              <c:numCache>
                <c:formatCode>0</c:formatCode>
                <c:ptCount val="7"/>
                <c:pt idx="0">
                  <c:v>1</c:v>
                </c:pt>
                <c:pt idx="2">
                  <c:v>2</c:v>
                </c:pt>
                <c:pt idx="3">
                  <c:v>2</c:v>
                </c:pt>
                <c:pt idx="5">
                  <c:v>1</c:v>
                </c:pt>
                <c:pt idx="6">
                  <c:v>2</c:v>
                </c:pt>
              </c:numCache>
            </c:numRef>
          </c:val>
          <c:extLst>
            <c:ext xmlns:c16="http://schemas.microsoft.com/office/drawing/2014/chart" uri="{C3380CC4-5D6E-409C-BE32-E72D297353CC}">
              <c16:uniqueId val="{00000001-E6EA-4819-9B91-D7A02FC1FF60}"/>
            </c:ext>
          </c:extLst>
        </c:ser>
        <c:ser>
          <c:idx val="3"/>
          <c:order val="3"/>
          <c:tx>
            <c:strRef>
              <c:f>Analysis!$U$5:$U$6</c:f>
              <c:strCache>
                <c:ptCount val="1"/>
                <c:pt idx="0">
                  <c:v>Junior Manager</c:v>
                </c:pt>
              </c:strCache>
            </c:strRef>
          </c:tx>
          <c:spPr>
            <a:solidFill>
              <a:schemeClr val="accent4"/>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Analysis!$U$7:$U$14</c:f>
              <c:numCache>
                <c:formatCode>0</c:formatCode>
                <c:ptCount val="7"/>
                <c:pt idx="0">
                  <c:v>2</c:v>
                </c:pt>
                <c:pt idx="3">
                  <c:v>2</c:v>
                </c:pt>
                <c:pt idx="5">
                  <c:v>2</c:v>
                </c:pt>
              </c:numCache>
            </c:numRef>
          </c:val>
          <c:extLst>
            <c:ext xmlns:c16="http://schemas.microsoft.com/office/drawing/2014/chart" uri="{C3380CC4-5D6E-409C-BE32-E72D297353CC}">
              <c16:uniqueId val="{00000002-E6EA-4819-9B91-D7A02FC1FF60}"/>
            </c:ext>
          </c:extLst>
        </c:ser>
        <c:ser>
          <c:idx val="4"/>
          <c:order val="4"/>
          <c:tx>
            <c:strRef>
              <c:f>Analysis!$V$5:$V$6</c:f>
              <c:strCache>
                <c:ptCount val="1"/>
                <c:pt idx="0">
                  <c:v>Manager</c:v>
                </c:pt>
              </c:strCache>
            </c:strRef>
          </c:tx>
          <c:spPr>
            <a:solidFill>
              <a:schemeClr val="accent5"/>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Analysis!$V$7:$V$14</c:f>
              <c:numCache>
                <c:formatCode>0</c:formatCode>
                <c:ptCount val="7"/>
                <c:pt idx="0">
                  <c:v>5</c:v>
                </c:pt>
                <c:pt idx="1">
                  <c:v>3</c:v>
                </c:pt>
                <c:pt idx="3">
                  <c:v>4</c:v>
                </c:pt>
                <c:pt idx="4">
                  <c:v>4</c:v>
                </c:pt>
                <c:pt idx="5">
                  <c:v>1</c:v>
                </c:pt>
              </c:numCache>
            </c:numRef>
          </c:val>
          <c:extLst>
            <c:ext xmlns:c16="http://schemas.microsoft.com/office/drawing/2014/chart" uri="{C3380CC4-5D6E-409C-BE32-E72D297353CC}">
              <c16:uniqueId val="{00000003-E6EA-4819-9B91-D7A02FC1FF60}"/>
            </c:ext>
          </c:extLst>
        </c:ser>
        <c:ser>
          <c:idx val="5"/>
          <c:order val="5"/>
          <c:tx>
            <c:strRef>
              <c:f>Analysis!$W$5:$W$6</c:f>
              <c:strCache>
                <c:ptCount val="1"/>
                <c:pt idx="0">
                  <c:v>Senior Executive</c:v>
                </c:pt>
              </c:strCache>
            </c:strRef>
          </c:tx>
          <c:spPr>
            <a:solidFill>
              <a:schemeClr val="accent6"/>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Analysis!$W$7:$W$14</c:f>
              <c:numCache>
                <c:formatCode>0</c:formatCode>
                <c:ptCount val="7"/>
                <c:pt idx="0">
                  <c:v>3</c:v>
                </c:pt>
                <c:pt idx="3">
                  <c:v>4</c:v>
                </c:pt>
                <c:pt idx="5">
                  <c:v>7</c:v>
                </c:pt>
              </c:numCache>
            </c:numRef>
          </c:val>
          <c:extLst>
            <c:ext xmlns:c16="http://schemas.microsoft.com/office/drawing/2014/chart" uri="{C3380CC4-5D6E-409C-BE32-E72D297353CC}">
              <c16:uniqueId val="{00000004-E6EA-4819-9B91-D7A02FC1FF60}"/>
            </c:ext>
          </c:extLst>
        </c:ser>
        <c:ser>
          <c:idx val="6"/>
          <c:order val="6"/>
          <c:tx>
            <c:strRef>
              <c:f>Analysis!$X$5:$X$6</c:f>
              <c:strCache>
                <c:ptCount val="1"/>
                <c:pt idx="0">
                  <c:v>Senior Manager</c:v>
                </c:pt>
              </c:strCache>
            </c:strRef>
          </c:tx>
          <c:spPr>
            <a:solidFill>
              <a:schemeClr val="accent1">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Analysis!$X$7:$X$14</c:f>
              <c:numCache>
                <c:formatCode>0</c:formatCode>
                <c:ptCount val="7"/>
                <c:pt idx="0">
                  <c:v>3</c:v>
                </c:pt>
                <c:pt idx="1">
                  <c:v>3</c:v>
                </c:pt>
                <c:pt idx="3">
                  <c:v>3</c:v>
                </c:pt>
                <c:pt idx="5">
                  <c:v>2</c:v>
                </c:pt>
                <c:pt idx="6">
                  <c:v>3</c:v>
                </c:pt>
              </c:numCache>
            </c:numRef>
          </c:val>
          <c:extLst>
            <c:ext xmlns:c16="http://schemas.microsoft.com/office/drawing/2014/chart" uri="{C3380CC4-5D6E-409C-BE32-E72D297353CC}">
              <c16:uniqueId val="{00000005-E6EA-4819-9B91-D7A02FC1FF60}"/>
            </c:ext>
          </c:extLst>
        </c:ser>
        <c:ser>
          <c:idx val="7"/>
          <c:order val="7"/>
          <c:tx>
            <c:strRef>
              <c:f>Analysis!$Y$5:$Y$6</c:f>
              <c:strCache>
                <c:ptCount val="1"/>
                <c:pt idx="0">
                  <c:v>VP</c:v>
                </c:pt>
              </c:strCache>
            </c:strRef>
          </c:tx>
          <c:spPr>
            <a:solidFill>
              <a:schemeClr val="accent2">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Analysis!$Y$7:$Y$14</c:f>
              <c:numCache>
                <c:formatCode>0</c:formatCode>
                <c:ptCount val="7"/>
                <c:pt idx="1">
                  <c:v>1</c:v>
                </c:pt>
                <c:pt idx="3">
                  <c:v>1</c:v>
                </c:pt>
                <c:pt idx="4">
                  <c:v>1</c:v>
                </c:pt>
                <c:pt idx="5">
                  <c:v>1</c:v>
                </c:pt>
                <c:pt idx="6">
                  <c:v>1</c:v>
                </c:pt>
              </c:numCache>
            </c:numRef>
          </c:val>
          <c:extLst>
            <c:ext xmlns:c16="http://schemas.microsoft.com/office/drawing/2014/chart" uri="{C3380CC4-5D6E-409C-BE32-E72D297353CC}">
              <c16:uniqueId val="{00000006-E6EA-4819-9B91-D7A02FC1FF60}"/>
            </c:ext>
          </c:extLst>
        </c:ser>
        <c:dLbls>
          <c:showLegendKey val="0"/>
          <c:showVal val="0"/>
          <c:showCatName val="0"/>
          <c:showSerName val="0"/>
          <c:showPercent val="0"/>
          <c:showBubbleSize val="0"/>
        </c:dLbls>
        <c:gapWidth val="219"/>
        <c:overlap val="-27"/>
        <c:axId val="719847071"/>
        <c:axId val="732363983"/>
      </c:barChart>
      <c:catAx>
        <c:axId val="71984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63983"/>
        <c:crosses val="autoZero"/>
        <c:auto val="1"/>
        <c:lblAlgn val="ctr"/>
        <c:lblOffset val="100"/>
        <c:noMultiLvlLbl val="0"/>
      </c:catAx>
      <c:valAx>
        <c:axId val="732363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4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Hired Employee Designation wise</a:t>
            </a:r>
          </a:p>
        </c:rich>
      </c:tx>
      <c:layout>
        <c:manualLayout>
          <c:xMode val="edge"/>
          <c:yMode val="edge"/>
          <c:x val="0.23118744531933508"/>
          <c:y val="0.206291921843102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Analysis!$R$5:$R$6</c:f>
              <c:strCache>
                <c:ptCount val="1"/>
                <c:pt idx="0">
                  <c:v>CXO</c:v>
                </c:pt>
              </c:strCache>
            </c:strRef>
          </c:tx>
          <c:spPr>
            <a:solidFill>
              <a:schemeClr val="accent1"/>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Analysis!$R$7:$R$14</c:f>
              <c:numCache>
                <c:formatCode>0</c:formatCode>
                <c:ptCount val="7"/>
                <c:pt idx="0">
                  <c:v>2</c:v>
                </c:pt>
              </c:numCache>
            </c:numRef>
          </c:val>
          <c:extLst>
            <c:ext xmlns:c16="http://schemas.microsoft.com/office/drawing/2014/chart" uri="{C3380CC4-5D6E-409C-BE32-E72D297353CC}">
              <c16:uniqueId val="{00000000-D7C8-4F72-88F1-7D5CEB96695D}"/>
            </c:ext>
          </c:extLst>
        </c:ser>
        <c:ser>
          <c:idx val="1"/>
          <c:order val="1"/>
          <c:tx>
            <c:strRef>
              <c:f>Analysis!$S$5:$S$6</c:f>
              <c:strCache>
                <c:ptCount val="1"/>
                <c:pt idx="0">
                  <c:v>Executive</c:v>
                </c:pt>
              </c:strCache>
            </c:strRef>
          </c:tx>
          <c:spPr>
            <a:solidFill>
              <a:schemeClr val="accent2"/>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Analysis!$S$7:$S$14</c:f>
              <c:numCache>
                <c:formatCode>0</c:formatCode>
                <c:ptCount val="7"/>
                <c:pt idx="0">
                  <c:v>20</c:v>
                </c:pt>
                <c:pt idx="1">
                  <c:v>5</c:v>
                </c:pt>
                <c:pt idx="3">
                  <c:v>5</c:v>
                </c:pt>
                <c:pt idx="4">
                  <c:v>3</c:v>
                </c:pt>
                <c:pt idx="5">
                  <c:v>5</c:v>
                </c:pt>
                <c:pt idx="6">
                  <c:v>2</c:v>
                </c:pt>
              </c:numCache>
            </c:numRef>
          </c:val>
          <c:extLst>
            <c:ext xmlns:c16="http://schemas.microsoft.com/office/drawing/2014/chart" uri="{C3380CC4-5D6E-409C-BE32-E72D297353CC}">
              <c16:uniqueId val="{00000009-D7C8-4F72-88F1-7D5CEB96695D}"/>
            </c:ext>
          </c:extLst>
        </c:ser>
        <c:ser>
          <c:idx val="2"/>
          <c:order val="2"/>
          <c:tx>
            <c:strRef>
              <c:f>Analysis!$T$5:$T$6</c:f>
              <c:strCache>
                <c:ptCount val="1"/>
                <c:pt idx="0">
                  <c:v>General Manager</c:v>
                </c:pt>
              </c:strCache>
            </c:strRef>
          </c:tx>
          <c:spPr>
            <a:solidFill>
              <a:schemeClr val="accent3"/>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Analysis!$T$7:$T$14</c:f>
              <c:numCache>
                <c:formatCode>0</c:formatCode>
                <c:ptCount val="7"/>
                <c:pt idx="0">
                  <c:v>1</c:v>
                </c:pt>
                <c:pt idx="2">
                  <c:v>2</c:v>
                </c:pt>
                <c:pt idx="3">
                  <c:v>2</c:v>
                </c:pt>
                <c:pt idx="5">
                  <c:v>1</c:v>
                </c:pt>
                <c:pt idx="6">
                  <c:v>2</c:v>
                </c:pt>
              </c:numCache>
            </c:numRef>
          </c:val>
          <c:extLst>
            <c:ext xmlns:c16="http://schemas.microsoft.com/office/drawing/2014/chart" uri="{C3380CC4-5D6E-409C-BE32-E72D297353CC}">
              <c16:uniqueId val="{0000000A-D7C8-4F72-88F1-7D5CEB96695D}"/>
            </c:ext>
          </c:extLst>
        </c:ser>
        <c:ser>
          <c:idx val="3"/>
          <c:order val="3"/>
          <c:tx>
            <c:strRef>
              <c:f>Analysis!$U$5:$U$6</c:f>
              <c:strCache>
                <c:ptCount val="1"/>
                <c:pt idx="0">
                  <c:v>Junior Manager</c:v>
                </c:pt>
              </c:strCache>
            </c:strRef>
          </c:tx>
          <c:spPr>
            <a:solidFill>
              <a:schemeClr val="accent4"/>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Analysis!$U$7:$U$14</c:f>
              <c:numCache>
                <c:formatCode>0</c:formatCode>
                <c:ptCount val="7"/>
                <c:pt idx="0">
                  <c:v>2</c:v>
                </c:pt>
                <c:pt idx="3">
                  <c:v>2</c:v>
                </c:pt>
                <c:pt idx="5">
                  <c:v>2</c:v>
                </c:pt>
              </c:numCache>
            </c:numRef>
          </c:val>
          <c:extLst>
            <c:ext xmlns:c16="http://schemas.microsoft.com/office/drawing/2014/chart" uri="{C3380CC4-5D6E-409C-BE32-E72D297353CC}">
              <c16:uniqueId val="{0000000B-D7C8-4F72-88F1-7D5CEB96695D}"/>
            </c:ext>
          </c:extLst>
        </c:ser>
        <c:ser>
          <c:idx val="4"/>
          <c:order val="4"/>
          <c:tx>
            <c:strRef>
              <c:f>Analysis!$V$5:$V$6</c:f>
              <c:strCache>
                <c:ptCount val="1"/>
                <c:pt idx="0">
                  <c:v>Manager</c:v>
                </c:pt>
              </c:strCache>
            </c:strRef>
          </c:tx>
          <c:spPr>
            <a:solidFill>
              <a:schemeClr val="accent5"/>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Analysis!$V$7:$V$14</c:f>
              <c:numCache>
                <c:formatCode>0</c:formatCode>
                <c:ptCount val="7"/>
                <c:pt idx="0">
                  <c:v>5</c:v>
                </c:pt>
                <c:pt idx="1">
                  <c:v>3</c:v>
                </c:pt>
                <c:pt idx="3">
                  <c:v>4</c:v>
                </c:pt>
                <c:pt idx="4">
                  <c:v>4</c:v>
                </c:pt>
                <c:pt idx="5">
                  <c:v>1</c:v>
                </c:pt>
              </c:numCache>
            </c:numRef>
          </c:val>
          <c:extLst>
            <c:ext xmlns:c16="http://schemas.microsoft.com/office/drawing/2014/chart" uri="{C3380CC4-5D6E-409C-BE32-E72D297353CC}">
              <c16:uniqueId val="{0000000C-D7C8-4F72-88F1-7D5CEB96695D}"/>
            </c:ext>
          </c:extLst>
        </c:ser>
        <c:ser>
          <c:idx val="5"/>
          <c:order val="5"/>
          <c:tx>
            <c:strRef>
              <c:f>Analysis!$W$5:$W$6</c:f>
              <c:strCache>
                <c:ptCount val="1"/>
                <c:pt idx="0">
                  <c:v>Senior Executive</c:v>
                </c:pt>
              </c:strCache>
            </c:strRef>
          </c:tx>
          <c:spPr>
            <a:solidFill>
              <a:schemeClr val="accent6"/>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Analysis!$W$7:$W$14</c:f>
              <c:numCache>
                <c:formatCode>0</c:formatCode>
                <c:ptCount val="7"/>
                <c:pt idx="0">
                  <c:v>3</c:v>
                </c:pt>
                <c:pt idx="3">
                  <c:v>4</c:v>
                </c:pt>
                <c:pt idx="5">
                  <c:v>7</c:v>
                </c:pt>
              </c:numCache>
            </c:numRef>
          </c:val>
          <c:extLst>
            <c:ext xmlns:c16="http://schemas.microsoft.com/office/drawing/2014/chart" uri="{C3380CC4-5D6E-409C-BE32-E72D297353CC}">
              <c16:uniqueId val="{0000000D-D7C8-4F72-88F1-7D5CEB96695D}"/>
            </c:ext>
          </c:extLst>
        </c:ser>
        <c:ser>
          <c:idx val="6"/>
          <c:order val="6"/>
          <c:tx>
            <c:strRef>
              <c:f>Analysis!$X$5:$X$6</c:f>
              <c:strCache>
                <c:ptCount val="1"/>
                <c:pt idx="0">
                  <c:v>Senior Manager</c:v>
                </c:pt>
              </c:strCache>
            </c:strRef>
          </c:tx>
          <c:spPr>
            <a:solidFill>
              <a:schemeClr val="accent1">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Analysis!$X$7:$X$14</c:f>
              <c:numCache>
                <c:formatCode>0</c:formatCode>
                <c:ptCount val="7"/>
                <c:pt idx="0">
                  <c:v>3</c:v>
                </c:pt>
                <c:pt idx="1">
                  <c:v>3</c:v>
                </c:pt>
                <c:pt idx="3">
                  <c:v>3</c:v>
                </c:pt>
                <c:pt idx="5">
                  <c:v>2</c:v>
                </c:pt>
                <c:pt idx="6">
                  <c:v>3</c:v>
                </c:pt>
              </c:numCache>
            </c:numRef>
          </c:val>
          <c:extLst>
            <c:ext xmlns:c16="http://schemas.microsoft.com/office/drawing/2014/chart" uri="{C3380CC4-5D6E-409C-BE32-E72D297353CC}">
              <c16:uniqueId val="{0000000E-D7C8-4F72-88F1-7D5CEB96695D}"/>
            </c:ext>
          </c:extLst>
        </c:ser>
        <c:ser>
          <c:idx val="7"/>
          <c:order val="7"/>
          <c:tx>
            <c:strRef>
              <c:f>Analysis!$Y$5:$Y$6</c:f>
              <c:strCache>
                <c:ptCount val="1"/>
                <c:pt idx="0">
                  <c:v>VP</c:v>
                </c:pt>
              </c:strCache>
            </c:strRef>
          </c:tx>
          <c:spPr>
            <a:solidFill>
              <a:schemeClr val="accent2">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Analysis!$Y$7:$Y$14</c:f>
              <c:numCache>
                <c:formatCode>0</c:formatCode>
                <c:ptCount val="7"/>
                <c:pt idx="1">
                  <c:v>1</c:v>
                </c:pt>
                <c:pt idx="3">
                  <c:v>1</c:v>
                </c:pt>
                <c:pt idx="4">
                  <c:v>1</c:v>
                </c:pt>
                <c:pt idx="5">
                  <c:v>1</c:v>
                </c:pt>
                <c:pt idx="6">
                  <c:v>1</c:v>
                </c:pt>
              </c:numCache>
            </c:numRef>
          </c:val>
          <c:extLst>
            <c:ext xmlns:c16="http://schemas.microsoft.com/office/drawing/2014/chart" uri="{C3380CC4-5D6E-409C-BE32-E72D297353CC}">
              <c16:uniqueId val="{0000000F-D7C8-4F72-88F1-7D5CEB96695D}"/>
            </c:ext>
          </c:extLst>
        </c:ser>
        <c:dLbls>
          <c:showLegendKey val="0"/>
          <c:showVal val="0"/>
          <c:showCatName val="0"/>
          <c:showSerName val="0"/>
          <c:showPercent val="0"/>
          <c:showBubbleSize val="0"/>
        </c:dLbls>
        <c:gapWidth val="150"/>
        <c:overlap val="100"/>
        <c:axId val="905690512"/>
        <c:axId val="905690992"/>
      </c:barChart>
      <c:catAx>
        <c:axId val="90569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90992"/>
        <c:crosses val="autoZero"/>
        <c:auto val="1"/>
        <c:lblAlgn val="ctr"/>
        <c:lblOffset val="100"/>
        <c:noMultiLvlLbl val="0"/>
      </c:catAx>
      <c:valAx>
        <c:axId val="90569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9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Hiring</a:t>
            </a:r>
            <a:r>
              <a:rPr lang="en-US" b="1" baseline="0"/>
              <a:t> Rate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Analysis!$Q$20:$Q$25</c:f>
              <c:strCache>
                <c:ptCount val="5"/>
                <c:pt idx="0">
                  <c:v>2017</c:v>
                </c:pt>
                <c:pt idx="1">
                  <c:v>2018</c:v>
                </c:pt>
                <c:pt idx="2">
                  <c:v>2019</c:v>
                </c:pt>
                <c:pt idx="3">
                  <c:v>2020</c:v>
                </c:pt>
                <c:pt idx="4">
                  <c:v>2021</c:v>
                </c:pt>
              </c:strCache>
            </c:strRef>
          </c:cat>
          <c:val>
            <c:numRef>
              <c:f>Analysis!$R$20:$R$25</c:f>
              <c:numCache>
                <c:formatCode>0</c:formatCode>
                <c:ptCount val="5"/>
                <c:pt idx="0">
                  <c:v>2</c:v>
                </c:pt>
                <c:pt idx="1">
                  <c:v>4</c:v>
                </c:pt>
                <c:pt idx="2">
                  <c:v>15</c:v>
                </c:pt>
                <c:pt idx="3">
                  <c:v>35</c:v>
                </c:pt>
                <c:pt idx="4">
                  <c:v>50</c:v>
                </c:pt>
              </c:numCache>
            </c:numRef>
          </c:val>
          <c:extLst>
            <c:ext xmlns:c16="http://schemas.microsoft.com/office/drawing/2014/chart" uri="{C3380CC4-5D6E-409C-BE32-E72D297353CC}">
              <c16:uniqueId val="{00000000-102A-4406-8AEE-E7AB516A836A}"/>
            </c:ext>
          </c:extLst>
        </c:ser>
        <c:dLbls>
          <c:dLblPos val="outEnd"/>
          <c:showLegendKey val="0"/>
          <c:showVal val="1"/>
          <c:showCatName val="0"/>
          <c:showSerName val="0"/>
          <c:showPercent val="0"/>
          <c:showBubbleSize val="0"/>
        </c:dLbls>
        <c:gapWidth val="219"/>
        <c:overlap val="-27"/>
        <c:axId val="720399279"/>
        <c:axId val="661430655"/>
      </c:barChart>
      <c:catAx>
        <c:axId val="72039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430655"/>
        <c:crosses val="autoZero"/>
        <c:auto val="1"/>
        <c:lblAlgn val="ctr"/>
        <c:lblOffset val="100"/>
        <c:noMultiLvlLbl val="0"/>
      </c:catAx>
      <c:valAx>
        <c:axId val="6614306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9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Salary</a:t>
            </a:r>
            <a:r>
              <a:rPr lang="en-US" b="1" baseline="0"/>
              <a:t> Distribution in LKS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55380577427821"/>
          <c:y val="0.17171296296296296"/>
          <c:w val="0.55972615923009628"/>
          <c:h val="0.72088764946048411"/>
        </c:manualLayout>
      </c:layout>
      <c:barChart>
        <c:barDir val="bar"/>
        <c:grouping val="stacked"/>
        <c:varyColors val="0"/>
        <c:ser>
          <c:idx val="0"/>
          <c:order val="0"/>
          <c:tx>
            <c:strRef>
              <c:f>Analysis!$F$5:$F$6</c:f>
              <c:strCache>
                <c:ptCount val="1"/>
                <c:pt idx="0">
                  <c:v>CXO</c:v>
                </c:pt>
              </c:strCache>
            </c:strRef>
          </c:tx>
          <c:spPr>
            <a:solidFill>
              <a:schemeClr val="accent1"/>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Analysis!$F$7:$F$14</c:f>
              <c:numCache>
                <c:formatCode>0.00</c:formatCode>
                <c:ptCount val="7"/>
                <c:pt idx="0">
                  <c:v>53.000039999999998</c:v>
                </c:pt>
              </c:numCache>
            </c:numRef>
          </c:val>
          <c:extLst>
            <c:ext xmlns:c16="http://schemas.microsoft.com/office/drawing/2014/chart" uri="{C3380CC4-5D6E-409C-BE32-E72D297353CC}">
              <c16:uniqueId val="{00000000-F990-43D8-AEDE-4F410850416A}"/>
            </c:ext>
          </c:extLst>
        </c:ser>
        <c:ser>
          <c:idx val="1"/>
          <c:order val="1"/>
          <c:tx>
            <c:strRef>
              <c:f>Analysis!$G$5:$G$6</c:f>
              <c:strCache>
                <c:ptCount val="1"/>
                <c:pt idx="0">
                  <c:v>Executive</c:v>
                </c:pt>
              </c:strCache>
            </c:strRef>
          </c:tx>
          <c:spPr>
            <a:solidFill>
              <a:schemeClr val="accent2"/>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Analysis!$G$7:$G$14</c:f>
              <c:numCache>
                <c:formatCode>0.00</c:formatCode>
                <c:ptCount val="7"/>
                <c:pt idx="0">
                  <c:v>3.4103880000000002</c:v>
                </c:pt>
                <c:pt idx="1">
                  <c:v>2.503584</c:v>
                </c:pt>
                <c:pt idx="3">
                  <c:v>3.3919199999999998</c:v>
                </c:pt>
                <c:pt idx="4">
                  <c:v>3.8101599999999998</c:v>
                </c:pt>
                <c:pt idx="5">
                  <c:v>2.937576</c:v>
                </c:pt>
                <c:pt idx="6">
                  <c:v>4.7500799999999996</c:v>
                </c:pt>
              </c:numCache>
            </c:numRef>
          </c:val>
          <c:extLst>
            <c:ext xmlns:c16="http://schemas.microsoft.com/office/drawing/2014/chart" uri="{C3380CC4-5D6E-409C-BE32-E72D297353CC}">
              <c16:uniqueId val="{00000001-008D-4CA1-BCB7-95428D6DAE3F}"/>
            </c:ext>
          </c:extLst>
        </c:ser>
        <c:ser>
          <c:idx val="2"/>
          <c:order val="2"/>
          <c:tx>
            <c:strRef>
              <c:f>Analysis!$H$5:$H$6</c:f>
              <c:strCache>
                <c:ptCount val="1"/>
                <c:pt idx="0">
                  <c:v>General Manager</c:v>
                </c:pt>
              </c:strCache>
            </c:strRef>
          </c:tx>
          <c:spPr>
            <a:solidFill>
              <a:schemeClr val="accent3"/>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Analysis!$H$7:$H$14</c:f>
              <c:numCache>
                <c:formatCode>0.00</c:formatCode>
                <c:ptCount val="7"/>
                <c:pt idx="0">
                  <c:v>19.000080000000001</c:v>
                </c:pt>
                <c:pt idx="2">
                  <c:v>26.000039999999998</c:v>
                </c:pt>
                <c:pt idx="3">
                  <c:v>20.0001</c:v>
                </c:pt>
                <c:pt idx="5">
                  <c:v>30.500039999999998</c:v>
                </c:pt>
                <c:pt idx="6">
                  <c:v>29.750039999999998</c:v>
                </c:pt>
              </c:numCache>
            </c:numRef>
          </c:val>
          <c:extLst>
            <c:ext xmlns:c16="http://schemas.microsoft.com/office/drawing/2014/chart" uri="{C3380CC4-5D6E-409C-BE32-E72D297353CC}">
              <c16:uniqueId val="{00000002-008D-4CA1-BCB7-95428D6DAE3F}"/>
            </c:ext>
          </c:extLst>
        </c:ser>
        <c:ser>
          <c:idx val="3"/>
          <c:order val="3"/>
          <c:tx>
            <c:strRef>
              <c:f>Analysis!$I$5:$I$6</c:f>
              <c:strCache>
                <c:ptCount val="1"/>
                <c:pt idx="0">
                  <c:v>Junior Manager</c:v>
                </c:pt>
              </c:strCache>
            </c:strRef>
          </c:tx>
          <c:spPr>
            <a:solidFill>
              <a:schemeClr val="accent4"/>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Analysis!$I$7:$I$14</c:f>
              <c:numCache>
                <c:formatCode>0.00</c:formatCode>
                <c:ptCount val="7"/>
                <c:pt idx="0">
                  <c:v>4.2500400000000003</c:v>
                </c:pt>
                <c:pt idx="3">
                  <c:v>5.4500399999999996</c:v>
                </c:pt>
                <c:pt idx="5">
                  <c:v>5.1017999999999999</c:v>
                </c:pt>
              </c:numCache>
            </c:numRef>
          </c:val>
          <c:extLst>
            <c:ext xmlns:c16="http://schemas.microsoft.com/office/drawing/2014/chart" uri="{C3380CC4-5D6E-409C-BE32-E72D297353CC}">
              <c16:uniqueId val="{00000003-008D-4CA1-BCB7-95428D6DAE3F}"/>
            </c:ext>
          </c:extLst>
        </c:ser>
        <c:ser>
          <c:idx val="4"/>
          <c:order val="4"/>
          <c:tx>
            <c:strRef>
              <c:f>Analysis!$J$5:$J$6</c:f>
              <c:strCache>
                <c:ptCount val="1"/>
                <c:pt idx="0">
                  <c:v>Manager</c:v>
                </c:pt>
              </c:strCache>
            </c:strRef>
          </c:tx>
          <c:spPr>
            <a:solidFill>
              <a:schemeClr val="accent5"/>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Analysis!$J$7:$J$14</c:f>
              <c:numCache>
                <c:formatCode>0.00</c:formatCode>
                <c:ptCount val="7"/>
                <c:pt idx="0">
                  <c:v>8.7900480000000005</c:v>
                </c:pt>
                <c:pt idx="1">
                  <c:v>11.53336</c:v>
                </c:pt>
                <c:pt idx="3">
                  <c:v>7.2375299999999996</c:v>
                </c:pt>
                <c:pt idx="4">
                  <c:v>14.125049999999998</c:v>
                </c:pt>
                <c:pt idx="5">
                  <c:v>8.0000400000000003</c:v>
                </c:pt>
              </c:numCache>
            </c:numRef>
          </c:val>
          <c:extLst>
            <c:ext xmlns:c16="http://schemas.microsoft.com/office/drawing/2014/chart" uri="{C3380CC4-5D6E-409C-BE32-E72D297353CC}">
              <c16:uniqueId val="{00000004-008D-4CA1-BCB7-95428D6DAE3F}"/>
            </c:ext>
          </c:extLst>
        </c:ser>
        <c:ser>
          <c:idx val="5"/>
          <c:order val="5"/>
          <c:tx>
            <c:strRef>
              <c:f>Analysis!$K$5:$K$6</c:f>
              <c:strCache>
                <c:ptCount val="1"/>
                <c:pt idx="0">
                  <c:v>Senior Executive</c:v>
                </c:pt>
              </c:strCache>
            </c:strRef>
          </c:tx>
          <c:spPr>
            <a:solidFill>
              <a:schemeClr val="accent6"/>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Analysis!$K$7:$K$14</c:f>
              <c:numCache>
                <c:formatCode>0.00</c:formatCode>
                <c:ptCount val="7"/>
                <c:pt idx="0">
                  <c:v>3.7959999999999998</c:v>
                </c:pt>
                <c:pt idx="3">
                  <c:v>4.4750100000000002</c:v>
                </c:pt>
                <c:pt idx="5">
                  <c:v>4.6714114285714272</c:v>
                </c:pt>
              </c:numCache>
            </c:numRef>
          </c:val>
          <c:extLst>
            <c:ext xmlns:c16="http://schemas.microsoft.com/office/drawing/2014/chart" uri="{C3380CC4-5D6E-409C-BE32-E72D297353CC}">
              <c16:uniqueId val="{00000005-008D-4CA1-BCB7-95428D6DAE3F}"/>
            </c:ext>
          </c:extLst>
        </c:ser>
        <c:ser>
          <c:idx val="6"/>
          <c:order val="6"/>
          <c:tx>
            <c:strRef>
              <c:f>Analysis!$L$5:$L$6</c:f>
              <c:strCache>
                <c:ptCount val="1"/>
                <c:pt idx="0">
                  <c:v>Senior Manager</c:v>
                </c:pt>
              </c:strCache>
            </c:strRef>
          </c:tx>
          <c:spPr>
            <a:solidFill>
              <a:schemeClr val="accent1">
                <a:lumMod val="60000"/>
              </a:schemeClr>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Analysis!$L$7:$L$14</c:f>
              <c:numCache>
                <c:formatCode>0.00</c:formatCode>
                <c:ptCount val="7"/>
                <c:pt idx="0">
                  <c:v>15.083399999999999</c:v>
                </c:pt>
                <c:pt idx="1">
                  <c:v>16.887119999999999</c:v>
                </c:pt>
                <c:pt idx="3">
                  <c:v>13.866680000000001</c:v>
                </c:pt>
                <c:pt idx="5">
                  <c:v>14.250060000000001</c:v>
                </c:pt>
                <c:pt idx="6">
                  <c:v>13.000039999999998</c:v>
                </c:pt>
              </c:numCache>
            </c:numRef>
          </c:val>
          <c:extLst>
            <c:ext xmlns:c16="http://schemas.microsoft.com/office/drawing/2014/chart" uri="{C3380CC4-5D6E-409C-BE32-E72D297353CC}">
              <c16:uniqueId val="{00000006-008D-4CA1-BCB7-95428D6DAE3F}"/>
            </c:ext>
          </c:extLst>
        </c:ser>
        <c:ser>
          <c:idx val="7"/>
          <c:order val="7"/>
          <c:tx>
            <c:strRef>
              <c:f>Analysis!$M$5:$M$6</c:f>
              <c:strCache>
                <c:ptCount val="1"/>
                <c:pt idx="0">
                  <c:v>VP</c:v>
                </c:pt>
              </c:strCache>
            </c:strRef>
          </c:tx>
          <c:spPr>
            <a:solidFill>
              <a:schemeClr val="accent2">
                <a:lumMod val="60000"/>
              </a:schemeClr>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Analysis!$M$7:$M$14</c:f>
              <c:numCache>
                <c:formatCode>0.00</c:formatCode>
                <c:ptCount val="7"/>
                <c:pt idx="1">
                  <c:v>48.500039999999998</c:v>
                </c:pt>
                <c:pt idx="3">
                  <c:v>50.000039999999998</c:v>
                </c:pt>
                <c:pt idx="4">
                  <c:v>41.500079999999997</c:v>
                </c:pt>
                <c:pt idx="5">
                  <c:v>45</c:v>
                </c:pt>
                <c:pt idx="6">
                  <c:v>45</c:v>
                </c:pt>
              </c:numCache>
            </c:numRef>
          </c:val>
          <c:extLst>
            <c:ext xmlns:c16="http://schemas.microsoft.com/office/drawing/2014/chart" uri="{C3380CC4-5D6E-409C-BE32-E72D297353CC}">
              <c16:uniqueId val="{00000007-008D-4CA1-BCB7-95428D6DAE3F}"/>
            </c:ext>
          </c:extLst>
        </c:ser>
        <c:dLbls>
          <c:showLegendKey val="0"/>
          <c:showVal val="0"/>
          <c:showCatName val="0"/>
          <c:showSerName val="0"/>
          <c:showPercent val="0"/>
          <c:showBubbleSize val="0"/>
        </c:dLbls>
        <c:gapWidth val="150"/>
        <c:overlap val="100"/>
        <c:axId val="720130671"/>
        <c:axId val="720133071"/>
      </c:barChart>
      <c:catAx>
        <c:axId val="72013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33071"/>
        <c:crosses val="autoZero"/>
        <c:auto val="1"/>
        <c:lblAlgn val="ctr"/>
        <c:lblOffset val="100"/>
        <c:noMultiLvlLbl val="0"/>
      </c:catAx>
      <c:valAx>
        <c:axId val="720133071"/>
        <c:scaling>
          <c:orientation val="minMax"/>
        </c:scaling>
        <c:delete val="0"/>
        <c:axPos val="b"/>
        <c:numFmt formatCode="0.0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30671"/>
        <c:crosses val="autoZero"/>
        <c:crossBetween val="between"/>
      </c:valAx>
      <c:spPr>
        <a:noFill/>
        <a:ln>
          <a:noFill/>
        </a:ln>
        <a:effectLst/>
      </c:spPr>
    </c:plotArea>
    <c:legend>
      <c:legendPos val="r"/>
      <c:layout>
        <c:manualLayout>
          <c:xMode val="edge"/>
          <c:yMode val="edge"/>
          <c:x val="0.80359251968503931"/>
          <c:y val="0.16455781568970548"/>
          <c:w val="0.19640748031496064"/>
          <c:h val="0.62500437445319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a:t>
            </a:r>
            <a:r>
              <a:rPr lang="en-US" b="1" baseline="0"/>
              <a:t> of Employee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Analysis!$F$19:$F$20</c:f>
              <c:strCache>
                <c:ptCount val="1"/>
                <c:pt idx="0">
                  <c:v>CXO</c:v>
                </c:pt>
              </c:strCache>
            </c:strRef>
          </c:tx>
          <c:spPr>
            <a:solidFill>
              <a:schemeClr val="accent1"/>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Analysis!$F$21:$F$28</c:f>
              <c:numCache>
                <c:formatCode>0</c:formatCode>
                <c:ptCount val="7"/>
                <c:pt idx="0">
                  <c:v>2</c:v>
                </c:pt>
              </c:numCache>
            </c:numRef>
          </c:val>
          <c:extLst>
            <c:ext xmlns:c16="http://schemas.microsoft.com/office/drawing/2014/chart" uri="{C3380CC4-5D6E-409C-BE32-E72D297353CC}">
              <c16:uniqueId val="{00000000-57C2-43BB-B49A-4D74936C6D05}"/>
            </c:ext>
          </c:extLst>
        </c:ser>
        <c:ser>
          <c:idx val="1"/>
          <c:order val="1"/>
          <c:tx>
            <c:strRef>
              <c:f>Analysis!$G$19:$G$20</c:f>
              <c:strCache>
                <c:ptCount val="1"/>
                <c:pt idx="0">
                  <c:v>Executive</c:v>
                </c:pt>
              </c:strCache>
            </c:strRef>
          </c:tx>
          <c:spPr>
            <a:solidFill>
              <a:schemeClr val="accent2"/>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Analysis!$G$21:$G$28</c:f>
              <c:numCache>
                <c:formatCode>0</c:formatCode>
                <c:ptCount val="7"/>
                <c:pt idx="0">
                  <c:v>20</c:v>
                </c:pt>
                <c:pt idx="1">
                  <c:v>5</c:v>
                </c:pt>
                <c:pt idx="3">
                  <c:v>5</c:v>
                </c:pt>
                <c:pt idx="4">
                  <c:v>3</c:v>
                </c:pt>
                <c:pt idx="5">
                  <c:v>5</c:v>
                </c:pt>
                <c:pt idx="6">
                  <c:v>2</c:v>
                </c:pt>
              </c:numCache>
            </c:numRef>
          </c:val>
          <c:extLst>
            <c:ext xmlns:c16="http://schemas.microsoft.com/office/drawing/2014/chart" uri="{C3380CC4-5D6E-409C-BE32-E72D297353CC}">
              <c16:uniqueId val="{00000001-226A-4C1C-ABF9-D3AF54788A7E}"/>
            </c:ext>
          </c:extLst>
        </c:ser>
        <c:ser>
          <c:idx val="2"/>
          <c:order val="2"/>
          <c:tx>
            <c:strRef>
              <c:f>Analysis!$H$19:$H$20</c:f>
              <c:strCache>
                <c:ptCount val="1"/>
                <c:pt idx="0">
                  <c:v>General Manager</c:v>
                </c:pt>
              </c:strCache>
            </c:strRef>
          </c:tx>
          <c:spPr>
            <a:solidFill>
              <a:schemeClr val="accent3"/>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Analysis!$H$21:$H$28</c:f>
              <c:numCache>
                <c:formatCode>0</c:formatCode>
                <c:ptCount val="7"/>
                <c:pt idx="0">
                  <c:v>1</c:v>
                </c:pt>
                <c:pt idx="2">
                  <c:v>2</c:v>
                </c:pt>
                <c:pt idx="3">
                  <c:v>2</c:v>
                </c:pt>
                <c:pt idx="5">
                  <c:v>1</c:v>
                </c:pt>
                <c:pt idx="6">
                  <c:v>2</c:v>
                </c:pt>
              </c:numCache>
            </c:numRef>
          </c:val>
          <c:extLst>
            <c:ext xmlns:c16="http://schemas.microsoft.com/office/drawing/2014/chart" uri="{C3380CC4-5D6E-409C-BE32-E72D297353CC}">
              <c16:uniqueId val="{00000002-226A-4C1C-ABF9-D3AF54788A7E}"/>
            </c:ext>
          </c:extLst>
        </c:ser>
        <c:ser>
          <c:idx val="3"/>
          <c:order val="3"/>
          <c:tx>
            <c:strRef>
              <c:f>Analysis!$I$19:$I$20</c:f>
              <c:strCache>
                <c:ptCount val="1"/>
                <c:pt idx="0">
                  <c:v>Junior Manager</c:v>
                </c:pt>
              </c:strCache>
            </c:strRef>
          </c:tx>
          <c:spPr>
            <a:solidFill>
              <a:schemeClr val="accent4"/>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Analysis!$I$21:$I$28</c:f>
              <c:numCache>
                <c:formatCode>0</c:formatCode>
                <c:ptCount val="7"/>
                <c:pt idx="0">
                  <c:v>2</c:v>
                </c:pt>
                <c:pt idx="3">
                  <c:v>2</c:v>
                </c:pt>
                <c:pt idx="5">
                  <c:v>2</c:v>
                </c:pt>
              </c:numCache>
            </c:numRef>
          </c:val>
          <c:extLst>
            <c:ext xmlns:c16="http://schemas.microsoft.com/office/drawing/2014/chart" uri="{C3380CC4-5D6E-409C-BE32-E72D297353CC}">
              <c16:uniqueId val="{00000003-226A-4C1C-ABF9-D3AF54788A7E}"/>
            </c:ext>
          </c:extLst>
        </c:ser>
        <c:ser>
          <c:idx val="4"/>
          <c:order val="4"/>
          <c:tx>
            <c:strRef>
              <c:f>Analysis!$J$19:$J$20</c:f>
              <c:strCache>
                <c:ptCount val="1"/>
                <c:pt idx="0">
                  <c:v>Manager</c:v>
                </c:pt>
              </c:strCache>
            </c:strRef>
          </c:tx>
          <c:spPr>
            <a:solidFill>
              <a:schemeClr val="accent5"/>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Analysis!$J$21:$J$28</c:f>
              <c:numCache>
                <c:formatCode>0</c:formatCode>
                <c:ptCount val="7"/>
                <c:pt idx="0">
                  <c:v>5</c:v>
                </c:pt>
                <c:pt idx="1">
                  <c:v>3</c:v>
                </c:pt>
                <c:pt idx="3">
                  <c:v>4</c:v>
                </c:pt>
                <c:pt idx="4">
                  <c:v>4</c:v>
                </c:pt>
                <c:pt idx="5">
                  <c:v>1</c:v>
                </c:pt>
              </c:numCache>
            </c:numRef>
          </c:val>
          <c:extLst>
            <c:ext xmlns:c16="http://schemas.microsoft.com/office/drawing/2014/chart" uri="{C3380CC4-5D6E-409C-BE32-E72D297353CC}">
              <c16:uniqueId val="{00000004-226A-4C1C-ABF9-D3AF54788A7E}"/>
            </c:ext>
          </c:extLst>
        </c:ser>
        <c:ser>
          <c:idx val="5"/>
          <c:order val="5"/>
          <c:tx>
            <c:strRef>
              <c:f>Analysis!$K$19:$K$20</c:f>
              <c:strCache>
                <c:ptCount val="1"/>
                <c:pt idx="0">
                  <c:v>Senior Executive</c:v>
                </c:pt>
              </c:strCache>
            </c:strRef>
          </c:tx>
          <c:spPr>
            <a:solidFill>
              <a:schemeClr val="accent6"/>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Analysis!$K$21:$K$28</c:f>
              <c:numCache>
                <c:formatCode>0</c:formatCode>
                <c:ptCount val="7"/>
                <c:pt idx="0">
                  <c:v>3</c:v>
                </c:pt>
                <c:pt idx="3">
                  <c:v>4</c:v>
                </c:pt>
                <c:pt idx="5">
                  <c:v>7</c:v>
                </c:pt>
              </c:numCache>
            </c:numRef>
          </c:val>
          <c:extLst>
            <c:ext xmlns:c16="http://schemas.microsoft.com/office/drawing/2014/chart" uri="{C3380CC4-5D6E-409C-BE32-E72D297353CC}">
              <c16:uniqueId val="{00000005-226A-4C1C-ABF9-D3AF54788A7E}"/>
            </c:ext>
          </c:extLst>
        </c:ser>
        <c:ser>
          <c:idx val="6"/>
          <c:order val="6"/>
          <c:tx>
            <c:strRef>
              <c:f>Analysis!$L$19:$L$20</c:f>
              <c:strCache>
                <c:ptCount val="1"/>
                <c:pt idx="0">
                  <c:v>Senior Manager</c:v>
                </c:pt>
              </c:strCache>
            </c:strRef>
          </c:tx>
          <c:spPr>
            <a:solidFill>
              <a:schemeClr val="accent1">
                <a:lumMod val="60000"/>
              </a:schemeClr>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Analysis!$L$21:$L$28</c:f>
              <c:numCache>
                <c:formatCode>0</c:formatCode>
                <c:ptCount val="7"/>
                <c:pt idx="0">
                  <c:v>3</c:v>
                </c:pt>
                <c:pt idx="1">
                  <c:v>3</c:v>
                </c:pt>
                <c:pt idx="3">
                  <c:v>3</c:v>
                </c:pt>
                <c:pt idx="5">
                  <c:v>2</c:v>
                </c:pt>
                <c:pt idx="6">
                  <c:v>3</c:v>
                </c:pt>
              </c:numCache>
            </c:numRef>
          </c:val>
          <c:extLst>
            <c:ext xmlns:c16="http://schemas.microsoft.com/office/drawing/2014/chart" uri="{C3380CC4-5D6E-409C-BE32-E72D297353CC}">
              <c16:uniqueId val="{00000006-226A-4C1C-ABF9-D3AF54788A7E}"/>
            </c:ext>
          </c:extLst>
        </c:ser>
        <c:ser>
          <c:idx val="7"/>
          <c:order val="7"/>
          <c:tx>
            <c:strRef>
              <c:f>Analysis!$M$19:$M$20</c:f>
              <c:strCache>
                <c:ptCount val="1"/>
                <c:pt idx="0">
                  <c:v>VP</c:v>
                </c:pt>
              </c:strCache>
            </c:strRef>
          </c:tx>
          <c:spPr>
            <a:solidFill>
              <a:schemeClr val="accent2">
                <a:lumMod val="60000"/>
              </a:schemeClr>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Analysis!$M$21:$M$28</c:f>
              <c:numCache>
                <c:formatCode>0</c:formatCode>
                <c:ptCount val="7"/>
                <c:pt idx="1">
                  <c:v>1</c:v>
                </c:pt>
                <c:pt idx="3">
                  <c:v>1</c:v>
                </c:pt>
                <c:pt idx="4">
                  <c:v>1</c:v>
                </c:pt>
                <c:pt idx="5">
                  <c:v>1</c:v>
                </c:pt>
                <c:pt idx="6">
                  <c:v>1</c:v>
                </c:pt>
              </c:numCache>
            </c:numRef>
          </c:val>
          <c:extLst>
            <c:ext xmlns:c16="http://schemas.microsoft.com/office/drawing/2014/chart" uri="{C3380CC4-5D6E-409C-BE32-E72D297353CC}">
              <c16:uniqueId val="{00000007-226A-4C1C-ABF9-D3AF54788A7E}"/>
            </c:ext>
          </c:extLst>
        </c:ser>
        <c:dLbls>
          <c:showLegendKey val="0"/>
          <c:showVal val="0"/>
          <c:showCatName val="0"/>
          <c:showSerName val="0"/>
          <c:showPercent val="0"/>
          <c:showBubbleSize val="0"/>
        </c:dLbls>
        <c:gapWidth val="150"/>
        <c:overlap val="100"/>
        <c:axId val="718977631"/>
        <c:axId val="732365903"/>
      </c:barChart>
      <c:catAx>
        <c:axId val="71897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65903"/>
        <c:crosses val="autoZero"/>
        <c:auto val="1"/>
        <c:lblAlgn val="ctr"/>
        <c:lblOffset val="100"/>
        <c:noMultiLvlLbl val="0"/>
      </c:catAx>
      <c:valAx>
        <c:axId val="7323659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7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Data.xlsx]Analysis!PivotTable3</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Hired Employee Designation wise</a:t>
            </a:r>
          </a:p>
        </c:rich>
      </c:tx>
      <c:layout>
        <c:manualLayout>
          <c:xMode val="edge"/>
          <c:yMode val="edge"/>
          <c:x val="0.23118744531933508"/>
          <c:y val="0.2062919218431029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Analysis!$R$5:$R$6</c:f>
              <c:strCache>
                <c:ptCount val="1"/>
                <c:pt idx="0">
                  <c:v>CXO</c:v>
                </c:pt>
              </c:strCache>
            </c:strRef>
          </c:tx>
          <c:spPr>
            <a:solidFill>
              <a:schemeClr val="accent1"/>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Analysis!$R$7:$R$14</c:f>
              <c:numCache>
                <c:formatCode>0</c:formatCode>
                <c:ptCount val="7"/>
                <c:pt idx="0">
                  <c:v>2</c:v>
                </c:pt>
              </c:numCache>
            </c:numRef>
          </c:val>
          <c:extLst>
            <c:ext xmlns:c16="http://schemas.microsoft.com/office/drawing/2014/chart" uri="{C3380CC4-5D6E-409C-BE32-E72D297353CC}">
              <c16:uniqueId val="{00000000-06F0-4BCB-B3AF-A3A17A5C5E7D}"/>
            </c:ext>
          </c:extLst>
        </c:ser>
        <c:ser>
          <c:idx val="1"/>
          <c:order val="1"/>
          <c:tx>
            <c:strRef>
              <c:f>Analysis!$S$5:$S$6</c:f>
              <c:strCache>
                <c:ptCount val="1"/>
                <c:pt idx="0">
                  <c:v>Executive</c:v>
                </c:pt>
              </c:strCache>
            </c:strRef>
          </c:tx>
          <c:spPr>
            <a:solidFill>
              <a:schemeClr val="accent2"/>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Analysis!$S$7:$S$14</c:f>
              <c:numCache>
                <c:formatCode>0</c:formatCode>
                <c:ptCount val="7"/>
                <c:pt idx="0">
                  <c:v>20</c:v>
                </c:pt>
                <c:pt idx="1">
                  <c:v>5</c:v>
                </c:pt>
                <c:pt idx="3">
                  <c:v>5</c:v>
                </c:pt>
                <c:pt idx="4">
                  <c:v>3</c:v>
                </c:pt>
                <c:pt idx="5">
                  <c:v>5</c:v>
                </c:pt>
                <c:pt idx="6">
                  <c:v>2</c:v>
                </c:pt>
              </c:numCache>
            </c:numRef>
          </c:val>
          <c:extLst>
            <c:ext xmlns:c16="http://schemas.microsoft.com/office/drawing/2014/chart" uri="{C3380CC4-5D6E-409C-BE32-E72D297353CC}">
              <c16:uniqueId val="{00000009-06F0-4BCB-B3AF-A3A17A5C5E7D}"/>
            </c:ext>
          </c:extLst>
        </c:ser>
        <c:ser>
          <c:idx val="2"/>
          <c:order val="2"/>
          <c:tx>
            <c:strRef>
              <c:f>Analysis!$T$5:$T$6</c:f>
              <c:strCache>
                <c:ptCount val="1"/>
                <c:pt idx="0">
                  <c:v>General Manager</c:v>
                </c:pt>
              </c:strCache>
            </c:strRef>
          </c:tx>
          <c:spPr>
            <a:solidFill>
              <a:schemeClr val="accent3"/>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Analysis!$T$7:$T$14</c:f>
              <c:numCache>
                <c:formatCode>0</c:formatCode>
                <c:ptCount val="7"/>
                <c:pt idx="0">
                  <c:v>1</c:v>
                </c:pt>
                <c:pt idx="2">
                  <c:v>2</c:v>
                </c:pt>
                <c:pt idx="3">
                  <c:v>2</c:v>
                </c:pt>
                <c:pt idx="5">
                  <c:v>1</c:v>
                </c:pt>
                <c:pt idx="6">
                  <c:v>2</c:v>
                </c:pt>
              </c:numCache>
            </c:numRef>
          </c:val>
          <c:extLst>
            <c:ext xmlns:c16="http://schemas.microsoft.com/office/drawing/2014/chart" uri="{C3380CC4-5D6E-409C-BE32-E72D297353CC}">
              <c16:uniqueId val="{0000000A-06F0-4BCB-B3AF-A3A17A5C5E7D}"/>
            </c:ext>
          </c:extLst>
        </c:ser>
        <c:ser>
          <c:idx val="3"/>
          <c:order val="3"/>
          <c:tx>
            <c:strRef>
              <c:f>Analysis!$U$5:$U$6</c:f>
              <c:strCache>
                <c:ptCount val="1"/>
                <c:pt idx="0">
                  <c:v>Junior Manager</c:v>
                </c:pt>
              </c:strCache>
            </c:strRef>
          </c:tx>
          <c:spPr>
            <a:solidFill>
              <a:schemeClr val="accent4"/>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Analysis!$U$7:$U$14</c:f>
              <c:numCache>
                <c:formatCode>0</c:formatCode>
                <c:ptCount val="7"/>
                <c:pt idx="0">
                  <c:v>2</c:v>
                </c:pt>
                <c:pt idx="3">
                  <c:v>2</c:v>
                </c:pt>
                <c:pt idx="5">
                  <c:v>2</c:v>
                </c:pt>
              </c:numCache>
            </c:numRef>
          </c:val>
          <c:extLst>
            <c:ext xmlns:c16="http://schemas.microsoft.com/office/drawing/2014/chart" uri="{C3380CC4-5D6E-409C-BE32-E72D297353CC}">
              <c16:uniqueId val="{0000000B-06F0-4BCB-B3AF-A3A17A5C5E7D}"/>
            </c:ext>
          </c:extLst>
        </c:ser>
        <c:ser>
          <c:idx val="4"/>
          <c:order val="4"/>
          <c:tx>
            <c:strRef>
              <c:f>Analysis!$V$5:$V$6</c:f>
              <c:strCache>
                <c:ptCount val="1"/>
                <c:pt idx="0">
                  <c:v>Manager</c:v>
                </c:pt>
              </c:strCache>
            </c:strRef>
          </c:tx>
          <c:spPr>
            <a:solidFill>
              <a:schemeClr val="accent5"/>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Analysis!$V$7:$V$14</c:f>
              <c:numCache>
                <c:formatCode>0</c:formatCode>
                <c:ptCount val="7"/>
                <c:pt idx="0">
                  <c:v>5</c:v>
                </c:pt>
                <c:pt idx="1">
                  <c:v>3</c:v>
                </c:pt>
                <c:pt idx="3">
                  <c:v>4</c:v>
                </c:pt>
                <c:pt idx="4">
                  <c:v>4</c:v>
                </c:pt>
                <c:pt idx="5">
                  <c:v>1</c:v>
                </c:pt>
              </c:numCache>
            </c:numRef>
          </c:val>
          <c:extLst>
            <c:ext xmlns:c16="http://schemas.microsoft.com/office/drawing/2014/chart" uri="{C3380CC4-5D6E-409C-BE32-E72D297353CC}">
              <c16:uniqueId val="{0000000C-06F0-4BCB-B3AF-A3A17A5C5E7D}"/>
            </c:ext>
          </c:extLst>
        </c:ser>
        <c:ser>
          <c:idx val="5"/>
          <c:order val="5"/>
          <c:tx>
            <c:strRef>
              <c:f>Analysis!$W$5:$W$6</c:f>
              <c:strCache>
                <c:ptCount val="1"/>
                <c:pt idx="0">
                  <c:v>Senior Executive</c:v>
                </c:pt>
              </c:strCache>
            </c:strRef>
          </c:tx>
          <c:spPr>
            <a:solidFill>
              <a:schemeClr val="accent6"/>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Analysis!$W$7:$W$14</c:f>
              <c:numCache>
                <c:formatCode>0</c:formatCode>
                <c:ptCount val="7"/>
                <c:pt idx="0">
                  <c:v>3</c:v>
                </c:pt>
                <c:pt idx="3">
                  <c:v>4</c:v>
                </c:pt>
                <c:pt idx="5">
                  <c:v>7</c:v>
                </c:pt>
              </c:numCache>
            </c:numRef>
          </c:val>
          <c:extLst>
            <c:ext xmlns:c16="http://schemas.microsoft.com/office/drawing/2014/chart" uri="{C3380CC4-5D6E-409C-BE32-E72D297353CC}">
              <c16:uniqueId val="{0000000D-06F0-4BCB-B3AF-A3A17A5C5E7D}"/>
            </c:ext>
          </c:extLst>
        </c:ser>
        <c:ser>
          <c:idx val="6"/>
          <c:order val="6"/>
          <c:tx>
            <c:strRef>
              <c:f>Analysis!$X$5:$X$6</c:f>
              <c:strCache>
                <c:ptCount val="1"/>
                <c:pt idx="0">
                  <c:v>Senior Manager</c:v>
                </c:pt>
              </c:strCache>
            </c:strRef>
          </c:tx>
          <c:spPr>
            <a:solidFill>
              <a:schemeClr val="accent1">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Analysis!$X$7:$X$14</c:f>
              <c:numCache>
                <c:formatCode>0</c:formatCode>
                <c:ptCount val="7"/>
                <c:pt idx="0">
                  <c:v>3</c:v>
                </c:pt>
                <c:pt idx="1">
                  <c:v>3</c:v>
                </c:pt>
                <c:pt idx="3">
                  <c:v>3</c:v>
                </c:pt>
                <c:pt idx="5">
                  <c:v>2</c:v>
                </c:pt>
                <c:pt idx="6">
                  <c:v>3</c:v>
                </c:pt>
              </c:numCache>
            </c:numRef>
          </c:val>
          <c:extLst>
            <c:ext xmlns:c16="http://schemas.microsoft.com/office/drawing/2014/chart" uri="{C3380CC4-5D6E-409C-BE32-E72D297353CC}">
              <c16:uniqueId val="{0000000E-06F0-4BCB-B3AF-A3A17A5C5E7D}"/>
            </c:ext>
          </c:extLst>
        </c:ser>
        <c:ser>
          <c:idx val="7"/>
          <c:order val="7"/>
          <c:tx>
            <c:strRef>
              <c:f>Analysis!$Y$5:$Y$6</c:f>
              <c:strCache>
                <c:ptCount val="1"/>
                <c:pt idx="0">
                  <c:v>VP</c:v>
                </c:pt>
              </c:strCache>
            </c:strRef>
          </c:tx>
          <c:spPr>
            <a:solidFill>
              <a:schemeClr val="accent2">
                <a:lumMod val="60000"/>
              </a:schemeClr>
            </a:solidFill>
            <a:ln>
              <a:noFill/>
            </a:ln>
            <a:effectLst/>
          </c:spPr>
          <c:invertIfNegative val="0"/>
          <c:cat>
            <c:strRef>
              <c:f>Analysis!$Q$7:$Q$14</c:f>
              <c:strCache>
                <c:ptCount val="7"/>
                <c:pt idx="0">
                  <c:v>D2C</c:v>
                </c:pt>
                <c:pt idx="1">
                  <c:v>Finance &amp; Admin</c:v>
                </c:pt>
                <c:pt idx="2">
                  <c:v>Management</c:v>
                </c:pt>
                <c:pt idx="3">
                  <c:v>Marketing</c:v>
                </c:pt>
                <c:pt idx="4">
                  <c:v>Marketplace</c:v>
                </c:pt>
                <c:pt idx="5">
                  <c:v>Operations</c:v>
                </c:pt>
                <c:pt idx="6">
                  <c:v>Product</c:v>
                </c:pt>
              </c:strCache>
            </c:strRef>
          </c:cat>
          <c:val>
            <c:numRef>
              <c:f>Analysis!$Y$7:$Y$14</c:f>
              <c:numCache>
                <c:formatCode>0</c:formatCode>
                <c:ptCount val="7"/>
                <c:pt idx="1">
                  <c:v>1</c:v>
                </c:pt>
                <c:pt idx="3">
                  <c:v>1</c:v>
                </c:pt>
                <c:pt idx="4">
                  <c:v>1</c:v>
                </c:pt>
                <c:pt idx="5">
                  <c:v>1</c:v>
                </c:pt>
                <c:pt idx="6">
                  <c:v>1</c:v>
                </c:pt>
              </c:numCache>
            </c:numRef>
          </c:val>
          <c:extLst>
            <c:ext xmlns:c16="http://schemas.microsoft.com/office/drawing/2014/chart" uri="{C3380CC4-5D6E-409C-BE32-E72D297353CC}">
              <c16:uniqueId val="{0000000F-06F0-4BCB-B3AF-A3A17A5C5E7D}"/>
            </c:ext>
          </c:extLst>
        </c:ser>
        <c:dLbls>
          <c:showLegendKey val="0"/>
          <c:showVal val="0"/>
          <c:showCatName val="0"/>
          <c:showSerName val="0"/>
          <c:showPercent val="0"/>
          <c:showBubbleSize val="0"/>
        </c:dLbls>
        <c:gapWidth val="150"/>
        <c:overlap val="100"/>
        <c:axId val="905690512"/>
        <c:axId val="905690992"/>
      </c:barChart>
      <c:catAx>
        <c:axId val="90569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90992"/>
        <c:crosses val="autoZero"/>
        <c:auto val="1"/>
        <c:lblAlgn val="ctr"/>
        <c:lblOffset val="100"/>
        <c:noMultiLvlLbl val="0"/>
      </c:catAx>
      <c:valAx>
        <c:axId val="90569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9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19</xdr:col>
      <xdr:colOff>419100</xdr:colOff>
      <xdr:row>15</xdr:row>
      <xdr:rowOff>171450</xdr:rowOff>
    </xdr:from>
    <xdr:to>
      <xdr:col>25</xdr:col>
      <xdr:colOff>121920</xdr:colOff>
      <xdr:row>30</xdr:row>
      <xdr:rowOff>171450</xdr:rowOff>
    </xdr:to>
    <xdr:graphicFrame macro="">
      <xdr:nvGraphicFramePr>
        <xdr:cNvPr id="5" name="Chart 4">
          <a:extLst>
            <a:ext uri="{FF2B5EF4-FFF2-40B4-BE49-F238E27FC236}">
              <a16:creationId xmlns:a16="http://schemas.microsoft.com/office/drawing/2014/main" id="{704E3B8C-E24B-CB7B-5806-CBBF98CD7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205740</xdr:colOff>
      <xdr:row>7</xdr:row>
      <xdr:rowOff>34290</xdr:rowOff>
    </xdr:from>
    <xdr:to>
      <xdr:col>29</xdr:col>
      <xdr:colOff>213360</xdr:colOff>
      <xdr:row>22</xdr:row>
      <xdr:rowOff>26670</xdr:rowOff>
    </xdr:to>
    <xdr:graphicFrame macro="">
      <xdr:nvGraphicFramePr>
        <xdr:cNvPr id="4" name="Chart 3">
          <a:extLst>
            <a:ext uri="{FF2B5EF4-FFF2-40B4-BE49-F238E27FC236}">
              <a16:creationId xmlns:a16="http://schemas.microsoft.com/office/drawing/2014/main" id="{0DA56A9C-B9A1-1001-309A-95FC9D09E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312420</xdr:colOff>
      <xdr:row>2</xdr:row>
      <xdr:rowOff>175260</xdr:rowOff>
    </xdr:from>
    <xdr:to>
      <xdr:col>18</xdr:col>
      <xdr:colOff>7620</xdr:colOff>
      <xdr:row>17</xdr:row>
      <xdr:rowOff>175260</xdr:rowOff>
    </xdr:to>
    <xdr:graphicFrame macro="">
      <xdr:nvGraphicFramePr>
        <xdr:cNvPr id="2" name="Chart 1">
          <a:extLst>
            <a:ext uri="{FF2B5EF4-FFF2-40B4-BE49-F238E27FC236}">
              <a16:creationId xmlns:a16="http://schemas.microsoft.com/office/drawing/2014/main" id="{7BA2F38E-6419-403B-95D2-FEFDD73B4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3</xdr:row>
      <xdr:rowOff>0</xdr:rowOff>
    </xdr:from>
    <xdr:to>
      <xdr:col>10</xdr:col>
      <xdr:colOff>312420</xdr:colOff>
      <xdr:row>18</xdr:row>
      <xdr:rowOff>0</xdr:rowOff>
    </xdr:to>
    <xdr:graphicFrame macro="">
      <xdr:nvGraphicFramePr>
        <xdr:cNvPr id="4" name="Chart 3">
          <a:extLst>
            <a:ext uri="{FF2B5EF4-FFF2-40B4-BE49-F238E27FC236}">
              <a16:creationId xmlns:a16="http://schemas.microsoft.com/office/drawing/2014/main" id="{EBFA1FE2-D681-4154-B4FC-E72E7AD82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312420</xdr:colOff>
      <xdr:row>17</xdr:row>
      <xdr:rowOff>167640</xdr:rowOff>
    </xdr:from>
    <xdr:to>
      <xdr:col>18</xdr:col>
      <xdr:colOff>7620</xdr:colOff>
      <xdr:row>32</xdr:row>
      <xdr:rowOff>167640</xdr:rowOff>
    </xdr:to>
    <xdr:graphicFrame macro="">
      <xdr:nvGraphicFramePr>
        <xdr:cNvPr id="5" name="Chart 4">
          <a:extLst>
            <a:ext uri="{FF2B5EF4-FFF2-40B4-BE49-F238E27FC236}">
              <a16:creationId xmlns:a16="http://schemas.microsoft.com/office/drawing/2014/main" id="{921A1F31-C6A1-4357-B795-F45D463B0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144780</xdr:rowOff>
    </xdr:from>
    <xdr:to>
      <xdr:col>3</xdr:col>
      <xdr:colOff>15240</xdr:colOff>
      <xdr:row>32</xdr:row>
      <xdr:rowOff>175259</xdr:rowOff>
    </xdr:to>
    <mc:AlternateContent xmlns:mc="http://schemas.openxmlformats.org/markup-compatibility/2006" xmlns:a14="http://schemas.microsoft.com/office/drawing/2010/main">
      <mc:Choice Requires="a14">
        <xdr:graphicFrame macro="">
          <xdr:nvGraphicFramePr>
            <xdr:cNvPr id="3" name="Designation">
              <a:extLst>
                <a:ext uri="{FF2B5EF4-FFF2-40B4-BE49-F238E27FC236}">
                  <a16:creationId xmlns:a16="http://schemas.microsoft.com/office/drawing/2014/main" id="{B043B22C-E011-E140-226A-73BDC8C56FF5}"/>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0" y="3985260"/>
              <a:ext cx="1844040" cy="2042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152401</xdr:rowOff>
    </xdr:from>
    <xdr:to>
      <xdr:col>3</xdr:col>
      <xdr:colOff>15240</xdr:colOff>
      <xdr:row>21</xdr:row>
      <xdr:rowOff>175260</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1E2A9DB3-7793-7EA8-6E17-9C2D3ED97FA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240" y="2164081"/>
              <a:ext cx="1828800" cy="185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xdr:row>
      <xdr:rowOff>7621</xdr:rowOff>
    </xdr:from>
    <xdr:to>
      <xdr:col>3</xdr:col>
      <xdr:colOff>15240</xdr:colOff>
      <xdr:row>12</xdr:row>
      <xdr:rowOff>0</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75E45322-3F9B-91B2-4B8F-C605EC3AAEF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240" y="556261"/>
              <a:ext cx="18288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xdr:colOff>
      <xdr:row>18</xdr:row>
      <xdr:rowOff>0</xdr:rowOff>
    </xdr:from>
    <xdr:to>
      <xdr:col>10</xdr:col>
      <xdr:colOff>320040</xdr:colOff>
      <xdr:row>33</xdr:row>
      <xdr:rowOff>0</xdr:rowOff>
    </xdr:to>
    <xdr:graphicFrame macro="">
      <xdr:nvGraphicFramePr>
        <xdr:cNvPr id="7" name="Chart 6">
          <a:extLst>
            <a:ext uri="{FF2B5EF4-FFF2-40B4-BE49-F238E27FC236}">
              <a16:creationId xmlns:a16="http://schemas.microsoft.com/office/drawing/2014/main" id="{11A91944-1115-4528-81CD-8763C1789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91.834570023151" createdVersion="8" refreshedVersion="8" minRefreshableVersion="3" recordCount="106" xr:uid="{D5D340E1-DB32-499E-B054-AC83D2C17E93}">
  <cacheSource type="worksheet">
    <worksheetSource ref="A1:J107" sheet="Employee Salary Data (copy)"/>
  </cacheSource>
  <cacheFields count="10">
    <cacheField name="Sr. No" numFmtId="0">
      <sharedItems containsSemiMixedTypes="0" containsString="0" containsNumber="1" containsInteger="1" minValue="1" maxValue="106"/>
    </cacheField>
    <cacheField name="Code" numFmtId="0">
      <sharedItems/>
    </cacheField>
    <cacheField name="Employee Name" numFmtId="0">
      <sharedItems/>
    </cacheField>
    <cacheField name="Designation" numFmtId="0">
      <sharedItems count="8">
        <s v="Junior Manager"/>
        <s v="Senior Executive"/>
        <s v="Executive"/>
        <s v="General Manager"/>
        <s v="VP"/>
        <s v="Manager"/>
        <s v="Senior Manager"/>
        <s v="CXO"/>
      </sharedItems>
    </cacheField>
    <cacheField name="Department" numFmtId="0">
      <sharedItems count="7">
        <s v="Operations"/>
        <s v="Finance &amp; Admin"/>
        <s v="D2C"/>
        <s v="Management"/>
        <s v="Marketing"/>
        <s v="Marketplace"/>
        <s v="Product"/>
      </sharedItems>
    </cacheField>
    <cacheField name="Join Date" numFmtId="14">
      <sharedItems containsSemiMixedTypes="0" containsNonDate="0" containsDate="1" containsString="0" minDate="2017-09-02T00:00:00" maxDate="2021-05-18T00:00:00"/>
    </cacheField>
    <cacheField name="Year" numFmtId="14">
      <sharedItems count="5">
        <s v="2017"/>
        <s v="2018"/>
        <s v="2019"/>
        <s v="2020"/>
        <s v="2021"/>
      </sharedItems>
    </cacheField>
    <cacheField name="Year by Year()" numFmtId="1">
      <sharedItems containsSemiMixedTypes="0" containsString="0" containsNumber="1" containsInteger="1" minValue="2017" maxValue="2021"/>
    </cacheField>
    <cacheField name="Annual CTC" numFmtId="0">
      <sharedItems containsSemiMixedTypes="0" containsString="0" containsNumber="1" containsInteger="1" minValue="210636" maxValue="7500000"/>
    </cacheField>
    <cacheField name="CTC in lakhs" numFmtId="2">
      <sharedItems containsSemiMixedTypes="0" containsString="0" containsNumber="1" minValue="2.10636" maxValue="75"/>
    </cacheField>
  </cacheFields>
  <extLst>
    <ext xmlns:x14="http://schemas.microsoft.com/office/spreadsheetml/2009/9/main" uri="{725AE2AE-9491-48be-B2B4-4EB974FC3084}">
      <x14:pivotCacheDefinition pivotCacheId="1016328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1"/>
    <s v="BOM043"/>
    <s v="Employee_1"/>
    <x v="0"/>
    <x v="0"/>
    <d v="2017-09-02T00:00:00"/>
    <x v="0"/>
    <n v="2017"/>
    <n v="420360"/>
    <n v="4.2035999999999998"/>
  </r>
  <r>
    <n v="2"/>
    <s v="BOM063"/>
    <s v="Employee_3"/>
    <x v="1"/>
    <x v="0"/>
    <d v="2017-12-11T00:00:00"/>
    <x v="0"/>
    <n v="2017"/>
    <n v="408504"/>
    <n v="4.0850400000000002"/>
  </r>
  <r>
    <n v="3"/>
    <s v="BOM069"/>
    <s v="Employee_4"/>
    <x v="1"/>
    <x v="0"/>
    <d v="2018-01-01T00:00:00"/>
    <x v="1"/>
    <n v="2018"/>
    <n v="505800"/>
    <n v="5.0579999999999998"/>
  </r>
  <r>
    <n v="4"/>
    <s v="BOM056"/>
    <s v="Employee_10"/>
    <x v="2"/>
    <x v="1"/>
    <d v="2018-03-13T00:00:00"/>
    <x v="1"/>
    <n v="2018"/>
    <n v="214272"/>
    <n v="2.1427200000000002"/>
  </r>
  <r>
    <n v="5"/>
    <s v="BOM145"/>
    <s v="Employee_13"/>
    <x v="1"/>
    <x v="0"/>
    <d v="2018-07-06T00:00:00"/>
    <x v="1"/>
    <n v="2018"/>
    <n v="576000"/>
    <n v="5.76"/>
  </r>
  <r>
    <n v="6"/>
    <s v="BOM149"/>
    <s v="Employee_15"/>
    <x v="2"/>
    <x v="2"/>
    <d v="2018-07-01T00:00:00"/>
    <x v="1"/>
    <n v="2018"/>
    <n v="420000"/>
    <n v="4.2"/>
  </r>
  <r>
    <n v="7"/>
    <s v="BOM187"/>
    <s v="Employee_20"/>
    <x v="2"/>
    <x v="0"/>
    <d v="2019-01-01T00:00:00"/>
    <x v="2"/>
    <n v="2019"/>
    <n v="275760"/>
    <n v="2.7576000000000001"/>
  </r>
  <r>
    <n v="8"/>
    <s v="BOM190"/>
    <s v="Employee_21"/>
    <x v="3"/>
    <x v="3"/>
    <d v="2019-02-11T00:00:00"/>
    <x v="2"/>
    <n v="2019"/>
    <n v="2600004"/>
    <n v="26.000039999999998"/>
  </r>
  <r>
    <n v="9"/>
    <s v="BOM198"/>
    <s v="Employee_25"/>
    <x v="4"/>
    <x v="4"/>
    <d v="2019-04-15T00:00:00"/>
    <x v="2"/>
    <n v="2019"/>
    <n v="5000004"/>
    <n v="50.000039999999998"/>
  </r>
  <r>
    <n v="10"/>
    <s v="BOM203"/>
    <s v="Employee_26"/>
    <x v="5"/>
    <x v="4"/>
    <d v="2019-05-02T00:00:00"/>
    <x v="2"/>
    <n v="2019"/>
    <n v="660000"/>
    <n v="6.6"/>
  </r>
  <r>
    <n v="11"/>
    <s v="BOM207"/>
    <s v="Employee_27"/>
    <x v="2"/>
    <x v="5"/>
    <d v="2019-06-12T00:00:00"/>
    <x v="2"/>
    <n v="2019"/>
    <n v="365064"/>
    <n v="3.6506400000000001"/>
  </r>
  <r>
    <n v="12"/>
    <s v="BOM208"/>
    <s v="Employee_28"/>
    <x v="6"/>
    <x v="1"/>
    <d v="2019-06-01T00:00:00"/>
    <x v="2"/>
    <n v="2019"/>
    <n v="1006128"/>
    <n v="10.06128"/>
  </r>
  <r>
    <n v="13"/>
    <s v="BOM216"/>
    <s v="Employee_31"/>
    <x v="2"/>
    <x v="4"/>
    <d v="2019-08-13T00:00:00"/>
    <x v="2"/>
    <n v="2019"/>
    <n v="324000"/>
    <n v="3.24"/>
  </r>
  <r>
    <n v="14"/>
    <s v="BOM217"/>
    <s v="Employee_32"/>
    <x v="2"/>
    <x v="5"/>
    <d v="2019-08-19T00:00:00"/>
    <x v="2"/>
    <n v="2019"/>
    <n v="334584"/>
    <n v="3.3458399999999999"/>
  </r>
  <r>
    <n v="15"/>
    <s v="BOM220"/>
    <s v="Employee_33"/>
    <x v="6"/>
    <x v="6"/>
    <d v="2019-09-03T00:00:00"/>
    <x v="2"/>
    <n v="2019"/>
    <n v="1700004"/>
    <n v="17.000039999999998"/>
  </r>
  <r>
    <n v="16"/>
    <s v="BOM225"/>
    <s v="Employee_35"/>
    <x v="2"/>
    <x v="2"/>
    <d v="2019-10-29T00:00:00"/>
    <x v="2"/>
    <n v="2019"/>
    <n v="288000"/>
    <n v="2.88"/>
  </r>
  <r>
    <n v="17"/>
    <s v="BOM227"/>
    <s v="Employee_36"/>
    <x v="2"/>
    <x v="2"/>
    <d v="2019-10-14T00:00:00"/>
    <x v="2"/>
    <n v="2019"/>
    <n v="318096"/>
    <n v="3.1809599999999998"/>
  </r>
  <r>
    <n v="18"/>
    <s v="BOM228"/>
    <s v="Employee_37"/>
    <x v="6"/>
    <x v="2"/>
    <d v="2019-10-14T00:00:00"/>
    <x v="2"/>
    <n v="2019"/>
    <n v="1700004"/>
    <n v="17.000039999999998"/>
  </r>
  <r>
    <n v="19"/>
    <s v="BOM232"/>
    <s v="Employee_38"/>
    <x v="6"/>
    <x v="2"/>
    <d v="2019-10-17T00:00:00"/>
    <x v="2"/>
    <n v="2019"/>
    <n v="1375008"/>
    <n v="13.750080000000001"/>
  </r>
  <r>
    <n v="20"/>
    <s v="BOM237"/>
    <s v="Employee_39"/>
    <x v="2"/>
    <x v="0"/>
    <d v="2019-11-15T00:00:00"/>
    <x v="2"/>
    <n v="2019"/>
    <n v="224544"/>
    <n v="2.2454399999999999"/>
  </r>
  <r>
    <n v="21"/>
    <s v="BOM246"/>
    <s v="Employee_42"/>
    <x v="6"/>
    <x v="2"/>
    <d v="2019-12-24T00:00:00"/>
    <x v="2"/>
    <n v="2019"/>
    <n v="1450008"/>
    <n v="14.500080000000001"/>
  </r>
  <r>
    <n v="22"/>
    <s v="BOM256"/>
    <s v="Employee_46"/>
    <x v="6"/>
    <x v="6"/>
    <d v="2020-03-01T00:00:00"/>
    <x v="3"/>
    <n v="2020"/>
    <n v="1200000"/>
    <n v="12"/>
  </r>
  <r>
    <n v="23"/>
    <s v="BOM267"/>
    <s v="Employee_51"/>
    <x v="2"/>
    <x v="2"/>
    <d v="2020-03-30T00:00:00"/>
    <x v="3"/>
    <n v="2020"/>
    <n v="323400"/>
    <n v="3.234"/>
  </r>
  <r>
    <n v="24"/>
    <s v="BOM270"/>
    <s v="Employee_52"/>
    <x v="4"/>
    <x v="5"/>
    <d v="2020-04-09T00:00:00"/>
    <x v="3"/>
    <n v="2020"/>
    <n v="4150008"/>
    <n v="41.500079999999997"/>
  </r>
  <r>
    <n v="25"/>
    <s v="BOM272"/>
    <s v="Employee_54"/>
    <x v="2"/>
    <x v="2"/>
    <d v="2020-05-06T00:00:00"/>
    <x v="3"/>
    <n v="2020"/>
    <n v="395400"/>
    <n v="3.9540000000000002"/>
  </r>
  <r>
    <n v="26"/>
    <s v="BOM273"/>
    <s v="Employee_55"/>
    <x v="2"/>
    <x v="2"/>
    <d v="2020-05-06T00:00:00"/>
    <x v="3"/>
    <n v="2020"/>
    <n v="287676"/>
    <n v="2.87676"/>
  </r>
  <r>
    <n v="27"/>
    <s v="BOM277"/>
    <s v="Employee_56"/>
    <x v="0"/>
    <x v="4"/>
    <d v="2020-06-01T00:00:00"/>
    <x v="3"/>
    <n v="2020"/>
    <n v="540000"/>
    <n v="5.4"/>
  </r>
  <r>
    <n v="28"/>
    <s v="BOM281"/>
    <s v="Employee_57"/>
    <x v="3"/>
    <x v="4"/>
    <d v="2020-06-29T00:00:00"/>
    <x v="3"/>
    <n v="2020"/>
    <n v="2500020"/>
    <n v="25.0002"/>
  </r>
  <r>
    <n v="29"/>
    <s v="BOM287"/>
    <s v="Employee_58"/>
    <x v="2"/>
    <x v="1"/>
    <d v="2020-07-13T00:00:00"/>
    <x v="3"/>
    <n v="2020"/>
    <n v="360000"/>
    <n v="3.6"/>
  </r>
  <r>
    <n v="30"/>
    <s v="BOM290"/>
    <s v="Employee_60"/>
    <x v="6"/>
    <x v="1"/>
    <d v="2020-08-03T00:00:00"/>
    <x v="3"/>
    <n v="2020"/>
    <n v="1900008"/>
    <n v="19.000080000000001"/>
  </r>
  <r>
    <n v="31"/>
    <s v="BOM294"/>
    <s v="Employee_63"/>
    <x v="5"/>
    <x v="5"/>
    <d v="2020-08-18T00:00:00"/>
    <x v="3"/>
    <n v="2020"/>
    <n v="1700004"/>
    <n v="17.000039999999998"/>
  </r>
  <r>
    <n v="32"/>
    <s v="BOM295"/>
    <s v="Employee_64"/>
    <x v="3"/>
    <x v="6"/>
    <d v="2020-08-17T00:00:00"/>
    <x v="3"/>
    <n v="2020"/>
    <n v="2350008"/>
    <n v="23.500080000000001"/>
  </r>
  <r>
    <n v="33"/>
    <s v="BOM296"/>
    <s v="Employee_65"/>
    <x v="0"/>
    <x v="0"/>
    <d v="2020-09-01T00:00:00"/>
    <x v="3"/>
    <n v="2020"/>
    <n v="600000"/>
    <n v="6"/>
  </r>
  <r>
    <n v="34"/>
    <s v="BOM298"/>
    <s v="Employee_66"/>
    <x v="5"/>
    <x v="2"/>
    <d v="2020-09-04T00:00:00"/>
    <x v="3"/>
    <n v="2020"/>
    <n v="550020"/>
    <n v="5.5002000000000004"/>
  </r>
  <r>
    <n v="35"/>
    <s v="BOM299"/>
    <s v="Employee_67"/>
    <x v="7"/>
    <x v="2"/>
    <d v="2020-09-04T00:00:00"/>
    <x v="3"/>
    <n v="2020"/>
    <n v="3100008"/>
    <n v="31.000080000000001"/>
  </r>
  <r>
    <n v="36"/>
    <s v="BOM301"/>
    <s v="Employee_69"/>
    <x v="2"/>
    <x v="0"/>
    <d v="2020-09-10T00:00:00"/>
    <x v="3"/>
    <n v="2020"/>
    <n v="273084"/>
    <n v="2.7308400000000002"/>
  </r>
  <r>
    <n v="37"/>
    <s v="BOM302"/>
    <s v="Employee_70"/>
    <x v="6"/>
    <x v="4"/>
    <d v="2020-09-16T00:00:00"/>
    <x v="3"/>
    <n v="2020"/>
    <n v="1050000"/>
    <n v="10.5"/>
  </r>
  <r>
    <n v="38"/>
    <s v="BOM303"/>
    <s v="Employee_71"/>
    <x v="2"/>
    <x v="1"/>
    <d v="2020-09-24T00:00:00"/>
    <x v="3"/>
    <n v="2020"/>
    <n v="240012"/>
    <n v="2.4001199999999998"/>
  </r>
  <r>
    <n v="39"/>
    <s v="BOM304"/>
    <s v="Employee_72"/>
    <x v="1"/>
    <x v="0"/>
    <d v="2020-09-01T00:00:00"/>
    <x v="3"/>
    <n v="2020"/>
    <n v="455400"/>
    <n v="4.5540000000000003"/>
  </r>
  <r>
    <n v="40"/>
    <s v="BOM305"/>
    <s v="Employee_73"/>
    <x v="2"/>
    <x v="0"/>
    <d v="2020-10-05T00:00:00"/>
    <x v="3"/>
    <n v="2020"/>
    <n v="360000"/>
    <n v="3.6"/>
  </r>
  <r>
    <n v="41"/>
    <s v="BOM306"/>
    <s v="Employee_74"/>
    <x v="4"/>
    <x v="6"/>
    <d v="2020-10-05T00:00:00"/>
    <x v="3"/>
    <n v="2020"/>
    <n v="4500000"/>
    <n v="45"/>
  </r>
  <r>
    <n v="42"/>
    <s v="BOM308"/>
    <s v="Employee_76"/>
    <x v="1"/>
    <x v="4"/>
    <d v="2020-10-15T00:00:00"/>
    <x v="3"/>
    <n v="2020"/>
    <n v="480000"/>
    <n v="4.8"/>
  </r>
  <r>
    <n v="43"/>
    <s v="BOM309"/>
    <s v="Employee_77"/>
    <x v="2"/>
    <x v="2"/>
    <d v="2020-10-19T00:00:00"/>
    <x v="3"/>
    <n v="2020"/>
    <n v="342600"/>
    <n v="3.4260000000000002"/>
  </r>
  <r>
    <n v="44"/>
    <s v="BOM311"/>
    <s v="Employee_78"/>
    <x v="5"/>
    <x v="2"/>
    <d v="2020-10-22T00:00:00"/>
    <x v="3"/>
    <n v="2020"/>
    <n v="320004"/>
    <n v="3.20004"/>
  </r>
  <r>
    <n v="45"/>
    <s v="BOM312"/>
    <s v="Employee_79"/>
    <x v="6"/>
    <x v="4"/>
    <d v="2020-10-26T00:00:00"/>
    <x v="3"/>
    <n v="2020"/>
    <n v="1200000"/>
    <n v="12"/>
  </r>
  <r>
    <n v="46"/>
    <s v="BOM313"/>
    <s v="Employee_80"/>
    <x v="1"/>
    <x v="0"/>
    <d v="2020-11-01T00:00:00"/>
    <x v="3"/>
    <n v="2020"/>
    <n v="384276"/>
    <n v="3.8427600000000002"/>
  </r>
  <r>
    <n v="47"/>
    <s v="BOM316"/>
    <s v="Employee_81"/>
    <x v="5"/>
    <x v="4"/>
    <d v="2020-11-05T00:00:00"/>
    <x v="3"/>
    <n v="2020"/>
    <n v="425004"/>
    <n v="4.2500400000000003"/>
  </r>
  <r>
    <n v="48"/>
    <s v="BOM318"/>
    <s v="Employee_82"/>
    <x v="2"/>
    <x v="4"/>
    <d v="2020-11-09T00:00:00"/>
    <x v="3"/>
    <n v="2020"/>
    <n v="360000"/>
    <n v="3.6"/>
  </r>
  <r>
    <n v="49"/>
    <s v="BOM320"/>
    <s v="Employee_84"/>
    <x v="1"/>
    <x v="4"/>
    <d v="2020-11-23T00:00:00"/>
    <x v="3"/>
    <n v="2020"/>
    <n v="480000"/>
    <n v="4.8"/>
  </r>
  <r>
    <n v="50"/>
    <s v="BOM321"/>
    <s v="Employee_85"/>
    <x v="5"/>
    <x v="4"/>
    <d v="2020-11-30T00:00:00"/>
    <x v="3"/>
    <n v="2020"/>
    <n v="840000"/>
    <n v="8.4"/>
  </r>
  <r>
    <n v="51"/>
    <s v="BOM322"/>
    <s v="Employee_86"/>
    <x v="7"/>
    <x v="2"/>
    <d v="2020-11-30T00:00:00"/>
    <x v="3"/>
    <n v="2020"/>
    <n v="7500000"/>
    <n v="75"/>
  </r>
  <r>
    <n v="52"/>
    <s v="BOM325"/>
    <s v="Employee_87"/>
    <x v="2"/>
    <x v="6"/>
    <d v="2020-12-02T00:00:00"/>
    <x v="3"/>
    <n v="2020"/>
    <n v="475008"/>
    <n v="4.7500799999999996"/>
  </r>
  <r>
    <n v="53"/>
    <s v="BOM329"/>
    <s v="Employee_89"/>
    <x v="0"/>
    <x v="4"/>
    <d v="2020-12-14T00:00:00"/>
    <x v="3"/>
    <n v="2020"/>
    <n v="550008"/>
    <n v="5.5000799999999996"/>
  </r>
  <r>
    <n v="54"/>
    <s v="BOM330"/>
    <s v="Employee_90"/>
    <x v="1"/>
    <x v="4"/>
    <d v="2020-12-15T00:00:00"/>
    <x v="3"/>
    <n v="2020"/>
    <n v="350004"/>
    <n v="3.5000399999999998"/>
  </r>
  <r>
    <n v="55"/>
    <s v="BOM333"/>
    <s v="Employee_91"/>
    <x v="2"/>
    <x v="1"/>
    <d v="2020-12-21T00:00:00"/>
    <x v="3"/>
    <n v="2020"/>
    <n v="226872"/>
    <n v="2.2687200000000001"/>
  </r>
  <r>
    <n v="56"/>
    <s v="BOM334"/>
    <s v="Employee_92"/>
    <x v="2"/>
    <x v="2"/>
    <d v="2020-12-21T00:00:00"/>
    <x v="3"/>
    <n v="2020"/>
    <n v="311400"/>
    <n v="3.1139999999999999"/>
  </r>
  <r>
    <n v="57"/>
    <s v="BOM338"/>
    <s v="Employee_95"/>
    <x v="5"/>
    <x v="5"/>
    <d v="2021-01-02T00:00:00"/>
    <x v="4"/>
    <n v="2021"/>
    <n v="1400004"/>
    <n v="14.00004"/>
  </r>
  <r>
    <n v="58"/>
    <s v="BOM340"/>
    <s v="Employee_97"/>
    <x v="4"/>
    <x v="0"/>
    <d v="2021-01-04T00:00:00"/>
    <x v="4"/>
    <n v="2021"/>
    <n v="4500000"/>
    <n v="45"/>
  </r>
  <r>
    <n v="59"/>
    <s v="BOM342"/>
    <s v="Employee_98"/>
    <x v="3"/>
    <x v="2"/>
    <d v="2021-01-05T00:00:00"/>
    <x v="4"/>
    <n v="2021"/>
    <n v="1900008"/>
    <n v="19.000080000000001"/>
  </r>
  <r>
    <n v="60"/>
    <s v="BOM343"/>
    <s v="Employee_99"/>
    <x v="2"/>
    <x v="2"/>
    <d v="2021-01-01T00:00:00"/>
    <x v="4"/>
    <n v="2021"/>
    <n v="327000"/>
    <n v="3.27"/>
  </r>
  <r>
    <n v="61"/>
    <s v="BOM344"/>
    <s v="Employee_100"/>
    <x v="0"/>
    <x v="2"/>
    <d v="2021-01-11T00:00:00"/>
    <x v="4"/>
    <n v="2021"/>
    <n v="400008"/>
    <n v="4.0000799999999996"/>
  </r>
  <r>
    <n v="62"/>
    <s v="BOM345"/>
    <s v="Employee_101"/>
    <x v="6"/>
    <x v="6"/>
    <d v="2021-01-11T00:00:00"/>
    <x v="4"/>
    <n v="2021"/>
    <n v="1000008"/>
    <n v="10.000080000000001"/>
  </r>
  <r>
    <n v="63"/>
    <s v="BOM346"/>
    <s v="Employee_102"/>
    <x v="2"/>
    <x v="6"/>
    <d v="2021-01-11T00:00:00"/>
    <x v="4"/>
    <n v="2021"/>
    <n v="475008"/>
    <n v="4.7500799999999996"/>
  </r>
  <r>
    <n v="64"/>
    <s v="BOM347"/>
    <s v="Employee_103"/>
    <x v="2"/>
    <x v="2"/>
    <d v="2021-01-11T00:00:00"/>
    <x v="4"/>
    <n v="2021"/>
    <n v="407400"/>
    <n v="4.0739999999999998"/>
  </r>
  <r>
    <n v="65"/>
    <s v="BOM348"/>
    <s v="Employee_104"/>
    <x v="2"/>
    <x v="2"/>
    <d v="2021-01-11T00:00:00"/>
    <x v="4"/>
    <n v="2021"/>
    <n v="347400"/>
    <n v="3.4740000000000002"/>
  </r>
  <r>
    <n v="66"/>
    <s v="BOM352"/>
    <s v="Employee_105"/>
    <x v="2"/>
    <x v="2"/>
    <d v="2021-01-27T00:00:00"/>
    <x v="4"/>
    <n v="2021"/>
    <n v="345000"/>
    <n v="3.45"/>
  </r>
  <r>
    <n v="67"/>
    <s v="BOM357"/>
    <s v="Employee_109"/>
    <x v="3"/>
    <x v="6"/>
    <d v="2021-02-01T00:00:00"/>
    <x v="4"/>
    <n v="2021"/>
    <n v="3600000"/>
    <n v="36"/>
  </r>
  <r>
    <n v="68"/>
    <s v="BOM358"/>
    <s v="Employee_110"/>
    <x v="5"/>
    <x v="1"/>
    <d v="2021-02-01T00:00:00"/>
    <x v="4"/>
    <n v="2021"/>
    <n v="610008"/>
    <n v="6.1000800000000002"/>
  </r>
  <r>
    <n v="69"/>
    <s v="BOM360"/>
    <s v="Employee_111"/>
    <x v="4"/>
    <x v="1"/>
    <d v="2021-02-15T00:00:00"/>
    <x v="4"/>
    <n v="2021"/>
    <n v="4850004"/>
    <n v="48.500039999999998"/>
  </r>
  <r>
    <n v="70"/>
    <s v="BOM361"/>
    <s v="Employee_112"/>
    <x v="2"/>
    <x v="0"/>
    <d v="2021-02-15T00:00:00"/>
    <x v="4"/>
    <n v="2021"/>
    <n v="335400"/>
    <n v="3.3540000000000001"/>
  </r>
  <r>
    <n v="71"/>
    <s v="BOM362"/>
    <s v="Employee_113"/>
    <x v="1"/>
    <x v="0"/>
    <d v="2021-02-16T00:00:00"/>
    <x v="4"/>
    <n v="2021"/>
    <n v="500004"/>
    <n v="5.0000400000000003"/>
  </r>
  <r>
    <n v="72"/>
    <s v="BOM363"/>
    <s v="Employee_114"/>
    <x v="6"/>
    <x v="0"/>
    <d v="2021-02-24T00:00:00"/>
    <x v="4"/>
    <n v="2021"/>
    <n v="1400004"/>
    <n v="14.00004"/>
  </r>
  <r>
    <n v="73"/>
    <s v="BOM364"/>
    <s v="Employee_115"/>
    <x v="2"/>
    <x v="1"/>
    <d v="2021-02-25T00:00:00"/>
    <x v="4"/>
    <n v="2021"/>
    <n v="210636"/>
    <n v="2.10636"/>
  </r>
  <r>
    <n v="74"/>
    <s v="BOM365"/>
    <s v="Employee_116"/>
    <x v="2"/>
    <x v="2"/>
    <d v="2021-02-25T00:00:00"/>
    <x v="4"/>
    <n v="2021"/>
    <n v="311400"/>
    <n v="3.1139999999999999"/>
  </r>
  <r>
    <n v="75"/>
    <s v="BOM366"/>
    <s v="Employee_117"/>
    <x v="5"/>
    <x v="2"/>
    <d v="2021-02-25T00:00:00"/>
    <x v="4"/>
    <n v="2021"/>
    <n v="825000"/>
    <n v="8.25"/>
  </r>
  <r>
    <n v="76"/>
    <s v="BOM368"/>
    <s v="Employee_118"/>
    <x v="2"/>
    <x v="4"/>
    <d v="2021-02-22T00:00:00"/>
    <x v="4"/>
    <n v="2021"/>
    <n v="293160"/>
    <n v="2.9316"/>
  </r>
  <r>
    <n v="77"/>
    <s v="BOM370"/>
    <s v="Employee_120"/>
    <x v="5"/>
    <x v="0"/>
    <d v="2021-03-01T00:00:00"/>
    <x v="4"/>
    <n v="2021"/>
    <n v="800004"/>
    <n v="8.0000400000000003"/>
  </r>
  <r>
    <n v="78"/>
    <s v="BOM373"/>
    <s v="Employee_123"/>
    <x v="1"/>
    <x v="0"/>
    <d v="2021-03-15T00:00:00"/>
    <x v="4"/>
    <n v="2021"/>
    <n v="440004"/>
    <n v="4.4000399999999997"/>
  </r>
  <r>
    <n v="79"/>
    <s v="BOM376"/>
    <s v="Employee_125"/>
    <x v="5"/>
    <x v="1"/>
    <d v="2021-04-01T00:00:00"/>
    <x v="4"/>
    <n v="2021"/>
    <n v="1350000"/>
    <n v="13.5"/>
  </r>
  <r>
    <n v="80"/>
    <s v="BOM379"/>
    <s v="Employee_128"/>
    <x v="5"/>
    <x v="2"/>
    <d v="2021-03-31T00:00:00"/>
    <x v="4"/>
    <n v="2021"/>
    <n v="1200000"/>
    <n v="12"/>
  </r>
  <r>
    <n v="81"/>
    <s v="BOM382"/>
    <s v="Employee_150"/>
    <x v="5"/>
    <x v="5"/>
    <d v="2021-04-12T00:00:00"/>
    <x v="4"/>
    <n v="2021"/>
    <n v="1450008"/>
    <n v="14.500080000000001"/>
  </r>
  <r>
    <n v="82"/>
    <s v="BOM383"/>
    <s v="Employee_151"/>
    <x v="3"/>
    <x v="4"/>
    <d v="2021-04-12T00:00:00"/>
    <x v="4"/>
    <n v="2021"/>
    <n v="1500000"/>
    <n v="15"/>
  </r>
  <r>
    <n v="83"/>
    <s v="BOM359"/>
    <s v="Employee_153"/>
    <x v="0"/>
    <x v="2"/>
    <d v="2021-02-05T00:00:00"/>
    <x v="4"/>
    <n v="2021"/>
    <n v="450000"/>
    <n v="4.5"/>
  </r>
  <r>
    <n v="84"/>
    <s v="BOM375"/>
    <s v="Employee_154"/>
    <x v="2"/>
    <x v="2"/>
    <d v="2021-03-18T00:00:00"/>
    <x v="4"/>
    <n v="2021"/>
    <n v="325080"/>
    <n v="3.2507999999999999"/>
  </r>
  <r>
    <n v="85"/>
    <s v="BOM380"/>
    <s v="Employee_155"/>
    <x v="2"/>
    <x v="5"/>
    <d v="2021-04-05T00:00:00"/>
    <x v="4"/>
    <n v="2021"/>
    <n v="443400"/>
    <n v="4.4340000000000002"/>
  </r>
  <r>
    <n v="86"/>
    <s v="BOM381"/>
    <s v="Employee_156"/>
    <x v="5"/>
    <x v="5"/>
    <d v="2021-04-05T00:00:00"/>
    <x v="4"/>
    <n v="2021"/>
    <n v="1100004"/>
    <n v="11.00004"/>
  </r>
  <r>
    <n v="87"/>
    <s v="BOM384"/>
    <s v="Employee_159"/>
    <x v="2"/>
    <x v="2"/>
    <d v="2021-04-05T00:00:00"/>
    <x v="4"/>
    <n v="2021"/>
    <n v="347400"/>
    <n v="3.4740000000000002"/>
  </r>
  <r>
    <n v="88"/>
    <s v="BOM386"/>
    <s v="Employee_161"/>
    <x v="2"/>
    <x v="2"/>
    <d v="2021-04-15T00:00:00"/>
    <x v="4"/>
    <n v="2021"/>
    <n v="371400"/>
    <n v="3.714"/>
  </r>
  <r>
    <n v="89"/>
    <s v="BOM387"/>
    <s v="Employee_162"/>
    <x v="6"/>
    <x v="1"/>
    <d v="2021-04-19T00:00:00"/>
    <x v="4"/>
    <n v="2021"/>
    <n v="2160000"/>
    <n v="21.6"/>
  </r>
  <r>
    <n v="90"/>
    <s v="BOM388"/>
    <s v="Employee_163"/>
    <x v="1"/>
    <x v="2"/>
    <d v="2021-04-17T00:00:00"/>
    <x v="4"/>
    <n v="2021"/>
    <n v="407400"/>
    <n v="4.0739999999999998"/>
  </r>
  <r>
    <n v="91"/>
    <s v="BOM389"/>
    <s v="Employee_164"/>
    <x v="2"/>
    <x v="2"/>
    <d v="2021-04-21T00:00:00"/>
    <x v="4"/>
    <n v="2021"/>
    <n v="347400"/>
    <n v="3.4740000000000002"/>
  </r>
  <r>
    <n v="92"/>
    <s v="BOM391"/>
    <s v="Employee_166"/>
    <x v="1"/>
    <x v="2"/>
    <d v="2021-04-23T00:00:00"/>
    <x v="4"/>
    <n v="2021"/>
    <n v="384000"/>
    <n v="3.84"/>
  </r>
  <r>
    <n v="93"/>
    <s v="BOM392"/>
    <s v="Employee_167"/>
    <x v="6"/>
    <x v="0"/>
    <d v="2021-04-26T00:00:00"/>
    <x v="4"/>
    <n v="2021"/>
    <n v="1450008"/>
    <n v="14.500080000000001"/>
  </r>
  <r>
    <n v="94"/>
    <s v="BOM393"/>
    <s v="Employee_170"/>
    <x v="2"/>
    <x v="4"/>
    <d v="2021-04-27T00:00:00"/>
    <x v="4"/>
    <n v="2021"/>
    <n v="359400"/>
    <n v="3.5939999999999999"/>
  </r>
  <r>
    <n v="95"/>
    <s v="BOM394"/>
    <s v="Employee_172"/>
    <x v="2"/>
    <x v="2"/>
    <d v="2021-05-03T00:00:00"/>
    <x v="4"/>
    <n v="2021"/>
    <n v="347400"/>
    <n v="3.4740000000000002"/>
  </r>
  <r>
    <n v="96"/>
    <s v="BOM395"/>
    <s v="Employee_173"/>
    <x v="5"/>
    <x v="4"/>
    <d v="2021-05-03T00:00:00"/>
    <x v="4"/>
    <n v="2021"/>
    <n v="970008"/>
    <n v="9.7000799999999998"/>
  </r>
  <r>
    <n v="97"/>
    <s v="BOM397"/>
    <s v="Employee_175"/>
    <x v="2"/>
    <x v="2"/>
    <d v="2021-05-04T00:00:00"/>
    <x v="4"/>
    <n v="2021"/>
    <n v="389400"/>
    <n v="3.8940000000000001"/>
  </r>
  <r>
    <n v="98"/>
    <s v="BOM398"/>
    <s v="Employee_177"/>
    <x v="3"/>
    <x v="3"/>
    <d v="2021-05-10T00:00:00"/>
    <x v="4"/>
    <n v="2021"/>
    <n v="2600004"/>
    <n v="26.000039999999998"/>
  </r>
  <r>
    <n v="99"/>
    <s v="BOM399"/>
    <s v="Employee_178"/>
    <x v="5"/>
    <x v="2"/>
    <d v="2021-05-10T00:00:00"/>
    <x v="4"/>
    <n v="2021"/>
    <n v="1500000"/>
    <n v="15"/>
  </r>
  <r>
    <n v="100"/>
    <s v="BOM400"/>
    <s v="Employee_179"/>
    <x v="2"/>
    <x v="2"/>
    <d v="2021-05-12T00:00:00"/>
    <x v="4"/>
    <n v="2021"/>
    <n v="267924"/>
    <n v="2.6792400000000001"/>
  </r>
  <r>
    <n v="101"/>
    <s v="BOM401"/>
    <s v="Employee_181"/>
    <x v="3"/>
    <x v="0"/>
    <d v="2021-05-14T00:00:00"/>
    <x v="4"/>
    <n v="2021"/>
    <n v="3050004"/>
    <n v="30.500039999999998"/>
  </r>
  <r>
    <n v="102"/>
    <s v="BOM402"/>
    <s v="Employee_183"/>
    <x v="2"/>
    <x v="4"/>
    <d v="2021-05-17T00:00:00"/>
    <x v="4"/>
    <n v="2021"/>
    <n v="359400"/>
    <n v="3.5939999999999999"/>
  </r>
  <r>
    <n v="103"/>
    <s v="BOM403"/>
    <s v="Employee_185"/>
    <x v="5"/>
    <x v="1"/>
    <d v="2021-05-17T00:00:00"/>
    <x v="4"/>
    <n v="2021"/>
    <n v="1500000"/>
    <n v="15"/>
  </r>
  <r>
    <n v="104"/>
    <s v="BOM404"/>
    <s v="Employee_186"/>
    <x v="1"/>
    <x v="4"/>
    <d v="2021-05-17T00:00:00"/>
    <x v="4"/>
    <n v="2021"/>
    <n v="480000"/>
    <n v="4.8"/>
  </r>
  <r>
    <n v="105"/>
    <s v="BOM405"/>
    <s v="Employee_187"/>
    <x v="6"/>
    <x v="4"/>
    <d v="2021-05-17T00:00:00"/>
    <x v="4"/>
    <n v="2021"/>
    <n v="1910004"/>
    <n v="19.10004"/>
  </r>
  <r>
    <n v="106"/>
    <s v="BOM406"/>
    <s v="Employee_188"/>
    <x v="1"/>
    <x v="2"/>
    <d v="2021-05-17T00:00:00"/>
    <x v="4"/>
    <n v="2021"/>
    <n v="347400"/>
    <n v="3.474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1096E-A201-4B69-8631-6FC29E1A12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19:R25" firstHeaderRow="1" firstDataRow="1" firstDataCol="1"/>
  <pivotFields count="10">
    <pivotField showAll="0"/>
    <pivotField showAll="0"/>
    <pivotField dataField="1" showAll="0"/>
    <pivotField showAll="0">
      <items count="9">
        <item x="7"/>
        <item x="2"/>
        <item x="3"/>
        <item x="0"/>
        <item x="5"/>
        <item x="1"/>
        <item x="6"/>
        <item x="4"/>
        <item t="default"/>
      </items>
    </pivotField>
    <pivotField showAll="0">
      <items count="8">
        <item x="2"/>
        <item x="1"/>
        <item x="3"/>
        <item x="4"/>
        <item x="5"/>
        <item x="0"/>
        <item x="6"/>
        <item t="default"/>
      </items>
    </pivotField>
    <pivotField numFmtId="14" showAll="0"/>
    <pivotField axis="axisRow" showAll="0">
      <items count="6">
        <item x="0"/>
        <item x="1"/>
        <item x="2"/>
        <item x="3"/>
        <item x="4"/>
        <item t="default"/>
      </items>
    </pivotField>
    <pivotField numFmtId="1" showAll="0"/>
    <pivotField showAll="0"/>
    <pivotField numFmtId="2" showAll="0"/>
  </pivotFields>
  <rowFields count="1">
    <field x="6"/>
  </rowFields>
  <rowItems count="6">
    <i>
      <x/>
    </i>
    <i>
      <x v="1"/>
    </i>
    <i>
      <x v="2"/>
    </i>
    <i>
      <x v="3"/>
    </i>
    <i>
      <x v="4"/>
    </i>
    <i t="grand">
      <x/>
    </i>
  </rowItems>
  <colItems count="1">
    <i/>
  </colItems>
  <dataFields count="1">
    <dataField name="Count of Employee Name" fld="2" subtotal="count" baseField="0" baseItem="0" numFmtId="1"/>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4C0C8-916B-4D36-BC1D-6E4099F9AD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9:N28" firstHeaderRow="1" firstDataRow="2" firstDataCol="1"/>
  <pivotFields count="10">
    <pivotField showAll="0"/>
    <pivotField showAll="0"/>
    <pivotField dataField="1" showAll="0"/>
    <pivotField axis="axisCol" showAll="0">
      <items count="9">
        <item x="7"/>
        <item x="2"/>
        <item x="3"/>
        <item x="0"/>
        <item x="5"/>
        <item x="1"/>
        <item x="6"/>
        <item x="4"/>
        <item t="default"/>
      </items>
    </pivotField>
    <pivotField axis="axisRow" showAll="0">
      <items count="8">
        <item x="2"/>
        <item x="1"/>
        <item x="3"/>
        <item x="4"/>
        <item x="5"/>
        <item x="0"/>
        <item x="6"/>
        <item t="default"/>
      </items>
    </pivotField>
    <pivotField numFmtId="14" showAll="0"/>
    <pivotField showAll="0">
      <items count="6">
        <item x="0"/>
        <item x="1"/>
        <item x="2"/>
        <item x="3"/>
        <item x="4"/>
        <item t="default"/>
      </items>
    </pivotField>
    <pivotField numFmtId="1" showAll="0"/>
    <pivotField showAll="0"/>
    <pivotField numFmtId="2" showAll="0"/>
  </pivotFields>
  <rowFields count="1">
    <field x="4"/>
  </rowFields>
  <rowItems count="8">
    <i>
      <x/>
    </i>
    <i>
      <x v="1"/>
    </i>
    <i>
      <x v="2"/>
    </i>
    <i>
      <x v="3"/>
    </i>
    <i>
      <x v="4"/>
    </i>
    <i>
      <x v="5"/>
    </i>
    <i>
      <x v="6"/>
    </i>
    <i t="grand">
      <x/>
    </i>
  </rowItems>
  <colFields count="1">
    <field x="3"/>
  </colFields>
  <colItems count="9">
    <i>
      <x/>
    </i>
    <i>
      <x v="1"/>
    </i>
    <i>
      <x v="2"/>
    </i>
    <i>
      <x v="3"/>
    </i>
    <i>
      <x v="4"/>
    </i>
    <i>
      <x v="5"/>
    </i>
    <i>
      <x v="6"/>
    </i>
    <i>
      <x v="7"/>
    </i>
    <i t="grand">
      <x/>
    </i>
  </colItems>
  <dataFields count="1">
    <dataField name="Count of Employee Name" fld="2" subtotal="count" baseField="0" baseItem="0" numFmtId="1"/>
  </dataFields>
  <formats count="1">
    <format dxfId="21">
      <pivotArea outline="0" collapsedLevelsAreSubtotals="1" fieldPosition="0"/>
    </format>
  </formats>
  <chartFormats count="1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7" format="16" series="1">
      <pivotArea type="data" outline="0" fieldPosition="0">
        <references count="2">
          <reference field="4294967294" count="1" selected="0">
            <x v="0"/>
          </reference>
          <reference field="3" count="1" selected="0">
            <x v="0"/>
          </reference>
        </references>
      </pivotArea>
    </chartFormat>
    <chartFormat chart="7" format="17" series="1">
      <pivotArea type="data" outline="0" fieldPosition="0">
        <references count="2">
          <reference field="4294967294" count="1" selected="0">
            <x v="0"/>
          </reference>
          <reference field="3" count="1" selected="0">
            <x v="1"/>
          </reference>
        </references>
      </pivotArea>
    </chartFormat>
    <chartFormat chart="7" format="18" series="1">
      <pivotArea type="data" outline="0" fieldPosition="0">
        <references count="2">
          <reference field="4294967294" count="1" selected="0">
            <x v="0"/>
          </reference>
          <reference field="3" count="1" selected="0">
            <x v="2"/>
          </reference>
        </references>
      </pivotArea>
    </chartFormat>
    <chartFormat chart="7" format="19" series="1">
      <pivotArea type="data" outline="0" fieldPosition="0">
        <references count="2">
          <reference field="4294967294" count="1" selected="0">
            <x v="0"/>
          </reference>
          <reference field="3" count="1" selected="0">
            <x v="3"/>
          </reference>
        </references>
      </pivotArea>
    </chartFormat>
    <chartFormat chart="7" format="20" series="1">
      <pivotArea type="data" outline="0" fieldPosition="0">
        <references count="2">
          <reference field="4294967294" count="1" selected="0">
            <x v="0"/>
          </reference>
          <reference field="3" count="1" selected="0">
            <x v="4"/>
          </reference>
        </references>
      </pivotArea>
    </chartFormat>
    <chartFormat chart="7" format="21" series="1">
      <pivotArea type="data" outline="0" fieldPosition="0">
        <references count="2">
          <reference field="4294967294" count="1" selected="0">
            <x v="0"/>
          </reference>
          <reference field="3" count="1" selected="0">
            <x v="5"/>
          </reference>
        </references>
      </pivotArea>
    </chartFormat>
    <chartFormat chart="7" format="22" series="1">
      <pivotArea type="data" outline="0" fieldPosition="0">
        <references count="2">
          <reference field="4294967294" count="1" selected="0">
            <x v="0"/>
          </reference>
          <reference field="3" count="1" selected="0">
            <x v="6"/>
          </reference>
        </references>
      </pivotArea>
    </chartFormat>
    <chartFormat chart="7" format="23" series="1">
      <pivotArea type="data" outline="0" fieldPosition="0">
        <references count="2">
          <reference field="4294967294" count="1" selected="0">
            <x v="0"/>
          </reference>
          <reference field="3" count="1" selected="0">
            <x v="7"/>
          </reference>
        </references>
      </pivotArea>
    </chartFormat>
    <chartFormat chart="7"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580830-5D85-4FEA-A2B6-F735B01C2A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5:N14" firstHeaderRow="1" firstDataRow="2" firstDataCol="1"/>
  <pivotFields count="10">
    <pivotField showAll="0"/>
    <pivotField showAll="0"/>
    <pivotField showAll="0"/>
    <pivotField axis="axisCol" showAll="0">
      <items count="9">
        <item x="7"/>
        <item x="2"/>
        <item x="3"/>
        <item x="0"/>
        <item x="5"/>
        <item x="1"/>
        <item x="6"/>
        <item x="4"/>
        <item t="default"/>
      </items>
    </pivotField>
    <pivotField axis="axisRow" showAll="0">
      <items count="8">
        <item x="2"/>
        <item x="1"/>
        <item x="3"/>
        <item x="4"/>
        <item x="5"/>
        <item x="0"/>
        <item x="6"/>
        <item t="default"/>
      </items>
    </pivotField>
    <pivotField numFmtId="14" showAll="0"/>
    <pivotField showAll="0">
      <items count="6">
        <item x="0"/>
        <item x="1"/>
        <item x="2"/>
        <item x="3"/>
        <item x="4"/>
        <item t="default"/>
      </items>
    </pivotField>
    <pivotField numFmtId="1" showAll="0"/>
    <pivotField showAll="0"/>
    <pivotField dataField="1" numFmtId="2" showAll="0"/>
  </pivotFields>
  <rowFields count="1">
    <field x="4"/>
  </rowFields>
  <rowItems count="8">
    <i>
      <x/>
    </i>
    <i>
      <x v="1"/>
    </i>
    <i>
      <x v="2"/>
    </i>
    <i>
      <x v="3"/>
    </i>
    <i>
      <x v="4"/>
    </i>
    <i>
      <x v="5"/>
    </i>
    <i>
      <x v="6"/>
    </i>
    <i t="grand">
      <x/>
    </i>
  </rowItems>
  <colFields count="1">
    <field x="3"/>
  </colFields>
  <colItems count="9">
    <i>
      <x/>
    </i>
    <i>
      <x v="1"/>
    </i>
    <i>
      <x v="2"/>
    </i>
    <i>
      <x v="3"/>
    </i>
    <i>
      <x v="4"/>
    </i>
    <i>
      <x v="5"/>
    </i>
    <i>
      <x v="6"/>
    </i>
    <i>
      <x v="7"/>
    </i>
    <i t="grand">
      <x/>
    </i>
  </colItems>
  <dataFields count="1">
    <dataField name="Average of CTC in lakhs" fld="9" subtotal="average" baseField="4" baseItem="0" numFmtId="2"/>
  </dataFields>
  <formats count="1">
    <format dxfId="22">
      <pivotArea outline="0" collapsedLevelsAreSubtotals="1" fieldPosition="0"/>
    </format>
  </formats>
  <chartFormats count="4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5" format="16" series="1">
      <pivotArea type="data" outline="0" fieldPosition="0">
        <references count="2">
          <reference field="4294967294" count="1" selected="0">
            <x v="0"/>
          </reference>
          <reference field="3" count="1" selected="0">
            <x v="0"/>
          </reference>
        </references>
      </pivotArea>
    </chartFormat>
    <chartFormat chart="5" format="17" series="1">
      <pivotArea type="data" outline="0" fieldPosition="0">
        <references count="2">
          <reference field="4294967294" count="1" selected="0">
            <x v="0"/>
          </reference>
          <reference field="3" count="1" selected="0">
            <x v="1"/>
          </reference>
        </references>
      </pivotArea>
    </chartFormat>
    <chartFormat chart="5" format="18" series="1">
      <pivotArea type="data" outline="0" fieldPosition="0">
        <references count="2">
          <reference field="4294967294" count="1" selected="0">
            <x v="0"/>
          </reference>
          <reference field="3" count="1" selected="0">
            <x v="2"/>
          </reference>
        </references>
      </pivotArea>
    </chartFormat>
    <chartFormat chart="5" format="19" series="1">
      <pivotArea type="data" outline="0" fieldPosition="0">
        <references count="2">
          <reference field="4294967294" count="1" selected="0">
            <x v="0"/>
          </reference>
          <reference field="3" count="1" selected="0">
            <x v="3"/>
          </reference>
        </references>
      </pivotArea>
    </chartFormat>
    <chartFormat chart="5" format="20" series="1">
      <pivotArea type="data" outline="0" fieldPosition="0">
        <references count="2">
          <reference field="4294967294" count="1" selected="0">
            <x v="0"/>
          </reference>
          <reference field="3" count="1" selected="0">
            <x v="4"/>
          </reference>
        </references>
      </pivotArea>
    </chartFormat>
    <chartFormat chart="5" format="21" series="1">
      <pivotArea type="data" outline="0" fieldPosition="0">
        <references count="2">
          <reference field="4294967294" count="1" selected="0">
            <x v="0"/>
          </reference>
          <reference field="3" count="1" selected="0">
            <x v="5"/>
          </reference>
        </references>
      </pivotArea>
    </chartFormat>
    <chartFormat chart="5" format="22" series="1">
      <pivotArea type="data" outline="0" fieldPosition="0">
        <references count="2">
          <reference field="4294967294" count="1" selected="0">
            <x v="0"/>
          </reference>
          <reference field="3" count="1" selected="0">
            <x v="6"/>
          </reference>
        </references>
      </pivotArea>
    </chartFormat>
    <chartFormat chart="5" format="23" series="1">
      <pivotArea type="data" outline="0" fieldPosition="0">
        <references count="2">
          <reference field="4294967294" count="1" selected="0">
            <x v="0"/>
          </reference>
          <reference field="3" count="1" selected="0">
            <x v="7"/>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6" format="12" series="1">
      <pivotArea type="data" outline="0" fieldPosition="0">
        <references count="2">
          <reference field="4294967294" count="1" selected="0">
            <x v="0"/>
          </reference>
          <reference field="3" count="1" selected="0">
            <x v="4"/>
          </reference>
        </references>
      </pivotArea>
    </chartFormat>
    <chartFormat chart="6" format="13" series="1">
      <pivotArea type="data" outline="0" fieldPosition="0">
        <references count="2">
          <reference field="4294967294" count="1" selected="0">
            <x v="0"/>
          </reference>
          <reference field="3" count="1" selected="0">
            <x v="5"/>
          </reference>
        </references>
      </pivotArea>
    </chartFormat>
    <chartFormat chart="6" format="14" series="1">
      <pivotArea type="data" outline="0" fieldPosition="0">
        <references count="2">
          <reference field="4294967294" count="1" selected="0">
            <x v="0"/>
          </reference>
          <reference field="3" count="1" selected="0">
            <x v="6"/>
          </reference>
        </references>
      </pivotArea>
    </chartFormat>
    <chartFormat chart="6" format="15" series="1">
      <pivotArea type="data" outline="0" fieldPosition="0">
        <references count="2">
          <reference field="4294967294" count="1" selected="0">
            <x v="0"/>
          </reference>
          <reference field="3" count="1" selected="0">
            <x v="7"/>
          </reference>
        </references>
      </pivotArea>
    </chartFormat>
    <chartFormat chart="7" format="16" series="1">
      <pivotArea type="data" outline="0" fieldPosition="0">
        <references count="2">
          <reference field="4294967294" count="1" selected="0">
            <x v="0"/>
          </reference>
          <reference field="3" count="1" selected="0">
            <x v="0"/>
          </reference>
        </references>
      </pivotArea>
    </chartFormat>
    <chartFormat chart="7" format="17" series="1">
      <pivotArea type="data" outline="0" fieldPosition="0">
        <references count="2">
          <reference field="4294967294" count="1" selected="0">
            <x v="0"/>
          </reference>
          <reference field="3" count="1" selected="0">
            <x v="1"/>
          </reference>
        </references>
      </pivotArea>
    </chartFormat>
    <chartFormat chart="7" format="18" series="1">
      <pivotArea type="data" outline="0" fieldPosition="0">
        <references count="2">
          <reference field="4294967294" count="1" selected="0">
            <x v="0"/>
          </reference>
          <reference field="3" count="1" selected="0">
            <x v="2"/>
          </reference>
        </references>
      </pivotArea>
    </chartFormat>
    <chartFormat chart="7" format="19" series="1">
      <pivotArea type="data" outline="0" fieldPosition="0">
        <references count="2">
          <reference field="4294967294" count="1" selected="0">
            <x v="0"/>
          </reference>
          <reference field="3" count="1" selected="0">
            <x v="3"/>
          </reference>
        </references>
      </pivotArea>
    </chartFormat>
    <chartFormat chart="7" format="20" series="1">
      <pivotArea type="data" outline="0" fieldPosition="0">
        <references count="2">
          <reference field="4294967294" count="1" selected="0">
            <x v="0"/>
          </reference>
          <reference field="3" count="1" selected="0">
            <x v="4"/>
          </reference>
        </references>
      </pivotArea>
    </chartFormat>
    <chartFormat chart="7" format="21" series="1">
      <pivotArea type="data" outline="0" fieldPosition="0">
        <references count="2">
          <reference field="4294967294" count="1" selected="0">
            <x v="0"/>
          </reference>
          <reference field="3" count="1" selected="0">
            <x v="5"/>
          </reference>
        </references>
      </pivotArea>
    </chartFormat>
    <chartFormat chart="7" format="22" series="1">
      <pivotArea type="data" outline="0" fieldPosition="0">
        <references count="2">
          <reference field="4294967294" count="1" selected="0">
            <x v="0"/>
          </reference>
          <reference field="3" count="1" selected="0">
            <x v="6"/>
          </reference>
        </references>
      </pivotArea>
    </chartFormat>
    <chartFormat chart="7" format="23" series="1">
      <pivotArea type="data" outline="0" fieldPosition="0">
        <references count="2">
          <reference field="4294967294" count="1" selected="0">
            <x v="0"/>
          </reference>
          <reference field="3" count="1" selected="0">
            <x v="7"/>
          </reference>
        </references>
      </pivotArea>
    </chartFormat>
    <chartFormat chart="8" format="16" series="1">
      <pivotArea type="data" outline="0" fieldPosition="0">
        <references count="2">
          <reference field="4294967294" count="1" selected="0">
            <x v="0"/>
          </reference>
          <reference field="3" count="1" selected="0">
            <x v="0"/>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8" format="18" series="1">
      <pivotArea type="data" outline="0" fieldPosition="0">
        <references count="2">
          <reference field="4294967294" count="1" selected="0">
            <x v="0"/>
          </reference>
          <reference field="3" count="1" selected="0">
            <x v="2"/>
          </reference>
        </references>
      </pivotArea>
    </chartFormat>
    <chartFormat chart="8" format="19" series="1">
      <pivotArea type="data" outline="0" fieldPosition="0">
        <references count="2">
          <reference field="4294967294" count="1" selected="0">
            <x v="0"/>
          </reference>
          <reference field="3" count="1" selected="0">
            <x v="3"/>
          </reference>
        </references>
      </pivotArea>
    </chartFormat>
    <chartFormat chart="8" format="20" series="1">
      <pivotArea type="data" outline="0" fieldPosition="0">
        <references count="2">
          <reference field="4294967294" count="1" selected="0">
            <x v="0"/>
          </reference>
          <reference field="3" count="1" selected="0">
            <x v="4"/>
          </reference>
        </references>
      </pivotArea>
    </chartFormat>
    <chartFormat chart="8" format="21" series="1">
      <pivotArea type="data" outline="0" fieldPosition="0">
        <references count="2">
          <reference field="4294967294" count="1" selected="0">
            <x v="0"/>
          </reference>
          <reference field="3" count="1" selected="0">
            <x v="5"/>
          </reference>
        </references>
      </pivotArea>
    </chartFormat>
    <chartFormat chart="8" format="22" series="1">
      <pivotArea type="data" outline="0" fieldPosition="0">
        <references count="2">
          <reference field="4294967294" count="1" selected="0">
            <x v="0"/>
          </reference>
          <reference field="3" count="1" selected="0">
            <x v="6"/>
          </reference>
        </references>
      </pivotArea>
    </chartFormat>
    <chartFormat chart="8" format="23" series="1">
      <pivotArea type="data" outline="0" fieldPosition="0">
        <references count="2">
          <reference field="4294967294" count="1" selected="0">
            <x v="0"/>
          </reference>
          <reference field="3" count="1" selected="0">
            <x v="7"/>
          </reference>
        </references>
      </pivotArea>
    </chartFormat>
    <chartFormat chart="8"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306DCB-D956-42DD-9D79-515AE5A7C3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Q5:Z14" firstHeaderRow="1" firstDataRow="2" firstDataCol="1" rowPageCount="1" colPageCount="1"/>
  <pivotFields count="10">
    <pivotField showAll="0"/>
    <pivotField showAll="0"/>
    <pivotField dataField="1" showAll="0"/>
    <pivotField axis="axisCol" showAll="0">
      <items count="9">
        <item x="7"/>
        <item x="2"/>
        <item x="3"/>
        <item x="0"/>
        <item x="5"/>
        <item x="1"/>
        <item x="6"/>
        <item x="4"/>
        <item t="default"/>
      </items>
    </pivotField>
    <pivotField axis="axisRow" showAll="0">
      <items count="8">
        <item x="2"/>
        <item x="1"/>
        <item x="3"/>
        <item x="4"/>
        <item x="5"/>
        <item x="0"/>
        <item x="6"/>
        <item t="default"/>
      </items>
    </pivotField>
    <pivotField numFmtId="14" showAll="0"/>
    <pivotField axis="axisPage" showAll="0">
      <items count="6">
        <item x="0"/>
        <item x="1"/>
        <item x="2"/>
        <item x="3"/>
        <item x="4"/>
        <item t="default"/>
      </items>
    </pivotField>
    <pivotField numFmtId="1" showAll="0"/>
    <pivotField showAll="0"/>
    <pivotField numFmtId="2" showAll="0"/>
  </pivotFields>
  <rowFields count="1">
    <field x="4"/>
  </rowFields>
  <rowItems count="8">
    <i>
      <x/>
    </i>
    <i>
      <x v="1"/>
    </i>
    <i>
      <x v="2"/>
    </i>
    <i>
      <x v="3"/>
    </i>
    <i>
      <x v="4"/>
    </i>
    <i>
      <x v="5"/>
    </i>
    <i>
      <x v="6"/>
    </i>
    <i t="grand">
      <x/>
    </i>
  </rowItems>
  <colFields count="1">
    <field x="3"/>
  </colFields>
  <colItems count="9">
    <i>
      <x/>
    </i>
    <i>
      <x v="1"/>
    </i>
    <i>
      <x v="2"/>
    </i>
    <i>
      <x v="3"/>
    </i>
    <i>
      <x v="4"/>
    </i>
    <i>
      <x v="5"/>
    </i>
    <i>
      <x v="6"/>
    </i>
    <i>
      <x v="7"/>
    </i>
    <i t="grand">
      <x/>
    </i>
  </colItems>
  <pageFields count="1">
    <pageField fld="6" hier="-1"/>
  </pageFields>
  <dataFields count="1">
    <dataField name="Count of Employee Name" fld="2" subtotal="count" baseField="0" baseItem="0" numFmtId="1"/>
  </dataFields>
  <formats count="1">
    <format dxfId="23">
      <pivotArea outline="0" collapsedLevelsAreSubtotals="1" fieldPosition="0"/>
    </format>
  </formats>
  <chartFormats count="8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3" format="16" series="1">
      <pivotArea type="data" outline="0" fieldPosition="0">
        <references count="2">
          <reference field="4294967294" count="1" selected="0">
            <x v="0"/>
          </reference>
          <reference field="3" count="1" selected="0">
            <x v="0"/>
          </reference>
        </references>
      </pivotArea>
    </chartFormat>
    <chartFormat chart="3" format="17" series="1">
      <pivotArea type="data" outline="0" fieldPosition="0">
        <references count="2">
          <reference field="4294967294" count="1" selected="0">
            <x v="0"/>
          </reference>
          <reference field="3" count="1" selected="0">
            <x v="1"/>
          </reference>
        </references>
      </pivotArea>
    </chartFormat>
    <chartFormat chart="3" format="18" series="1">
      <pivotArea type="data" outline="0" fieldPosition="0">
        <references count="2">
          <reference field="4294967294" count="1" selected="0">
            <x v="0"/>
          </reference>
          <reference field="3" count="1" selected="0">
            <x v="2"/>
          </reference>
        </references>
      </pivotArea>
    </chartFormat>
    <chartFormat chart="3" format="19" series="1">
      <pivotArea type="data" outline="0" fieldPosition="0">
        <references count="2">
          <reference field="4294967294" count="1" selected="0">
            <x v="0"/>
          </reference>
          <reference field="3" count="1" selected="0">
            <x v="3"/>
          </reference>
        </references>
      </pivotArea>
    </chartFormat>
    <chartFormat chart="3" format="20" series="1">
      <pivotArea type="data" outline="0" fieldPosition="0">
        <references count="2">
          <reference field="4294967294" count="1" selected="0">
            <x v="0"/>
          </reference>
          <reference field="3" count="1" selected="0">
            <x v="4"/>
          </reference>
        </references>
      </pivotArea>
    </chartFormat>
    <chartFormat chart="3" format="21" series="1">
      <pivotArea type="data" outline="0" fieldPosition="0">
        <references count="2">
          <reference field="4294967294" count="1" selected="0">
            <x v="0"/>
          </reference>
          <reference field="3" count="1" selected="0">
            <x v="5"/>
          </reference>
        </references>
      </pivotArea>
    </chartFormat>
    <chartFormat chart="3" format="22" series="1">
      <pivotArea type="data" outline="0" fieldPosition="0">
        <references count="2">
          <reference field="4294967294" count="1" selected="0">
            <x v="0"/>
          </reference>
          <reference field="3" count="1" selected="0">
            <x v="6"/>
          </reference>
        </references>
      </pivotArea>
    </chartFormat>
    <chartFormat chart="3" format="23" series="1">
      <pivotArea type="data" outline="0" fieldPosition="0">
        <references count="2">
          <reference field="4294967294" count="1" selected="0">
            <x v="0"/>
          </reference>
          <reference field="3" count="1" selected="0">
            <x v="7"/>
          </reference>
        </references>
      </pivotArea>
    </chartFormat>
    <chartFormat chart="6" format="16" series="1">
      <pivotArea type="data" outline="0" fieldPosition="0">
        <references count="2">
          <reference field="4294967294" count="1" selected="0">
            <x v="0"/>
          </reference>
          <reference field="3" count="1" selected="0">
            <x v="0"/>
          </reference>
        </references>
      </pivotArea>
    </chartFormat>
    <chartFormat chart="6" format="17" series="1">
      <pivotArea type="data" outline="0" fieldPosition="0">
        <references count="2">
          <reference field="4294967294" count="1" selected="0">
            <x v="0"/>
          </reference>
          <reference field="3" count="1" selected="0">
            <x v="1"/>
          </reference>
        </references>
      </pivotArea>
    </chartFormat>
    <chartFormat chart="6" format="18" series="1">
      <pivotArea type="data" outline="0" fieldPosition="0">
        <references count="2">
          <reference field="4294967294" count="1" selected="0">
            <x v="0"/>
          </reference>
          <reference field="3" count="1" selected="0">
            <x v="2"/>
          </reference>
        </references>
      </pivotArea>
    </chartFormat>
    <chartFormat chart="6" format="19" series="1">
      <pivotArea type="data" outline="0" fieldPosition="0">
        <references count="2">
          <reference field="4294967294" count="1" selected="0">
            <x v="0"/>
          </reference>
          <reference field="3" count="1" selected="0">
            <x v="3"/>
          </reference>
        </references>
      </pivotArea>
    </chartFormat>
    <chartFormat chart="6" format="20" series="1">
      <pivotArea type="data" outline="0" fieldPosition="0">
        <references count="2">
          <reference field="4294967294" count="1" selected="0">
            <x v="0"/>
          </reference>
          <reference field="3" count="1" selected="0">
            <x v="4"/>
          </reference>
        </references>
      </pivotArea>
    </chartFormat>
    <chartFormat chart="6" format="21" series="1">
      <pivotArea type="data" outline="0" fieldPosition="0">
        <references count="2">
          <reference field="4294967294" count="1" selected="0">
            <x v="0"/>
          </reference>
          <reference field="3" count="1" selected="0">
            <x v="5"/>
          </reference>
        </references>
      </pivotArea>
    </chartFormat>
    <chartFormat chart="6" format="22" series="1">
      <pivotArea type="data" outline="0" fieldPosition="0">
        <references count="2">
          <reference field="4294967294" count="1" selected="0">
            <x v="0"/>
          </reference>
          <reference field="3" count="1" selected="0">
            <x v="6"/>
          </reference>
        </references>
      </pivotArea>
    </chartFormat>
    <chartFormat chart="6" format="23" series="1">
      <pivotArea type="data" outline="0" fieldPosition="0">
        <references count="2">
          <reference field="4294967294" count="1" selected="0">
            <x v="0"/>
          </reference>
          <reference field="3" count="1" selected="0">
            <x v="7"/>
          </reference>
        </references>
      </pivotArea>
    </chartFormat>
    <chartFormat chart="9" format="16" series="1">
      <pivotArea type="data" outline="0" fieldPosition="0">
        <references count="2">
          <reference field="4294967294" count="1" selected="0">
            <x v="0"/>
          </reference>
          <reference field="3" count="1" selected="0">
            <x v="0"/>
          </reference>
        </references>
      </pivotArea>
    </chartFormat>
    <chartFormat chart="9" format="17" series="1">
      <pivotArea type="data" outline="0" fieldPosition="0">
        <references count="2">
          <reference field="4294967294" count="1" selected="0">
            <x v="0"/>
          </reference>
          <reference field="3" count="1" selected="0">
            <x v="1"/>
          </reference>
        </references>
      </pivotArea>
    </chartFormat>
    <chartFormat chart="9" format="18" series="1">
      <pivotArea type="data" outline="0" fieldPosition="0">
        <references count="2">
          <reference field="4294967294" count="1" selected="0">
            <x v="0"/>
          </reference>
          <reference field="3" count="1" selected="0">
            <x v="2"/>
          </reference>
        </references>
      </pivotArea>
    </chartFormat>
    <chartFormat chart="9" format="19" series="1">
      <pivotArea type="data" outline="0" fieldPosition="0">
        <references count="2">
          <reference field="4294967294" count="1" selected="0">
            <x v="0"/>
          </reference>
          <reference field="3" count="1" selected="0">
            <x v="3"/>
          </reference>
        </references>
      </pivotArea>
    </chartFormat>
    <chartFormat chart="9" format="20" series="1">
      <pivotArea type="data" outline="0" fieldPosition="0">
        <references count="2">
          <reference field="4294967294" count="1" selected="0">
            <x v="0"/>
          </reference>
          <reference field="3" count="1" selected="0">
            <x v="4"/>
          </reference>
        </references>
      </pivotArea>
    </chartFormat>
    <chartFormat chart="9" format="21" series="1">
      <pivotArea type="data" outline="0" fieldPosition="0">
        <references count="2">
          <reference field="4294967294" count="1" selected="0">
            <x v="0"/>
          </reference>
          <reference field="3" count="1" selected="0">
            <x v="5"/>
          </reference>
        </references>
      </pivotArea>
    </chartFormat>
    <chartFormat chart="9" format="22" series="1">
      <pivotArea type="data" outline="0" fieldPosition="0">
        <references count="2">
          <reference field="4294967294" count="1" selected="0">
            <x v="0"/>
          </reference>
          <reference field="3" count="1" selected="0">
            <x v="6"/>
          </reference>
        </references>
      </pivotArea>
    </chartFormat>
    <chartFormat chart="9" format="23" series="1">
      <pivotArea type="data" outline="0" fieldPosition="0">
        <references count="2">
          <reference field="4294967294" count="1" selected="0">
            <x v="0"/>
          </reference>
          <reference field="3" count="1" selected="0">
            <x v="7"/>
          </reference>
        </references>
      </pivotArea>
    </chartFormat>
    <chartFormat chart="12" format="8" series="1">
      <pivotArea type="data" outline="0" fieldPosition="0">
        <references count="2">
          <reference field="4294967294" count="1" selected="0">
            <x v="0"/>
          </reference>
          <reference field="3" count="1" selected="0">
            <x v="0"/>
          </reference>
        </references>
      </pivotArea>
    </chartFormat>
    <chartFormat chart="12" format="9" series="1">
      <pivotArea type="data" outline="0" fieldPosition="0">
        <references count="2">
          <reference field="4294967294" count="1" selected="0">
            <x v="0"/>
          </reference>
          <reference field="3" count="1" selected="0">
            <x v="1"/>
          </reference>
        </references>
      </pivotArea>
    </chartFormat>
    <chartFormat chart="12" format="10" series="1">
      <pivotArea type="data" outline="0" fieldPosition="0">
        <references count="2">
          <reference field="4294967294" count="1" selected="0">
            <x v="0"/>
          </reference>
          <reference field="3" count="1" selected="0">
            <x v="2"/>
          </reference>
        </references>
      </pivotArea>
    </chartFormat>
    <chartFormat chart="12" format="11" series="1">
      <pivotArea type="data" outline="0" fieldPosition="0">
        <references count="2">
          <reference field="4294967294" count="1" selected="0">
            <x v="0"/>
          </reference>
          <reference field="3" count="1" selected="0">
            <x v="3"/>
          </reference>
        </references>
      </pivotArea>
    </chartFormat>
    <chartFormat chart="12" format="12" series="1">
      <pivotArea type="data" outline="0" fieldPosition="0">
        <references count="2">
          <reference field="4294967294" count="1" selected="0">
            <x v="0"/>
          </reference>
          <reference field="3" count="1" selected="0">
            <x v="4"/>
          </reference>
        </references>
      </pivotArea>
    </chartFormat>
    <chartFormat chart="12" format="13" series="1">
      <pivotArea type="data" outline="0" fieldPosition="0">
        <references count="2">
          <reference field="4294967294" count="1" selected="0">
            <x v="0"/>
          </reference>
          <reference field="3" count="1" selected="0">
            <x v="5"/>
          </reference>
        </references>
      </pivotArea>
    </chartFormat>
    <chartFormat chart="12" format="14" series="1">
      <pivotArea type="data" outline="0" fieldPosition="0">
        <references count="2">
          <reference field="4294967294" count="1" selected="0">
            <x v="0"/>
          </reference>
          <reference field="3" count="1" selected="0">
            <x v="6"/>
          </reference>
        </references>
      </pivotArea>
    </chartFormat>
    <chartFormat chart="12" format="15" series="1">
      <pivotArea type="data" outline="0" fieldPosition="0">
        <references count="2">
          <reference field="4294967294" count="1" selected="0">
            <x v="0"/>
          </reference>
          <reference field="3" count="1" selected="0">
            <x v="7"/>
          </reference>
        </references>
      </pivotArea>
    </chartFormat>
    <chartFormat chart="13" format="16" series="1">
      <pivotArea type="data" outline="0" fieldPosition="0">
        <references count="2">
          <reference field="4294967294" count="1" selected="0">
            <x v="0"/>
          </reference>
          <reference field="3" count="1" selected="0">
            <x v="0"/>
          </reference>
        </references>
      </pivotArea>
    </chartFormat>
    <chartFormat chart="13" format="17" series="1">
      <pivotArea type="data" outline="0" fieldPosition="0">
        <references count="2">
          <reference field="4294967294" count="1" selected="0">
            <x v="0"/>
          </reference>
          <reference field="3" count="1" selected="0">
            <x v="1"/>
          </reference>
        </references>
      </pivotArea>
    </chartFormat>
    <chartFormat chart="13" format="18" series="1">
      <pivotArea type="data" outline="0" fieldPosition="0">
        <references count="2">
          <reference field="4294967294" count="1" selected="0">
            <x v="0"/>
          </reference>
          <reference field="3" count="1" selected="0">
            <x v="2"/>
          </reference>
        </references>
      </pivotArea>
    </chartFormat>
    <chartFormat chart="13" format="19" series="1">
      <pivotArea type="data" outline="0" fieldPosition="0">
        <references count="2">
          <reference field="4294967294" count="1" selected="0">
            <x v="0"/>
          </reference>
          <reference field="3" count="1" selected="0">
            <x v="3"/>
          </reference>
        </references>
      </pivotArea>
    </chartFormat>
    <chartFormat chart="13" format="20" series="1">
      <pivotArea type="data" outline="0" fieldPosition="0">
        <references count="2">
          <reference field="4294967294" count="1" selected="0">
            <x v="0"/>
          </reference>
          <reference field="3" count="1" selected="0">
            <x v="4"/>
          </reference>
        </references>
      </pivotArea>
    </chartFormat>
    <chartFormat chart="13" format="21" series="1">
      <pivotArea type="data" outline="0" fieldPosition="0">
        <references count="2">
          <reference field="4294967294" count="1" selected="0">
            <x v="0"/>
          </reference>
          <reference field="3" count="1" selected="0">
            <x v="5"/>
          </reference>
        </references>
      </pivotArea>
    </chartFormat>
    <chartFormat chart="13" format="22" series="1">
      <pivotArea type="data" outline="0" fieldPosition="0">
        <references count="2">
          <reference field="4294967294" count="1" selected="0">
            <x v="0"/>
          </reference>
          <reference field="3" count="1" selected="0">
            <x v="6"/>
          </reference>
        </references>
      </pivotArea>
    </chartFormat>
    <chartFormat chart="13" format="23" series="1">
      <pivotArea type="data" outline="0" fieldPosition="0">
        <references count="2">
          <reference field="4294967294" count="1" selected="0">
            <x v="0"/>
          </reference>
          <reference field="3" count="1" selected="0">
            <x v="7"/>
          </reference>
        </references>
      </pivotArea>
    </chartFormat>
    <chartFormat chart="14" format="24" series="1">
      <pivotArea type="data" outline="0" fieldPosition="0">
        <references count="2">
          <reference field="4294967294" count="1" selected="0">
            <x v="0"/>
          </reference>
          <reference field="3" count="1" selected="0">
            <x v="0"/>
          </reference>
        </references>
      </pivotArea>
    </chartFormat>
    <chartFormat chart="14" format="25" series="1">
      <pivotArea type="data" outline="0" fieldPosition="0">
        <references count="2">
          <reference field="4294967294" count="1" selected="0">
            <x v="0"/>
          </reference>
          <reference field="3" count="1" selected="0">
            <x v="1"/>
          </reference>
        </references>
      </pivotArea>
    </chartFormat>
    <chartFormat chart="14" format="26" series="1">
      <pivotArea type="data" outline="0" fieldPosition="0">
        <references count="2">
          <reference field="4294967294" count="1" selected="0">
            <x v="0"/>
          </reference>
          <reference field="3" count="1" selected="0">
            <x v="2"/>
          </reference>
        </references>
      </pivotArea>
    </chartFormat>
    <chartFormat chart="14" format="27" series="1">
      <pivotArea type="data" outline="0" fieldPosition="0">
        <references count="2">
          <reference field="4294967294" count="1" selected="0">
            <x v="0"/>
          </reference>
          <reference field="3" count="1" selected="0">
            <x v="3"/>
          </reference>
        </references>
      </pivotArea>
    </chartFormat>
    <chartFormat chart="14" format="28" series="1">
      <pivotArea type="data" outline="0" fieldPosition="0">
        <references count="2">
          <reference field="4294967294" count="1" selected="0">
            <x v="0"/>
          </reference>
          <reference field="3" count="1" selected="0">
            <x v="4"/>
          </reference>
        </references>
      </pivotArea>
    </chartFormat>
    <chartFormat chart="14" format="29" series="1">
      <pivotArea type="data" outline="0" fieldPosition="0">
        <references count="2">
          <reference field="4294967294" count="1" selected="0">
            <x v="0"/>
          </reference>
          <reference field="3" count="1" selected="0">
            <x v="5"/>
          </reference>
        </references>
      </pivotArea>
    </chartFormat>
    <chartFormat chart="14" format="30" series="1">
      <pivotArea type="data" outline="0" fieldPosition="0">
        <references count="2">
          <reference field="4294967294" count="1" selected="0">
            <x v="0"/>
          </reference>
          <reference field="3" count="1" selected="0">
            <x v="6"/>
          </reference>
        </references>
      </pivotArea>
    </chartFormat>
    <chartFormat chart="14" format="31" series="1">
      <pivotArea type="data" outline="0" fieldPosition="0">
        <references count="2">
          <reference field="4294967294" count="1" selected="0">
            <x v="0"/>
          </reference>
          <reference field="3" count="1" selected="0">
            <x v="7"/>
          </reference>
        </references>
      </pivotArea>
    </chartFormat>
    <chartFormat chart="14" format="32" series="1">
      <pivotArea type="data" outline="0" fieldPosition="0">
        <references count="1">
          <reference field="4294967294" count="1" selected="0">
            <x v="0"/>
          </reference>
        </references>
      </pivotArea>
    </chartFormat>
    <chartFormat chart="9" format="24"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15" format="0" series="1">
      <pivotArea type="data" outline="0" fieldPosition="0">
        <references count="2">
          <reference field="4294967294" count="1" selected="0">
            <x v="0"/>
          </reference>
          <reference field="3" count="1" selected="0">
            <x v="0"/>
          </reference>
        </references>
      </pivotArea>
    </chartFormat>
    <chartFormat chart="15" format="1" series="1">
      <pivotArea type="data" outline="0" fieldPosition="0">
        <references count="2">
          <reference field="4294967294" count="1" selected="0">
            <x v="0"/>
          </reference>
          <reference field="3" count="1" selected="0">
            <x v="1"/>
          </reference>
        </references>
      </pivotArea>
    </chartFormat>
    <chartFormat chart="15" format="2" series="1">
      <pivotArea type="data" outline="0" fieldPosition="0">
        <references count="2">
          <reference field="4294967294" count="1" selected="0">
            <x v="0"/>
          </reference>
          <reference field="3" count="1" selected="0">
            <x v="2"/>
          </reference>
        </references>
      </pivotArea>
    </chartFormat>
    <chartFormat chart="15" format="3" series="1">
      <pivotArea type="data" outline="0" fieldPosition="0">
        <references count="2">
          <reference field="4294967294" count="1" selected="0">
            <x v="0"/>
          </reference>
          <reference field="3" count="1" selected="0">
            <x v="3"/>
          </reference>
        </references>
      </pivotArea>
    </chartFormat>
    <chartFormat chart="15" format="4" series="1">
      <pivotArea type="data" outline="0" fieldPosition="0">
        <references count="2">
          <reference field="4294967294" count="1" selected="0">
            <x v="0"/>
          </reference>
          <reference field="3" count="1" selected="0">
            <x v="4"/>
          </reference>
        </references>
      </pivotArea>
    </chartFormat>
    <chartFormat chart="15" format="5" series="1">
      <pivotArea type="data" outline="0" fieldPosition="0">
        <references count="2">
          <reference field="4294967294" count="1" selected="0">
            <x v="0"/>
          </reference>
          <reference field="3" count="1" selected="0">
            <x v="5"/>
          </reference>
        </references>
      </pivotArea>
    </chartFormat>
    <chartFormat chart="15" format="6" series="1">
      <pivotArea type="data" outline="0" fieldPosition="0">
        <references count="2">
          <reference field="4294967294" count="1" selected="0">
            <x v="0"/>
          </reference>
          <reference field="3" count="1" selected="0">
            <x v="6"/>
          </reference>
        </references>
      </pivotArea>
    </chartFormat>
    <chartFormat chart="15" format="7" series="1">
      <pivotArea type="data" outline="0" fieldPosition="0">
        <references count="2">
          <reference field="4294967294" count="1" selected="0">
            <x v="0"/>
          </reference>
          <reference field="3" count="1" selected="0">
            <x v="7"/>
          </reference>
        </references>
      </pivotArea>
    </chartFormat>
    <chartFormat chart="17" format="0" series="1">
      <pivotArea type="data" outline="0" fieldPosition="0">
        <references count="2">
          <reference field="4294967294" count="1" selected="0">
            <x v="0"/>
          </reference>
          <reference field="3" count="1" selected="0">
            <x v="0"/>
          </reference>
        </references>
      </pivotArea>
    </chartFormat>
    <chartFormat chart="17" format="1" series="1">
      <pivotArea type="data" outline="0" fieldPosition="0">
        <references count="2">
          <reference field="4294967294" count="1" selected="0">
            <x v="0"/>
          </reference>
          <reference field="3" count="1" selected="0">
            <x v="1"/>
          </reference>
        </references>
      </pivotArea>
    </chartFormat>
    <chartFormat chart="17" format="2" series="1">
      <pivotArea type="data" outline="0" fieldPosition="0">
        <references count="2">
          <reference field="4294967294" count="1" selected="0">
            <x v="0"/>
          </reference>
          <reference field="3" count="1" selected="0">
            <x v="2"/>
          </reference>
        </references>
      </pivotArea>
    </chartFormat>
    <chartFormat chart="17" format="3" series="1">
      <pivotArea type="data" outline="0" fieldPosition="0">
        <references count="2">
          <reference field="4294967294" count="1" selected="0">
            <x v="0"/>
          </reference>
          <reference field="3" count="1" selected="0">
            <x v="3"/>
          </reference>
        </references>
      </pivotArea>
    </chartFormat>
    <chartFormat chart="17" format="4" series="1">
      <pivotArea type="data" outline="0" fieldPosition="0">
        <references count="2">
          <reference field="4294967294" count="1" selected="0">
            <x v="0"/>
          </reference>
          <reference field="3" count="1" selected="0">
            <x v="4"/>
          </reference>
        </references>
      </pivotArea>
    </chartFormat>
    <chartFormat chart="17" format="5" series="1">
      <pivotArea type="data" outline="0" fieldPosition="0">
        <references count="2">
          <reference field="4294967294" count="1" selected="0">
            <x v="0"/>
          </reference>
          <reference field="3" count="1" selected="0">
            <x v="5"/>
          </reference>
        </references>
      </pivotArea>
    </chartFormat>
    <chartFormat chart="17" format="6" series="1">
      <pivotArea type="data" outline="0" fieldPosition="0">
        <references count="2">
          <reference field="4294967294" count="1" selected="0">
            <x v="0"/>
          </reference>
          <reference field="3" count="1" selected="0">
            <x v="6"/>
          </reference>
        </references>
      </pivotArea>
    </chartFormat>
    <chartFormat chart="17" format="7" series="1">
      <pivotArea type="data" outline="0" fieldPosition="0">
        <references count="2">
          <reference field="4294967294" count="1" selected="0">
            <x v="0"/>
          </reference>
          <reference field="3" count="1" selected="0">
            <x v="7"/>
          </reference>
        </references>
      </pivotArea>
    </chartFormat>
    <chartFormat chart="20" format="16" series="1">
      <pivotArea type="data" outline="0" fieldPosition="0">
        <references count="2">
          <reference field="4294967294" count="1" selected="0">
            <x v="0"/>
          </reference>
          <reference field="3" count="1" selected="0">
            <x v="0"/>
          </reference>
        </references>
      </pivotArea>
    </chartFormat>
    <chartFormat chart="20" format="17" series="1">
      <pivotArea type="data" outline="0" fieldPosition="0">
        <references count="2">
          <reference field="4294967294" count="1" selected="0">
            <x v="0"/>
          </reference>
          <reference field="3" count="1" selected="0">
            <x v="1"/>
          </reference>
        </references>
      </pivotArea>
    </chartFormat>
    <chartFormat chart="20" format="18" series="1">
      <pivotArea type="data" outline="0" fieldPosition="0">
        <references count="2">
          <reference field="4294967294" count="1" selected="0">
            <x v="0"/>
          </reference>
          <reference field="3" count="1" selected="0">
            <x v="2"/>
          </reference>
        </references>
      </pivotArea>
    </chartFormat>
    <chartFormat chart="20" format="19" series="1">
      <pivotArea type="data" outline="0" fieldPosition="0">
        <references count="2">
          <reference field="4294967294" count="1" selected="0">
            <x v="0"/>
          </reference>
          <reference field="3" count="1" selected="0">
            <x v="3"/>
          </reference>
        </references>
      </pivotArea>
    </chartFormat>
    <chartFormat chart="20" format="20" series="1">
      <pivotArea type="data" outline="0" fieldPosition="0">
        <references count="2">
          <reference field="4294967294" count="1" selected="0">
            <x v="0"/>
          </reference>
          <reference field="3" count="1" selected="0">
            <x v="4"/>
          </reference>
        </references>
      </pivotArea>
    </chartFormat>
    <chartFormat chart="20" format="21" series="1">
      <pivotArea type="data" outline="0" fieldPosition="0">
        <references count="2">
          <reference field="4294967294" count="1" selected="0">
            <x v="0"/>
          </reference>
          <reference field="3" count="1" selected="0">
            <x v="5"/>
          </reference>
        </references>
      </pivotArea>
    </chartFormat>
    <chartFormat chart="20" format="22" series="1">
      <pivotArea type="data" outline="0" fieldPosition="0">
        <references count="2">
          <reference field="4294967294" count="1" selected="0">
            <x v="0"/>
          </reference>
          <reference field="3" count="1" selected="0">
            <x v="6"/>
          </reference>
        </references>
      </pivotArea>
    </chartFormat>
    <chartFormat chart="20" format="23"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81E75075-5EBC-4ADC-923A-7E2D96643688}" sourceName="Designation">
  <pivotTables>
    <pivotTable tabId="2" name="PivotTable2"/>
    <pivotTable tabId="2" name="PivotTable1"/>
    <pivotTable tabId="2" name="PivotTable3"/>
    <pivotTable tabId="2" name="PivotTable4"/>
  </pivotTables>
  <data>
    <tabular pivotCacheId="1016328093">
      <items count="8">
        <i x="7" s="1"/>
        <i x="2" s="1"/>
        <i x="3" s="1"/>
        <i x="0" s="1"/>
        <i x="5" s="1"/>
        <i x="1"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45BB62-9CD5-49D6-B076-9E0CFE83C8CF}" sourceName="Department">
  <pivotTables>
    <pivotTable tabId="2" name="PivotTable2"/>
    <pivotTable tabId="2" name="PivotTable1"/>
    <pivotTable tabId="2" name="PivotTable3"/>
    <pivotTable tabId="2" name="PivotTable4"/>
  </pivotTables>
  <data>
    <tabular pivotCacheId="1016328093">
      <items count="7">
        <i x="2" s="1"/>
        <i x="1" s="1"/>
        <i x="3" s="1"/>
        <i x="4" s="1"/>
        <i x="5"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BAD3134-E743-493B-862A-03D0EAB1E687}" sourceName="Year">
  <pivotTables>
    <pivotTable tabId="2" name="PivotTable2"/>
    <pivotTable tabId="2" name="PivotTable1"/>
    <pivotTable tabId="2" name="PivotTable3"/>
    <pivotTable tabId="2" name="PivotTable4"/>
  </pivotTables>
  <data>
    <tabular pivotCacheId="101632809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161315F9-04D1-4FFA-BC01-5099015C32EB}" cache="Slicer_Designation" caption="Designation" rowHeight="234950"/>
  <slicer name="Department" xr10:uid="{1AF88089-2642-48FA-88B4-7A2B6C1C751B}" cache="Slicer_Department" caption="Department" startItem="2" rowHeight="234950"/>
  <slicer name="Year" xr10:uid="{5045D426-B0C2-49F8-B96C-9F77AFCD181A}" cache="Slicer_Year" caption="Year"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B9F8D-DF22-43AA-B5D8-5FFAAAA2EA62}">
  <dimension ref="A1:G107"/>
  <sheetViews>
    <sheetView zoomScale="115" zoomScaleNormal="115" workbookViewId="0">
      <selection activeCell="C25" sqref="C25:C26"/>
    </sheetView>
  </sheetViews>
  <sheetFormatPr defaultRowHeight="14.4" x14ac:dyDescent="0.3"/>
  <cols>
    <col min="1" max="1" width="6.5546875" customWidth="1"/>
    <col min="2" max="2" width="10.44140625" customWidth="1"/>
    <col min="3" max="3" width="16" customWidth="1"/>
    <col min="4" max="4" width="15.33203125" bestFit="1" customWidth="1"/>
    <col min="5" max="5" width="15" bestFit="1" customWidth="1"/>
    <col min="6" max="7" width="10.44140625" customWidth="1"/>
  </cols>
  <sheetData>
    <row r="1" spans="1:7" x14ac:dyDescent="0.3">
      <c r="A1" t="s">
        <v>0</v>
      </c>
      <c r="B1" t="s">
        <v>1</v>
      </c>
      <c r="C1" t="s">
        <v>2</v>
      </c>
      <c r="D1" t="s">
        <v>3</v>
      </c>
      <c r="E1" t="s">
        <v>4</v>
      </c>
      <c r="F1" t="s">
        <v>5</v>
      </c>
      <c r="G1" t="s">
        <v>6</v>
      </c>
    </row>
    <row r="2" spans="1:7" x14ac:dyDescent="0.3">
      <c r="A2">
        <v>1</v>
      </c>
      <c r="B2" t="s">
        <v>7</v>
      </c>
      <c r="C2" t="s">
        <v>127</v>
      </c>
      <c r="D2" t="s">
        <v>8</v>
      </c>
      <c r="E2" t="s">
        <v>9</v>
      </c>
      <c r="F2" s="1">
        <v>42980</v>
      </c>
      <c r="G2">
        <v>420360</v>
      </c>
    </row>
    <row r="3" spans="1:7" x14ac:dyDescent="0.3">
      <c r="A3">
        <f>A2+1</f>
        <v>2</v>
      </c>
      <c r="B3" t="s">
        <v>10</v>
      </c>
      <c r="C3" t="s">
        <v>128</v>
      </c>
      <c r="D3" t="s">
        <v>11</v>
      </c>
      <c r="E3" t="s">
        <v>9</v>
      </c>
      <c r="F3" s="1">
        <v>43080</v>
      </c>
      <c r="G3">
        <v>408504</v>
      </c>
    </row>
    <row r="4" spans="1:7" x14ac:dyDescent="0.3">
      <c r="A4">
        <f t="shared" ref="A4:A67" si="0">A3+1</f>
        <v>3</v>
      </c>
      <c r="B4" t="s">
        <v>12</v>
      </c>
      <c r="C4" t="s">
        <v>129</v>
      </c>
      <c r="D4" t="s">
        <v>11</v>
      </c>
      <c r="E4" t="s">
        <v>9</v>
      </c>
      <c r="F4" s="1">
        <v>43101</v>
      </c>
      <c r="G4">
        <v>505800</v>
      </c>
    </row>
    <row r="5" spans="1:7" x14ac:dyDescent="0.3">
      <c r="A5">
        <f t="shared" si="0"/>
        <v>4</v>
      </c>
      <c r="B5" t="s">
        <v>233</v>
      </c>
      <c r="C5" t="s">
        <v>130</v>
      </c>
      <c r="D5" t="s">
        <v>13</v>
      </c>
      <c r="E5" t="s">
        <v>14</v>
      </c>
      <c r="F5" s="1">
        <v>43172</v>
      </c>
      <c r="G5">
        <v>214272</v>
      </c>
    </row>
    <row r="6" spans="1:7" x14ac:dyDescent="0.3">
      <c r="A6">
        <f t="shared" si="0"/>
        <v>5</v>
      </c>
      <c r="B6" t="s">
        <v>15</v>
      </c>
      <c r="C6" t="s">
        <v>131</v>
      </c>
      <c r="D6" t="s">
        <v>11</v>
      </c>
      <c r="E6" t="s">
        <v>9</v>
      </c>
      <c r="F6" s="1">
        <v>43287</v>
      </c>
      <c r="G6">
        <v>576000</v>
      </c>
    </row>
    <row r="7" spans="1:7" x14ac:dyDescent="0.3">
      <c r="A7">
        <f t="shared" si="0"/>
        <v>6</v>
      </c>
      <c r="B7" t="s">
        <v>16</v>
      </c>
      <c r="C7" t="s">
        <v>132</v>
      </c>
      <c r="D7" t="s">
        <v>13</v>
      </c>
      <c r="E7" t="s">
        <v>17</v>
      </c>
      <c r="F7" s="1">
        <v>43282</v>
      </c>
      <c r="G7">
        <v>420000</v>
      </c>
    </row>
    <row r="8" spans="1:7" x14ac:dyDescent="0.3">
      <c r="A8">
        <f t="shared" si="0"/>
        <v>7</v>
      </c>
      <c r="B8" t="s">
        <v>18</v>
      </c>
      <c r="C8" t="s">
        <v>133</v>
      </c>
      <c r="D8" t="s">
        <v>13</v>
      </c>
      <c r="E8" t="s">
        <v>9</v>
      </c>
      <c r="F8" s="1">
        <v>43466</v>
      </c>
      <c r="G8">
        <v>275760</v>
      </c>
    </row>
    <row r="9" spans="1:7" x14ac:dyDescent="0.3">
      <c r="A9">
        <f t="shared" si="0"/>
        <v>8</v>
      </c>
      <c r="B9" t="s">
        <v>19</v>
      </c>
      <c r="C9" t="s">
        <v>134</v>
      </c>
      <c r="D9" t="s">
        <v>20</v>
      </c>
      <c r="E9" t="s">
        <v>100</v>
      </c>
      <c r="F9" s="1">
        <v>43507</v>
      </c>
      <c r="G9">
        <v>2600004</v>
      </c>
    </row>
    <row r="10" spans="1:7" x14ac:dyDescent="0.3">
      <c r="A10">
        <f t="shared" si="0"/>
        <v>9</v>
      </c>
      <c r="B10" t="s">
        <v>21</v>
      </c>
      <c r="C10" t="s">
        <v>135</v>
      </c>
      <c r="D10" t="s">
        <v>22</v>
      </c>
      <c r="E10" t="s">
        <v>23</v>
      </c>
      <c r="F10" s="1">
        <v>43570</v>
      </c>
      <c r="G10">
        <v>5000004</v>
      </c>
    </row>
    <row r="11" spans="1:7" x14ac:dyDescent="0.3">
      <c r="A11">
        <f t="shared" si="0"/>
        <v>10</v>
      </c>
      <c r="B11" t="s">
        <v>24</v>
      </c>
      <c r="C11" t="s">
        <v>136</v>
      </c>
      <c r="D11" t="s">
        <v>25</v>
      </c>
      <c r="E11" t="s">
        <v>23</v>
      </c>
      <c r="F11" s="1">
        <v>43587</v>
      </c>
      <c r="G11">
        <v>660000</v>
      </c>
    </row>
    <row r="12" spans="1:7" x14ac:dyDescent="0.3">
      <c r="A12">
        <f t="shared" si="0"/>
        <v>11</v>
      </c>
      <c r="B12" t="s">
        <v>26</v>
      </c>
      <c r="C12" t="s">
        <v>137</v>
      </c>
      <c r="D12" t="s">
        <v>13</v>
      </c>
      <c r="E12" t="s">
        <v>27</v>
      </c>
      <c r="F12" s="1">
        <v>43628</v>
      </c>
      <c r="G12">
        <v>365064</v>
      </c>
    </row>
    <row r="13" spans="1:7" x14ac:dyDescent="0.3">
      <c r="A13">
        <f t="shared" si="0"/>
        <v>12</v>
      </c>
      <c r="B13" t="s">
        <v>28</v>
      </c>
      <c r="C13" t="s">
        <v>138</v>
      </c>
      <c r="D13" t="s">
        <v>32</v>
      </c>
      <c r="E13" t="s">
        <v>14</v>
      </c>
      <c r="F13" s="1">
        <v>43617</v>
      </c>
      <c r="G13">
        <v>1006128</v>
      </c>
    </row>
    <row r="14" spans="1:7" x14ac:dyDescent="0.3">
      <c r="A14">
        <f t="shared" si="0"/>
        <v>13</v>
      </c>
      <c r="B14" t="s">
        <v>29</v>
      </c>
      <c r="C14" t="s">
        <v>139</v>
      </c>
      <c r="D14" t="s">
        <v>13</v>
      </c>
      <c r="E14" t="s">
        <v>23</v>
      </c>
      <c r="F14" s="1">
        <v>43690</v>
      </c>
      <c r="G14">
        <v>324000</v>
      </c>
    </row>
    <row r="15" spans="1:7" x14ac:dyDescent="0.3">
      <c r="A15">
        <f t="shared" si="0"/>
        <v>14</v>
      </c>
      <c r="B15" t="s">
        <v>30</v>
      </c>
      <c r="C15" t="s">
        <v>140</v>
      </c>
      <c r="D15" t="s">
        <v>13</v>
      </c>
      <c r="E15" t="s">
        <v>27</v>
      </c>
      <c r="F15" s="1">
        <v>43696</v>
      </c>
      <c r="G15">
        <v>334584</v>
      </c>
    </row>
    <row r="16" spans="1:7" x14ac:dyDescent="0.3">
      <c r="A16">
        <f t="shared" si="0"/>
        <v>15</v>
      </c>
      <c r="B16" t="s">
        <v>31</v>
      </c>
      <c r="C16" t="s">
        <v>141</v>
      </c>
      <c r="D16" t="s">
        <v>32</v>
      </c>
      <c r="E16" t="s">
        <v>33</v>
      </c>
      <c r="F16" s="1">
        <v>43711</v>
      </c>
      <c r="G16">
        <v>1700004</v>
      </c>
    </row>
    <row r="17" spans="1:7" x14ac:dyDescent="0.3">
      <c r="A17">
        <f t="shared" si="0"/>
        <v>16</v>
      </c>
      <c r="B17" t="s">
        <v>34</v>
      </c>
      <c r="C17" t="s">
        <v>142</v>
      </c>
      <c r="D17" t="s">
        <v>13</v>
      </c>
      <c r="E17" t="s">
        <v>17</v>
      </c>
      <c r="F17" s="1">
        <v>43767</v>
      </c>
      <c r="G17">
        <v>288000</v>
      </c>
    </row>
    <row r="18" spans="1:7" x14ac:dyDescent="0.3">
      <c r="A18">
        <f t="shared" si="0"/>
        <v>17</v>
      </c>
      <c r="B18" t="s">
        <v>35</v>
      </c>
      <c r="C18" t="s">
        <v>143</v>
      </c>
      <c r="D18" t="s">
        <v>13</v>
      </c>
      <c r="E18" t="s">
        <v>17</v>
      </c>
      <c r="F18" s="1">
        <v>43752</v>
      </c>
      <c r="G18">
        <v>318096</v>
      </c>
    </row>
    <row r="19" spans="1:7" x14ac:dyDescent="0.3">
      <c r="A19">
        <f t="shared" si="0"/>
        <v>18</v>
      </c>
      <c r="B19" t="s">
        <v>36</v>
      </c>
      <c r="C19" t="s">
        <v>144</v>
      </c>
      <c r="D19" t="s">
        <v>32</v>
      </c>
      <c r="E19" t="s">
        <v>17</v>
      </c>
      <c r="F19" s="1">
        <v>43752</v>
      </c>
      <c r="G19">
        <v>1700004</v>
      </c>
    </row>
    <row r="20" spans="1:7" x14ac:dyDescent="0.3">
      <c r="A20">
        <f t="shared" si="0"/>
        <v>19</v>
      </c>
      <c r="B20" t="s">
        <v>37</v>
      </c>
      <c r="C20" t="s">
        <v>145</v>
      </c>
      <c r="D20" t="s">
        <v>32</v>
      </c>
      <c r="E20" t="s">
        <v>17</v>
      </c>
      <c r="F20" s="1">
        <v>43755</v>
      </c>
      <c r="G20">
        <v>1375008</v>
      </c>
    </row>
    <row r="21" spans="1:7" x14ac:dyDescent="0.3">
      <c r="A21">
        <f t="shared" si="0"/>
        <v>20</v>
      </c>
      <c r="B21" t="s">
        <v>38</v>
      </c>
      <c r="C21" t="s">
        <v>146</v>
      </c>
      <c r="D21" t="s">
        <v>13</v>
      </c>
      <c r="E21" t="s">
        <v>9</v>
      </c>
      <c r="F21" s="1">
        <v>43784</v>
      </c>
      <c r="G21">
        <v>224544</v>
      </c>
    </row>
    <row r="22" spans="1:7" x14ac:dyDescent="0.3">
      <c r="A22">
        <f t="shared" si="0"/>
        <v>21</v>
      </c>
      <c r="B22" t="s">
        <v>39</v>
      </c>
      <c r="C22" t="s">
        <v>147</v>
      </c>
      <c r="D22" t="s">
        <v>32</v>
      </c>
      <c r="E22" t="s">
        <v>17</v>
      </c>
      <c r="F22" s="1">
        <v>43823</v>
      </c>
      <c r="G22">
        <v>1450008</v>
      </c>
    </row>
    <row r="23" spans="1:7" x14ac:dyDescent="0.3">
      <c r="A23">
        <f t="shared" si="0"/>
        <v>22</v>
      </c>
      <c r="B23" t="s">
        <v>40</v>
      </c>
      <c r="C23" t="s">
        <v>148</v>
      </c>
      <c r="D23" t="s">
        <v>32</v>
      </c>
      <c r="E23" t="s">
        <v>33</v>
      </c>
      <c r="F23" s="1">
        <v>43891</v>
      </c>
      <c r="G23">
        <v>1200000</v>
      </c>
    </row>
    <row r="24" spans="1:7" x14ac:dyDescent="0.3">
      <c r="A24">
        <f t="shared" si="0"/>
        <v>23</v>
      </c>
      <c r="B24" t="s">
        <v>41</v>
      </c>
      <c r="C24" t="s">
        <v>149</v>
      </c>
      <c r="D24" t="s">
        <v>13</v>
      </c>
      <c r="E24" t="s">
        <v>17</v>
      </c>
      <c r="F24" s="1">
        <v>43920</v>
      </c>
      <c r="G24">
        <v>323400</v>
      </c>
    </row>
    <row r="25" spans="1:7" x14ac:dyDescent="0.3">
      <c r="A25">
        <f t="shared" si="0"/>
        <v>24</v>
      </c>
      <c r="B25" t="s">
        <v>42</v>
      </c>
      <c r="C25" t="s">
        <v>150</v>
      </c>
      <c r="D25" t="s">
        <v>22</v>
      </c>
      <c r="E25" t="s">
        <v>27</v>
      </c>
      <c r="F25" s="1">
        <v>43930</v>
      </c>
      <c r="G25">
        <v>4150008</v>
      </c>
    </row>
    <row r="26" spans="1:7" x14ac:dyDescent="0.3">
      <c r="A26">
        <f t="shared" si="0"/>
        <v>25</v>
      </c>
      <c r="B26" t="s">
        <v>43</v>
      </c>
      <c r="C26" t="s">
        <v>151</v>
      </c>
      <c r="D26" t="s">
        <v>13</v>
      </c>
      <c r="E26" t="s">
        <v>17</v>
      </c>
      <c r="F26" s="1">
        <v>43957</v>
      </c>
      <c r="G26">
        <v>395400</v>
      </c>
    </row>
    <row r="27" spans="1:7" x14ac:dyDescent="0.3">
      <c r="A27">
        <f t="shared" si="0"/>
        <v>26</v>
      </c>
      <c r="B27" t="s">
        <v>44</v>
      </c>
      <c r="C27" t="s">
        <v>152</v>
      </c>
      <c r="D27" t="s">
        <v>13</v>
      </c>
      <c r="E27" t="s">
        <v>17</v>
      </c>
      <c r="F27" s="1">
        <v>43957</v>
      </c>
      <c r="G27">
        <v>287676</v>
      </c>
    </row>
    <row r="28" spans="1:7" x14ac:dyDescent="0.3">
      <c r="A28">
        <f t="shared" si="0"/>
        <v>27</v>
      </c>
      <c r="B28" t="s">
        <v>45</v>
      </c>
      <c r="C28" t="s">
        <v>153</v>
      </c>
      <c r="D28" t="s">
        <v>8</v>
      </c>
      <c r="E28" t="s">
        <v>23</v>
      </c>
      <c r="F28" s="1">
        <v>43983</v>
      </c>
      <c r="G28">
        <v>540000</v>
      </c>
    </row>
    <row r="29" spans="1:7" x14ac:dyDescent="0.3">
      <c r="A29">
        <f t="shared" si="0"/>
        <v>28</v>
      </c>
      <c r="B29" t="s">
        <v>46</v>
      </c>
      <c r="C29" t="s">
        <v>154</v>
      </c>
      <c r="D29" t="s">
        <v>20</v>
      </c>
      <c r="E29" t="s">
        <v>23</v>
      </c>
      <c r="F29" s="1">
        <v>44011</v>
      </c>
      <c r="G29">
        <v>2500020</v>
      </c>
    </row>
    <row r="30" spans="1:7" x14ac:dyDescent="0.3">
      <c r="A30">
        <f t="shared" si="0"/>
        <v>29</v>
      </c>
      <c r="B30" t="s">
        <v>47</v>
      </c>
      <c r="C30" t="s">
        <v>155</v>
      </c>
      <c r="D30" t="s">
        <v>13</v>
      </c>
      <c r="E30" t="s">
        <v>14</v>
      </c>
      <c r="F30" s="1">
        <v>44025</v>
      </c>
      <c r="G30">
        <v>360000</v>
      </c>
    </row>
    <row r="31" spans="1:7" x14ac:dyDescent="0.3">
      <c r="A31">
        <f t="shared" si="0"/>
        <v>30</v>
      </c>
      <c r="B31" t="s">
        <v>48</v>
      </c>
      <c r="C31" t="s">
        <v>156</v>
      </c>
      <c r="D31" t="s">
        <v>32</v>
      </c>
      <c r="E31" t="s">
        <v>14</v>
      </c>
      <c r="F31" s="1">
        <v>44046</v>
      </c>
      <c r="G31">
        <v>1900008</v>
      </c>
    </row>
    <row r="32" spans="1:7" x14ac:dyDescent="0.3">
      <c r="A32">
        <f t="shared" si="0"/>
        <v>31</v>
      </c>
      <c r="B32" t="s">
        <v>49</v>
      </c>
      <c r="C32" t="s">
        <v>157</v>
      </c>
      <c r="D32" t="s">
        <v>25</v>
      </c>
      <c r="E32" t="s">
        <v>27</v>
      </c>
      <c r="F32" s="1">
        <v>44061</v>
      </c>
      <c r="G32">
        <v>1700004</v>
      </c>
    </row>
    <row r="33" spans="1:7" x14ac:dyDescent="0.3">
      <c r="A33">
        <f t="shared" si="0"/>
        <v>32</v>
      </c>
      <c r="B33" t="s">
        <v>50</v>
      </c>
      <c r="C33" t="s">
        <v>158</v>
      </c>
      <c r="D33" t="s">
        <v>20</v>
      </c>
      <c r="E33" t="s">
        <v>33</v>
      </c>
      <c r="F33" s="1">
        <v>44060</v>
      </c>
      <c r="G33">
        <v>2350008</v>
      </c>
    </row>
    <row r="34" spans="1:7" x14ac:dyDescent="0.3">
      <c r="A34">
        <f t="shared" si="0"/>
        <v>33</v>
      </c>
      <c r="B34" t="s">
        <v>51</v>
      </c>
      <c r="C34" t="s">
        <v>159</v>
      </c>
      <c r="D34" t="s">
        <v>8</v>
      </c>
      <c r="E34" t="s">
        <v>9</v>
      </c>
      <c r="F34" s="1">
        <v>44075</v>
      </c>
      <c r="G34">
        <v>600000</v>
      </c>
    </row>
    <row r="35" spans="1:7" x14ac:dyDescent="0.3">
      <c r="A35">
        <f t="shared" si="0"/>
        <v>34</v>
      </c>
      <c r="B35" t="s">
        <v>52</v>
      </c>
      <c r="C35" t="s">
        <v>160</v>
      </c>
      <c r="D35" t="s">
        <v>25</v>
      </c>
      <c r="E35" t="s">
        <v>17</v>
      </c>
      <c r="F35" s="1">
        <v>44078</v>
      </c>
      <c r="G35">
        <v>550020</v>
      </c>
    </row>
    <row r="36" spans="1:7" x14ac:dyDescent="0.3">
      <c r="A36">
        <f t="shared" si="0"/>
        <v>35</v>
      </c>
      <c r="B36" t="s">
        <v>53</v>
      </c>
      <c r="C36" t="s">
        <v>161</v>
      </c>
      <c r="D36" t="s">
        <v>70</v>
      </c>
      <c r="E36" t="s">
        <v>17</v>
      </c>
      <c r="F36" s="1">
        <v>44078</v>
      </c>
      <c r="G36">
        <v>3100008</v>
      </c>
    </row>
    <row r="37" spans="1:7" x14ac:dyDescent="0.3">
      <c r="A37">
        <f t="shared" si="0"/>
        <v>36</v>
      </c>
      <c r="B37" t="s">
        <v>54</v>
      </c>
      <c r="C37" t="s">
        <v>162</v>
      </c>
      <c r="D37" t="s">
        <v>13</v>
      </c>
      <c r="E37" t="s">
        <v>9</v>
      </c>
      <c r="F37" s="1">
        <v>44084</v>
      </c>
      <c r="G37">
        <v>273084</v>
      </c>
    </row>
    <row r="38" spans="1:7" x14ac:dyDescent="0.3">
      <c r="A38">
        <f t="shared" si="0"/>
        <v>37</v>
      </c>
      <c r="B38" t="s">
        <v>55</v>
      </c>
      <c r="C38" t="s">
        <v>163</v>
      </c>
      <c r="D38" t="s">
        <v>32</v>
      </c>
      <c r="E38" t="s">
        <v>23</v>
      </c>
      <c r="F38" s="1">
        <v>44090</v>
      </c>
      <c r="G38">
        <v>1050000</v>
      </c>
    </row>
    <row r="39" spans="1:7" x14ac:dyDescent="0.3">
      <c r="A39">
        <f t="shared" si="0"/>
        <v>38</v>
      </c>
      <c r="B39" t="s">
        <v>56</v>
      </c>
      <c r="C39" t="s">
        <v>164</v>
      </c>
      <c r="D39" t="s">
        <v>13</v>
      </c>
      <c r="E39" t="s">
        <v>14</v>
      </c>
      <c r="F39" s="1">
        <v>44098</v>
      </c>
      <c r="G39">
        <v>240012</v>
      </c>
    </row>
    <row r="40" spans="1:7" x14ac:dyDescent="0.3">
      <c r="A40">
        <f t="shared" si="0"/>
        <v>39</v>
      </c>
      <c r="B40" t="s">
        <v>57</v>
      </c>
      <c r="C40" t="s">
        <v>165</v>
      </c>
      <c r="D40" t="s">
        <v>11</v>
      </c>
      <c r="E40" t="s">
        <v>9</v>
      </c>
      <c r="F40" s="1">
        <v>44075</v>
      </c>
      <c r="G40">
        <v>455400</v>
      </c>
    </row>
    <row r="41" spans="1:7" x14ac:dyDescent="0.3">
      <c r="A41">
        <f t="shared" si="0"/>
        <v>40</v>
      </c>
      <c r="B41" t="s">
        <v>58</v>
      </c>
      <c r="C41" t="s">
        <v>166</v>
      </c>
      <c r="D41" t="s">
        <v>13</v>
      </c>
      <c r="E41" t="s">
        <v>9</v>
      </c>
      <c r="F41" s="1">
        <v>44109</v>
      </c>
      <c r="G41">
        <v>360000</v>
      </c>
    </row>
    <row r="42" spans="1:7" x14ac:dyDescent="0.3">
      <c r="A42">
        <f t="shared" si="0"/>
        <v>41</v>
      </c>
      <c r="B42" t="s">
        <v>59</v>
      </c>
      <c r="C42" t="s">
        <v>167</v>
      </c>
      <c r="D42" t="s">
        <v>22</v>
      </c>
      <c r="E42" t="s">
        <v>33</v>
      </c>
      <c r="F42" s="1">
        <v>44109</v>
      </c>
      <c r="G42">
        <v>4500000</v>
      </c>
    </row>
    <row r="43" spans="1:7" x14ac:dyDescent="0.3">
      <c r="A43">
        <f t="shared" si="0"/>
        <v>42</v>
      </c>
      <c r="B43" t="s">
        <v>60</v>
      </c>
      <c r="C43" t="s">
        <v>168</v>
      </c>
      <c r="D43" t="s">
        <v>11</v>
      </c>
      <c r="E43" t="s">
        <v>23</v>
      </c>
      <c r="F43" s="1">
        <v>44119</v>
      </c>
      <c r="G43">
        <v>480000</v>
      </c>
    </row>
    <row r="44" spans="1:7" x14ac:dyDescent="0.3">
      <c r="A44">
        <f t="shared" si="0"/>
        <v>43</v>
      </c>
      <c r="B44" t="s">
        <v>61</v>
      </c>
      <c r="C44" t="s">
        <v>169</v>
      </c>
      <c r="D44" t="s">
        <v>13</v>
      </c>
      <c r="E44" t="s">
        <v>17</v>
      </c>
      <c r="F44" s="1">
        <v>44123</v>
      </c>
      <c r="G44">
        <v>342600</v>
      </c>
    </row>
    <row r="45" spans="1:7" x14ac:dyDescent="0.3">
      <c r="A45">
        <f t="shared" si="0"/>
        <v>44</v>
      </c>
      <c r="B45" t="s">
        <v>62</v>
      </c>
      <c r="C45" t="s">
        <v>170</v>
      </c>
      <c r="D45" t="s">
        <v>25</v>
      </c>
      <c r="E45" t="s">
        <v>17</v>
      </c>
      <c r="F45" s="1">
        <v>44126</v>
      </c>
      <c r="G45">
        <v>320004</v>
      </c>
    </row>
    <row r="46" spans="1:7" x14ac:dyDescent="0.3">
      <c r="A46">
        <f t="shared" si="0"/>
        <v>45</v>
      </c>
      <c r="B46" t="s">
        <v>63</v>
      </c>
      <c r="C46" t="s">
        <v>171</v>
      </c>
      <c r="D46" t="s">
        <v>32</v>
      </c>
      <c r="E46" t="s">
        <v>23</v>
      </c>
      <c r="F46" s="1">
        <v>44130</v>
      </c>
      <c r="G46">
        <v>1200000</v>
      </c>
    </row>
    <row r="47" spans="1:7" x14ac:dyDescent="0.3">
      <c r="A47">
        <f t="shared" si="0"/>
        <v>46</v>
      </c>
      <c r="B47" t="s">
        <v>64</v>
      </c>
      <c r="C47" t="s">
        <v>172</v>
      </c>
      <c r="D47" t="s">
        <v>11</v>
      </c>
      <c r="E47" t="s">
        <v>9</v>
      </c>
      <c r="F47" s="1">
        <v>44136</v>
      </c>
      <c r="G47">
        <v>384276</v>
      </c>
    </row>
    <row r="48" spans="1:7" x14ac:dyDescent="0.3">
      <c r="A48">
        <f t="shared" si="0"/>
        <v>47</v>
      </c>
      <c r="B48" t="s">
        <v>65</v>
      </c>
      <c r="C48" t="s">
        <v>173</v>
      </c>
      <c r="D48" t="s">
        <v>25</v>
      </c>
      <c r="E48" t="s">
        <v>23</v>
      </c>
      <c r="F48" s="1">
        <v>44140</v>
      </c>
      <c r="G48">
        <v>425004</v>
      </c>
    </row>
    <row r="49" spans="1:7" x14ac:dyDescent="0.3">
      <c r="A49">
        <f t="shared" si="0"/>
        <v>48</v>
      </c>
      <c r="B49" t="s">
        <v>66</v>
      </c>
      <c r="C49" t="s">
        <v>174</v>
      </c>
      <c r="D49" t="s">
        <v>13</v>
      </c>
      <c r="E49" t="s">
        <v>23</v>
      </c>
      <c r="F49" s="1">
        <v>44144</v>
      </c>
      <c r="G49">
        <v>360000</v>
      </c>
    </row>
    <row r="50" spans="1:7" x14ac:dyDescent="0.3">
      <c r="A50">
        <f t="shared" si="0"/>
        <v>49</v>
      </c>
      <c r="B50" t="s">
        <v>67</v>
      </c>
      <c r="C50" t="s">
        <v>175</v>
      </c>
      <c r="D50" t="s">
        <v>11</v>
      </c>
      <c r="E50" t="s">
        <v>23</v>
      </c>
      <c r="F50" s="1">
        <v>44158</v>
      </c>
      <c r="G50">
        <v>480000</v>
      </c>
    </row>
    <row r="51" spans="1:7" x14ac:dyDescent="0.3">
      <c r="A51">
        <f t="shared" si="0"/>
        <v>50</v>
      </c>
      <c r="B51" t="s">
        <v>68</v>
      </c>
      <c r="C51" t="s">
        <v>176</v>
      </c>
      <c r="D51" t="s">
        <v>25</v>
      </c>
      <c r="E51" t="s">
        <v>23</v>
      </c>
      <c r="F51" s="1">
        <v>44165</v>
      </c>
      <c r="G51">
        <v>840000</v>
      </c>
    </row>
    <row r="52" spans="1:7" x14ac:dyDescent="0.3">
      <c r="A52">
        <f t="shared" si="0"/>
        <v>51</v>
      </c>
      <c r="B52" t="s">
        <v>69</v>
      </c>
      <c r="C52" t="s">
        <v>177</v>
      </c>
      <c r="D52" t="s">
        <v>70</v>
      </c>
      <c r="E52" t="s">
        <v>17</v>
      </c>
      <c r="F52" s="1">
        <v>44165</v>
      </c>
      <c r="G52">
        <v>7500000</v>
      </c>
    </row>
    <row r="53" spans="1:7" x14ac:dyDescent="0.3">
      <c r="A53">
        <f t="shared" si="0"/>
        <v>52</v>
      </c>
      <c r="B53" t="s">
        <v>71</v>
      </c>
      <c r="C53" t="s">
        <v>178</v>
      </c>
      <c r="D53" t="s">
        <v>13</v>
      </c>
      <c r="E53" t="s">
        <v>33</v>
      </c>
      <c r="F53" s="1">
        <v>44167</v>
      </c>
      <c r="G53">
        <v>475008</v>
      </c>
    </row>
    <row r="54" spans="1:7" x14ac:dyDescent="0.3">
      <c r="A54">
        <f t="shared" si="0"/>
        <v>53</v>
      </c>
      <c r="B54" t="s">
        <v>72</v>
      </c>
      <c r="C54" t="s">
        <v>179</v>
      </c>
      <c r="D54" t="s">
        <v>8</v>
      </c>
      <c r="E54" t="s">
        <v>23</v>
      </c>
      <c r="F54" s="1">
        <v>44179</v>
      </c>
      <c r="G54">
        <v>550008</v>
      </c>
    </row>
    <row r="55" spans="1:7" x14ac:dyDescent="0.3">
      <c r="A55">
        <f t="shared" si="0"/>
        <v>54</v>
      </c>
      <c r="B55" t="s">
        <v>73</v>
      </c>
      <c r="C55" t="s">
        <v>180</v>
      </c>
      <c r="D55" t="s">
        <v>11</v>
      </c>
      <c r="E55" t="s">
        <v>23</v>
      </c>
      <c r="F55" s="1">
        <v>44180</v>
      </c>
      <c r="G55">
        <v>350004</v>
      </c>
    </row>
    <row r="56" spans="1:7" x14ac:dyDescent="0.3">
      <c r="A56">
        <f t="shared" si="0"/>
        <v>55</v>
      </c>
      <c r="B56" t="s">
        <v>74</v>
      </c>
      <c r="C56" t="s">
        <v>181</v>
      </c>
      <c r="D56" t="s">
        <v>13</v>
      </c>
      <c r="E56" t="s">
        <v>14</v>
      </c>
      <c r="F56" s="1">
        <v>44186</v>
      </c>
      <c r="G56">
        <v>226872</v>
      </c>
    </row>
    <row r="57" spans="1:7" x14ac:dyDescent="0.3">
      <c r="A57">
        <f t="shared" si="0"/>
        <v>56</v>
      </c>
      <c r="B57" t="s">
        <v>75</v>
      </c>
      <c r="C57" t="s">
        <v>182</v>
      </c>
      <c r="D57" t="s">
        <v>13</v>
      </c>
      <c r="E57" t="s">
        <v>17</v>
      </c>
      <c r="F57" s="1">
        <v>44186</v>
      </c>
      <c r="G57">
        <v>311400</v>
      </c>
    </row>
    <row r="58" spans="1:7" x14ac:dyDescent="0.3">
      <c r="A58">
        <f t="shared" si="0"/>
        <v>57</v>
      </c>
      <c r="B58" t="s">
        <v>76</v>
      </c>
      <c r="C58" t="s">
        <v>183</v>
      </c>
      <c r="D58" t="s">
        <v>25</v>
      </c>
      <c r="E58" t="s">
        <v>27</v>
      </c>
      <c r="F58" s="1">
        <v>44198</v>
      </c>
      <c r="G58">
        <v>1400004</v>
      </c>
    </row>
    <row r="59" spans="1:7" x14ac:dyDescent="0.3">
      <c r="A59">
        <f t="shared" si="0"/>
        <v>58</v>
      </c>
      <c r="B59" t="s">
        <v>77</v>
      </c>
      <c r="C59" t="s">
        <v>184</v>
      </c>
      <c r="D59" t="s">
        <v>22</v>
      </c>
      <c r="E59" t="s">
        <v>9</v>
      </c>
      <c r="F59" s="1">
        <v>44200</v>
      </c>
      <c r="G59">
        <v>4500000</v>
      </c>
    </row>
    <row r="60" spans="1:7" x14ac:dyDescent="0.3">
      <c r="A60">
        <f t="shared" si="0"/>
        <v>59</v>
      </c>
      <c r="B60" t="s">
        <v>78</v>
      </c>
      <c r="C60" t="s">
        <v>185</v>
      </c>
      <c r="D60" t="s">
        <v>20</v>
      </c>
      <c r="E60" t="s">
        <v>17</v>
      </c>
      <c r="F60" s="1">
        <v>44201</v>
      </c>
      <c r="G60">
        <v>1900008</v>
      </c>
    </row>
    <row r="61" spans="1:7" x14ac:dyDescent="0.3">
      <c r="A61">
        <f t="shared" si="0"/>
        <v>60</v>
      </c>
      <c r="B61" t="s">
        <v>79</v>
      </c>
      <c r="C61" t="s">
        <v>186</v>
      </c>
      <c r="D61" t="s">
        <v>13</v>
      </c>
      <c r="E61" t="s">
        <v>17</v>
      </c>
      <c r="F61" s="1">
        <v>44197</v>
      </c>
      <c r="G61">
        <v>327000</v>
      </c>
    </row>
    <row r="62" spans="1:7" x14ac:dyDescent="0.3">
      <c r="A62">
        <f t="shared" si="0"/>
        <v>61</v>
      </c>
      <c r="B62" t="s">
        <v>80</v>
      </c>
      <c r="C62" t="s">
        <v>187</v>
      </c>
      <c r="D62" t="s">
        <v>8</v>
      </c>
      <c r="E62" t="s">
        <v>17</v>
      </c>
      <c r="F62" s="1">
        <v>44207</v>
      </c>
      <c r="G62">
        <v>400008</v>
      </c>
    </row>
    <row r="63" spans="1:7" x14ac:dyDescent="0.3">
      <c r="A63">
        <f t="shared" si="0"/>
        <v>62</v>
      </c>
      <c r="B63" t="s">
        <v>81</v>
      </c>
      <c r="C63" t="s">
        <v>188</v>
      </c>
      <c r="D63" t="s">
        <v>32</v>
      </c>
      <c r="E63" t="s">
        <v>33</v>
      </c>
      <c r="F63" s="1">
        <v>44207</v>
      </c>
      <c r="G63">
        <v>1000008</v>
      </c>
    </row>
    <row r="64" spans="1:7" x14ac:dyDescent="0.3">
      <c r="A64">
        <f t="shared" si="0"/>
        <v>63</v>
      </c>
      <c r="B64" t="s">
        <v>82</v>
      </c>
      <c r="C64" t="s">
        <v>189</v>
      </c>
      <c r="D64" t="s">
        <v>13</v>
      </c>
      <c r="E64" t="s">
        <v>33</v>
      </c>
      <c r="F64" s="1">
        <v>44207</v>
      </c>
      <c r="G64">
        <v>475008</v>
      </c>
    </row>
    <row r="65" spans="1:7" x14ac:dyDescent="0.3">
      <c r="A65">
        <f t="shared" si="0"/>
        <v>64</v>
      </c>
      <c r="B65" t="s">
        <v>83</v>
      </c>
      <c r="C65" t="s">
        <v>190</v>
      </c>
      <c r="D65" t="s">
        <v>13</v>
      </c>
      <c r="E65" t="s">
        <v>17</v>
      </c>
      <c r="F65" s="1">
        <v>44207</v>
      </c>
      <c r="G65">
        <v>407400</v>
      </c>
    </row>
    <row r="66" spans="1:7" x14ac:dyDescent="0.3">
      <c r="A66">
        <f t="shared" si="0"/>
        <v>65</v>
      </c>
      <c r="B66" t="s">
        <v>84</v>
      </c>
      <c r="C66" t="s">
        <v>191</v>
      </c>
      <c r="D66" t="s">
        <v>13</v>
      </c>
      <c r="E66" t="s">
        <v>17</v>
      </c>
      <c r="F66" s="1">
        <v>44207</v>
      </c>
      <c r="G66">
        <v>347400</v>
      </c>
    </row>
    <row r="67" spans="1:7" x14ac:dyDescent="0.3">
      <c r="A67">
        <f t="shared" si="0"/>
        <v>66</v>
      </c>
      <c r="B67" t="s">
        <v>85</v>
      </c>
      <c r="C67" t="s">
        <v>192</v>
      </c>
      <c r="D67" t="s">
        <v>13</v>
      </c>
      <c r="E67" t="s">
        <v>17</v>
      </c>
      <c r="F67" s="1">
        <v>44223</v>
      </c>
      <c r="G67">
        <v>345000</v>
      </c>
    </row>
    <row r="68" spans="1:7" x14ac:dyDescent="0.3">
      <c r="A68">
        <f t="shared" ref="A68:A107" si="1">A67+1</f>
        <v>67</v>
      </c>
      <c r="B68" t="s">
        <v>86</v>
      </c>
      <c r="C68" t="s">
        <v>193</v>
      </c>
      <c r="D68" t="s">
        <v>20</v>
      </c>
      <c r="E68" t="s">
        <v>33</v>
      </c>
      <c r="F68" s="1">
        <v>44228</v>
      </c>
      <c r="G68">
        <v>3600000</v>
      </c>
    </row>
    <row r="69" spans="1:7" x14ac:dyDescent="0.3">
      <c r="A69">
        <f t="shared" si="1"/>
        <v>68</v>
      </c>
      <c r="B69" t="s">
        <v>87</v>
      </c>
      <c r="C69" t="s">
        <v>194</v>
      </c>
      <c r="D69" t="s">
        <v>25</v>
      </c>
      <c r="E69" t="s">
        <v>14</v>
      </c>
      <c r="F69" s="1">
        <v>44228</v>
      </c>
      <c r="G69">
        <v>610008</v>
      </c>
    </row>
    <row r="70" spans="1:7" x14ac:dyDescent="0.3">
      <c r="A70">
        <f t="shared" si="1"/>
        <v>69</v>
      </c>
      <c r="B70" t="s">
        <v>88</v>
      </c>
      <c r="C70" t="s">
        <v>195</v>
      </c>
      <c r="D70" t="s">
        <v>22</v>
      </c>
      <c r="E70" t="s">
        <v>14</v>
      </c>
      <c r="F70" s="1">
        <v>44242</v>
      </c>
      <c r="G70">
        <v>4850004</v>
      </c>
    </row>
    <row r="71" spans="1:7" x14ac:dyDescent="0.3">
      <c r="A71">
        <f t="shared" si="1"/>
        <v>70</v>
      </c>
      <c r="B71" t="s">
        <v>89</v>
      </c>
      <c r="C71" t="s">
        <v>196</v>
      </c>
      <c r="D71" t="s">
        <v>13</v>
      </c>
      <c r="E71" t="s">
        <v>9</v>
      </c>
      <c r="F71" s="1">
        <v>44242</v>
      </c>
      <c r="G71">
        <v>335400</v>
      </c>
    </row>
    <row r="72" spans="1:7" x14ac:dyDescent="0.3">
      <c r="A72">
        <f t="shared" si="1"/>
        <v>71</v>
      </c>
      <c r="B72" t="s">
        <v>90</v>
      </c>
      <c r="C72" t="s">
        <v>197</v>
      </c>
      <c r="D72" t="s">
        <v>11</v>
      </c>
      <c r="E72" t="s">
        <v>9</v>
      </c>
      <c r="F72" s="1">
        <v>44243</v>
      </c>
      <c r="G72">
        <v>500004</v>
      </c>
    </row>
    <row r="73" spans="1:7" x14ac:dyDescent="0.3">
      <c r="A73">
        <f t="shared" si="1"/>
        <v>72</v>
      </c>
      <c r="B73" t="s">
        <v>91</v>
      </c>
      <c r="C73" t="s">
        <v>198</v>
      </c>
      <c r="D73" t="s">
        <v>32</v>
      </c>
      <c r="E73" t="s">
        <v>9</v>
      </c>
      <c r="F73" s="1">
        <v>44251</v>
      </c>
      <c r="G73">
        <v>1400004</v>
      </c>
    </row>
    <row r="74" spans="1:7" x14ac:dyDescent="0.3">
      <c r="A74">
        <f t="shared" si="1"/>
        <v>73</v>
      </c>
      <c r="B74" t="s">
        <v>92</v>
      </c>
      <c r="C74" t="s">
        <v>199</v>
      </c>
      <c r="D74" t="s">
        <v>13</v>
      </c>
      <c r="E74" t="s">
        <v>14</v>
      </c>
      <c r="F74" s="1">
        <v>44252</v>
      </c>
      <c r="G74">
        <v>210636</v>
      </c>
    </row>
    <row r="75" spans="1:7" x14ac:dyDescent="0.3">
      <c r="A75">
        <f t="shared" si="1"/>
        <v>74</v>
      </c>
      <c r="B75" t="s">
        <v>93</v>
      </c>
      <c r="C75" t="s">
        <v>200</v>
      </c>
      <c r="D75" t="s">
        <v>13</v>
      </c>
      <c r="E75" t="s">
        <v>17</v>
      </c>
      <c r="F75" s="1">
        <v>44252</v>
      </c>
      <c r="G75">
        <v>311400</v>
      </c>
    </row>
    <row r="76" spans="1:7" x14ac:dyDescent="0.3">
      <c r="A76">
        <f t="shared" si="1"/>
        <v>75</v>
      </c>
      <c r="B76" t="s">
        <v>94</v>
      </c>
      <c r="C76" t="s">
        <v>201</v>
      </c>
      <c r="D76" t="s">
        <v>25</v>
      </c>
      <c r="E76" t="s">
        <v>17</v>
      </c>
      <c r="F76" s="1">
        <v>44252</v>
      </c>
      <c r="G76">
        <v>825000</v>
      </c>
    </row>
    <row r="77" spans="1:7" x14ac:dyDescent="0.3">
      <c r="A77">
        <f t="shared" si="1"/>
        <v>76</v>
      </c>
      <c r="B77" t="s">
        <v>95</v>
      </c>
      <c r="C77" t="s">
        <v>202</v>
      </c>
      <c r="D77" t="s">
        <v>13</v>
      </c>
      <c r="E77" t="s">
        <v>23</v>
      </c>
      <c r="F77" s="1">
        <v>44249</v>
      </c>
      <c r="G77">
        <v>293160</v>
      </c>
    </row>
    <row r="78" spans="1:7" x14ac:dyDescent="0.3">
      <c r="A78">
        <f t="shared" si="1"/>
        <v>77</v>
      </c>
      <c r="B78" t="s">
        <v>96</v>
      </c>
      <c r="C78" t="s">
        <v>203</v>
      </c>
      <c r="D78" t="s">
        <v>25</v>
      </c>
      <c r="E78" t="s">
        <v>9</v>
      </c>
      <c r="F78" s="1">
        <v>44256</v>
      </c>
      <c r="G78">
        <v>800004</v>
      </c>
    </row>
    <row r="79" spans="1:7" x14ac:dyDescent="0.3">
      <c r="A79">
        <f t="shared" si="1"/>
        <v>78</v>
      </c>
      <c r="B79" t="s">
        <v>97</v>
      </c>
      <c r="C79" t="s">
        <v>204</v>
      </c>
      <c r="D79" t="s">
        <v>11</v>
      </c>
      <c r="E79" t="s">
        <v>9</v>
      </c>
      <c r="F79" s="1">
        <v>44270</v>
      </c>
      <c r="G79">
        <v>440004</v>
      </c>
    </row>
    <row r="80" spans="1:7" x14ac:dyDescent="0.3">
      <c r="A80">
        <f t="shared" si="1"/>
        <v>79</v>
      </c>
      <c r="B80" t="s">
        <v>98</v>
      </c>
      <c r="C80" t="s">
        <v>205</v>
      </c>
      <c r="D80" t="s">
        <v>25</v>
      </c>
      <c r="E80" t="s">
        <v>14</v>
      </c>
      <c r="F80" s="1">
        <v>44287</v>
      </c>
      <c r="G80">
        <v>1350000</v>
      </c>
    </row>
    <row r="81" spans="1:7" x14ac:dyDescent="0.3">
      <c r="A81">
        <f t="shared" si="1"/>
        <v>80</v>
      </c>
      <c r="B81" t="s">
        <v>99</v>
      </c>
      <c r="C81" t="s">
        <v>206</v>
      </c>
      <c r="D81" t="s">
        <v>25</v>
      </c>
      <c r="E81" t="s">
        <v>17</v>
      </c>
      <c r="F81" s="1">
        <v>44286</v>
      </c>
      <c r="G81">
        <v>1200000</v>
      </c>
    </row>
    <row r="82" spans="1:7" x14ac:dyDescent="0.3">
      <c r="A82">
        <f t="shared" si="1"/>
        <v>81</v>
      </c>
      <c r="B82" t="s">
        <v>101</v>
      </c>
      <c r="C82" t="s">
        <v>207</v>
      </c>
      <c r="D82" t="s">
        <v>25</v>
      </c>
      <c r="E82" t="s">
        <v>27</v>
      </c>
      <c r="F82" s="1">
        <v>44298</v>
      </c>
      <c r="G82">
        <v>1450008</v>
      </c>
    </row>
    <row r="83" spans="1:7" x14ac:dyDescent="0.3">
      <c r="A83">
        <f t="shared" si="1"/>
        <v>82</v>
      </c>
      <c r="B83" t="s">
        <v>102</v>
      </c>
      <c r="C83" t="s">
        <v>208</v>
      </c>
      <c r="D83" t="s">
        <v>20</v>
      </c>
      <c r="E83" t="s">
        <v>23</v>
      </c>
      <c r="F83" s="1">
        <v>44298</v>
      </c>
      <c r="G83">
        <v>1500000</v>
      </c>
    </row>
    <row r="84" spans="1:7" x14ac:dyDescent="0.3">
      <c r="A84">
        <f t="shared" si="1"/>
        <v>83</v>
      </c>
      <c r="B84" t="s">
        <v>103</v>
      </c>
      <c r="C84" t="s">
        <v>209</v>
      </c>
      <c r="D84" t="s">
        <v>8</v>
      </c>
      <c r="E84" t="s">
        <v>17</v>
      </c>
      <c r="F84" s="1">
        <v>44232</v>
      </c>
      <c r="G84">
        <v>450000</v>
      </c>
    </row>
    <row r="85" spans="1:7" x14ac:dyDescent="0.3">
      <c r="A85">
        <f t="shared" si="1"/>
        <v>84</v>
      </c>
      <c r="B85" t="s">
        <v>104</v>
      </c>
      <c r="C85" t="s">
        <v>210</v>
      </c>
      <c r="D85" t="s">
        <v>13</v>
      </c>
      <c r="E85" t="s">
        <v>17</v>
      </c>
      <c r="F85" s="1">
        <v>44273</v>
      </c>
      <c r="G85">
        <v>325080</v>
      </c>
    </row>
    <row r="86" spans="1:7" x14ac:dyDescent="0.3">
      <c r="A86">
        <f t="shared" si="1"/>
        <v>85</v>
      </c>
      <c r="B86" t="s">
        <v>105</v>
      </c>
      <c r="C86" t="s">
        <v>211</v>
      </c>
      <c r="D86" t="s">
        <v>13</v>
      </c>
      <c r="E86" t="s">
        <v>27</v>
      </c>
      <c r="F86" s="1">
        <v>44291</v>
      </c>
      <c r="G86">
        <v>443400</v>
      </c>
    </row>
    <row r="87" spans="1:7" x14ac:dyDescent="0.3">
      <c r="A87">
        <f t="shared" si="1"/>
        <v>86</v>
      </c>
      <c r="B87" t="s">
        <v>106</v>
      </c>
      <c r="C87" t="s">
        <v>212</v>
      </c>
      <c r="D87" t="s">
        <v>25</v>
      </c>
      <c r="E87" t="s">
        <v>27</v>
      </c>
      <c r="F87" s="1">
        <v>44291</v>
      </c>
      <c r="G87">
        <v>1100004</v>
      </c>
    </row>
    <row r="88" spans="1:7" x14ac:dyDescent="0.3">
      <c r="A88">
        <f t="shared" si="1"/>
        <v>87</v>
      </c>
      <c r="B88" t="s">
        <v>107</v>
      </c>
      <c r="C88" t="s">
        <v>213</v>
      </c>
      <c r="D88" t="s">
        <v>13</v>
      </c>
      <c r="E88" t="s">
        <v>17</v>
      </c>
      <c r="F88" s="1">
        <v>44291</v>
      </c>
      <c r="G88">
        <v>347400</v>
      </c>
    </row>
    <row r="89" spans="1:7" x14ac:dyDescent="0.3">
      <c r="A89">
        <f t="shared" si="1"/>
        <v>88</v>
      </c>
      <c r="B89" t="s">
        <v>108</v>
      </c>
      <c r="C89" t="s">
        <v>214</v>
      </c>
      <c r="D89" t="s">
        <v>13</v>
      </c>
      <c r="E89" t="s">
        <v>17</v>
      </c>
      <c r="F89" s="1">
        <v>44301</v>
      </c>
      <c r="G89">
        <v>371400</v>
      </c>
    </row>
    <row r="90" spans="1:7" x14ac:dyDescent="0.3">
      <c r="A90">
        <f t="shared" si="1"/>
        <v>89</v>
      </c>
      <c r="B90" t="s">
        <v>109</v>
      </c>
      <c r="C90" t="s">
        <v>215</v>
      </c>
      <c r="D90" t="s">
        <v>32</v>
      </c>
      <c r="E90" t="s">
        <v>14</v>
      </c>
      <c r="F90" s="1">
        <v>44305</v>
      </c>
      <c r="G90">
        <v>2160000</v>
      </c>
    </row>
    <row r="91" spans="1:7" x14ac:dyDescent="0.3">
      <c r="A91">
        <f t="shared" si="1"/>
        <v>90</v>
      </c>
      <c r="B91" t="s">
        <v>110</v>
      </c>
      <c r="C91" t="s">
        <v>216</v>
      </c>
      <c r="D91" t="s">
        <v>11</v>
      </c>
      <c r="E91" t="s">
        <v>17</v>
      </c>
      <c r="F91" s="1">
        <v>44303</v>
      </c>
      <c r="G91">
        <v>407400</v>
      </c>
    </row>
    <row r="92" spans="1:7" x14ac:dyDescent="0.3">
      <c r="A92">
        <f t="shared" si="1"/>
        <v>91</v>
      </c>
      <c r="B92" t="s">
        <v>111</v>
      </c>
      <c r="C92" t="s">
        <v>217</v>
      </c>
      <c r="D92" t="s">
        <v>13</v>
      </c>
      <c r="E92" t="s">
        <v>17</v>
      </c>
      <c r="F92" s="1">
        <v>44307</v>
      </c>
      <c r="G92">
        <v>347400</v>
      </c>
    </row>
    <row r="93" spans="1:7" x14ac:dyDescent="0.3">
      <c r="A93">
        <f t="shared" si="1"/>
        <v>92</v>
      </c>
      <c r="B93" t="s">
        <v>112</v>
      </c>
      <c r="C93" t="s">
        <v>218</v>
      </c>
      <c r="D93" t="s">
        <v>11</v>
      </c>
      <c r="E93" t="s">
        <v>17</v>
      </c>
      <c r="F93" s="1">
        <v>44309</v>
      </c>
      <c r="G93">
        <v>384000</v>
      </c>
    </row>
    <row r="94" spans="1:7" x14ac:dyDescent="0.3">
      <c r="A94">
        <f t="shared" si="1"/>
        <v>93</v>
      </c>
      <c r="B94" t="s">
        <v>113</v>
      </c>
      <c r="C94" t="s">
        <v>219</v>
      </c>
      <c r="D94" t="s">
        <v>32</v>
      </c>
      <c r="E94" t="s">
        <v>9</v>
      </c>
      <c r="F94" s="1">
        <v>44312</v>
      </c>
      <c r="G94">
        <v>1450008</v>
      </c>
    </row>
    <row r="95" spans="1:7" x14ac:dyDescent="0.3">
      <c r="A95">
        <f t="shared" si="1"/>
        <v>94</v>
      </c>
      <c r="B95" t="s">
        <v>114</v>
      </c>
      <c r="C95" t="s">
        <v>220</v>
      </c>
      <c r="D95" t="s">
        <v>13</v>
      </c>
      <c r="E95" t="s">
        <v>23</v>
      </c>
      <c r="F95" s="1">
        <v>44313</v>
      </c>
      <c r="G95">
        <v>359400</v>
      </c>
    </row>
    <row r="96" spans="1:7" x14ac:dyDescent="0.3">
      <c r="A96">
        <f t="shared" si="1"/>
        <v>95</v>
      </c>
      <c r="B96" t="s">
        <v>115</v>
      </c>
      <c r="C96" t="s">
        <v>221</v>
      </c>
      <c r="D96" t="s">
        <v>13</v>
      </c>
      <c r="E96" t="s">
        <v>17</v>
      </c>
      <c r="F96" s="1">
        <v>44319</v>
      </c>
      <c r="G96">
        <v>347400</v>
      </c>
    </row>
    <row r="97" spans="1:7" x14ac:dyDescent="0.3">
      <c r="A97">
        <f t="shared" si="1"/>
        <v>96</v>
      </c>
      <c r="B97" t="s">
        <v>116</v>
      </c>
      <c r="C97" t="s">
        <v>222</v>
      </c>
      <c r="D97" t="s">
        <v>25</v>
      </c>
      <c r="E97" t="s">
        <v>23</v>
      </c>
      <c r="F97" s="1">
        <v>44319</v>
      </c>
      <c r="G97">
        <v>970008</v>
      </c>
    </row>
    <row r="98" spans="1:7" x14ac:dyDescent="0.3">
      <c r="A98">
        <f t="shared" si="1"/>
        <v>97</v>
      </c>
      <c r="B98" t="s">
        <v>117</v>
      </c>
      <c r="C98" t="s">
        <v>223</v>
      </c>
      <c r="D98" t="s">
        <v>13</v>
      </c>
      <c r="E98" t="s">
        <v>17</v>
      </c>
      <c r="F98" s="1">
        <v>44320</v>
      </c>
      <c r="G98">
        <v>389400</v>
      </c>
    </row>
    <row r="99" spans="1:7" x14ac:dyDescent="0.3">
      <c r="A99">
        <f t="shared" si="1"/>
        <v>98</v>
      </c>
      <c r="B99" t="s">
        <v>118</v>
      </c>
      <c r="C99" t="s">
        <v>224</v>
      </c>
      <c r="D99" t="s">
        <v>20</v>
      </c>
      <c r="E99" t="s">
        <v>100</v>
      </c>
      <c r="F99" s="1">
        <v>44326</v>
      </c>
      <c r="G99">
        <v>2600004</v>
      </c>
    </row>
    <row r="100" spans="1:7" x14ac:dyDescent="0.3">
      <c r="A100">
        <f t="shared" si="1"/>
        <v>99</v>
      </c>
      <c r="B100" t="s">
        <v>119</v>
      </c>
      <c r="C100" t="s">
        <v>225</v>
      </c>
      <c r="D100" t="s">
        <v>25</v>
      </c>
      <c r="E100" t="s">
        <v>17</v>
      </c>
      <c r="F100" s="1">
        <v>44326</v>
      </c>
      <c r="G100">
        <v>1500000</v>
      </c>
    </row>
    <row r="101" spans="1:7" x14ac:dyDescent="0.3">
      <c r="A101">
        <f t="shared" si="1"/>
        <v>100</v>
      </c>
      <c r="B101" t="s">
        <v>120</v>
      </c>
      <c r="C101" t="s">
        <v>226</v>
      </c>
      <c r="D101" t="s">
        <v>13</v>
      </c>
      <c r="E101" t="s">
        <v>17</v>
      </c>
      <c r="F101" s="1">
        <v>44328</v>
      </c>
      <c r="G101">
        <v>267924</v>
      </c>
    </row>
    <row r="102" spans="1:7" x14ac:dyDescent="0.3">
      <c r="A102">
        <f t="shared" si="1"/>
        <v>101</v>
      </c>
      <c r="B102" t="s">
        <v>121</v>
      </c>
      <c r="C102" t="s">
        <v>227</v>
      </c>
      <c r="D102" t="s">
        <v>20</v>
      </c>
      <c r="E102" t="s">
        <v>9</v>
      </c>
      <c r="F102" s="1">
        <v>44330</v>
      </c>
      <c r="G102">
        <v>3050004</v>
      </c>
    </row>
    <row r="103" spans="1:7" x14ac:dyDescent="0.3">
      <c r="A103">
        <f t="shared" si="1"/>
        <v>102</v>
      </c>
      <c r="B103" t="s">
        <v>122</v>
      </c>
      <c r="C103" t="s">
        <v>228</v>
      </c>
      <c r="D103" t="s">
        <v>13</v>
      </c>
      <c r="E103" t="s">
        <v>23</v>
      </c>
      <c r="F103" s="1">
        <v>44333</v>
      </c>
      <c r="G103">
        <v>359400</v>
      </c>
    </row>
    <row r="104" spans="1:7" x14ac:dyDescent="0.3">
      <c r="A104">
        <f t="shared" si="1"/>
        <v>103</v>
      </c>
      <c r="B104" t="s">
        <v>123</v>
      </c>
      <c r="C104" t="s">
        <v>229</v>
      </c>
      <c r="D104" t="s">
        <v>25</v>
      </c>
      <c r="E104" t="s">
        <v>14</v>
      </c>
      <c r="F104" s="1">
        <v>44333</v>
      </c>
      <c r="G104">
        <v>1500000</v>
      </c>
    </row>
    <row r="105" spans="1:7" x14ac:dyDescent="0.3">
      <c r="A105">
        <f t="shared" si="1"/>
        <v>104</v>
      </c>
      <c r="B105" t="s">
        <v>124</v>
      </c>
      <c r="C105" t="s">
        <v>230</v>
      </c>
      <c r="D105" t="s">
        <v>11</v>
      </c>
      <c r="E105" t="s">
        <v>23</v>
      </c>
      <c r="F105" s="1">
        <v>44333</v>
      </c>
      <c r="G105">
        <v>480000</v>
      </c>
    </row>
    <row r="106" spans="1:7" x14ac:dyDescent="0.3">
      <c r="A106">
        <f t="shared" si="1"/>
        <v>105</v>
      </c>
      <c r="B106" t="s">
        <v>125</v>
      </c>
      <c r="C106" t="s">
        <v>231</v>
      </c>
      <c r="D106" t="s">
        <v>32</v>
      </c>
      <c r="E106" t="s">
        <v>23</v>
      </c>
      <c r="F106" s="1">
        <v>44333</v>
      </c>
      <c r="G106">
        <v>1910004</v>
      </c>
    </row>
    <row r="107" spans="1:7" x14ac:dyDescent="0.3">
      <c r="A107">
        <f t="shared" si="1"/>
        <v>106</v>
      </c>
      <c r="B107" t="s">
        <v>126</v>
      </c>
      <c r="C107" t="s">
        <v>232</v>
      </c>
      <c r="D107" t="s">
        <v>11</v>
      </c>
      <c r="E107" t="s">
        <v>17</v>
      </c>
      <c r="F107" s="1">
        <v>44333</v>
      </c>
      <c r="G107">
        <v>347400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E4E57-52A7-408D-B41B-6C45D6713769}">
  <dimension ref="A1:J107"/>
  <sheetViews>
    <sheetView zoomScale="115" zoomScaleNormal="115" workbookViewId="0">
      <selection activeCell="I1" sqref="I1:I1048576"/>
    </sheetView>
  </sheetViews>
  <sheetFormatPr defaultRowHeight="14.4" x14ac:dyDescent="0.3"/>
  <cols>
    <col min="1" max="1" width="6.5546875" customWidth="1"/>
    <col min="2" max="2" width="10.44140625" customWidth="1"/>
    <col min="3" max="3" width="16" customWidth="1"/>
    <col min="4" max="4" width="15.33203125" bestFit="1" customWidth="1"/>
    <col min="5" max="5" width="15" bestFit="1" customWidth="1"/>
    <col min="6" max="7" width="10.44140625" customWidth="1"/>
    <col min="8" max="8" width="14.88671875" bestFit="1" customWidth="1"/>
    <col min="9" max="9" width="10.44140625" customWidth="1"/>
    <col min="10" max="10" width="11" bestFit="1" customWidth="1"/>
  </cols>
  <sheetData>
    <row r="1" spans="1:10" x14ac:dyDescent="0.3">
      <c r="A1" s="2" t="s">
        <v>0</v>
      </c>
      <c r="B1" s="2" t="s">
        <v>1</v>
      </c>
      <c r="C1" s="2" t="s">
        <v>2</v>
      </c>
      <c r="D1" s="2" t="s">
        <v>3</v>
      </c>
      <c r="E1" s="2" t="s">
        <v>4</v>
      </c>
      <c r="F1" s="2" t="s">
        <v>5</v>
      </c>
      <c r="G1" s="2" t="s">
        <v>251</v>
      </c>
      <c r="H1" s="2" t="s">
        <v>252</v>
      </c>
      <c r="I1" s="2" t="s">
        <v>6</v>
      </c>
      <c r="J1" s="2" t="s">
        <v>243</v>
      </c>
    </row>
    <row r="2" spans="1:10" x14ac:dyDescent="0.3">
      <c r="A2">
        <v>1</v>
      </c>
      <c r="B2" t="s">
        <v>7</v>
      </c>
      <c r="C2" t="s">
        <v>127</v>
      </c>
      <c r="D2" t="s">
        <v>8</v>
      </c>
      <c r="E2" t="s">
        <v>9</v>
      </c>
      <c r="F2" s="1">
        <v>42980</v>
      </c>
      <c r="G2" s="1" t="str">
        <f>TEXT($F2,"YYYY")</f>
        <v>2017</v>
      </c>
      <c r="H2" s="4">
        <f>YEAR($F2)</f>
        <v>2017</v>
      </c>
      <c r="I2">
        <v>420360</v>
      </c>
      <c r="J2" s="3">
        <f>$I2/100000</f>
        <v>4.2035999999999998</v>
      </c>
    </row>
    <row r="3" spans="1:10" x14ac:dyDescent="0.3">
      <c r="A3">
        <f>A2+1</f>
        <v>2</v>
      </c>
      <c r="B3" t="s">
        <v>10</v>
      </c>
      <c r="C3" t="s">
        <v>128</v>
      </c>
      <c r="D3" t="s">
        <v>11</v>
      </c>
      <c r="E3" t="s">
        <v>9</v>
      </c>
      <c r="F3" s="1">
        <v>43080</v>
      </c>
      <c r="G3" s="1" t="str">
        <f t="shared" ref="G3:G66" si="0">TEXT($F3,"YYYY")</f>
        <v>2017</v>
      </c>
      <c r="H3" s="4">
        <f t="shared" ref="H3:H66" si="1">YEAR($F3)</f>
        <v>2017</v>
      </c>
      <c r="I3">
        <v>408504</v>
      </c>
      <c r="J3" s="3">
        <f t="shared" ref="J3:J66" si="2">$I3/100000</f>
        <v>4.0850400000000002</v>
      </c>
    </row>
    <row r="4" spans="1:10" x14ac:dyDescent="0.3">
      <c r="A4">
        <f t="shared" ref="A4:A67" si="3">A3+1</f>
        <v>3</v>
      </c>
      <c r="B4" t="s">
        <v>12</v>
      </c>
      <c r="C4" t="s">
        <v>129</v>
      </c>
      <c r="D4" t="s">
        <v>11</v>
      </c>
      <c r="E4" t="s">
        <v>9</v>
      </c>
      <c r="F4" s="1">
        <v>43101</v>
      </c>
      <c r="G4" s="1" t="str">
        <f t="shared" si="0"/>
        <v>2018</v>
      </c>
      <c r="H4" s="4">
        <f t="shared" si="1"/>
        <v>2018</v>
      </c>
      <c r="I4">
        <v>505800</v>
      </c>
      <c r="J4" s="3">
        <f t="shared" si="2"/>
        <v>5.0579999999999998</v>
      </c>
    </row>
    <row r="5" spans="1:10" x14ac:dyDescent="0.3">
      <c r="A5">
        <f t="shared" si="3"/>
        <v>4</v>
      </c>
      <c r="B5" t="s">
        <v>233</v>
      </c>
      <c r="C5" t="s">
        <v>130</v>
      </c>
      <c r="D5" t="s">
        <v>13</v>
      </c>
      <c r="E5" t="s">
        <v>14</v>
      </c>
      <c r="F5" s="1">
        <v>43172</v>
      </c>
      <c r="G5" s="1" t="str">
        <f t="shared" si="0"/>
        <v>2018</v>
      </c>
      <c r="H5" s="4">
        <f t="shared" si="1"/>
        <v>2018</v>
      </c>
      <c r="I5">
        <v>214272</v>
      </c>
      <c r="J5" s="3">
        <f t="shared" si="2"/>
        <v>2.1427200000000002</v>
      </c>
    </row>
    <row r="6" spans="1:10" x14ac:dyDescent="0.3">
      <c r="A6">
        <f t="shared" si="3"/>
        <v>5</v>
      </c>
      <c r="B6" t="s">
        <v>15</v>
      </c>
      <c r="C6" t="s">
        <v>131</v>
      </c>
      <c r="D6" t="s">
        <v>11</v>
      </c>
      <c r="E6" t="s">
        <v>9</v>
      </c>
      <c r="F6" s="1">
        <v>43287</v>
      </c>
      <c r="G6" s="1" t="str">
        <f t="shared" si="0"/>
        <v>2018</v>
      </c>
      <c r="H6" s="4">
        <f t="shared" si="1"/>
        <v>2018</v>
      </c>
      <c r="I6">
        <v>576000</v>
      </c>
      <c r="J6" s="3">
        <f t="shared" si="2"/>
        <v>5.76</v>
      </c>
    </row>
    <row r="7" spans="1:10" x14ac:dyDescent="0.3">
      <c r="A7">
        <f t="shared" si="3"/>
        <v>6</v>
      </c>
      <c r="B7" t="s">
        <v>16</v>
      </c>
      <c r="C7" t="s">
        <v>132</v>
      </c>
      <c r="D7" t="s">
        <v>13</v>
      </c>
      <c r="E7" t="s">
        <v>17</v>
      </c>
      <c r="F7" s="1">
        <v>43282</v>
      </c>
      <c r="G7" s="1" t="str">
        <f t="shared" si="0"/>
        <v>2018</v>
      </c>
      <c r="H7" s="4">
        <f t="shared" si="1"/>
        <v>2018</v>
      </c>
      <c r="I7">
        <v>420000</v>
      </c>
      <c r="J7" s="3">
        <f t="shared" si="2"/>
        <v>4.2</v>
      </c>
    </row>
    <row r="8" spans="1:10" x14ac:dyDescent="0.3">
      <c r="A8">
        <f t="shared" si="3"/>
        <v>7</v>
      </c>
      <c r="B8" t="s">
        <v>18</v>
      </c>
      <c r="C8" t="s">
        <v>133</v>
      </c>
      <c r="D8" t="s">
        <v>13</v>
      </c>
      <c r="E8" t="s">
        <v>9</v>
      </c>
      <c r="F8" s="1">
        <v>43466</v>
      </c>
      <c r="G8" s="1" t="str">
        <f t="shared" si="0"/>
        <v>2019</v>
      </c>
      <c r="H8" s="4">
        <f t="shared" si="1"/>
        <v>2019</v>
      </c>
      <c r="I8">
        <v>275760</v>
      </c>
      <c r="J8" s="3">
        <f t="shared" si="2"/>
        <v>2.7576000000000001</v>
      </c>
    </row>
    <row r="9" spans="1:10" x14ac:dyDescent="0.3">
      <c r="A9">
        <f t="shared" si="3"/>
        <v>8</v>
      </c>
      <c r="B9" t="s">
        <v>19</v>
      </c>
      <c r="C9" t="s">
        <v>134</v>
      </c>
      <c r="D9" t="s">
        <v>20</v>
      </c>
      <c r="E9" t="s">
        <v>100</v>
      </c>
      <c r="F9" s="1">
        <v>43507</v>
      </c>
      <c r="G9" s="1" t="str">
        <f t="shared" si="0"/>
        <v>2019</v>
      </c>
      <c r="H9" s="4">
        <f t="shared" si="1"/>
        <v>2019</v>
      </c>
      <c r="I9">
        <v>2600004</v>
      </c>
      <c r="J9" s="3">
        <f t="shared" si="2"/>
        <v>26.000039999999998</v>
      </c>
    </row>
    <row r="10" spans="1:10" x14ac:dyDescent="0.3">
      <c r="A10">
        <f t="shared" si="3"/>
        <v>9</v>
      </c>
      <c r="B10" t="s">
        <v>21</v>
      </c>
      <c r="C10" t="s">
        <v>135</v>
      </c>
      <c r="D10" t="s">
        <v>22</v>
      </c>
      <c r="E10" t="s">
        <v>23</v>
      </c>
      <c r="F10" s="1">
        <v>43570</v>
      </c>
      <c r="G10" s="1" t="str">
        <f t="shared" si="0"/>
        <v>2019</v>
      </c>
      <c r="H10" s="4">
        <f t="shared" si="1"/>
        <v>2019</v>
      </c>
      <c r="I10">
        <v>5000004</v>
      </c>
      <c r="J10" s="3">
        <f t="shared" si="2"/>
        <v>50.000039999999998</v>
      </c>
    </row>
    <row r="11" spans="1:10" x14ac:dyDescent="0.3">
      <c r="A11">
        <f t="shared" si="3"/>
        <v>10</v>
      </c>
      <c r="B11" t="s">
        <v>24</v>
      </c>
      <c r="C11" t="s">
        <v>136</v>
      </c>
      <c r="D11" t="s">
        <v>25</v>
      </c>
      <c r="E11" t="s">
        <v>23</v>
      </c>
      <c r="F11" s="1">
        <v>43587</v>
      </c>
      <c r="G11" s="1" t="str">
        <f t="shared" si="0"/>
        <v>2019</v>
      </c>
      <c r="H11" s="4">
        <f t="shared" si="1"/>
        <v>2019</v>
      </c>
      <c r="I11">
        <v>660000</v>
      </c>
      <c r="J11" s="3">
        <f t="shared" si="2"/>
        <v>6.6</v>
      </c>
    </row>
    <row r="12" spans="1:10" x14ac:dyDescent="0.3">
      <c r="A12">
        <f t="shared" si="3"/>
        <v>11</v>
      </c>
      <c r="B12" t="s">
        <v>26</v>
      </c>
      <c r="C12" t="s">
        <v>137</v>
      </c>
      <c r="D12" t="s">
        <v>13</v>
      </c>
      <c r="E12" t="s">
        <v>27</v>
      </c>
      <c r="F12" s="1">
        <v>43628</v>
      </c>
      <c r="G12" s="1" t="str">
        <f t="shared" si="0"/>
        <v>2019</v>
      </c>
      <c r="H12" s="4">
        <f t="shared" si="1"/>
        <v>2019</v>
      </c>
      <c r="I12">
        <v>365064</v>
      </c>
      <c r="J12" s="3">
        <f t="shared" si="2"/>
        <v>3.6506400000000001</v>
      </c>
    </row>
    <row r="13" spans="1:10" x14ac:dyDescent="0.3">
      <c r="A13">
        <f t="shared" si="3"/>
        <v>12</v>
      </c>
      <c r="B13" t="s">
        <v>28</v>
      </c>
      <c r="C13" t="s">
        <v>138</v>
      </c>
      <c r="D13" t="s">
        <v>32</v>
      </c>
      <c r="E13" t="s">
        <v>14</v>
      </c>
      <c r="F13" s="1">
        <v>43617</v>
      </c>
      <c r="G13" s="1" t="str">
        <f t="shared" si="0"/>
        <v>2019</v>
      </c>
      <c r="H13" s="4">
        <f t="shared" si="1"/>
        <v>2019</v>
      </c>
      <c r="I13">
        <v>1006128</v>
      </c>
      <c r="J13" s="3">
        <f t="shared" si="2"/>
        <v>10.06128</v>
      </c>
    </row>
    <row r="14" spans="1:10" x14ac:dyDescent="0.3">
      <c r="A14">
        <f t="shared" si="3"/>
        <v>13</v>
      </c>
      <c r="B14" t="s">
        <v>29</v>
      </c>
      <c r="C14" t="s">
        <v>139</v>
      </c>
      <c r="D14" t="s">
        <v>13</v>
      </c>
      <c r="E14" t="s">
        <v>23</v>
      </c>
      <c r="F14" s="1">
        <v>43690</v>
      </c>
      <c r="G14" s="1" t="str">
        <f t="shared" si="0"/>
        <v>2019</v>
      </c>
      <c r="H14" s="4">
        <f t="shared" si="1"/>
        <v>2019</v>
      </c>
      <c r="I14">
        <v>324000</v>
      </c>
      <c r="J14" s="3">
        <f t="shared" si="2"/>
        <v>3.24</v>
      </c>
    </row>
    <row r="15" spans="1:10" x14ac:dyDescent="0.3">
      <c r="A15">
        <f t="shared" si="3"/>
        <v>14</v>
      </c>
      <c r="B15" t="s">
        <v>30</v>
      </c>
      <c r="C15" t="s">
        <v>140</v>
      </c>
      <c r="D15" t="s">
        <v>13</v>
      </c>
      <c r="E15" t="s">
        <v>27</v>
      </c>
      <c r="F15" s="1">
        <v>43696</v>
      </c>
      <c r="G15" s="1" t="str">
        <f t="shared" si="0"/>
        <v>2019</v>
      </c>
      <c r="H15" s="4">
        <f t="shared" si="1"/>
        <v>2019</v>
      </c>
      <c r="I15">
        <v>334584</v>
      </c>
      <c r="J15" s="3">
        <f t="shared" si="2"/>
        <v>3.3458399999999999</v>
      </c>
    </row>
    <row r="16" spans="1:10" x14ac:dyDescent="0.3">
      <c r="A16">
        <f t="shared" si="3"/>
        <v>15</v>
      </c>
      <c r="B16" t="s">
        <v>31</v>
      </c>
      <c r="C16" t="s">
        <v>141</v>
      </c>
      <c r="D16" t="s">
        <v>32</v>
      </c>
      <c r="E16" t="s">
        <v>33</v>
      </c>
      <c r="F16" s="1">
        <v>43711</v>
      </c>
      <c r="G16" s="1" t="str">
        <f t="shared" si="0"/>
        <v>2019</v>
      </c>
      <c r="H16" s="4">
        <f t="shared" si="1"/>
        <v>2019</v>
      </c>
      <c r="I16">
        <v>1700004</v>
      </c>
      <c r="J16" s="3">
        <f t="shared" si="2"/>
        <v>17.000039999999998</v>
      </c>
    </row>
    <row r="17" spans="1:10" x14ac:dyDescent="0.3">
      <c r="A17">
        <f t="shared" si="3"/>
        <v>16</v>
      </c>
      <c r="B17" t="s">
        <v>34</v>
      </c>
      <c r="C17" t="s">
        <v>142</v>
      </c>
      <c r="D17" t="s">
        <v>13</v>
      </c>
      <c r="E17" t="s">
        <v>17</v>
      </c>
      <c r="F17" s="1">
        <v>43767</v>
      </c>
      <c r="G17" s="1" t="str">
        <f t="shared" si="0"/>
        <v>2019</v>
      </c>
      <c r="H17" s="4">
        <f t="shared" si="1"/>
        <v>2019</v>
      </c>
      <c r="I17">
        <v>288000</v>
      </c>
      <c r="J17" s="3">
        <f t="shared" si="2"/>
        <v>2.88</v>
      </c>
    </row>
    <row r="18" spans="1:10" x14ac:dyDescent="0.3">
      <c r="A18">
        <f t="shared" si="3"/>
        <v>17</v>
      </c>
      <c r="B18" t="s">
        <v>35</v>
      </c>
      <c r="C18" t="s">
        <v>143</v>
      </c>
      <c r="D18" t="s">
        <v>13</v>
      </c>
      <c r="E18" t="s">
        <v>17</v>
      </c>
      <c r="F18" s="1">
        <v>43752</v>
      </c>
      <c r="G18" s="1" t="str">
        <f t="shared" si="0"/>
        <v>2019</v>
      </c>
      <c r="H18" s="4">
        <f t="shared" si="1"/>
        <v>2019</v>
      </c>
      <c r="I18">
        <v>318096</v>
      </c>
      <c r="J18" s="3">
        <f t="shared" si="2"/>
        <v>3.1809599999999998</v>
      </c>
    </row>
    <row r="19" spans="1:10" x14ac:dyDescent="0.3">
      <c r="A19">
        <f t="shared" si="3"/>
        <v>18</v>
      </c>
      <c r="B19" t="s">
        <v>36</v>
      </c>
      <c r="C19" t="s">
        <v>144</v>
      </c>
      <c r="D19" t="s">
        <v>32</v>
      </c>
      <c r="E19" t="s">
        <v>17</v>
      </c>
      <c r="F19" s="1">
        <v>43752</v>
      </c>
      <c r="G19" s="1" t="str">
        <f t="shared" si="0"/>
        <v>2019</v>
      </c>
      <c r="H19" s="4">
        <f t="shared" si="1"/>
        <v>2019</v>
      </c>
      <c r="I19">
        <v>1700004</v>
      </c>
      <c r="J19" s="3">
        <f t="shared" si="2"/>
        <v>17.000039999999998</v>
      </c>
    </row>
    <row r="20" spans="1:10" x14ac:dyDescent="0.3">
      <c r="A20">
        <f t="shared" si="3"/>
        <v>19</v>
      </c>
      <c r="B20" t="s">
        <v>37</v>
      </c>
      <c r="C20" t="s">
        <v>145</v>
      </c>
      <c r="D20" t="s">
        <v>32</v>
      </c>
      <c r="E20" t="s">
        <v>17</v>
      </c>
      <c r="F20" s="1">
        <v>43755</v>
      </c>
      <c r="G20" s="1" t="str">
        <f t="shared" si="0"/>
        <v>2019</v>
      </c>
      <c r="H20" s="4">
        <f t="shared" si="1"/>
        <v>2019</v>
      </c>
      <c r="I20">
        <v>1375008</v>
      </c>
      <c r="J20" s="3">
        <f t="shared" si="2"/>
        <v>13.750080000000001</v>
      </c>
    </row>
    <row r="21" spans="1:10" x14ac:dyDescent="0.3">
      <c r="A21">
        <f t="shared" si="3"/>
        <v>20</v>
      </c>
      <c r="B21" t="s">
        <v>38</v>
      </c>
      <c r="C21" t="s">
        <v>146</v>
      </c>
      <c r="D21" t="s">
        <v>13</v>
      </c>
      <c r="E21" t="s">
        <v>9</v>
      </c>
      <c r="F21" s="1">
        <v>43784</v>
      </c>
      <c r="G21" s="1" t="str">
        <f t="shared" si="0"/>
        <v>2019</v>
      </c>
      <c r="H21" s="4">
        <f t="shared" si="1"/>
        <v>2019</v>
      </c>
      <c r="I21">
        <v>224544</v>
      </c>
      <c r="J21" s="3">
        <f t="shared" si="2"/>
        <v>2.2454399999999999</v>
      </c>
    </row>
    <row r="22" spans="1:10" x14ac:dyDescent="0.3">
      <c r="A22">
        <f t="shared" si="3"/>
        <v>21</v>
      </c>
      <c r="B22" t="s">
        <v>39</v>
      </c>
      <c r="C22" t="s">
        <v>147</v>
      </c>
      <c r="D22" t="s">
        <v>32</v>
      </c>
      <c r="E22" t="s">
        <v>17</v>
      </c>
      <c r="F22" s="1">
        <v>43823</v>
      </c>
      <c r="G22" s="1" t="str">
        <f t="shared" si="0"/>
        <v>2019</v>
      </c>
      <c r="H22" s="4">
        <f t="shared" si="1"/>
        <v>2019</v>
      </c>
      <c r="I22">
        <v>1450008</v>
      </c>
      <c r="J22" s="3">
        <f t="shared" si="2"/>
        <v>14.500080000000001</v>
      </c>
    </row>
    <row r="23" spans="1:10" x14ac:dyDescent="0.3">
      <c r="A23">
        <f t="shared" si="3"/>
        <v>22</v>
      </c>
      <c r="B23" t="s">
        <v>40</v>
      </c>
      <c r="C23" t="s">
        <v>148</v>
      </c>
      <c r="D23" t="s">
        <v>32</v>
      </c>
      <c r="E23" t="s">
        <v>33</v>
      </c>
      <c r="F23" s="1">
        <v>43891</v>
      </c>
      <c r="G23" s="1" t="str">
        <f t="shared" si="0"/>
        <v>2020</v>
      </c>
      <c r="H23" s="4">
        <f t="shared" si="1"/>
        <v>2020</v>
      </c>
      <c r="I23">
        <v>1200000</v>
      </c>
      <c r="J23" s="3">
        <f t="shared" si="2"/>
        <v>12</v>
      </c>
    </row>
    <row r="24" spans="1:10" x14ac:dyDescent="0.3">
      <c r="A24">
        <f t="shared" si="3"/>
        <v>23</v>
      </c>
      <c r="B24" t="s">
        <v>41</v>
      </c>
      <c r="C24" t="s">
        <v>149</v>
      </c>
      <c r="D24" t="s">
        <v>13</v>
      </c>
      <c r="E24" t="s">
        <v>17</v>
      </c>
      <c r="F24" s="1">
        <v>43920</v>
      </c>
      <c r="G24" s="1" t="str">
        <f t="shared" si="0"/>
        <v>2020</v>
      </c>
      <c r="H24" s="4">
        <f t="shared" si="1"/>
        <v>2020</v>
      </c>
      <c r="I24">
        <v>323400</v>
      </c>
      <c r="J24" s="3">
        <f t="shared" si="2"/>
        <v>3.234</v>
      </c>
    </row>
    <row r="25" spans="1:10" x14ac:dyDescent="0.3">
      <c r="A25">
        <f t="shared" si="3"/>
        <v>24</v>
      </c>
      <c r="B25" t="s">
        <v>42</v>
      </c>
      <c r="C25" t="s">
        <v>150</v>
      </c>
      <c r="D25" t="s">
        <v>22</v>
      </c>
      <c r="E25" t="s">
        <v>27</v>
      </c>
      <c r="F25" s="1">
        <v>43930</v>
      </c>
      <c r="G25" s="1" t="str">
        <f t="shared" si="0"/>
        <v>2020</v>
      </c>
      <c r="H25" s="4">
        <f t="shared" si="1"/>
        <v>2020</v>
      </c>
      <c r="I25">
        <v>4150008</v>
      </c>
      <c r="J25" s="3">
        <f t="shared" si="2"/>
        <v>41.500079999999997</v>
      </c>
    </row>
    <row r="26" spans="1:10" x14ac:dyDescent="0.3">
      <c r="A26">
        <f t="shared" si="3"/>
        <v>25</v>
      </c>
      <c r="B26" t="s">
        <v>43</v>
      </c>
      <c r="C26" t="s">
        <v>151</v>
      </c>
      <c r="D26" t="s">
        <v>13</v>
      </c>
      <c r="E26" t="s">
        <v>17</v>
      </c>
      <c r="F26" s="1">
        <v>43957</v>
      </c>
      <c r="G26" s="1" t="str">
        <f t="shared" si="0"/>
        <v>2020</v>
      </c>
      <c r="H26" s="4">
        <f t="shared" si="1"/>
        <v>2020</v>
      </c>
      <c r="I26">
        <v>395400</v>
      </c>
      <c r="J26" s="3">
        <f t="shared" si="2"/>
        <v>3.9540000000000002</v>
      </c>
    </row>
    <row r="27" spans="1:10" x14ac:dyDescent="0.3">
      <c r="A27">
        <f t="shared" si="3"/>
        <v>26</v>
      </c>
      <c r="B27" t="s">
        <v>44</v>
      </c>
      <c r="C27" t="s">
        <v>152</v>
      </c>
      <c r="D27" t="s">
        <v>13</v>
      </c>
      <c r="E27" t="s">
        <v>17</v>
      </c>
      <c r="F27" s="1">
        <v>43957</v>
      </c>
      <c r="G27" s="1" t="str">
        <f t="shared" si="0"/>
        <v>2020</v>
      </c>
      <c r="H27" s="4">
        <f t="shared" si="1"/>
        <v>2020</v>
      </c>
      <c r="I27">
        <v>287676</v>
      </c>
      <c r="J27" s="3">
        <f t="shared" si="2"/>
        <v>2.87676</v>
      </c>
    </row>
    <row r="28" spans="1:10" x14ac:dyDescent="0.3">
      <c r="A28">
        <f t="shared" si="3"/>
        <v>27</v>
      </c>
      <c r="B28" t="s">
        <v>45</v>
      </c>
      <c r="C28" t="s">
        <v>153</v>
      </c>
      <c r="D28" t="s">
        <v>8</v>
      </c>
      <c r="E28" t="s">
        <v>23</v>
      </c>
      <c r="F28" s="1">
        <v>43983</v>
      </c>
      <c r="G28" s="1" t="str">
        <f t="shared" si="0"/>
        <v>2020</v>
      </c>
      <c r="H28" s="4">
        <f t="shared" si="1"/>
        <v>2020</v>
      </c>
      <c r="I28">
        <v>540000</v>
      </c>
      <c r="J28" s="3">
        <f t="shared" si="2"/>
        <v>5.4</v>
      </c>
    </row>
    <row r="29" spans="1:10" x14ac:dyDescent="0.3">
      <c r="A29">
        <f t="shared" si="3"/>
        <v>28</v>
      </c>
      <c r="B29" t="s">
        <v>46</v>
      </c>
      <c r="C29" t="s">
        <v>154</v>
      </c>
      <c r="D29" t="s">
        <v>20</v>
      </c>
      <c r="E29" t="s">
        <v>23</v>
      </c>
      <c r="F29" s="1">
        <v>44011</v>
      </c>
      <c r="G29" s="1" t="str">
        <f t="shared" si="0"/>
        <v>2020</v>
      </c>
      <c r="H29" s="4">
        <f t="shared" si="1"/>
        <v>2020</v>
      </c>
      <c r="I29">
        <v>2500020</v>
      </c>
      <c r="J29" s="3">
        <f t="shared" si="2"/>
        <v>25.0002</v>
      </c>
    </row>
    <row r="30" spans="1:10" x14ac:dyDescent="0.3">
      <c r="A30">
        <f t="shared" si="3"/>
        <v>29</v>
      </c>
      <c r="B30" t="s">
        <v>47</v>
      </c>
      <c r="C30" t="s">
        <v>155</v>
      </c>
      <c r="D30" t="s">
        <v>13</v>
      </c>
      <c r="E30" t="s">
        <v>14</v>
      </c>
      <c r="F30" s="1">
        <v>44025</v>
      </c>
      <c r="G30" s="1" t="str">
        <f t="shared" si="0"/>
        <v>2020</v>
      </c>
      <c r="H30" s="4">
        <f t="shared" si="1"/>
        <v>2020</v>
      </c>
      <c r="I30">
        <v>360000</v>
      </c>
      <c r="J30" s="3">
        <f t="shared" si="2"/>
        <v>3.6</v>
      </c>
    </row>
    <row r="31" spans="1:10" x14ac:dyDescent="0.3">
      <c r="A31">
        <f t="shared" si="3"/>
        <v>30</v>
      </c>
      <c r="B31" t="s">
        <v>48</v>
      </c>
      <c r="C31" t="s">
        <v>156</v>
      </c>
      <c r="D31" t="s">
        <v>32</v>
      </c>
      <c r="E31" t="s">
        <v>14</v>
      </c>
      <c r="F31" s="1">
        <v>44046</v>
      </c>
      <c r="G31" s="1" t="str">
        <f t="shared" si="0"/>
        <v>2020</v>
      </c>
      <c r="H31" s="4">
        <f t="shared" si="1"/>
        <v>2020</v>
      </c>
      <c r="I31">
        <v>1900008</v>
      </c>
      <c r="J31" s="3">
        <f t="shared" si="2"/>
        <v>19.000080000000001</v>
      </c>
    </row>
    <row r="32" spans="1:10" x14ac:dyDescent="0.3">
      <c r="A32">
        <f t="shared" si="3"/>
        <v>31</v>
      </c>
      <c r="B32" t="s">
        <v>49</v>
      </c>
      <c r="C32" t="s">
        <v>157</v>
      </c>
      <c r="D32" t="s">
        <v>25</v>
      </c>
      <c r="E32" t="s">
        <v>27</v>
      </c>
      <c r="F32" s="1">
        <v>44061</v>
      </c>
      <c r="G32" s="1" t="str">
        <f t="shared" si="0"/>
        <v>2020</v>
      </c>
      <c r="H32" s="4">
        <f t="shared" si="1"/>
        <v>2020</v>
      </c>
      <c r="I32">
        <v>1700004</v>
      </c>
      <c r="J32" s="3">
        <f t="shared" si="2"/>
        <v>17.000039999999998</v>
      </c>
    </row>
    <row r="33" spans="1:10" x14ac:dyDescent="0.3">
      <c r="A33">
        <f t="shared" si="3"/>
        <v>32</v>
      </c>
      <c r="B33" t="s">
        <v>50</v>
      </c>
      <c r="C33" t="s">
        <v>158</v>
      </c>
      <c r="D33" t="s">
        <v>20</v>
      </c>
      <c r="E33" t="s">
        <v>33</v>
      </c>
      <c r="F33" s="1">
        <v>44060</v>
      </c>
      <c r="G33" s="1" t="str">
        <f t="shared" si="0"/>
        <v>2020</v>
      </c>
      <c r="H33" s="4">
        <f t="shared" si="1"/>
        <v>2020</v>
      </c>
      <c r="I33">
        <v>2350008</v>
      </c>
      <c r="J33" s="3">
        <f t="shared" si="2"/>
        <v>23.500080000000001</v>
      </c>
    </row>
    <row r="34" spans="1:10" x14ac:dyDescent="0.3">
      <c r="A34">
        <f t="shared" si="3"/>
        <v>33</v>
      </c>
      <c r="B34" t="s">
        <v>51</v>
      </c>
      <c r="C34" t="s">
        <v>159</v>
      </c>
      <c r="D34" t="s">
        <v>8</v>
      </c>
      <c r="E34" t="s">
        <v>9</v>
      </c>
      <c r="F34" s="1">
        <v>44075</v>
      </c>
      <c r="G34" s="1" t="str">
        <f t="shared" si="0"/>
        <v>2020</v>
      </c>
      <c r="H34" s="4">
        <f t="shared" si="1"/>
        <v>2020</v>
      </c>
      <c r="I34">
        <v>600000</v>
      </c>
      <c r="J34" s="3">
        <f t="shared" si="2"/>
        <v>6</v>
      </c>
    </row>
    <row r="35" spans="1:10" x14ac:dyDescent="0.3">
      <c r="A35">
        <f t="shared" si="3"/>
        <v>34</v>
      </c>
      <c r="B35" t="s">
        <v>52</v>
      </c>
      <c r="C35" t="s">
        <v>160</v>
      </c>
      <c r="D35" t="s">
        <v>25</v>
      </c>
      <c r="E35" t="s">
        <v>17</v>
      </c>
      <c r="F35" s="1">
        <v>44078</v>
      </c>
      <c r="G35" s="1" t="str">
        <f t="shared" si="0"/>
        <v>2020</v>
      </c>
      <c r="H35" s="4">
        <f t="shared" si="1"/>
        <v>2020</v>
      </c>
      <c r="I35">
        <v>550020</v>
      </c>
      <c r="J35" s="3">
        <f t="shared" si="2"/>
        <v>5.5002000000000004</v>
      </c>
    </row>
    <row r="36" spans="1:10" x14ac:dyDescent="0.3">
      <c r="A36">
        <f t="shared" si="3"/>
        <v>35</v>
      </c>
      <c r="B36" t="s">
        <v>53</v>
      </c>
      <c r="C36" t="s">
        <v>161</v>
      </c>
      <c r="D36" t="s">
        <v>70</v>
      </c>
      <c r="E36" t="s">
        <v>17</v>
      </c>
      <c r="F36" s="1">
        <v>44078</v>
      </c>
      <c r="G36" s="1" t="str">
        <f t="shared" si="0"/>
        <v>2020</v>
      </c>
      <c r="H36" s="4">
        <f t="shared" si="1"/>
        <v>2020</v>
      </c>
      <c r="I36">
        <v>3100008</v>
      </c>
      <c r="J36" s="3">
        <f t="shared" si="2"/>
        <v>31.000080000000001</v>
      </c>
    </row>
    <row r="37" spans="1:10" x14ac:dyDescent="0.3">
      <c r="A37">
        <f t="shared" si="3"/>
        <v>36</v>
      </c>
      <c r="B37" t="s">
        <v>54</v>
      </c>
      <c r="C37" t="s">
        <v>162</v>
      </c>
      <c r="D37" t="s">
        <v>13</v>
      </c>
      <c r="E37" t="s">
        <v>9</v>
      </c>
      <c r="F37" s="1">
        <v>44084</v>
      </c>
      <c r="G37" s="1" t="str">
        <f t="shared" si="0"/>
        <v>2020</v>
      </c>
      <c r="H37" s="4">
        <f t="shared" si="1"/>
        <v>2020</v>
      </c>
      <c r="I37">
        <v>273084</v>
      </c>
      <c r="J37" s="3">
        <f t="shared" si="2"/>
        <v>2.7308400000000002</v>
      </c>
    </row>
    <row r="38" spans="1:10" x14ac:dyDescent="0.3">
      <c r="A38">
        <f t="shared" si="3"/>
        <v>37</v>
      </c>
      <c r="B38" t="s">
        <v>55</v>
      </c>
      <c r="C38" t="s">
        <v>163</v>
      </c>
      <c r="D38" t="s">
        <v>32</v>
      </c>
      <c r="E38" t="s">
        <v>23</v>
      </c>
      <c r="F38" s="1">
        <v>44090</v>
      </c>
      <c r="G38" s="1" t="str">
        <f t="shared" si="0"/>
        <v>2020</v>
      </c>
      <c r="H38" s="4">
        <f t="shared" si="1"/>
        <v>2020</v>
      </c>
      <c r="I38">
        <v>1050000</v>
      </c>
      <c r="J38" s="3">
        <f t="shared" si="2"/>
        <v>10.5</v>
      </c>
    </row>
    <row r="39" spans="1:10" x14ac:dyDescent="0.3">
      <c r="A39">
        <f t="shared" si="3"/>
        <v>38</v>
      </c>
      <c r="B39" t="s">
        <v>56</v>
      </c>
      <c r="C39" t="s">
        <v>164</v>
      </c>
      <c r="D39" t="s">
        <v>13</v>
      </c>
      <c r="E39" t="s">
        <v>14</v>
      </c>
      <c r="F39" s="1">
        <v>44098</v>
      </c>
      <c r="G39" s="1" t="str">
        <f t="shared" si="0"/>
        <v>2020</v>
      </c>
      <c r="H39" s="4">
        <f t="shared" si="1"/>
        <v>2020</v>
      </c>
      <c r="I39">
        <v>240012</v>
      </c>
      <c r="J39" s="3">
        <f t="shared" si="2"/>
        <v>2.4001199999999998</v>
      </c>
    </row>
    <row r="40" spans="1:10" x14ac:dyDescent="0.3">
      <c r="A40">
        <f t="shared" si="3"/>
        <v>39</v>
      </c>
      <c r="B40" t="s">
        <v>57</v>
      </c>
      <c r="C40" t="s">
        <v>165</v>
      </c>
      <c r="D40" t="s">
        <v>11</v>
      </c>
      <c r="E40" t="s">
        <v>9</v>
      </c>
      <c r="F40" s="1">
        <v>44075</v>
      </c>
      <c r="G40" s="1" t="str">
        <f t="shared" si="0"/>
        <v>2020</v>
      </c>
      <c r="H40" s="4">
        <f t="shared" si="1"/>
        <v>2020</v>
      </c>
      <c r="I40">
        <v>455400</v>
      </c>
      <c r="J40" s="3">
        <f t="shared" si="2"/>
        <v>4.5540000000000003</v>
      </c>
    </row>
    <row r="41" spans="1:10" x14ac:dyDescent="0.3">
      <c r="A41">
        <f t="shared" si="3"/>
        <v>40</v>
      </c>
      <c r="B41" t="s">
        <v>58</v>
      </c>
      <c r="C41" t="s">
        <v>166</v>
      </c>
      <c r="D41" t="s">
        <v>13</v>
      </c>
      <c r="E41" t="s">
        <v>9</v>
      </c>
      <c r="F41" s="1">
        <v>44109</v>
      </c>
      <c r="G41" s="1" t="str">
        <f t="shared" si="0"/>
        <v>2020</v>
      </c>
      <c r="H41" s="4">
        <f t="shared" si="1"/>
        <v>2020</v>
      </c>
      <c r="I41">
        <v>360000</v>
      </c>
      <c r="J41" s="3">
        <f t="shared" si="2"/>
        <v>3.6</v>
      </c>
    </row>
    <row r="42" spans="1:10" x14ac:dyDescent="0.3">
      <c r="A42">
        <f t="shared" si="3"/>
        <v>41</v>
      </c>
      <c r="B42" t="s">
        <v>59</v>
      </c>
      <c r="C42" t="s">
        <v>167</v>
      </c>
      <c r="D42" t="s">
        <v>22</v>
      </c>
      <c r="E42" t="s">
        <v>33</v>
      </c>
      <c r="F42" s="1">
        <v>44109</v>
      </c>
      <c r="G42" s="1" t="str">
        <f t="shared" si="0"/>
        <v>2020</v>
      </c>
      <c r="H42" s="4">
        <f t="shared" si="1"/>
        <v>2020</v>
      </c>
      <c r="I42">
        <v>4500000</v>
      </c>
      <c r="J42" s="3">
        <f t="shared" si="2"/>
        <v>45</v>
      </c>
    </row>
    <row r="43" spans="1:10" x14ac:dyDescent="0.3">
      <c r="A43">
        <f t="shared" si="3"/>
        <v>42</v>
      </c>
      <c r="B43" t="s">
        <v>60</v>
      </c>
      <c r="C43" t="s">
        <v>168</v>
      </c>
      <c r="D43" t="s">
        <v>11</v>
      </c>
      <c r="E43" t="s">
        <v>23</v>
      </c>
      <c r="F43" s="1">
        <v>44119</v>
      </c>
      <c r="G43" s="1" t="str">
        <f t="shared" si="0"/>
        <v>2020</v>
      </c>
      <c r="H43" s="4">
        <f t="shared" si="1"/>
        <v>2020</v>
      </c>
      <c r="I43">
        <v>480000</v>
      </c>
      <c r="J43" s="3">
        <f t="shared" si="2"/>
        <v>4.8</v>
      </c>
    </row>
    <row r="44" spans="1:10" x14ac:dyDescent="0.3">
      <c r="A44">
        <f t="shared" si="3"/>
        <v>43</v>
      </c>
      <c r="B44" t="s">
        <v>61</v>
      </c>
      <c r="C44" t="s">
        <v>169</v>
      </c>
      <c r="D44" t="s">
        <v>13</v>
      </c>
      <c r="E44" t="s">
        <v>17</v>
      </c>
      <c r="F44" s="1">
        <v>44123</v>
      </c>
      <c r="G44" s="1" t="str">
        <f t="shared" si="0"/>
        <v>2020</v>
      </c>
      <c r="H44" s="4">
        <f t="shared" si="1"/>
        <v>2020</v>
      </c>
      <c r="I44">
        <v>342600</v>
      </c>
      <c r="J44" s="3">
        <f t="shared" si="2"/>
        <v>3.4260000000000002</v>
      </c>
    </row>
    <row r="45" spans="1:10" x14ac:dyDescent="0.3">
      <c r="A45">
        <f t="shared" si="3"/>
        <v>44</v>
      </c>
      <c r="B45" t="s">
        <v>62</v>
      </c>
      <c r="C45" t="s">
        <v>170</v>
      </c>
      <c r="D45" t="s">
        <v>25</v>
      </c>
      <c r="E45" t="s">
        <v>17</v>
      </c>
      <c r="F45" s="1">
        <v>44126</v>
      </c>
      <c r="G45" s="1" t="str">
        <f t="shared" si="0"/>
        <v>2020</v>
      </c>
      <c r="H45" s="4">
        <f t="shared" si="1"/>
        <v>2020</v>
      </c>
      <c r="I45">
        <v>320004</v>
      </c>
      <c r="J45" s="3">
        <f t="shared" si="2"/>
        <v>3.20004</v>
      </c>
    </row>
    <row r="46" spans="1:10" x14ac:dyDescent="0.3">
      <c r="A46">
        <f t="shared" si="3"/>
        <v>45</v>
      </c>
      <c r="B46" t="s">
        <v>63</v>
      </c>
      <c r="C46" t="s">
        <v>171</v>
      </c>
      <c r="D46" t="s">
        <v>32</v>
      </c>
      <c r="E46" t="s">
        <v>23</v>
      </c>
      <c r="F46" s="1">
        <v>44130</v>
      </c>
      <c r="G46" s="1" t="str">
        <f t="shared" si="0"/>
        <v>2020</v>
      </c>
      <c r="H46" s="4">
        <f t="shared" si="1"/>
        <v>2020</v>
      </c>
      <c r="I46">
        <v>1200000</v>
      </c>
      <c r="J46" s="3">
        <f t="shared" si="2"/>
        <v>12</v>
      </c>
    </row>
    <row r="47" spans="1:10" x14ac:dyDescent="0.3">
      <c r="A47">
        <f t="shared" si="3"/>
        <v>46</v>
      </c>
      <c r="B47" t="s">
        <v>64</v>
      </c>
      <c r="C47" t="s">
        <v>172</v>
      </c>
      <c r="D47" t="s">
        <v>11</v>
      </c>
      <c r="E47" t="s">
        <v>9</v>
      </c>
      <c r="F47" s="1">
        <v>44136</v>
      </c>
      <c r="G47" s="1" t="str">
        <f t="shared" si="0"/>
        <v>2020</v>
      </c>
      <c r="H47" s="4">
        <f t="shared" si="1"/>
        <v>2020</v>
      </c>
      <c r="I47">
        <v>384276</v>
      </c>
      <c r="J47" s="3">
        <f t="shared" si="2"/>
        <v>3.8427600000000002</v>
      </c>
    </row>
    <row r="48" spans="1:10" x14ac:dyDescent="0.3">
      <c r="A48">
        <f t="shared" si="3"/>
        <v>47</v>
      </c>
      <c r="B48" t="s">
        <v>65</v>
      </c>
      <c r="C48" t="s">
        <v>173</v>
      </c>
      <c r="D48" t="s">
        <v>25</v>
      </c>
      <c r="E48" t="s">
        <v>23</v>
      </c>
      <c r="F48" s="1">
        <v>44140</v>
      </c>
      <c r="G48" s="1" t="str">
        <f t="shared" si="0"/>
        <v>2020</v>
      </c>
      <c r="H48" s="4">
        <f t="shared" si="1"/>
        <v>2020</v>
      </c>
      <c r="I48">
        <v>425004</v>
      </c>
      <c r="J48" s="3">
        <f t="shared" si="2"/>
        <v>4.2500400000000003</v>
      </c>
    </row>
    <row r="49" spans="1:10" x14ac:dyDescent="0.3">
      <c r="A49">
        <f t="shared" si="3"/>
        <v>48</v>
      </c>
      <c r="B49" t="s">
        <v>66</v>
      </c>
      <c r="C49" t="s">
        <v>174</v>
      </c>
      <c r="D49" t="s">
        <v>13</v>
      </c>
      <c r="E49" t="s">
        <v>23</v>
      </c>
      <c r="F49" s="1">
        <v>44144</v>
      </c>
      <c r="G49" s="1" t="str">
        <f t="shared" si="0"/>
        <v>2020</v>
      </c>
      <c r="H49" s="4">
        <f t="shared" si="1"/>
        <v>2020</v>
      </c>
      <c r="I49">
        <v>360000</v>
      </c>
      <c r="J49" s="3">
        <f t="shared" si="2"/>
        <v>3.6</v>
      </c>
    </row>
    <row r="50" spans="1:10" x14ac:dyDescent="0.3">
      <c r="A50">
        <f t="shared" si="3"/>
        <v>49</v>
      </c>
      <c r="B50" t="s">
        <v>67</v>
      </c>
      <c r="C50" t="s">
        <v>175</v>
      </c>
      <c r="D50" t="s">
        <v>11</v>
      </c>
      <c r="E50" t="s">
        <v>23</v>
      </c>
      <c r="F50" s="1">
        <v>44158</v>
      </c>
      <c r="G50" s="1" t="str">
        <f t="shared" si="0"/>
        <v>2020</v>
      </c>
      <c r="H50" s="4">
        <f t="shared" si="1"/>
        <v>2020</v>
      </c>
      <c r="I50">
        <v>480000</v>
      </c>
      <c r="J50" s="3">
        <f t="shared" si="2"/>
        <v>4.8</v>
      </c>
    </row>
    <row r="51" spans="1:10" x14ac:dyDescent="0.3">
      <c r="A51">
        <f t="shared" si="3"/>
        <v>50</v>
      </c>
      <c r="B51" t="s">
        <v>68</v>
      </c>
      <c r="C51" t="s">
        <v>176</v>
      </c>
      <c r="D51" t="s">
        <v>25</v>
      </c>
      <c r="E51" t="s">
        <v>23</v>
      </c>
      <c r="F51" s="1">
        <v>44165</v>
      </c>
      <c r="G51" s="1" t="str">
        <f t="shared" si="0"/>
        <v>2020</v>
      </c>
      <c r="H51" s="4">
        <f t="shared" si="1"/>
        <v>2020</v>
      </c>
      <c r="I51">
        <v>840000</v>
      </c>
      <c r="J51" s="3">
        <f t="shared" si="2"/>
        <v>8.4</v>
      </c>
    </row>
    <row r="52" spans="1:10" x14ac:dyDescent="0.3">
      <c r="A52">
        <f t="shared" si="3"/>
        <v>51</v>
      </c>
      <c r="B52" t="s">
        <v>69</v>
      </c>
      <c r="C52" t="s">
        <v>177</v>
      </c>
      <c r="D52" t="s">
        <v>70</v>
      </c>
      <c r="E52" t="s">
        <v>17</v>
      </c>
      <c r="F52" s="1">
        <v>44165</v>
      </c>
      <c r="G52" s="1" t="str">
        <f t="shared" si="0"/>
        <v>2020</v>
      </c>
      <c r="H52" s="4">
        <f t="shared" si="1"/>
        <v>2020</v>
      </c>
      <c r="I52">
        <v>7500000</v>
      </c>
      <c r="J52" s="3">
        <f t="shared" si="2"/>
        <v>75</v>
      </c>
    </row>
    <row r="53" spans="1:10" x14ac:dyDescent="0.3">
      <c r="A53">
        <f t="shared" si="3"/>
        <v>52</v>
      </c>
      <c r="B53" t="s">
        <v>71</v>
      </c>
      <c r="C53" t="s">
        <v>178</v>
      </c>
      <c r="D53" t="s">
        <v>13</v>
      </c>
      <c r="E53" t="s">
        <v>33</v>
      </c>
      <c r="F53" s="1">
        <v>44167</v>
      </c>
      <c r="G53" s="1" t="str">
        <f t="shared" si="0"/>
        <v>2020</v>
      </c>
      <c r="H53" s="4">
        <f t="shared" si="1"/>
        <v>2020</v>
      </c>
      <c r="I53">
        <v>475008</v>
      </c>
      <c r="J53" s="3">
        <f t="shared" si="2"/>
        <v>4.7500799999999996</v>
      </c>
    </row>
    <row r="54" spans="1:10" x14ac:dyDescent="0.3">
      <c r="A54">
        <f t="shared" si="3"/>
        <v>53</v>
      </c>
      <c r="B54" t="s">
        <v>72</v>
      </c>
      <c r="C54" t="s">
        <v>179</v>
      </c>
      <c r="D54" t="s">
        <v>8</v>
      </c>
      <c r="E54" t="s">
        <v>23</v>
      </c>
      <c r="F54" s="1">
        <v>44179</v>
      </c>
      <c r="G54" s="1" t="str">
        <f t="shared" si="0"/>
        <v>2020</v>
      </c>
      <c r="H54" s="4">
        <f t="shared" si="1"/>
        <v>2020</v>
      </c>
      <c r="I54">
        <v>550008</v>
      </c>
      <c r="J54" s="3">
        <f t="shared" si="2"/>
        <v>5.5000799999999996</v>
      </c>
    </row>
    <row r="55" spans="1:10" x14ac:dyDescent="0.3">
      <c r="A55">
        <f t="shared" si="3"/>
        <v>54</v>
      </c>
      <c r="B55" t="s">
        <v>73</v>
      </c>
      <c r="C55" t="s">
        <v>180</v>
      </c>
      <c r="D55" t="s">
        <v>11</v>
      </c>
      <c r="E55" t="s">
        <v>23</v>
      </c>
      <c r="F55" s="1">
        <v>44180</v>
      </c>
      <c r="G55" s="1" t="str">
        <f t="shared" si="0"/>
        <v>2020</v>
      </c>
      <c r="H55" s="4">
        <f t="shared" si="1"/>
        <v>2020</v>
      </c>
      <c r="I55">
        <v>350004</v>
      </c>
      <c r="J55" s="3">
        <f t="shared" si="2"/>
        <v>3.5000399999999998</v>
      </c>
    </row>
    <row r="56" spans="1:10" x14ac:dyDescent="0.3">
      <c r="A56">
        <f t="shared" si="3"/>
        <v>55</v>
      </c>
      <c r="B56" t="s">
        <v>74</v>
      </c>
      <c r="C56" t="s">
        <v>181</v>
      </c>
      <c r="D56" t="s">
        <v>13</v>
      </c>
      <c r="E56" t="s">
        <v>14</v>
      </c>
      <c r="F56" s="1">
        <v>44186</v>
      </c>
      <c r="G56" s="1" t="str">
        <f t="shared" si="0"/>
        <v>2020</v>
      </c>
      <c r="H56" s="4">
        <f t="shared" si="1"/>
        <v>2020</v>
      </c>
      <c r="I56">
        <v>226872</v>
      </c>
      <c r="J56" s="3">
        <f t="shared" si="2"/>
        <v>2.2687200000000001</v>
      </c>
    </row>
    <row r="57" spans="1:10" x14ac:dyDescent="0.3">
      <c r="A57">
        <f t="shared" si="3"/>
        <v>56</v>
      </c>
      <c r="B57" t="s">
        <v>75</v>
      </c>
      <c r="C57" t="s">
        <v>182</v>
      </c>
      <c r="D57" t="s">
        <v>13</v>
      </c>
      <c r="E57" t="s">
        <v>17</v>
      </c>
      <c r="F57" s="1">
        <v>44186</v>
      </c>
      <c r="G57" s="1" t="str">
        <f t="shared" si="0"/>
        <v>2020</v>
      </c>
      <c r="H57" s="4">
        <f t="shared" si="1"/>
        <v>2020</v>
      </c>
      <c r="I57">
        <v>311400</v>
      </c>
      <c r="J57" s="3">
        <f t="shared" si="2"/>
        <v>3.1139999999999999</v>
      </c>
    </row>
    <row r="58" spans="1:10" x14ac:dyDescent="0.3">
      <c r="A58">
        <f t="shared" si="3"/>
        <v>57</v>
      </c>
      <c r="B58" t="s">
        <v>76</v>
      </c>
      <c r="C58" t="s">
        <v>183</v>
      </c>
      <c r="D58" t="s">
        <v>25</v>
      </c>
      <c r="E58" t="s">
        <v>27</v>
      </c>
      <c r="F58" s="1">
        <v>44198</v>
      </c>
      <c r="G58" s="1" t="str">
        <f t="shared" si="0"/>
        <v>2021</v>
      </c>
      <c r="H58" s="4">
        <f t="shared" si="1"/>
        <v>2021</v>
      </c>
      <c r="I58">
        <v>1400004</v>
      </c>
      <c r="J58" s="3">
        <f t="shared" si="2"/>
        <v>14.00004</v>
      </c>
    </row>
    <row r="59" spans="1:10" x14ac:dyDescent="0.3">
      <c r="A59">
        <f t="shared" si="3"/>
        <v>58</v>
      </c>
      <c r="B59" t="s">
        <v>77</v>
      </c>
      <c r="C59" t="s">
        <v>184</v>
      </c>
      <c r="D59" t="s">
        <v>22</v>
      </c>
      <c r="E59" t="s">
        <v>9</v>
      </c>
      <c r="F59" s="1">
        <v>44200</v>
      </c>
      <c r="G59" s="1" t="str">
        <f t="shared" si="0"/>
        <v>2021</v>
      </c>
      <c r="H59" s="4">
        <f t="shared" si="1"/>
        <v>2021</v>
      </c>
      <c r="I59">
        <v>4500000</v>
      </c>
      <c r="J59" s="3">
        <f t="shared" si="2"/>
        <v>45</v>
      </c>
    </row>
    <row r="60" spans="1:10" x14ac:dyDescent="0.3">
      <c r="A60">
        <f t="shared" si="3"/>
        <v>59</v>
      </c>
      <c r="B60" t="s">
        <v>78</v>
      </c>
      <c r="C60" t="s">
        <v>185</v>
      </c>
      <c r="D60" t="s">
        <v>20</v>
      </c>
      <c r="E60" t="s">
        <v>17</v>
      </c>
      <c r="F60" s="1">
        <v>44201</v>
      </c>
      <c r="G60" s="1" t="str">
        <f t="shared" si="0"/>
        <v>2021</v>
      </c>
      <c r="H60" s="4">
        <f t="shared" si="1"/>
        <v>2021</v>
      </c>
      <c r="I60">
        <v>1900008</v>
      </c>
      <c r="J60" s="3">
        <f t="shared" si="2"/>
        <v>19.000080000000001</v>
      </c>
    </row>
    <row r="61" spans="1:10" x14ac:dyDescent="0.3">
      <c r="A61">
        <f t="shared" si="3"/>
        <v>60</v>
      </c>
      <c r="B61" t="s">
        <v>79</v>
      </c>
      <c r="C61" t="s">
        <v>186</v>
      </c>
      <c r="D61" t="s">
        <v>13</v>
      </c>
      <c r="E61" t="s">
        <v>17</v>
      </c>
      <c r="F61" s="1">
        <v>44197</v>
      </c>
      <c r="G61" s="1" t="str">
        <f t="shared" si="0"/>
        <v>2021</v>
      </c>
      <c r="H61" s="4">
        <f t="shared" si="1"/>
        <v>2021</v>
      </c>
      <c r="I61">
        <v>327000</v>
      </c>
      <c r="J61" s="3">
        <f t="shared" si="2"/>
        <v>3.27</v>
      </c>
    </row>
    <row r="62" spans="1:10" x14ac:dyDescent="0.3">
      <c r="A62">
        <f t="shared" si="3"/>
        <v>61</v>
      </c>
      <c r="B62" t="s">
        <v>80</v>
      </c>
      <c r="C62" t="s">
        <v>187</v>
      </c>
      <c r="D62" t="s">
        <v>8</v>
      </c>
      <c r="E62" t="s">
        <v>17</v>
      </c>
      <c r="F62" s="1">
        <v>44207</v>
      </c>
      <c r="G62" s="1" t="str">
        <f t="shared" si="0"/>
        <v>2021</v>
      </c>
      <c r="H62" s="4">
        <f t="shared" si="1"/>
        <v>2021</v>
      </c>
      <c r="I62">
        <v>400008</v>
      </c>
      <c r="J62" s="3">
        <f t="shared" si="2"/>
        <v>4.0000799999999996</v>
      </c>
    </row>
    <row r="63" spans="1:10" x14ac:dyDescent="0.3">
      <c r="A63">
        <f t="shared" si="3"/>
        <v>62</v>
      </c>
      <c r="B63" t="s">
        <v>81</v>
      </c>
      <c r="C63" t="s">
        <v>188</v>
      </c>
      <c r="D63" t="s">
        <v>32</v>
      </c>
      <c r="E63" t="s">
        <v>33</v>
      </c>
      <c r="F63" s="1">
        <v>44207</v>
      </c>
      <c r="G63" s="1" t="str">
        <f t="shared" si="0"/>
        <v>2021</v>
      </c>
      <c r="H63" s="4">
        <f t="shared" si="1"/>
        <v>2021</v>
      </c>
      <c r="I63">
        <v>1000008</v>
      </c>
      <c r="J63" s="3">
        <f t="shared" si="2"/>
        <v>10.000080000000001</v>
      </c>
    </row>
    <row r="64" spans="1:10" x14ac:dyDescent="0.3">
      <c r="A64">
        <f t="shared" si="3"/>
        <v>63</v>
      </c>
      <c r="B64" t="s">
        <v>82</v>
      </c>
      <c r="C64" t="s">
        <v>189</v>
      </c>
      <c r="D64" t="s">
        <v>13</v>
      </c>
      <c r="E64" t="s">
        <v>33</v>
      </c>
      <c r="F64" s="1">
        <v>44207</v>
      </c>
      <c r="G64" s="1" t="str">
        <f t="shared" si="0"/>
        <v>2021</v>
      </c>
      <c r="H64" s="4">
        <f t="shared" si="1"/>
        <v>2021</v>
      </c>
      <c r="I64">
        <v>475008</v>
      </c>
      <c r="J64" s="3">
        <f t="shared" si="2"/>
        <v>4.7500799999999996</v>
      </c>
    </row>
    <row r="65" spans="1:10" x14ac:dyDescent="0.3">
      <c r="A65">
        <f t="shared" si="3"/>
        <v>64</v>
      </c>
      <c r="B65" t="s">
        <v>83</v>
      </c>
      <c r="C65" t="s">
        <v>190</v>
      </c>
      <c r="D65" t="s">
        <v>13</v>
      </c>
      <c r="E65" t="s">
        <v>17</v>
      </c>
      <c r="F65" s="1">
        <v>44207</v>
      </c>
      <c r="G65" s="1" t="str">
        <f t="shared" si="0"/>
        <v>2021</v>
      </c>
      <c r="H65" s="4">
        <f t="shared" si="1"/>
        <v>2021</v>
      </c>
      <c r="I65">
        <v>407400</v>
      </c>
      <c r="J65" s="3">
        <f t="shared" si="2"/>
        <v>4.0739999999999998</v>
      </c>
    </row>
    <row r="66" spans="1:10" x14ac:dyDescent="0.3">
      <c r="A66">
        <f t="shared" si="3"/>
        <v>65</v>
      </c>
      <c r="B66" t="s">
        <v>84</v>
      </c>
      <c r="C66" t="s">
        <v>191</v>
      </c>
      <c r="D66" t="s">
        <v>13</v>
      </c>
      <c r="E66" t="s">
        <v>17</v>
      </c>
      <c r="F66" s="1">
        <v>44207</v>
      </c>
      <c r="G66" s="1" t="str">
        <f t="shared" si="0"/>
        <v>2021</v>
      </c>
      <c r="H66" s="4">
        <f t="shared" si="1"/>
        <v>2021</v>
      </c>
      <c r="I66">
        <v>347400</v>
      </c>
      <c r="J66" s="3">
        <f t="shared" si="2"/>
        <v>3.4740000000000002</v>
      </c>
    </row>
    <row r="67" spans="1:10" x14ac:dyDescent="0.3">
      <c r="A67">
        <f t="shared" si="3"/>
        <v>66</v>
      </c>
      <c r="B67" t="s">
        <v>85</v>
      </c>
      <c r="C67" t="s">
        <v>192</v>
      </c>
      <c r="D67" t="s">
        <v>13</v>
      </c>
      <c r="E67" t="s">
        <v>17</v>
      </c>
      <c r="F67" s="1">
        <v>44223</v>
      </c>
      <c r="G67" s="1" t="str">
        <f t="shared" ref="G67:G107" si="4">TEXT($F67,"YYYY")</f>
        <v>2021</v>
      </c>
      <c r="H67" s="4">
        <f t="shared" ref="H67:H107" si="5">YEAR($F67)</f>
        <v>2021</v>
      </c>
      <c r="I67">
        <v>345000</v>
      </c>
      <c r="J67" s="3">
        <f t="shared" ref="J67:J107" si="6">$I67/100000</f>
        <v>3.45</v>
      </c>
    </row>
    <row r="68" spans="1:10" x14ac:dyDescent="0.3">
      <c r="A68">
        <f t="shared" ref="A68:A107" si="7">A67+1</f>
        <v>67</v>
      </c>
      <c r="B68" t="s">
        <v>86</v>
      </c>
      <c r="C68" t="s">
        <v>193</v>
      </c>
      <c r="D68" t="s">
        <v>20</v>
      </c>
      <c r="E68" t="s">
        <v>33</v>
      </c>
      <c r="F68" s="1">
        <v>44228</v>
      </c>
      <c r="G68" s="1" t="str">
        <f t="shared" si="4"/>
        <v>2021</v>
      </c>
      <c r="H68" s="4">
        <f t="shared" si="5"/>
        <v>2021</v>
      </c>
      <c r="I68">
        <v>3600000</v>
      </c>
      <c r="J68" s="3">
        <f t="shared" si="6"/>
        <v>36</v>
      </c>
    </row>
    <row r="69" spans="1:10" x14ac:dyDescent="0.3">
      <c r="A69">
        <f t="shared" si="7"/>
        <v>68</v>
      </c>
      <c r="B69" t="s">
        <v>87</v>
      </c>
      <c r="C69" t="s">
        <v>194</v>
      </c>
      <c r="D69" t="s">
        <v>25</v>
      </c>
      <c r="E69" t="s">
        <v>14</v>
      </c>
      <c r="F69" s="1">
        <v>44228</v>
      </c>
      <c r="G69" s="1" t="str">
        <f t="shared" si="4"/>
        <v>2021</v>
      </c>
      <c r="H69" s="4">
        <f t="shared" si="5"/>
        <v>2021</v>
      </c>
      <c r="I69">
        <v>610008</v>
      </c>
      <c r="J69" s="3">
        <f t="shared" si="6"/>
        <v>6.1000800000000002</v>
      </c>
    </row>
    <row r="70" spans="1:10" x14ac:dyDescent="0.3">
      <c r="A70">
        <f t="shared" si="7"/>
        <v>69</v>
      </c>
      <c r="B70" t="s">
        <v>88</v>
      </c>
      <c r="C70" t="s">
        <v>195</v>
      </c>
      <c r="D70" t="s">
        <v>22</v>
      </c>
      <c r="E70" t="s">
        <v>14</v>
      </c>
      <c r="F70" s="1">
        <v>44242</v>
      </c>
      <c r="G70" s="1" t="str">
        <f t="shared" si="4"/>
        <v>2021</v>
      </c>
      <c r="H70" s="4">
        <f t="shared" si="5"/>
        <v>2021</v>
      </c>
      <c r="I70">
        <v>4850004</v>
      </c>
      <c r="J70" s="3">
        <f t="shared" si="6"/>
        <v>48.500039999999998</v>
      </c>
    </row>
    <row r="71" spans="1:10" x14ac:dyDescent="0.3">
      <c r="A71">
        <f t="shared" si="7"/>
        <v>70</v>
      </c>
      <c r="B71" t="s">
        <v>89</v>
      </c>
      <c r="C71" t="s">
        <v>196</v>
      </c>
      <c r="D71" t="s">
        <v>13</v>
      </c>
      <c r="E71" t="s">
        <v>9</v>
      </c>
      <c r="F71" s="1">
        <v>44242</v>
      </c>
      <c r="G71" s="1" t="str">
        <f t="shared" si="4"/>
        <v>2021</v>
      </c>
      <c r="H71" s="4">
        <f t="shared" si="5"/>
        <v>2021</v>
      </c>
      <c r="I71">
        <v>335400</v>
      </c>
      <c r="J71" s="3">
        <f t="shared" si="6"/>
        <v>3.3540000000000001</v>
      </c>
    </row>
    <row r="72" spans="1:10" x14ac:dyDescent="0.3">
      <c r="A72">
        <f t="shared" si="7"/>
        <v>71</v>
      </c>
      <c r="B72" t="s">
        <v>90</v>
      </c>
      <c r="C72" t="s">
        <v>197</v>
      </c>
      <c r="D72" t="s">
        <v>11</v>
      </c>
      <c r="E72" t="s">
        <v>9</v>
      </c>
      <c r="F72" s="1">
        <v>44243</v>
      </c>
      <c r="G72" s="1" t="str">
        <f t="shared" si="4"/>
        <v>2021</v>
      </c>
      <c r="H72" s="4">
        <f t="shared" si="5"/>
        <v>2021</v>
      </c>
      <c r="I72">
        <v>500004</v>
      </c>
      <c r="J72" s="3">
        <f t="shared" si="6"/>
        <v>5.0000400000000003</v>
      </c>
    </row>
    <row r="73" spans="1:10" x14ac:dyDescent="0.3">
      <c r="A73">
        <f t="shared" si="7"/>
        <v>72</v>
      </c>
      <c r="B73" t="s">
        <v>91</v>
      </c>
      <c r="C73" t="s">
        <v>198</v>
      </c>
      <c r="D73" t="s">
        <v>32</v>
      </c>
      <c r="E73" t="s">
        <v>9</v>
      </c>
      <c r="F73" s="1">
        <v>44251</v>
      </c>
      <c r="G73" s="1" t="str">
        <f t="shared" si="4"/>
        <v>2021</v>
      </c>
      <c r="H73" s="4">
        <f t="shared" si="5"/>
        <v>2021</v>
      </c>
      <c r="I73">
        <v>1400004</v>
      </c>
      <c r="J73" s="3">
        <f t="shared" si="6"/>
        <v>14.00004</v>
      </c>
    </row>
    <row r="74" spans="1:10" x14ac:dyDescent="0.3">
      <c r="A74">
        <f t="shared" si="7"/>
        <v>73</v>
      </c>
      <c r="B74" t="s">
        <v>92</v>
      </c>
      <c r="C74" t="s">
        <v>199</v>
      </c>
      <c r="D74" t="s">
        <v>13</v>
      </c>
      <c r="E74" t="s">
        <v>14</v>
      </c>
      <c r="F74" s="1">
        <v>44252</v>
      </c>
      <c r="G74" s="1" t="str">
        <f t="shared" si="4"/>
        <v>2021</v>
      </c>
      <c r="H74" s="4">
        <f t="shared" si="5"/>
        <v>2021</v>
      </c>
      <c r="I74">
        <v>210636</v>
      </c>
      <c r="J74" s="3">
        <f t="shared" si="6"/>
        <v>2.10636</v>
      </c>
    </row>
    <row r="75" spans="1:10" x14ac:dyDescent="0.3">
      <c r="A75">
        <f t="shared" si="7"/>
        <v>74</v>
      </c>
      <c r="B75" t="s">
        <v>93</v>
      </c>
      <c r="C75" t="s">
        <v>200</v>
      </c>
      <c r="D75" t="s">
        <v>13</v>
      </c>
      <c r="E75" t="s">
        <v>17</v>
      </c>
      <c r="F75" s="1">
        <v>44252</v>
      </c>
      <c r="G75" s="1" t="str">
        <f t="shared" si="4"/>
        <v>2021</v>
      </c>
      <c r="H75" s="4">
        <f t="shared" si="5"/>
        <v>2021</v>
      </c>
      <c r="I75">
        <v>311400</v>
      </c>
      <c r="J75" s="3">
        <f t="shared" si="6"/>
        <v>3.1139999999999999</v>
      </c>
    </row>
    <row r="76" spans="1:10" x14ac:dyDescent="0.3">
      <c r="A76">
        <f t="shared" si="7"/>
        <v>75</v>
      </c>
      <c r="B76" t="s">
        <v>94</v>
      </c>
      <c r="C76" t="s">
        <v>201</v>
      </c>
      <c r="D76" t="s">
        <v>25</v>
      </c>
      <c r="E76" t="s">
        <v>17</v>
      </c>
      <c r="F76" s="1">
        <v>44252</v>
      </c>
      <c r="G76" s="1" t="str">
        <f t="shared" si="4"/>
        <v>2021</v>
      </c>
      <c r="H76" s="4">
        <f t="shared" si="5"/>
        <v>2021</v>
      </c>
      <c r="I76">
        <v>825000</v>
      </c>
      <c r="J76" s="3">
        <f t="shared" si="6"/>
        <v>8.25</v>
      </c>
    </row>
    <row r="77" spans="1:10" x14ac:dyDescent="0.3">
      <c r="A77">
        <f t="shared" si="7"/>
        <v>76</v>
      </c>
      <c r="B77" t="s">
        <v>95</v>
      </c>
      <c r="C77" t="s">
        <v>202</v>
      </c>
      <c r="D77" t="s">
        <v>13</v>
      </c>
      <c r="E77" t="s">
        <v>23</v>
      </c>
      <c r="F77" s="1">
        <v>44249</v>
      </c>
      <c r="G77" s="1" t="str">
        <f t="shared" si="4"/>
        <v>2021</v>
      </c>
      <c r="H77" s="4">
        <f t="shared" si="5"/>
        <v>2021</v>
      </c>
      <c r="I77">
        <v>293160</v>
      </c>
      <c r="J77" s="3">
        <f t="shared" si="6"/>
        <v>2.9316</v>
      </c>
    </row>
    <row r="78" spans="1:10" x14ac:dyDescent="0.3">
      <c r="A78">
        <f t="shared" si="7"/>
        <v>77</v>
      </c>
      <c r="B78" t="s">
        <v>96</v>
      </c>
      <c r="C78" t="s">
        <v>203</v>
      </c>
      <c r="D78" t="s">
        <v>25</v>
      </c>
      <c r="E78" t="s">
        <v>9</v>
      </c>
      <c r="F78" s="1">
        <v>44256</v>
      </c>
      <c r="G78" s="1" t="str">
        <f t="shared" si="4"/>
        <v>2021</v>
      </c>
      <c r="H78" s="4">
        <f t="shared" si="5"/>
        <v>2021</v>
      </c>
      <c r="I78">
        <v>800004</v>
      </c>
      <c r="J78" s="3">
        <f t="shared" si="6"/>
        <v>8.0000400000000003</v>
      </c>
    </row>
    <row r="79" spans="1:10" x14ac:dyDescent="0.3">
      <c r="A79">
        <f t="shared" si="7"/>
        <v>78</v>
      </c>
      <c r="B79" t="s">
        <v>97</v>
      </c>
      <c r="C79" t="s">
        <v>204</v>
      </c>
      <c r="D79" t="s">
        <v>11</v>
      </c>
      <c r="E79" t="s">
        <v>9</v>
      </c>
      <c r="F79" s="1">
        <v>44270</v>
      </c>
      <c r="G79" s="1" t="str">
        <f t="shared" si="4"/>
        <v>2021</v>
      </c>
      <c r="H79" s="4">
        <f t="shared" si="5"/>
        <v>2021</v>
      </c>
      <c r="I79">
        <v>440004</v>
      </c>
      <c r="J79" s="3">
        <f t="shared" si="6"/>
        <v>4.4000399999999997</v>
      </c>
    </row>
    <row r="80" spans="1:10" x14ac:dyDescent="0.3">
      <c r="A80">
        <f t="shared" si="7"/>
        <v>79</v>
      </c>
      <c r="B80" t="s">
        <v>98</v>
      </c>
      <c r="C80" t="s">
        <v>205</v>
      </c>
      <c r="D80" t="s">
        <v>25</v>
      </c>
      <c r="E80" t="s">
        <v>14</v>
      </c>
      <c r="F80" s="1">
        <v>44287</v>
      </c>
      <c r="G80" s="1" t="str">
        <f t="shared" si="4"/>
        <v>2021</v>
      </c>
      <c r="H80" s="4">
        <f t="shared" si="5"/>
        <v>2021</v>
      </c>
      <c r="I80">
        <v>1350000</v>
      </c>
      <c r="J80" s="3">
        <f t="shared" si="6"/>
        <v>13.5</v>
      </c>
    </row>
    <row r="81" spans="1:10" x14ac:dyDescent="0.3">
      <c r="A81">
        <f t="shared" si="7"/>
        <v>80</v>
      </c>
      <c r="B81" t="s">
        <v>99</v>
      </c>
      <c r="C81" t="s">
        <v>206</v>
      </c>
      <c r="D81" t="s">
        <v>25</v>
      </c>
      <c r="E81" t="s">
        <v>17</v>
      </c>
      <c r="F81" s="1">
        <v>44286</v>
      </c>
      <c r="G81" s="1" t="str">
        <f t="shared" si="4"/>
        <v>2021</v>
      </c>
      <c r="H81" s="4">
        <f t="shared" si="5"/>
        <v>2021</v>
      </c>
      <c r="I81">
        <v>1200000</v>
      </c>
      <c r="J81" s="3">
        <f t="shared" si="6"/>
        <v>12</v>
      </c>
    </row>
    <row r="82" spans="1:10" x14ac:dyDescent="0.3">
      <c r="A82">
        <f t="shared" si="7"/>
        <v>81</v>
      </c>
      <c r="B82" t="s">
        <v>101</v>
      </c>
      <c r="C82" t="s">
        <v>207</v>
      </c>
      <c r="D82" t="s">
        <v>25</v>
      </c>
      <c r="E82" t="s">
        <v>27</v>
      </c>
      <c r="F82" s="1">
        <v>44298</v>
      </c>
      <c r="G82" s="1" t="str">
        <f t="shared" si="4"/>
        <v>2021</v>
      </c>
      <c r="H82" s="4">
        <f t="shared" si="5"/>
        <v>2021</v>
      </c>
      <c r="I82">
        <v>1450008</v>
      </c>
      <c r="J82" s="3">
        <f t="shared" si="6"/>
        <v>14.500080000000001</v>
      </c>
    </row>
    <row r="83" spans="1:10" x14ac:dyDescent="0.3">
      <c r="A83">
        <f t="shared" si="7"/>
        <v>82</v>
      </c>
      <c r="B83" t="s">
        <v>102</v>
      </c>
      <c r="C83" t="s">
        <v>208</v>
      </c>
      <c r="D83" t="s">
        <v>20</v>
      </c>
      <c r="E83" t="s">
        <v>23</v>
      </c>
      <c r="F83" s="1">
        <v>44298</v>
      </c>
      <c r="G83" s="1" t="str">
        <f t="shared" si="4"/>
        <v>2021</v>
      </c>
      <c r="H83" s="4">
        <f t="shared" si="5"/>
        <v>2021</v>
      </c>
      <c r="I83">
        <v>1500000</v>
      </c>
      <c r="J83" s="3">
        <f t="shared" si="6"/>
        <v>15</v>
      </c>
    </row>
    <row r="84" spans="1:10" x14ac:dyDescent="0.3">
      <c r="A84">
        <f t="shared" si="7"/>
        <v>83</v>
      </c>
      <c r="B84" t="s">
        <v>103</v>
      </c>
      <c r="C84" t="s">
        <v>209</v>
      </c>
      <c r="D84" t="s">
        <v>8</v>
      </c>
      <c r="E84" t="s">
        <v>17</v>
      </c>
      <c r="F84" s="1">
        <v>44232</v>
      </c>
      <c r="G84" s="1" t="str">
        <f t="shared" si="4"/>
        <v>2021</v>
      </c>
      <c r="H84" s="4">
        <f t="shared" si="5"/>
        <v>2021</v>
      </c>
      <c r="I84">
        <v>450000</v>
      </c>
      <c r="J84" s="3">
        <f t="shared" si="6"/>
        <v>4.5</v>
      </c>
    </row>
    <row r="85" spans="1:10" x14ac:dyDescent="0.3">
      <c r="A85">
        <f t="shared" si="7"/>
        <v>84</v>
      </c>
      <c r="B85" t="s">
        <v>104</v>
      </c>
      <c r="C85" t="s">
        <v>210</v>
      </c>
      <c r="D85" t="s">
        <v>13</v>
      </c>
      <c r="E85" t="s">
        <v>17</v>
      </c>
      <c r="F85" s="1">
        <v>44273</v>
      </c>
      <c r="G85" s="1" t="str">
        <f t="shared" si="4"/>
        <v>2021</v>
      </c>
      <c r="H85" s="4">
        <f t="shared" si="5"/>
        <v>2021</v>
      </c>
      <c r="I85">
        <v>325080</v>
      </c>
      <c r="J85" s="3">
        <f t="shared" si="6"/>
        <v>3.2507999999999999</v>
      </c>
    </row>
    <row r="86" spans="1:10" x14ac:dyDescent="0.3">
      <c r="A86">
        <f t="shared" si="7"/>
        <v>85</v>
      </c>
      <c r="B86" t="s">
        <v>105</v>
      </c>
      <c r="C86" t="s">
        <v>211</v>
      </c>
      <c r="D86" t="s">
        <v>13</v>
      </c>
      <c r="E86" t="s">
        <v>27</v>
      </c>
      <c r="F86" s="1">
        <v>44291</v>
      </c>
      <c r="G86" s="1" t="str">
        <f t="shared" si="4"/>
        <v>2021</v>
      </c>
      <c r="H86" s="4">
        <f t="shared" si="5"/>
        <v>2021</v>
      </c>
      <c r="I86">
        <v>443400</v>
      </c>
      <c r="J86" s="3">
        <f t="shared" si="6"/>
        <v>4.4340000000000002</v>
      </c>
    </row>
    <row r="87" spans="1:10" x14ac:dyDescent="0.3">
      <c r="A87">
        <f t="shared" si="7"/>
        <v>86</v>
      </c>
      <c r="B87" t="s">
        <v>106</v>
      </c>
      <c r="C87" t="s">
        <v>212</v>
      </c>
      <c r="D87" t="s">
        <v>25</v>
      </c>
      <c r="E87" t="s">
        <v>27</v>
      </c>
      <c r="F87" s="1">
        <v>44291</v>
      </c>
      <c r="G87" s="1" t="str">
        <f t="shared" si="4"/>
        <v>2021</v>
      </c>
      <c r="H87" s="4">
        <f t="shared" si="5"/>
        <v>2021</v>
      </c>
      <c r="I87">
        <v>1100004</v>
      </c>
      <c r="J87" s="3">
        <f t="shared" si="6"/>
        <v>11.00004</v>
      </c>
    </row>
    <row r="88" spans="1:10" x14ac:dyDescent="0.3">
      <c r="A88">
        <f t="shared" si="7"/>
        <v>87</v>
      </c>
      <c r="B88" t="s">
        <v>107</v>
      </c>
      <c r="C88" t="s">
        <v>213</v>
      </c>
      <c r="D88" t="s">
        <v>13</v>
      </c>
      <c r="E88" t="s">
        <v>17</v>
      </c>
      <c r="F88" s="1">
        <v>44291</v>
      </c>
      <c r="G88" s="1" t="str">
        <f t="shared" si="4"/>
        <v>2021</v>
      </c>
      <c r="H88" s="4">
        <f t="shared" si="5"/>
        <v>2021</v>
      </c>
      <c r="I88">
        <v>347400</v>
      </c>
      <c r="J88" s="3">
        <f t="shared" si="6"/>
        <v>3.4740000000000002</v>
      </c>
    </row>
    <row r="89" spans="1:10" x14ac:dyDescent="0.3">
      <c r="A89">
        <f t="shared" si="7"/>
        <v>88</v>
      </c>
      <c r="B89" t="s">
        <v>108</v>
      </c>
      <c r="C89" t="s">
        <v>214</v>
      </c>
      <c r="D89" t="s">
        <v>13</v>
      </c>
      <c r="E89" t="s">
        <v>17</v>
      </c>
      <c r="F89" s="1">
        <v>44301</v>
      </c>
      <c r="G89" s="1" t="str">
        <f t="shared" si="4"/>
        <v>2021</v>
      </c>
      <c r="H89" s="4">
        <f t="shared" si="5"/>
        <v>2021</v>
      </c>
      <c r="I89">
        <v>371400</v>
      </c>
      <c r="J89" s="3">
        <f t="shared" si="6"/>
        <v>3.714</v>
      </c>
    </row>
    <row r="90" spans="1:10" x14ac:dyDescent="0.3">
      <c r="A90">
        <f t="shared" si="7"/>
        <v>89</v>
      </c>
      <c r="B90" t="s">
        <v>109</v>
      </c>
      <c r="C90" t="s">
        <v>215</v>
      </c>
      <c r="D90" t="s">
        <v>32</v>
      </c>
      <c r="E90" t="s">
        <v>14</v>
      </c>
      <c r="F90" s="1">
        <v>44305</v>
      </c>
      <c r="G90" s="1" t="str">
        <f t="shared" si="4"/>
        <v>2021</v>
      </c>
      <c r="H90" s="4">
        <f t="shared" si="5"/>
        <v>2021</v>
      </c>
      <c r="I90">
        <v>2160000</v>
      </c>
      <c r="J90" s="3">
        <f t="shared" si="6"/>
        <v>21.6</v>
      </c>
    </row>
    <row r="91" spans="1:10" x14ac:dyDescent="0.3">
      <c r="A91">
        <f t="shared" si="7"/>
        <v>90</v>
      </c>
      <c r="B91" t="s">
        <v>110</v>
      </c>
      <c r="C91" t="s">
        <v>216</v>
      </c>
      <c r="D91" t="s">
        <v>11</v>
      </c>
      <c r="E91" t="s">
        <v>17</v>
      </c>
      <c r="F91" s="1">
        <v>44303</v>
      </c>
      <c r="G91" s="1" t="str">
        <f t="shared" si="4"/>
        <v>2021</v>
      </c>
      <c r="H91" s="4">
        <f t="shared" si="5"/>
        <v>2021</v>
      </c>
      <c r="I91">
        <v>407400</v>
      </c>
      <c r="J91" s="3">
        <f t="shared" si="6"/>
        <v>4.0739999999999998</v>
      </c>
    </row>
    <row r="92" spans="1:10" x14ac:dyDescent="0.3">
      <c r="A92">
        <f t="shared" si="7"/>
        <v>91</v>
      </c>
      <c r="B92" t="s">
        <v>111</v>
      </c>
      <c r="C92" t="s">
        <v>217</v>
      </c>
      <c r="D92" t="s">
        <v>13</v>
      </c>
      <c r="E92" t="s">
        <v>17</v>
      </c>
      <c r="F92" s="1">
        <v>44307</v>
      </c>
      <c r="G92" s="1" t="str">
        <f t="shared" si="4"/>
        <v>2021</v>
      </c>
      <c r="H92" s="4">
        <f t="shared" si="5"/>
        <v>2021</v>
      </c>
      <c r="I92">
        <v>347400</v>
      </c>
      <c r="J92" s="3">
        <f t="shared" si="6"/>
        <v>3.4740000000000002</v>
      </c>
    </row>
    <row r="93" spans="1:10" x14ac:dyDescent="0.3">
      <c r="A93">
        <f t="shared" si="7"/>
        <v>92</v>
      </c>
      <c r="B93" t="s">
        <v>112</v>
      </c>
      <c r="C93" t="s">
        <v>218</v>
      </c>
      <c r="D93" t="s">
        <v>11</v>
      </c>
      <c r="E93" t="s">
        <v>17</v>
      </c>
      <c r="F93" s="1">
        <v>44309</v>
      </c>
      <c r="G93" s="1" t="str">
        <f t="shared" si="4"/>
        <v>2021</v>
      </c>
      <c r="H93" s="4">
        <f t="shared" si="5"/>
        <v>2021</v>
      </c>
      <c r="I93">
        <v>384000</v>
      </c>
      <c r="J93" s="3">
        <f t="shared" si="6"/>
        <v>3.84</v>
      </c>
    </row>
    <row r="94" spans="1:10" x14ac:dyDescent="0.3">
      <c r="A94">
        <f t="shared" si="7"/>
        <v>93</v>
      </c>
      <c r="B94" t="s">
        <v>113</v>
      </c>
      <c r="C94" t="s">
        <v>219</v>
      </c>
      <c r="D94" t="s">
        <v>32</v>
      </c>
      <c r="E94" t="s">
        <v>9</v>
      </c>
      <c r="F94" s="1">
        <v>44312</v>
      </c>
      <c r="G94" s="1" t="str">
        <f t="shared" si="4"/>
        <v>2021</v>
      </c>
      <c r="H94" s="4">
        <f t="shared" si="5"/>
        <v>2021</v>
      </c>
      <c r="I94">
        <v>1450008</v>
      </c>
      <c r="J94" s="3">
        <f t="shared" si="6"/>
        <v>14.500080000000001</v>
      </c>
    </row>
    <row r="95" spans="1:10" x14ac:dyDescent="0.3">
      <c r="A95">
        <f t="shared" si="7"/>
        <v>94</v>
      </c>
      <c r="B95" t="s">
        <v>114</v>
      </c>
      <c r="C95" t="s">
        <v>220</v>
      </c>
      <c r="D95" t="s">
        <v>13</v>
      </c>
      <c r="E95" t="s">
        <v>23</v>
      </c>
      <c r="F95" s="1">
        <v>44313</v>
      </c>
      <c r="G95" s="1" t="str">
        <f t="shared" si="4"/>
        <v>2021</v>
      </c>
      <c r="H95" s="4">
        <f t="shared" si="5"/>
        <v>2021</v>
      </c>
      <c r="I95">
        <v>359400</v>
      </c>
      <c r="J95" s="3">
        <f t="shared" si="6"/>
        <v>3.5939999999999999</v>
      </c>
    </row>
    <row r="96" spans="1:10" x14ac:dyDescent="0.3">
      <c r="A96">
        <f t="shared" si="7"/>
        <v>95</v>
      </c>
      <c r="B96" t="s">
        <v>115</v>
      </c>
      <c r="C96" t="s">
        <v>221</v>
      </c>
      <c r="D96" t="s">
        <v>13</v>
      </c>
      <c r="E96" t="s">
        <v>17</v>
      </c>
      <c r="F96" s="1">
        <v>44319</v>
      </c>
      <c r="G96" s="1" t="str">
        <f t="shared" si="4"/>
        <v>2021</v>
      </c>
      <c r="H96" s="4">
        <f t="shared" si="5"/>
        <v>2021</v>
      </c>
      <c r="I96">
        <v>347400</v>
      </c>
      <c r="J96" s="3">
        <f t="shared" si="6"/>
        <v>3.4740000000000002</v>
      </c>
    </row>
    <row r="97" spans="1:10" x14ac:dyDescent="0.3">
      <c r="A97">
        <f t="shared" si="7"/>
        <v>96</v>
      </c>
      <c r="B97" t="s">
        <v>116</v>
      </c>
      <c r="C97" t="s">
        <v>222</v>
      </c>
      <c r="D97" t="s">
        <v>25</v>
      </c>
      <c r="E97" t="s">
        <v>23</v>
      </c>
      <c r="F97" s="1">
        <v>44319</v>
      </c>
      <c r="G97" s="1" t="str">
        <f t="shared" si="4"/>
        <v>2021</v>
      </c>
      <c r="H97" s="4">
        <f t="shared" si="5"/>
        <v>2021</v>
      </c>
      <c r="I97">
        <v>970008</v>
      </c>
      <c r="J97" s="3">
        <f t="shared" si="6"/>
        <v>9.7000799999999998</v>
      </c>
    </row>
    <row r="98" spans="1:10" x14ac:dyDescent="0.3">
      <c r="A98">
        <f t="shared" si="7"/>
        <v>97</v>
      </c>
      <c r="B98" t="s">
        <v>117</v>
      </c>
      <c r="C98" t="s">
        <v>223</v>
      </c>
      <c r="D98" t="s">
        <v>13</v>
      </c>
      <c r="E98" t="s">
        <v>17</v>
      </c>
      <c r="F98" s="1">
        <v>44320</v>
      </c>
      <c r="G98" s="1" t="str">
        <f t="shared" si="4"/>
        <v>2021</v>
      </c>
      <c r="H98" s="4">
        <f t="shared" si="5"/>
        <v>2021</v>
      </c>
      <c r="I98">
        <v>389400</v>
      </c>
      <c r="J98" s="3">
        <f t="shared" si="6"/>
        <v>3.8940000000000001</v>
      </c>
    </row>
    <row r="99" spans="1:10" x14ac:dyDescent="0.3">
      <c r="A99">
        <f t="shared" si="7"/>
        <v>98</v>
      </c>
      <c r="B99" t="s">
        <v>118</v>
      </c>
      <c r="C99" t="s">
        <v>224</v>
      </c>
      <c r="D99" t="s">
        <v>20</v>
      </c>
      <c r="E99" t="s">
        <v>100</v>
      </c>
      <c r="F99" s="1">
        <v>44326</v>
      </c>
      <c r="G99" s="1" t="str">
        <f t="shared" si="4"/>
        <v>2021</v>
      </c>
      <c r="H99" s="4">
        <f t="shared" si="5"/>
        <v>2021</v>
      </c>
      <c r="I99">
        <v>2600004</v>
      </c>
      <c r="J99" s="3">
        <f t="shared" si="6"/>
        <v>26.000039999999998</v>
      </c>
    </row>
    <row r="100" spans="1:10" x14ac:dyDescent="0.3">
      <c r="A100">
        <f t="shared" si="7"/>
        <v>99</v>
      </c>
      <c r="B100" t="s">
        <v>119</v>
      </c>
      <c r="C100" t="s">
        <v>225</v>
      </c>
      <c r="D100" t="s">
        <v>25</v>
      </c>
      <c r="E100" t="s">
        <v>17</v>
      </c>
      <c r="F100" s="1">
        <v>44326</v>
      </c>
      <c r="G100" s="1" t="str">
        <f t="shared" si="4"/>
        <v>2021</v>
      </c>
      <c r="H100" s="4">
        <f t="shared" si="5"/>
        <v>2021</v>
      </c>
      <c r="I100">
        <v>1500000</v>
      </c>
      <c r="J100" s="3">
        <f t="shared" si="6"/>
        <v>15</v>
      </c>
    </row>
    <row r="101" spans="1:10" x14ac:dyDescent="0.3">
      <c r="A101">
        <f t="shared" si="7"/>
        <v>100</v>
      </c>
      <c r="B101" t="s">
        <v>120</v>
      </c>
      <c r="C101" t="s">
        <v>226</v>
      </c>
      <c r="D101" t="s">
        <v>13</v>
      </c>
      <c r="E101" t="s">
        <v>17</v>
      </c>
      <c r="F101" s="1">
        <v>44328</v>
      </c>
      <c r="G101" s="1" t="str">
        <f t="shared" si="4"/>
        <v>2021</v>
      </c>
      <c r="H101" s="4">
        <f t="shared" si="5"/>
        <v>2021</v>
      </c>
      <c r="I101">
        <v>267924</v>
      </c>
      <c r="J101" s="3">
        <f t="shared" si="6"/>
        <v>2.6792400000000001</v>
      </c>
    </row>
    <row r="102" spans="1:10" x14ac:dyDescent="0.3">
      <c r="A102">
        <f t="shared" si="7"/>
        <v>101</v>
      </c>
      <c r="B102" t="s">
        <v>121</v>
      </c>
      <c r="C102" t="s">
        <v>227</v>
      </c>
      <c r="D102" t="s">
        <v>20</v>
      </c>
      <c r="E102" t="s">
        <v>9</v>
      </c>
      <c r="F102" s="1">
        <v>44330</v>
      </c>
      <c r="G102" s="1" t="str">
        <f t="shared" si="4"/>
        <v>2021</v>
      </c>
      <c r="H102" s="4">
        <f t="shared" si="5"/>
        <v>2021</v>
      </c>
      <c r="I102">
        <v>3050004</v>
      </c>
      <c r="J102" s="3">
        <f t="shared" si="6"/>
        <v>30.500039999999998</v>
      </c>
    </row>
    <row r="103" spans="1:10" x14ac:dyDescent="0.3">
      <c r="A103">
        <f t="shared" si="7"/>
        <v>102</v>
      </c>
      <c r="B103" t="s">
        <v>122</v>
      </c>
      <c r="C103" t="s">
        <v>228</v>
      </c>
      <c r="D103" t="s">
        <v>13</v>
      </c>
      <c r="E103" t="s">
        <v>23</v>
      </c>
      <c r="F103" s="1">
        <v>44333</v>
      </c>
      <c r="G103" s="1" t="str">
        <f t="shared" si="4"/>
        <v>2021</v>
      </c>
      <c r="H103" s="4">
        <f t="shared" si="5"/>
        <v>2021</v>
      </c>
      <c r="I103">
        <v>359400</v>
      </c>
      <c r="J103" s="3">
        <f t="shared" si="6"/>
        <v>3.5939999999999999</v>
      </c>
    </row>
    <row r="104" spans="1:10" x14ac:dyDescent="0.3">
      <c r="A104">
        <f t="shared" si="7"/>
        <v>103</v>
      </c>
      <c r="B104" t="s">
        <v>123</v>
      </c>
      <c r="C104" t="s">
        <v>229</v>
      </c>
      <c r="D104" t="s">
        <v>25</v>
      </c>
      <c r="E104" t="s">
        <v>14</v>
      </c>
      <c r="F104" s="1">
        <v>44333</v>
      </c>
      <c r="G104" s="1" t="str">
        <f t="shared" si="4"/>
        <v>2021</v>
      </c>
      <c r="H104" s="4">
        <f t="shared" si="5"/>
        <v>2021</v>
      </c>
      <c r="I104">
        <v>1500000</v>
      </c>
      <c r="J104" s="3">
        <f t="shared" si="6"/>
        <v>15</v>
      </c>
    </row>
    <row r="105" spans="1:10" x14ac:dyDescent="0.3">
      <c r="A105">
        <f t="shared" si="7"/>
        <v>104</v>
      </c>
      <c r="B105" t="s">
        <v>124</v>
      </c>
      <c r="C105" t="s">
        <v>230</v>
      </c>
      <c r="D105" t="s">
        <v>11</v>
      </c>
      <c r="E105" t="s">
        <v>23</v>
      </c>
      <c r="F105" s="1">
        <v>44333</v>
      </c>
      <c r="G105" s="1" t="str">
        <f t="shared" si="4"/>
        <v>2021</v>
      </c>
      <c r="H105" s="4">
        <f t="shared" si="5"/>
        <v>2021</v>
      </c>
      <c r="I105">
        <v>480000</v>
      </c>
      <c r="J105" s="3">
        <f t="shared" si="6"/>
        <v>4.8</v>
      </c>
    </row>
    <row r="106" spans="1:10" x14ac:dyDescent="0.3">
      <c r="A106">
        <f t="shared" si="7"/>
        <v>105</v>
      </c>
      <c r="B106" t="s">
        <v>125</v>
      </c>
      <c r="C106" t="s">
        <v>231</v>
      </c>
      <c r="D106" t="s">
        <v>32</v>
      </c>
      <c r="E106" t="s">
        <v>23</v>
      </c>
      <c r="F106" s="1">
        <v>44333</v>
      </c>
      <c r="G106" s="1" t="str">
        <f t="shared" si="4"/>
        <v>2021</v>
      </c>
      <c r="H106" s="4">
        <f t="shared" si="5"/>
        <v>2021</v>
      </c>
      <c r="I106">
        <v>1910004</v>
      </c>
      <c r="J106" s="3">
        <f t="shared" si="6"/>
        <v>19.10004</v>
      </c>
    </row>
    <row r="107" spans="1:10" x14ac:dyDescent="0.3">
      <c r="A107">
        <f t="shared" si="7"/>
        <v>106</v>
      </c>
      <c r="B107" t="s">
        <v>126</v>
      </c>
      <c r="C107" t="s">
        <v>232</v>
      </c>
      <c r="D107" t="s">
        <v>11</v>
      </c>
      <c r="E107" t="s">
        <v>17</v>
      </c>
      <c r="F107" s="1">
        <v>44333</v>
      </c>
      <c r="G107" s="1" t="str">
        <f t="shared" si="4"/>
        <v>2021</v>
      </c>
      <c r="H107" s="4">
        <f t="shared" si="5"/>
        <v>2021</v>
      </c>
      <c r="I107">
        <v>347400</v>
      </c>
      <c r="J107" s="3">
        <f t="shared" si="6"/>
        <v>3.4740000000000002</v>
      </c>
    </row>
  </sheetData>
  <autoFilter ref="A1:J107" xr:uid="{9DFE4E57-52A7-408D-B41B-6C45D67137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B267-629E-4B7C-84E0-D7FBEF389F2D}">
  <dimension ref="A1:XEW28"/>
  <sheetViews>
    <sheetView workbookViewId="0">
      <selection activeCell="C6" sqref="C6"/>
    </sheetView>
  </sheetViews>
  <sheetFormatPr defaultRowHeight="14.4" x14ac:dyDescent="0.3"/>
  <cols>
    <col min="1" max="1" width="20.21875" bestFit="1" customWidth="1"/>
    <col min="5" max="5" width="20.77734375" bestFit="1" customWidth="1"/>
    <col min="6" max="6" width="15.5546875" bestFit="1" customWidth="1"/>
    <col min="7" max="7" width="9" bestFit="1" customWidth="1"/>
    <col min="8" max="8" width="15.5546875" bestFit="1" customWidth="1"/>
    <col min="9" max="9" width="14.21875" bestFit="1" customWidth="1"/>
    <col min="10" max="10" width="8.5546875" bestFit="1" customWidth="1"/>
    <col min="11" max="11" width="14.88671875" bestFit="1" customWidth="1"/>
    <col min="12" max="12" width="14.44140625" bestFit="1" customWidth="1"/>
    <col min="13" max="13" width="5.5546875" bestFit="1" customWidth="1"/>
    <col min="14" max="14" width="10.77734375" bestFit="1" customWidth="1"/>
    <col min="17" max="17" width="12.5546875" bestFit="1" customWidth="1"/>
    <col min="18" max="18" width="22.88671875" bestFit="1" customWidth="1"/>
    <col min="19" max="19" width="9" bestFit="1" customWidth="1"/>
    <col min="20" max="20" width="15.5546875" bestFit="1" customWidth="1"/>
    <col min="21" max="21" width="14.21875" bestFit="1" customWidth="1"/>
    <col min="22" max="22" width="8.5546875" bestFit="1" customWidth="1"/>
    <col min="23" max="23" width="14.88671875" bestFit="1" customWidth="1"/>
    <col min="24" max="24" width="14.44140625" bestFit="1" customWidth="1"/>
    <col min="25" max="25" width="3.33203125" bestFit="1" customWidth="1"/>
    <col min="26" max="26" width="10.77734375" bestFit="1" customWidth="1"/>
    <col min="27" max="27" width="22.88671875" bestFit="1" customWidth="1"/>
    <col min="28" max="28" width="20.77734375" bestFit="1" customWidth="1"/>
    <col min="29" max="29" width="22.88671875" bestFit="1" customWidth="1"/>
    <col min="30" max="30" width="20.77734375" bestFit="1" customWidth="1"/>
    <col min="31" max="31" width="22.88671875" bestFit="1" customWidth="1"/>
    <col min="32" max="32" width="20.77734375" bestFit="1" customWidth="1"/>
    <col min="33" max="33" width="22.88671875" bestFit="1" customWidth="1"/>
    <col min="34" max="34" width="25.6640625" bestFit="1" customWidth="1"/>
    <col min="35" max="35" width="27.6640625" bestFit="1" customWidth="1"/>
    <col min="16362" max="16362" width="20.21875" bestFit="1" customWidth="1"/>
    <col min="16366" max="16366" width="22.88671875" bestFit="1" customWidth="1"/>
    <col min="16367" max="16367" width="15.5546875" bestFit="1" customWidth="1"/>
    <col min="16368" max="16368" width="9" bestFit="1" customWidth="1"/>
    <col min="16369" max="16369" width="15.5546875" bestFit="1" customWidth="1"/>
    <col min="16370" max="16370" width="14.21875" bestFit="1" customWidth="1"/>
    <col min="16371" max="16371" width="8.5546875" bestFit="1" customWidth="1"/>
    <col min="16372" max="16372" width="14.88671875" bestFit="1" customWidth="1"/>
    <col min="16373" max="16373" width="14.44140625" bestFit="1" customWidth="1"/>
    <col min="16374" max="16374" width="4.5546875" bestFit="1" customWidth="1"/>
    <col min="16375" max="16375" width="10.77734375" bestFit="1" customWidth="1"/>
    <col min="16377" max="16377" width="13.5546875" bestFit="1" customWidth="1"/>
  </cols>
  <sheetData>
    <row r="1" spans="1:26 16377:16377" ht="14.4" customHeight="1" x14ac:dyDescent="0.3">
      <c r="A1" s="12" t="s">
        <v>234</v>
      </c>
      <c r="B1" s="13"/>
      <c r="E1" t="s">
        <v>244</v>
      </c>
      <c r="XEW1" t="s">
        <v>250</v>
      </c>
    </row>
    <row r="2" spans="1:26 16377:16377" ht="14.4" customHeight="1" x14ac:dyDescent="0.3">
      <c r="A2" s="14"/>
      <c r="B2" s="15"/>
    </row>
    <row r="3" spans="1:26 16377:16377" x14ac:dyDescent="0.3">
      <c r="A3" s="5" t="s">
        <v>235</v>
      </c>
      <c r="B3" s="6">
        <f>SUM(CTC_in_lakhs)</f>
        <v>1138.9087200000006</v>
      </c>
      <c r="C3" t="s">
        <v>260</v>
      </c>
      <c r="Q3" s="10" t="s">
        <v>251</v>
      </c>
      <c r="R3" t="s">
        <v>253</v>
      </c>
    </row>
    <row r="4" spans="1:26 16377:16377" x14ac:dyDescent="0.3">
      <c r="A4" s="5" t="s">
        <v>236</v>
      </c>
      <c r="B4" s="6">
        <f>AVERAGE(CTC_in_lakhs)</f>
        <v>10.744421886792459</v>
      </c>
      <c r="C4" t="s">
        <v>260</v>
      </c>
    </row>
    <row r="5" spans="1:26 16377:16377" x14ac:dyDescent="0.3">
      <c r="A5" s="5" t="s">
        <v>237</v>
      </c>
      <c r="B5" s="7">
        <f>MAX(CTC_in_lakhs)</f>
        <v>75</v>
      </c>
      <c r="C5" t="s">
        <v>260</v>
      </c>
      <c r="E5" s="10" t="s">
        <v>247</v>
      </c>
      <c r="F5" s="10" t="s">
        <v>248</v>
      </c>
      <c r="Q5" s="10" t="s">
        <v>249</v>
      </c>
      <c r="R5" s="10" t="s">
        <v>248</v>
      </c>
    </row>
    <row r="6" spans="1:26 16377:16377" x14ac:dyDescent="0.3">
      <c r="A6" s="5" t="s">
        <v>238</v>
      </c>
      <c r="B6" s="6">
        <f>MIN(CTC_in_lakhs)</f>
        <v>2.10636</v>
      </c>
      <c r="C6" t="s">
        <v>260</v>
      </c>
      <c r="E6" s="10" t="s">
        <v>245</v>
      </c>
      <c r="F6" t="s">
        <v>70</v>
      </c>
      <c r="G6" t="s">
        <v>13</v>
      </c>
      <c r="H6" t="s">
        <v>20</v>
      </c>
      <c r="I6" t="s">
        <v>8</v>
      </c>
      <c r="J6" t="s">
        <v>25</v>
      </c>
      <c r="K6" t="s">
        <v>11</v>
      </c>
      <c r="L6" t="s">
        <v>32</v>
      </c>
      <c r="M6" t="s">
        <v>22</v>
      </c>
      <c r="N6" t="s">
        <v>246</v>
      </c>
      <c r="Q6" s="10" t="s">
        <v>245</v>
      </c>
      <c r="R6" t="s">
        <v>70</v>
      </c>
      <c r="S6" t="s">
        <v>13</v>
      </c>
      <c r="T6" t="s">
        <v>20</v>
      </c>
      <c r="U6" t="s">
        <v>8</v>
      </c>
      <c r="V6" t="s">
        <v>25</v>
      </c>
      <c r="W6" t="s">
        <v>11</v>
      </c>
      <c r="X6" t="s">
        <v>32</v>
      </c>
      <c r="Y6" t="s">
        <v>22</v>
      </c>
      <c r="Z6" t="s">
        <v>246</v>
      </c>
    </row>
    <row r="7" spans="1:26 16377:16377" x14ac:dyDescent="0.3">
      <c r="A7" s="5" t="s">
        <v>239</v>
      </c>
      <c r="B7" s="6">
        <f>MEDIAN(CTC_in_lakhs)</f>
        <v>4.7750399999999997</v>
      </c>
      <c r="E7" s="11" t="s">
        <v>17</v>
      </c>
      <c r="F7" s="3">
        <v>53.000039999999998</v>
      </c>
      <c r="G7" s="3">
        <v>3.4103880000000002</v>
      </c>
      <c r="H7" s="3">
        <v>19.000080000000001</v>
      </c>
      <c r="I7" s="3">
        <v>4.2500400000000003</v>
      </c>
      <c r="J7" s="3">
        <v>8.7900480000000005</v>
      </c>
      <c r="K7" s="3">
        <v>3.7959999999999998</v>
      </c>
      <c r="L7" s="3">
        <v>15.083399999999999</v>
      </c>
      <c r="M7" s="3"/>
      <c r="N7" s="3">
        <v>8.3971233333333331</v>
      </c>
      <c r="Q7" s="11" t="s">
        <v>17</v>
      </c>
      <c r="R7" s="4">
        <v>2</v>
      </c>
      <c r="S7" s="4">
        <v>20</v>
      </c>
      <c r="T7" s="4">
        <v>1</v>
      </c>
      <c r="U7" s="4">
        <v>2</v>
      </c>
      <c r="V7" s="4">
        <v>5</v>
      </c>
      <c r="W7" s="4">
        <v>3</v>
      </c>
      <c r="X7" s="4">
        <v>3</v>
      </c>
      <c r="Y7" s="4"/>
      <c r="Z7" s="4">
        <v>36</v>
      </c>
    </row>
    <row r="8" spans="1:26 16377:16377" x14ac:dyDescent="0.3">
      <c r="A8" s="5" t="s">
        <v>241</v>
      </c>
      <c r="B8" s="7">
        <f>COUNTA(feeder!A2:A9)</f>
        <v>8</v>
      </c>
      <c r="E8" s="11" t="s">
        <v>14</v>
      </c>
      <c r="F8" s="3"/>
      <c r="G8" s="3">
        <v>2.503584</v>
      </c>
      <c r="H8" s="3"/>
      <c r="I8" s="3"/>
      <c r="J8" s="3">
        <v>11.53336</v>
      </c>
      <c r="K8" s="3"/>
      <c r="L8" s="3">
        <v>16.887119999999999</v>
      </c>
      <c r="M8" s="3">
        <v>48.500039999999998</v>
      </c>
      <c r="N8" s="3">
        <v>12.189950000000001</v>
      </c>
      <c r="Q8" s="11" t="s">
        <v>14</v>
      </c>
      <c r="R8" s="4"/>
      <c r="S8" s="4">
        <v>5</v>
      </c>
      <c r="T8" s="4"/>
      <c r="U8" s="4"/>
      <c r="V8" s="4">
        <v>3</v>
      </c>
      <c r="W8" s="4"/>
      <c r="X8" s="4">
        <v>3</v>
      </c>
      <c r="Y8" s="4">
        <v>1</v>
      </c>
      <c r="Z8" s="4">
        <v>12</v>
      </c>
    </row>
    <row r="9" spans="1:26 16377:16377" x14ac:dyDescent="0.3">
      <c r="A9" s="5" t="s">
        <v>240</v>
      </c>
      <c r="B9" s="7">
        <f>COUNTA(feeder!B1:B7)</f>
        <v>7</v>
      </c>
      <c r="E9" s="11" t="s">
        <v>100</v>
      </c>
      <c r="F9" s="3"/>
      <c r="G9" s="3"/>
      <c r="H9" s="3">
        <v>26.000039999999998</v>
      </c>
      <c r="I9" s="3"/>
      <c r="J9" s="3"/>
      <c r="K9" s="3"/>
      <c r="L9" s="3"/>
      <c r="M9" s="3"/>
      <c r="N9" s="3">
        <v>26.000039999999998</v>
      </c>
      <c r="Q9" s="11" t="s">
        <v>100</v>
      </c>
      <c r="R9" s="4"/>
      <c r="S9" s="4"/>
      <c r="T9" s="4">
        <v>2</v>
      </c>
      <c r="U9" s="4"/>
      <c r="V9" s="4"/>
      <c r="W9" s="4"/>
      <c r="X9" s="4"/>
      <c r="Y9" s="4"/>
      <c r="Z9" s="4">
        <v>2</v>
      </c>
    </row>
    <row r="10" spans="1:26 16377:16377" ht="15" thickBot="1" x14ac:dyDescent="0.35">
      <c r="A10" s="8" t="s">
        <v>242</v>
      </c>
      <c r="B10" s="9">
        <f>COUNTA(Employee_Name)</f>
        <v>106</v>
      </c>
      <c r="E10" s="11" t="s">
        <v>23</v>
      </c>
      <c r="F10" s="3"/>
      <c r="G10" s="3">
        <v>3.3919199999999998</v>
      </c>
      <c r="H10" s="3">
        <v>20.0001</v>
      </c>
      <c r="I10" s="3">
        <v>5.4500399999999996</v>
      </c>
      <c r="J10" s="3">
        <v>7.2375299999999996</v>
      </c>
      <c r="K10" s="3">
        <v>4.4750100000000002</v>
      </c>
      <c r="L10" s="3">
        <v>13.866680000000001</v>
      </c>
      <c r="M10" s="3">
        <v>50.000039999999998</v>
      </c>
      <c r="N10" s="3">
        <v>9.8242914285714278</v>
      </c>
      <c r="Q10" s="11" t="s">
        <v>23</v>
      </c>
      <c r="R10" s="4"/>
      <c r="S10" s="4">
        <v>5</v>
      </c>
      <c r="T10" s="4">
        <v>2</v>
      </c>
      <c r="U10" s="4">
        <v>2</v>
      </c>
      <c r="V10" s="4">
        <v>4</v>
      </c>
      <c r="W10" s="4">
        <v>4</v>
      </c>
      <c r="X10" s="4">
        <v>3</v>
      </c>
      <c r="Y10" s="4">
        <v>1</v>
      </c>
      <c r="Z10" s="4">
        <v>21</v>
      </c>
    </row>
    <row r="11" spans="1:26 16377:16377" x14ac:dyDescent="0.3">
      <c r="E11" s="11" t="s">
        <v>27</v>
      </c>
      <c r="F11" s="3"/>
      <c r="G11" s="3">
        <v>3.8101599999999998</v>
      </c>
      <c r="H11" s="3"/>
      <c r="I11" s="3"/>
      <c r="J11" s="3">
        <v>14.125049999999998</v>
      </c>
      <c r="K11" s="3"/>
      <c r="L11" s="3"/>
      <c r="M11" s="3">
        <v>41.500079999999997</v>
      </c>
      <c r="N11" s="3">
        <v>13.678844999999999</v>
      </c>
      <c r="Q11" s="11" t="s">
        <v>27</v>
      </c>
      <c r="R11" s="4"/>
      <c r="S11" s="4">
        <v>3</v>
      </c>
      <c r="T11" s="4"/>
      <c r="U11" s="4"/>
      <c r="V11" s="4">
        <v>4</v>
      </c>
      <c r="W11" s="4"/>
      <c r="X11" s="4"/>
      <c r="Y11" s="4">
        <v>1</v>
      </c>
      <c r="Z11" s="4">
        <v>8</v>
      </c>
    </row>
    <row r="12" spans="1:26 16377:16377" x14ac:dyDescent="0.3">
      <c r="E12" s="11" t="s">
        <v>9</v>
      </c>
      <c r="F12" s="3"/>
      <c r="G12" s="3">
        <v>2.937576</v>
      </c>
      <c r="H12" s="3">
        <v>30.500039999999998</v>
      </c>
      <c r="I12" s="3">
        <v>5.1017999999999999</v>
      </c>
      <c r="J12" s="3">
        <v>8.0000400000000003</v>
      </c>
      <c r="K12" s="3">
        <v>4.6714114285714272</v>
      </c>
      <c r="L12" s="3">
        <v>14.250060000000001</v>
      </c>
      <c r="M12" s="3">
        <v>45</v>
      </c>
      <c r="N12" s="3">
        <v>8.925871578947369</v>
      </c>
      <c r="Q12" s="11" t="s">
        <v>9</v>
      </c>
      <c r="R12" s="4"/>
      <c r="S12" s="4">
        <v>5</v>
      </c>
      <c r="T12" s="4">
        <v>1</v>
      </c>
      <c r="U12" s="4">
        <v>2</v>
      </c>
      <c r="V12" s="4">
        <v>1</v>
      </c>
      <c r="W12" s="4">
        <v>7</v>
      </c>
      <c r="X12" s="4">
        <v>2</v>
      </c>
      <c r="Y12" s="4">
        <v>1</v>
      </c>
      <c r="Z12" s="4">
        <v>19</v>
      </c>
    </row>
    <row r="13" spans="1:26 16377:16377" x14ac:dyDescent="0.3">
      <c r="E13" s="11" t="s">
        <v>33</v>
      </c>
      <c r="F13" s="3"/>
      <c r="G13" s="3">
        <v>4.7500799999999996</v>
      </c>
      <c r="H13" s="3">
        <v>29.750039999999998</v>
      </c>
      <c r="I13" s="3"/>
      <c r="J13" s="3"/>
      <c r="K13" s="3"/>
      <c r="L13" s="3">
        <v>13.000039999999998</v>
      </c>
      <c r="M13" s="3">
        <v>45</v>
      </c>
      <c r="N13" s="3">
        <v>19.125045</v>
      </c>
      <c r="Q13" s="11" t="s">
        <v>33</v>
      </c>
      <c r="R13" s="4"/>
      <c r="S13" s="4">
        <v>2</v>
      </c>
      <c r="T13" s="4">
        <v>2</v>
      </c>
      <c r="U13" s="4"/>
      <c r="V13" s="4"/>
      <c r="W13" s="4"/>
      <c r="X13" s="4">
        <v>3</v>
      </c>
      <c r="Y13" s="4">
        <v>1</v>
      </c>
      <c r="Z13" s="4">
        <v>8</v>
      </c>
    </row>
    <row r="14" spans="1:26 16377:16377" x14ac:dyDescent="0.3">
      <c r="E14" s="11" t="s">
        <v>246</v>
      </c>
      <c r="F14" s="3">
        <v>53.000039999999998</v>
      </c>
      <c r="G14" s="3">
        <v>3.3325949999999991</v>
      </c>
      <c r="H14" s="3">
        <v>25.125060000000001</v>
      </c>
      <c r="I14" s="3">
        <v>4.9339599999999999</v>
      </c>
      <c r="J14" s="3">
        <v>10.117687058823531</v>
      </c>
      <c r="K14" s="3">
        <v>4.4277085714285711</v>
      </c>
      <c r="L14" s="3">
        <v>14.643702857142859</v>
      </c>
      <c r="M14" s="3">
        <v>46.000031999999997</v>
      </c>
      <c r="N14" s="3">
        <v>10.744421886792452</v>
      </c>
      <c r="Q14" s="11" t="s">
        <v>246</v>
      </c>
      <c r="R14" s="4">
        <v>2</v>
      </c>
      <c r="S14" s="4">
        <v>40</v>
      </c>
      <c r="T14" s="4">
        <v>8</v>
      </c>
      <c r="U14" s="4">
        <v>6</v>
      </c>
      <c r="V14" s="4">
        <v>17</v>
      </c>
      <c r="W14" s="4">
        <v>14</v>
      </c>
      <c r="X14" s="4">
        <v>14</v>
      </c>
      <c r="Y14" s="4">
        <v>5</v>
      </c>
      <c r="Z14" s="4">
        <v>106</v>
      </c>
    </row>
    <row r="19" spans="5:18" x14ac:dyDescent="0.3">
      <c r="E19" s="10" t="s">
        <v>249</v>
      </c>
      <c r="F19" s="10" t="s">
        <v>248</v>
      </c>
      <c r="Q19" s="10" t="s">
        <v>245</v>
      </c>
      <c r="R19" t="s">
        <v>249</v>
      </c>
    </row>
    <row r="20" spans="5:18" x14ac:dyDescent="0.3">
      <c r="E20" s="10" t="s">
        <v>245</v>
      </c>
      <c r="F20" t="s">
        <v>70</v>
      </c>
      <c r="G20" t="s">
        <v>13</v>
      </c>
      <c r="H20" t="s">
        <v>20</v>
      </c>
      <c r="I20" t="s">
        <v>8</v>
      </c>
      <c r="J20" t="s">
        <v>25</v>
      </c>
      <c r="K20" t="s">
        <v>11</v>
      </c>
      <c r="L20" t="s">
        <v>32</v>
      </c>
      <c r="M20" t="s">
        <v>22</v>
      </c>
      <c r="N20" t="s">
        <v>246</v>
      </c>
      <c r="Q20" s="11" t="s">
        <v>254</v>
      </c>
      <c r="R20" s="4">
        <v>2</v>
      </c>
    </row>
    <row r="21" spans="5:18" x14ac:dyDescent="0.3">
      <c r="E21" s="11" t="s">
        <v>17</v>
      </c>
      <c r="F21" s="4">
        <v>2</v>
      </c>
      <c r="G21" s="4">
        <v>20</v>
      </c>
      <c r="H21" s="4">
        <v>1</v>
      </c>
      <c r="I21" s="4">
        <v>2</v>
      </c>
      <c r="J21" s="4">
        <v>5</v>
      </c>
      <c r="K21" s="4">
        <v>3</v>
      </c>
      <c r="L21" s="4">
        <v>3</v>
      </c>
      <c r="M21" s="4"/>
      <c r="N21" s="4">
        <v>36</v>
      </c>
      <c r="Q21" s="11" t="s">
        <v>255</v>
      </c>
      <c r="R21" s="4">
        <v>4</v>
      </c>
    </row>
    <row r="22" spans="5:18" x14ac:dyDescent="0.3">
      <c r="E22" s="11" t="s">
        <v>14</v>
      </c>
      <c r="F22" s="4"/>
      <c r="G22" s="4">
        <v>5</v>
      </c>
      <c r="H22" s="4"/>
      <c r="I22" s="4"/>
      <c r="J22" s="4">
        <v>3</v>
      </c>
      <c r="K22" s="4"/>
      <c r="L22" s="4">
        <v>3</v>
      </c>
      <c r="M22" s="4">
        <v>1</v>
      </c>
      <c r="N22" s="4">
        <v>12</v>
      </c>
      <c r="Q22" s="11" t="s">
        <v>256</v>
      </c>
      <c r="R22" s="4">
        <v>15</v>
      </c>
    </row>
    <row r="23" spans="5:18" x14ac:dyDescent="0.3">
      <c r="E23" s="11" t="s">
        <v>100</v>
      </c>
      <c r="F23" s="4"/>
      <c r="G23" s="4"/>
      <c r="H23" s="4">
        <v>2</v>
      </c>
      <c r="I23" s="4"/>
      <c r="J23" s="4"/>
      <c r="K23" s="4"/>
      <c r="L23" s="4"/>
      <c r="M23" s="4"/>
      <c r="N23" s="4">
        <v>2</v>
      </c>
      <c r="Q23" s="11" t="s">
        <v>257</v>
      </c>
      <c r="R23" s="4">
        <v>35</v>
      </c>
    </row>
    <row r="24" spans="5:18" x14ac:dyDescent="0.3">
      <c r="E24" s="11" t="s">
        <v>23</v>
      </c>
      <c r="F24" s="4"/>
      <c r="G24" s="4">
        <v>5</v>
      </c>
      <c r="H24" s="4">
        <v>2</v>
      </c>
      <c r="I24" s="4">
        <v>2</v>
      </c>
      <c r="J24" s="4">
        <v>4</v>
      </c>
      <c r="K24" s="4">
        <v>4</v>
      </c>
      <c r="L24" s="4">
        <v>3</v>
      </c>
      <c r="M24" s="4">
        <v>1</v>
      </c>
      <c r="N24" s="4">
        <v>21</v>
      </c>
      <c r="Q24" s="11" t="s">
        <v>258</v>
      </c>
      <c r="R24" s="4">
        <v>50</v>
      </c>
    </row>
    <row r="25" spans="5:18" x14ac:dyDescent="0.3">
      <c r="E25" s="11" t="s">
        <v>27</v>
      </c>
      <c r="F25" s="4"/>
      <c r="G25" s="4">
        <v>3</v>
      </c>
      <c r="H25" s="4"/>
      <c r="I25" s="4"/>
      <c r="J25" s="4">
        <v>4</v>
      </c>
      <c r="K25" s="4"/>
      <c r="L25" s="4"/>
      <c r="M25" s="4">
        <v>1</v>
      </c>
      <c r="N25" s="4">
        <v>8</v>
      </c>
      <c r="Q25" s="11" t="s">
        <v>246</v>
      </c>
      <c r="R25" s="4">
        <v>106</v>
      </c>
    </row>
    <row r="26" spans="5:18" x14ac:dyDescent="0.3">
      <c r="E26" s="11" t="s">
        <v>9</v>
      </c>
      <c r="F26" s="4"/>
      <c r="G26" s="4">
        <v>5</v>
      </c>
      <c r="H26" s="4">
        <v>1</v>
      </c>
      <c r="I26" s="4">
        <v>2</v>
      </c>
      <c r="J26" s="4">
        <v>1</v>
      </c>
      <c r="K26" s="4">
        <v>7</v>
      </c>
      <c r="L26" s="4">
        <v>2</v>
      </c>
      <c r="M26" s="4">
        <v>1</v>
      </c>
      <c r="N26" s="4">
        <v>19</v>
      </c>
    </row>
    <row r="27" spans="5:18" x14ac:dyDescent="0.3">
      <c r="E27" s="11" t="s">
        <v>33</v>
      </c>
      <c r="F27" s="4"/>
      <c r="G27" s="4">
        <v>2</v>
      </c>
      <c r="H27" s="4">
        <v>2</v>
      </c>
      <c r="I27" s="4"/>
      <c r="J27" s="4"/>
      <c r="K27" s="4"/>
      <c r="L27" s="4">
        <v>3</v>
      </c>
      <c r="M27" s="4">
        <v>1</v>
      </c>
      <c r="N27" s="4">
        <v>8</v>
      </c>
    </row>
    <row r="28" spans="5:18" x14ac:dyDescent="0.3">
      <c r="E28" s="11" t="s">
        <v>246</v>
      </c>
      <c r="F28" s="4">
        <v>2</v>
      </c>
      <c r="G28" s="4">
        <v>40</v>
      </c>
      <c r="H28" s="4">
        <v>8</v>
      </c>
      <c r="I28" s="4">
        <v>6</v>
      </c>
      <c r="J28" s="4">
        <v>17</v>
      </c>
      <c r="K28" s="4">
        <v>14</v>
      </c>
      <c r="L28" s="4">
        <v>14</v>
      </c>
      <c r="M28" s="4">
        <v>5</v>
      </c>
      <c r="N28" s="4">
        <v>106</v>
      </c>
    </row>
  </sheetData>
  <mergeCells count="1">
    <mergeCell ref="A1:B2"/>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DE639-3A0E-4CC2-8541-64CC776841DE}">
  <dimension ref="A1:B9"/>
  <sheetViews>
    <sheetView workbookViewId="0">
      <selection activeCell="B1" sqref="B1:B7"/>
    </sheetView>
  </sheetViews>
  <sheetFormatPr defaultRowHeight="14.4" x14ac:dyDescent="0.3"/>
  <cols>
    <col min="1" max="1" width="15.33203125" bestFit="1" customWidth="1"/>
  </cols>
  <sheetData>
    <row r="1" spans="1:2" x14ac:dyDescent="0.3">
      <c r="A1" s="2" t="s">
        <v>3</v>
      </c>
      <c r="B1" t="s">
        <v>9</v>
      </c>
    </row>
    <row r="2" spans="1:2" x14ac:dyDescent="0.3">
      <c r="A2" t="s">
        <v>8</v>
      </c>
      <c r="B2" t="s">
        <v>14</v>
      </c>
    </row>
    <row r="3" spans="1:2" x14ac:dyDescent="0.3">
      <c r="A3" t="s">
        <v>11</v>
      </c>
      <c r="B3" t="s">
        <v>17</v>
      </c>
    </row>
    <row r="4" spans="1:2" x14ac:dyDescent="0.3">
      <c r="A4" t="s">
        <v>13</v>
      </c>
      <c r="B4" t="s">
        <v>100</v>
      </c>
    </row>
    <row r="5" spans="1:2" x14ac:dyDescent="0.3">
      <c r="A5" t="s">
        <v>20</v>
      </c>
      <c r="B5" t="s">
        <v>23</v>
      </c>
    </row>
    <row r="6" spans="1:2" x14ac:dyDescent="0.3">
      <c r="A6" t="s">
        <v>22</v>
      </c>
      <c r="B6" t="s">
        <v>27</v>
      </c>
    </row>
    <row r="7" spans="1:2" x14ac:dyDescent="0.3">
      <c r="A7" t="s">
        <v>25</v>
      </c>
      <c r="B7" t="s">
        <v>33</v>
      </c>
    </row>
    <row r="8" spans="1:2" x14ac:dyDescent="0.3">
      <c r="A8" t="s">
        <v>32</v>
      </c>
    </row>
    <row r="9" spans="1:2" x14ac:dyDescent="0.3">
      <c r="A9"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59548-FDF1-40FB-A967-4F966CA88110}">
  <dimension ref="A1:R3"/>
  <sheetViews>
    <sheetView showGridLines="0" tabSelected="1" workbookViewId="0">
      <selection sqref="A1:R3"/>
    </sheetView>
  </sheetViews>
  <sheetFormatPr defaultRowHeight="14.4" x14ac:dyDescent="0.3"/>
  <sheetData>
    <row r="1" spans="1:18" x14ac:dyDescent="0.3">
      <c r="A1" s="16" t="s">
        <v>259</v>
      </c>
      <c r="B1" s="17"/>
      <c r="C1" s="17"/>
      <c r="D1" s="17"/>
      <c r="E1" s="17"/>
      <c r="F1" s="17"/>
      <c r="G1" s="17"/>
      <c r="H1" s="17"/>
      <c r="I1" s="17"/>
      <c r="J1" s="17"/>
      <c r="K1" s="17"/>
      <c r="L1" s="17"/>
      <c r="M1" s="17"/>
      <c r="N1" s="17"/>
      <c r="O1" s="17"/>
      <c r="P1" s="17"/>
      <c r="Q1" s="17"/>
      <c r="R1" s="17"/>
    </row>
    <row r="2" spans="1:18" x14ac:dyDescent="0.3">
      <c r="A2" s="17"/>
      <c r="B2" s="17"/>
      <c r="C2" s="17"/>
      <c r="D2" s="17"/>
      <c r="E2" s="17"/>
      <c r="F2" s="17"/>
      <c r="G2" s="17"/>
      <c r="H2" s="17"/>
      <c r="I2" s="17"/>
      <c r="J2" s="17"/>
      <c r="K2" s="17"/>
      <c r="L2" s="17"/>
      <c r="M2" s="17"/>
      <c r="N2" s="17"/>
      <c r="O2" s="17"/>
      <c r="P2" s="17"/>
      <c r="Q2" s="17"/>
      <c r="R2" s="17"/>
    </row>
    <row r="3" spans="1:18" x14ac:dyDescent="0.3">
      <c r="A3" s="17"/>
      <c r="B3" s="17"/>
      <c r="C3" s="17"/>
      <c r="D3" s="17"/>
      <c r="E3" s="17"/>
      <c r="F3" s="17"/>
      <c r="G3" s="17"/>
      <c r="H3" s="17"/>
      <c r="I3" s="17"/>
      <c r="J3" s="17"/>
      <c r="K3" s="17"/>
      <c r="L3" s="17"/>
      <c r="M3" s="17"/>
      <c r="N3" s="17"/>
      <c r="O3" s="17"/>
      <c r="P3" s="17"/>
      <c r="Q3" s="17"/>
      <c r="R3" s="17"/>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Employee Salary Data</vt:lpstr>
      <vt:lpstr>Employee Salary Data (copy)</vt:lpstr>
      <vt:lpstr>Analysis</vt:lpstr>
      <vt:lpstr>feeder</vt:lpstr>
      <vt:lpstr>Pivot</vt:lpstr>
      <vt:lpstr>Annual_CTC</vt:lpstr>
      <vt:lpstr>Code</vt:lpstr>
      <vt:lpstr>CTC_in_lakhs</vt:lpstr>
      <vt:lpstr>Department</vt:lpstr>
      <vt:lpstr>Designation</vt:lpstr>
      <vt:lpstr>Employee_Name</vt:lpstr>
      <vt:lpstr>Join_Date</vt:lpstr>
      <vt:lpstr>Sr._No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LENOVO</cp:lastModifiedBy>
  <dcterms:created xsi:type="dcterms:W3CDTF">2021-09-30T03:54:01Z</dcterms:created>
  <dcterms:modified xsi:type="dcterms:W3CDTF">2023-07-21T14:57:05Z</dcterms:modified>
</cp:coreProperties>
</file>