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hidePivotFieldList="1"/>
  <mc:AlternateContent xmlns:mc="http://schemas.openxmlformats.org/markup-compatibility/2006">
    <mc:Choice Requires="x15">
      <x15ac:absPath xmlns:x15ac="http://schemas.microsoft.com/office/spreadsheetml/2010/11/ac" url="C:\Users\Abhishiek Devanand\Downloads\"/>
    </mc:Choice>
  </mc:AlternateContent>
  <xr:revisionPtr revIDLastSave="0" documentId="8_{12A5436C-4847-4AB4-9FD5-4FCA56929B0C}" xr6:coauthVersionLast="47" xr6:coauthVersionMax="47" xr10:uidLastSave="{00000000-0000-0000-0000-000000000000}"/>
  <bookViews>
    <workbookView xWindow="-108" yWindow="-108" windowWidth="23256" windowHeight="13176" activeTab="2" xr2:uid="{26D4546B-D2A1-4444-8EAF-A6228F96F0C1}"/>
  </bookViews>
  <sheets>
    <sheet name="pivots" sheetId="6" r:id="rId1"/>
    <sheet name="Data" sheetId="2" r:id="rId2"/>
    <sheet name="Customer centre report" sheetId="5" r:id="rId3"/>
    <sheet name="Assets" sheetId="4" r:id="rId4"/>
  </sheets>
  <definedNames>
    <definedName name="_xlnm._FilterDatabase" localSheetId="1"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0" r:id="rId5"/>
    <pivotCache cacheId="1" r:id="rId6"/>
    <pivotCache cacheId="2" r:id="rId7"/>
    <pivotCache cacheId="3" r:id="rId8"/>
    <pivotCache cacheId="4" r:id="rId9"/>
    <pivotCache cacheId="220" r:id="rId10"/>
    <pivotCache cacheId="223" r:id="rId11"/>
    <pivotCache cacheId="226" r:id="rId12"/>
    <pivotCache cacheId="229" r:id="rId13"/>
    <pivotCache cacheId="232" r:id="rId14"/>
  </pivotCaches>
  <extLst>
    <ext xmlns:x14="http://schemas.microsoft.com/office/spreadsheetml/2009/9/main" uri="{876F7934-8845-4945-9796-88D515C7AA90}">
      <x14:pivotCaches>
        <pivotCache cacheId="10"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36" i="5" l="1"/>
  <c r="O35" i="5"/>
  <c r="P33" i="5"/>
  <c r="O34" i="5"/>
  <c r="M44" i="6"/>
  <c r="M31" i="6"/>
  <c r="M34" i="6" s="1"/>
  <c r="M41" i="6" s="1"/>
  <c r="M30" i="6"/>
  <c r="M33" i="6" s="1"/>
  <c r="M40" i="6" s="1"/>
  <c r="M29" i="6"/>
  <c r="M39" i="6" s="1"/>
  <c r="J27" i="6"/>
  <c r="F29" i="6" a="1"/>
  <c r="F29"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29" i="6" l="1"/>
  <c r="I32" i="6"/>
  <c r="I31" i="6"/>
  <c r="I30" i="6"/>
  <c r="I33" i="6"/>
  <c r="J29" i="6"/>
  <c r="J33" i="6"/>
  <c r="J32" i="6"/>
  <c r="J31" i="6"/>
  <c r="J30"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AC2798-2BBE-42A6-86F5-07C6F6712E3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4D7BAB2-9586-4C3D-903E-B945236C0605}"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1B94D126-2C87-4AAF-99AF-F3905EF8BC31}"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<sst xmlns="http://schemas.openxmlformats.org/spreadsheetml/2006/main" count="3198" uniqueCount="1084">
  <si>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</si>
  <si>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</si>
  <si>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</si>
  <si>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</si>
  <si>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</si>
  <si>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</si>
  <si>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</si>
  <si>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</si>
  <si>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</si>
  <si>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</si>
  <si>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</si>
  <si>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</si>
  <si>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</si>
  <si>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</si>
  <si>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</si>
  <si>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</si>
  <si>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</si>
  <si>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</si>
  <si>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</si>
  <si>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</si>
  <si>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</si>
  <si>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</si>
  <si>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</si>
  <si>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</si>
  <si>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</si>
  <si>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</si>
  <si>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</si>
  <si>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</si>
  <si>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</si>
  <si>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</si>
  <si>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</si>
  <si>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</si>
  <si>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</si>
  <si>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</si>
  <si>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</si>
  <si>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</si>
  <si>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</si>
  <si>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</si>
  <si>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</si>
  <si>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</si>
  <si>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</si>
  <si>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</si>
  <si>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</si>
  <si>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</si>
  <si>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</si>
  <si>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</si>
  <si>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</si>
  <si>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</si>
  <si>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</si>
  <si>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</si>
  <si>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</si>
  <si>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</si>
  <si>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</si>
  <si>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</si>
  <si>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</si>
  <si>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</si>
  <si>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</si>
  <si>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</si>
  <si>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</si>
  <si>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</si>
  <si>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</si>
  <si>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</si>
  <si>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</si>
  <si>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</si>
  <si>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</si>
  <si>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</si>
  <si>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</si>
  <si>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</si>
  <si>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</si>
  <si>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</si>
  <si>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</si>
  <si>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</si>
  <si>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</si>
  <si>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</si>
  <si>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</si>
  <si>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</si>
  <si>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</si>
  <si>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</si>
  <si>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</si>
  <si>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</si>
  <si>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</si>
  <si>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</si>
  <si>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</si>
  <si>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</si>
  <si>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</si>
  <si>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</si>
  <si>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</si>
  <si>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</si>
  <si>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</si>
  <si>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</si>
  <si>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</si>
  <si>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</si>
  <si>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</si>
  <si>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</si>
  <si>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</si>
  <si>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</si>
  <si>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</si>
  <si>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</si>
  <si>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</si>
  <si>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</si>
  <si>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</si>
  <si>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</si>
  <si>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</si>
  <si>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</si>
  <si>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</si>
  <si>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</si>
  <si>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</si>
  <si>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</si>
  <si>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</si>
  <si>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</si>
  <si>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</si>
  <si>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</si>
  <si>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</si>
  <si>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</si>
  <si>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</si>
  <si>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</si>
  <si>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</si>
  <si>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</si>
  <si>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</si>
  <si>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</si>
  <si>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</si>
  <si>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</si>
  <si>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</si>
  <si>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</si>
  <si>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</si>
  <si>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</si>
  <si>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</si>
  <si>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</si>
  <si>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</si>
  <si>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</si>
  <si>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</si>
  <si>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</si>
  <si>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</si>
  <si>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</si>
  <si>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</si>
  <si>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</si>
  <si>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</si>
  <si>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</si>
  <si>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</si>
  <si>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</si>
  <si>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</si>
  <si>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</si>
  <si>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</si>
  <si>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</si>
  <si>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</si>
  <si>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</si>
  <si>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</si>
  <si>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</si>
  <si>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</si>
  <si>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</si>
  <si>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</si>
  <si>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</si>
  <si>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</si>
  <si>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</si>
  <si>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</si>
  <si>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</si>
  <si>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</si>
  <si>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</si>
  <si>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</si>
  <si>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</si>
  <si>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</si>
  <si>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</si>
  <si>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</si>
  <si>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</si>
  <si>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</si>
  <si>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</si>
  <si>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</si>
  <si>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</si>
  <si>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</si>
  <si>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</si>
  <si>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</si>
  <si>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</si>
  <si>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</si>
  <si>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</si>
  <si>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</si>
  <si>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</si>
  <si>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</si>
  <si>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</si>
  <si>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</si>
  <si>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</si>
  <si>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</si>
  <si>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</si>
  <si>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</si>
  <si>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</si>
  <si>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</si>
  <si>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</si>
  <si>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</si>
  <si>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</si>
  <si>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</si>
  <si>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</si>
  <si>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</si>
  <si>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</si>
  <si>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</si>
  <si>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</si>
  <si>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</si>
  <si>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</si>
  <si>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</si>
  <si>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</si>
  <si>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</si>
  <si>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</si>
  <si>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</si>
  <si>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</si>
  <si>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</si>
  <si>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</si>
  <si>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</si>
  <si>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</si>
  <si>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</si>
  <si>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</si>
  <si>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</si>
  <si>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</si>
  <si>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</si>
  <si>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</si>
  <si>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</si>
  <si>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</si>
  <si>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</si>
  <si>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</si>
  <si>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</si>
  <si>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</si>
  <si>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</si>
  <si>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</si>
  <si>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</si>
  <si>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</si>
  <si>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</si>
  <si>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</si>
  <si>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</si>
  <si>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</si>
  <si>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</si>
  <si>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</si>
  <si>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</si>
  <si>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</si>
  <si>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</si>
  <si>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</si>
  <si>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</si>
  <si>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</si>
  <si>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</si>
  <si>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</si>
  <si>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</si>
  <si>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</si>
  <si>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</si>
  <si>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</si>
  <si>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</si>
  <si>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</si>
  <si>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</si>
  <si>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</si>
  <si>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</si>
  <si>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</si>
  <si>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</si>
  <si>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</si>
  <si>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</si>
  <si>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</si>
  <si>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</si>
  <si>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</si>
  <si>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</si>
  <si>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</si>
  <si>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</si>
  <si>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</si>
  <si>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</si>
  <si>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</si>
  <si>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</si>
  <si>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</si>
  <si>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</si>
  <si>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</si>
  <si>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</si>
  <si>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</si>
  <si>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</si>
  <si>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</si>
  <si>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</si>
  <si>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</si>
  <si>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</si>
  <si>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</si>
  <si>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</si>
  <si>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</si>
  <si>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</si>
  <si>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</si>
  <si>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</si>
  <si>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</si>
  <si>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</si>
  <si>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</si>
  <si>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</si>
  <si>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</si>
  <si>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</si>
  <si>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</si>
  <si>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</si>
  <si>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</si>
  <si>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</si>
  <si>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</si>
  <si>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</si>
  <si>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</si>
  <si>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</si>
  <si>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</si>
  <si>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</si>
  <si>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</si>
  <si>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</si>
  <si>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</si>
  <si>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</si>
  <si>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</si>
  <si>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</si>
  <si>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</si>
  <si>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</si>
  <si>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</si>
  <si>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</si>
  <si>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</si>
  <si>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</si>
  <si>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</si>
  <si>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</si>
  <si>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</si>
  <si>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</si>
  <si>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</si>
  <si>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</si>
  <si>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</si>
  <si>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</si>
  <si>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</si>
  <si>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</si>
  <si>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</si>
  <si>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</si>
  <si>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</si>
  <si>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</si>
  <si>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</si>
  <si>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</si>
  <si>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</si>
  <si>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</si>
  <si>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</si>
  <si>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</si>
  <si>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</si>
  <si>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</si>
  <si>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</si>
  <si>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</si>
  <si>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</si>
  <si>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</si>
  <si>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</si>
  <si>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</si>
  <si>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</si>
  <si>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</si>
  <si>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</si>
  <si>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</si>
  <si>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</si>
  <si>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</si>
  <si>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</si>
  <si>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</si>
  <si>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</si>
  <si>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</si>
  <si>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</si>
  <si>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</si>
  <si>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</si>
  <si>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</si>
  <si>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</si>
  <si>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</si>
  <si>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</si>
  <si>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</si>
  <si>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</si>
  <si>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</si>
  <si>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</si>
  <si>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</si>
  <si>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</si>
  <si>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</si>
  <si>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</si>
  <si>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</si>
  <si>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</si>
  <si>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</si>
  <si>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</si>
  <si>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</si>
  <si>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</si>
  <si>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</si>
  <si>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</si>
  <si>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</si>
  <si>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</si>
  <si>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</si>
  <si>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</si>
  <si>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</si>
  <si>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</si>
  <si>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</si>
  <si>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</si>
  <si>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</si>
  <si>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</si>
  <si>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</si>
  <si>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</si>
  <si>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</si>
  <si>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</si>
  <si>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</si>
  <si>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</si>
  <si>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</si>
  <si>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</si>
  <si>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</si>
  <si>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</si>
  <si>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</si>
  <si>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</si>
  <si>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</si>
  <si>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</si>
  <si>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</si>
  <si>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</si>
  <si>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</si>
  <si>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</si>
  <si>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</si>
  <si>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</si>
  <si>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</si>
  <si>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</si>
  <si>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</si>
  <si>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</si>
  <si>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</si>
  <si>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</si>
  <si>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</si>
  <si>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</si>
  <si>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</si>
  <si>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</si>
  <si>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</si>
  <si>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</si>
  <si>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</si>
  <si>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</si>
  <si>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</si>
  <si>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</si>
  <si>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</si>
  <si>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</si>
  <si>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</si>
  <si>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</si>
  <si>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</si>
  <si>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</si>
  <si>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</si>
  <si>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</si>
  <si>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</si>
  <si>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</si>
  <si>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</si>
  <si>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</si>
  <si>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</si>
  <si>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</si>
  <si>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</si>
  <si>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</si>
  <si>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</si>
  <si>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</si>
  <si>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</si>
  <si>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</si>
  <si>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</si>
  <si>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</si>
  <si>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</si>
  <si>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</si>
  <si>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</si>
  <si>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</si>
  <si>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</si>
  <si>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</si>
  <si>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</si>
  <si>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</si>
  <si>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</si>
  <si>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</si>
  <si>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</si>
  <si>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</si>
  <si>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</si>
  <si>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</si>
  <si>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</si>
  <si>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</si>
  <si>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</si>
  <si>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</si>
  <si>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</si>
  <si>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</si>
  <si>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</si>
  <si>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</si>
  <si>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</si>
  <si>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</si>
  <si>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</si>
  <si>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</si>
  <si>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</si>
  <si>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</si>
  <si>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</si>
  <si>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</si>
  <si>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</si>
  <si>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</si>
  <si>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</si>
  <si>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</si>
  <si>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</si>
  <si>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</si>
  <si>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</si>
  <si>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</si>
  <si>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</si>
  <si>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</si>
  <si>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</si>
  <si>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</si>
  <si>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</si>
  <si>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</si>
  <si>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</si>
  <si>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</si>
  <si>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</si>
  <si>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</si>
  <si>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</si>
  <si>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</si>
  <si>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</si>
  <si>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</si>
  <si>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</si>
  <si>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</si>
  <si>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</si>
  <si>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</si>
  <si>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</si>
  <si>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</si>
  <si>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</si>
  <si>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</si>
  <si>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</si>
  <si>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</si>
  <si>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</si>
  <si>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</si>
  <si>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</si>
  <si>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</si>
  <si>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</si>
  <si>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</si>
  <si>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</si>
  <si>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</si>
  <si>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</si>
  <si>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</si>
  <si>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</si>
  <si>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</si>
  <si>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</si>
  <si>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</si>
  <si>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</si>
  <si>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</si>
  <si>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</si>
  <si>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</si>
  <si>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</si>
  <si>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</si>
  <si>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</si>
  <si>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</si>
  <si>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</si>
  <si>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</si>
  <si>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</si>
  <si>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</si>
  <si>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</si>
  <si>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</si>
  <si>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</si>
  <si>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</si>
  <si>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</si>
  <si>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</si>
  <si>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</si>
  <si>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</si>
  <si>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</si>
  <si>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</si>
  <si>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</si>
  <si>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</si>
  <si>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</si>
  <si>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</si>
  <si>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</si>
  <si>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</si>
  <si>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</si>
  <si>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</si>
  <si>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</si>
  <si>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</si>
  <si>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</si>
  <si>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</si>
  <si>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</si>
  <si>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</si>
  <si>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</si>
  <si>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</si>
  <si>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</si>
  <si>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</si>
  <si>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</si>
  <si>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</si>
  <si>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</si>
  <si>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</si>
  <si>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</si>
  <si>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</si>
  <si>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</si>
  <si>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</si>
  <si>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</si>
  <si>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</si>
  <si>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</si>
  <si>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</si>
  <si>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</si>
  <si>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</si>
  <si>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</si>
  <si>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</si>
  <si>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</si>
  <si>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</si>
  <si>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</si>
  <si>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</si>
  <si>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</si>
  <si>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</si>
  <si>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</si>
  <si>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</si>
  <si>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</si>
  <si>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</si>
  <si>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</si>
  <si>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</si>
  <si>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</si>
  <si>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</si>
  <si>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</si>
  <si>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</si>
  <si>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</si>
  <si>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</si>
  <si>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</si>
  <si>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</si>
  <si>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</si>
  <si>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</si>
  <si>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</si>
  <si>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</si>
  <si>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</si>
  <si>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</si>
  <si>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</si>
  <si>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</si>
  <si>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</si>
  <si>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</si>
  <si>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</si>
  <si>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</si>
  <si>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</si>
  <si>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</si>
  <si>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</si>
  <si>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</si>
  <si>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</si>
  <si>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</si>
  <si>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</si>
  <si>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</si>
  <si>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</si>
  <si>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</si>
  <si>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</si>
  <si>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</si>
  <si>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</si>
  <si>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</si>
  <si>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</si>
  <si>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</si>
  <si>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</si>
  <si>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</si>
  <si>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</si>
  <si>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</si>
  <si>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</si>
  <si>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</si>
  <si>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</si>
  <si>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</si>
  <si>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</si>
  <si>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</si>
  <si>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</si>
  <si>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</si>
  <si>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</si>
  <si>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</si>
  <si>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</si>
  <si>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</si>
  <si>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</si>
  <si>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</si>
  <si>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</si>
  <si>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</si>
  <si>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</si>
  <si>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</si>
  <si>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</si>
  <si>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</si>
  <si>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</si>
  <si>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</si>
  <si>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</si>
  <si>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</si>
  <si>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</si>
  <si>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</si>
  <si>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</si>
  <si>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</si>
  <si>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</si>
  <si>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</si>
  <si>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</si>
  <si>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</si>
  <si>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</si>
  <si>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</si>
  <si>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</si>
  <si>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</si>
  <si>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</si>
  <si>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</si>
  <si>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</si>
  <si>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</si>
  <si>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</si>
  <si>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</si>
  <si>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</si>
  <si>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</si>
  <si>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</si>
  <si>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</si>
  <si>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</si>
  <si>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</si>
  <si>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</si>
  <si>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</si>
  <si>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</si>
  <si>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</si>
  <si>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</si>
  <si>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</si>
  <si>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</si>
  <si>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</si>
  <si>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</si>
  <si>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</si>
  <si>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</si>
  <si>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</si>
  <si>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</si>
  <si>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</si>
  <si>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</si>
  <si>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</si>
  <si>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</si>
  <si>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</si>
  <si>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</si>
  <si>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</si>
  <si>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</si>
  <si>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</si>
  <si>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</si>
  <si>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</si>
  <si>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</si>
  <si>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</si>
  <si>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</si>
  <si>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</si>
  <si>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</si>
  <si>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</si>
  <si>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</si>
  <si>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</si>
  <si>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</si>
  <si>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</si>
  <si>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</si>
  <si>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</si>
  <si>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</si>
  <si>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</si>
  <si>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</si>
  <si>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</si>
  <si>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</si>
  <si>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</si>
  <si>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</si>
  <si>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</si>
  <si>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</si>
  <si>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</si>
  <si>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</si>
  <si>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</si>
  <si>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</si>
  <si>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</si>
  <si>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</si>
  <si>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</si>
  <si>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</si>
  <si>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</si>
  <si>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</si>
  <si>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</si>
  <si>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</si>
  <si>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</si>
  <si>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</si>
  <si>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</si>
  <si>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</si>
  <si>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</si>
  <si>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</si>
  <si>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</si>
  <si>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</si>
  <si>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</si>
  <si>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</si>
  <si>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</si>
  <si>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</si>
  <si>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</si>
  <si>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</si>
  <si>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</si>
  <si>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</si>
  <si>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</si>
  <si>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</si>
  <si>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</si>
  <si>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</si>
  <si>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</si>
  <si>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</si>
  <si>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</si>
  <si>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</si>
  <si>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</si>
  <si>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</si>
  <si>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</si>
  <si>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</si>
  <si>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</si>
  <si>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</si>
  <si>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</si>
  <si>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</si>
  <si>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</si>
  <si>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</si>
  <si>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</si>
  <si>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</si>
  <si>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</si>
  <si>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</si>
  <si>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</si>
  <si>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</si>
  <si>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</si>
  <si>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</si>
  <si>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</si>
  <si>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</si>
  <si>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</si>
  <si>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</si>
  <si>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</si>
  <si>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</si>
  <si>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</si>
  <si>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</si>
  <si>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</si>
  <si>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</si>
  <si>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</si>
  <si>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</si>
  <si>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</si>
  <si>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</si>
  <si>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</si>
  <si>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</si>
  <si>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</si>
  <si>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</si>
  <si>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</si>
  <si>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</si>
  <si>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</si>
  <si>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</si>
  <si>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</si>
  <si>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</si>
  <si>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</si>
  <si>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</si>
  <si>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</si>
  <si>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</si>
  <si>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</si>
  <si>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</si>
  <si>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</si>
  <si>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</si>
  <si>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</si>
  <si>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</si>
  <si>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</si>
  <si>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</si>
  <si>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</si>
  <si>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</si>
  <si>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</si>
  <si>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</si>
  <si>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</si>
  <si>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</si>
  <si>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</si>
  <si>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</si>
  <si>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</si>
  <si>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</si>
  <si>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</si>
  <si>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</si>
  <si>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</si>
  <si>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</si>
  <si>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</si>
  <si>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</si>
  <si>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</si>
  <si>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</si>
  <si>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</si>
  <si>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</si>
  <si>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</si>
  <si>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</si>
  <si>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</si>
  <si>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</si>
  <si>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</si>
  <si>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</si>
  <si>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</si>
  <si>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</si>
  <si>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</si>
  <si>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</si>
  <si>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</si>
  <si>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</si>
  <si>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</si>
  <si>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</si>
  <si>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</si>
  <si>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</si>
  <si>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</si>
  <si>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</si>
  <si>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</si>
  <si>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</si>
  <si>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</si>
  <si>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</si>
  <si>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</si>
  <si>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</si>
  <si>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</si>
  <si>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</si>
  <si>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</si>
  <si>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</si>
  <si>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</si>
  <si>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</si>
  <si>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</si>
  <si>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</si>
  <si>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</si>
  <si>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</si>
  <si>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</si>
  <si>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</si>
  <si>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</si>
  <si>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</si>
  <si>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</si>
  <si>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</si>
  <si>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</si>
  <si>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</si>
  <si>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</si>
  <si>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</si>
  <si>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</si>
  <si>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</si>
  <si>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</si>
  <si>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</si>
  <si>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</si>
  <si>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</si>
  <si>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</si>
  <si>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</si>
  <si>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</si>
  <si>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</si>
  <si>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</si>
  <si>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</si>
  <si>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</si>
  <si>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</si>
  <si>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</si>
  <si>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</si>
  <si>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</si>
  <si>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</si>
  <si>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</si>
  <si>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</si>
  <si>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</si>
  <si>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</si>
  <si>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</si>
  <si>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</si>
  <si>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</si>
  <si>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</si>
  <si>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</si>
  <si>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</si>
  <si>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</si>
  <si>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</si>
  <si>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</si>
  <si>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</si>
  <si>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</si>
  <si>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</si>
  <si>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</si>
  <si>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</si>
  <si>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</si>
  <si>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</si>
  <si>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</si>
  <si>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</si>
  <si>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</si>
  <si>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</si>
  <si>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</si>
  <si>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</si>
  <si>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</si>
  <si>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</si>
  <si>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</si>
  <si>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</si>
  <si>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</si>
  <si>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</si>
  <si>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</si>
  <si>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</si>
  <si>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</si>
  <si>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</si>
  <si>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</si>
  <si>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</si>
  <si>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</si>
  <si>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</si>
  <si>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</si>
  <si>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</si>
  <si>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</si>
  <si>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</si>
  <si>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</si>
  <si>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</si>
  <si>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</si>
  <si>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</si>
  <si>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</si>
  <si>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</si>
  <si>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</si>
  <si>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</si>
  <si>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</si>
  <si>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</si>
  <si>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</si>
  <si>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</si>
  <si>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</si>
  <si>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</si>
  <si>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</si>
  <si>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</si>
  <si>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</si>
  <si>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</si>
  <si>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</si>
  <si>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</si>
  <si>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</si>
  <si>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</si>
  <si>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</si>
  <si>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</si>
  <si>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</si>
  <si>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</si>
  <si>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</si>
  <si>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</si>
  <si>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</si>
  <si>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</si>
  <si>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</si>
  <si>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</si>
  <si>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</si>
  <si>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</si>
  <si>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</si>
  <si>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</si>
  <si>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</si>
  <si>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</si>
  <si>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</si>
  <si>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</si>
  <si>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</si>
  <si>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</si>
  <si>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</si>
  <si>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</si>
  <si>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</si>
  <si>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</si>
  <si>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</si>
  <si>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</si>
  <si>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</si>
  <si>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</si>
  <si>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</si>
  <si>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</si>
  <si>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</si>
  <si>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</si>
  <si>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</si>
  <si>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</si>
  <si>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</si>
  <si>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</si>
  <si>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</si>
  <si>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</si>
  <si>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</si>
  <si>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</si>
  <si>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</si>
  <si>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</si>
  <si>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</si>
  <si>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</si>
  <si>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</si>
  <si>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</si>
  <si>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</si>
  <si>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</si>
  <si>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</si>
  <si>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</si>
  <si>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</si>
  <si>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</si>
  <si>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</si>
  <si>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</si>
  <si>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</si>
  <si>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</si>
  <si>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</si>
  <si>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</si>
  <si>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</si>
  <si>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</si>
  <si>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</si>
  <si>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</si>
  <si>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</si>
  <si>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</si>
  <si>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</si>
  <si>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</si>
  <si>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</si>
  <si>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</si>
  <si>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</si>
  <si>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</si>
  <si>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</si>
  <si>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</si>
  <si>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</si>
  <si>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</si>
  <si>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</si>
  <si>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</si>
  <si>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</si>
  <si>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</si>
  <si>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</si>
  <si>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</si>
  <si>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</si>
  <si>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</si>
  <si>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</si>
  <si>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</si>
  <si>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</si>
  <si>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</si>
  <si>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</si>
  <si>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</si>
  <si>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</si>
  <si>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</si>
  <si>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</si>
  <si>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</si>
  <si>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</si>
  <si>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</si>
  <si>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</si>
  <si>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</si>
  <si>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</si>
  <si>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</si>
  <si>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avg.rating</t>
  </si>
  <si>
    <t>5* calls</t>
  </si>
  <si>
    <t>Row Labels</t>
  </si>
  <si>
    <t>Grand Total</t>
  </si>
  <si>
    <t>Jan</t>
  </si>
  <si>
    <t>Feb</t>
  </si>
  <si>
    <t>Mar</t>
  </si>
  <si>
    <t>Apr</t>
  </si>
  <si>
    <t>May</t>
  </si>
  <si>
    <t>Jun</t>
  </si>
  <si>
    <t>Jul</t>
  </si>
  <si>
    <t>Aug</t>
  </si>
  <si>
    <t>Sep</t>
  </si>
  <si>
    <t>Oct</t>
  </si>
  <si>
    <t>Nov</t>
  </si>
  <si>
    <t>Dec</t>
  </si>
  <si>
    <t>call count2</t>
  </si>
  <si>
    <t>Thursday</t>
  </si>
  <si>
    <t>Tuesday</t>
  </si>
  <si>
    <t>Wednesday</t>
  </si>
  <si>
    <t>Sunday</t>
  </si>
  <si>
    <t>Saturday</t>
  </si>
  <si>
    <t>Friday</t>
  </si>
  <si>
    <t>Monday</t>
  </si>
  <si>
    <t>for graph</t>
  </si>
  <si>
    <t>rep</t>
  </si>
  <si>
    <t>calls</t>
  </si>
  <si>
    <t>amount</t>
  </si>
  <si>
    <t>sel.calls</t>
  </si>
  <si>
    <t>sel.amount</t>
  </si>
  <si>
    <t>selected rep</t>
  </si>
  <si>
    <t>Column Labels</t>
  </si>
  <si>
    <t>Rep summary</t>
  </si>
  <si>
    <t>% of calls</t>
  </si>
  <si>
    <t>call rank</t>
  </si>
  <si>
    <t>amount rank</t>
  </si>
  <si>
    <t xml:space="preserve">amount </t>
  </si>
  <si>
    <t>Labels:</t>
  </si>
  <si>
    <t>Image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</si>
</sst>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
    <numFmt numFmtId="166" formatCode="\$#,###.0,&quot;k&quot;"/>
    <numFmt numFmtId="168" formatCode="&quot;₹&quot;\ #,##0"/>
    <numFmt numFmtId="169" formatCode="&quot;₹&quot;\ #,##0;#,##0\ \-&quot;₹&quot;;&quot;₹&quot;\ #,##0"/>
  </numFmts>
  <fonts count="9"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6" tint="0.59999389629810485"/>
      <name val="Aptos"/>
      <family val="2"/>
      <scheme val="minor"/>
    </font>
    <font>
      <sz val="11"/>
      <color theme="1"/>
      <name val="Aptos"/>
      <family val="2"/>
      <scheme val="minor"/>
    </font>
    <font>
      <sz val="10"/>
      <color theme="1"/>
      <name val="Aptos"/>
      <family val="2"/>
      <scheme val="minor"/>
    </font>
    <font>
      <sz val="10"/>
      <color theme="4" tint="-0.499984740745262"/>
      <name val="Aptos"/>
      <family val="2"/>
      <scheme val="minor"/>
    </font>
    <font>
      <sz val="11"/>
      <name val="Aptos"/>
      <family val="2"/>
      <scheme val="minor"/>
    </font>
  </fonts>
  <fills count="6">
    <fill>
      <patternFill patternType="none"/>
    </fill>
    <fill>
      <patternFill patternType="gray125"/>
    </fill>
    <fill>
      <patternFill patternType="solid">
        <fgColor theme="7"/>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5" fillId="0" borderId="0" applyFont="0" applyFill="0" applyBorder="0" applyAlignment="0" applyProtection="0"/>
  </cellStyleXfs>
  <cellXfs count="43">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4" fillId="3" borderId="0" xfId="0" applyFont="1" applyFill="1"/>
    <xf numFmtId="3" fontId="0" fillId="0" borderId="0" xfId="0" applyNumberFormat="1"/>
    <xf numFmtId="165" fontId="0" fillId="0" borderId="0" xfId="0" applyNumberFormat="1"/>
    <xf numFmtId="0" fontId="0" fillId="0" borderId="0" xfId="0" pivotButton="1"/>
    <xf numFmtId="0" fontId="0" fillId="0" borderId="0" xfId="0" applyAlignment="1">
      <alignment horizontal="left"/>
    </xf>
    <xf numFmtId="1" fontId="0" fillId="0" borderId="0" xfId="0" applyNumberFormat="1"/>
    <xf numFmtId="166" fontId="0" fillId="0" borderId="0" xfId="0" applyNumberFormat="1"/>
    <xf numFmtId="0" fontId="0" fillId="4" borderId="0" xfId="0" applyFill="1" applyAlignment="1">
      <alignment horizontal="left"/>
    </xf>
    <xf numFmtId="0" fontId="0" fillId="0" borderId="0" xfId="0" applyAlignment="1">
      <alignment horizontal="left" indent="1"/>
    </xf>
    <xf numFmtId="0" fontId="0" fillId="3" borderId="0" xfId="0" applyFill="1"/>
    <xf numFmtId="0" fontId="6" fillId="5" borderId="0" xfId="0" applyFont="1" applyFill="1"/>
    <xf numFmtId="0" fontId="6" fillId="5" borderId="0" xfId="0" applyFont="1" applyFill="1" applyAlignment="1">
      <alignment horizontal="left" indent="1"/>
    </xf>
    <xf numFmtId="168" fontId="6" fillId="5" borderId="0" xfId="0" applyNumberFormat="1" applyFont="1" applyFill="1"/>
    <xf numFmtId="0" fontId="7" fillId="5" borderId="0" xfId="0" applyFont="1" applyFill="1" applyAlignment="1">
      <alignment horizontal="left"/>
    </xf>
    <xf numFmtId="0" fontId="7" fillId="5" borderId="0" xfId="0" applyFont="1" applyFill="1"/>
    <xf numFmtId="0" fontId="7" fillId="0" borderId="0" xfId="0" applyFont="1" applyAlignment="1">
      <alignment horizontal="left"/>
    </xf>
    <xf numFmtId="9" fontId="0" fillId="0" borderId="0" xfId="1" applyFont="1"/>
    <xf numFmtId="0" fontId="0" fillId="0" borderId="0" xfId="0" applyNumberFormat="1"/>
    <xf numFmtId="169" fontId="0" fillId="0" borderId="0" xfId="0" applyNumberFormat="1"/>
    <xf numFmtId="0" fontId="4" fillId="3" borderId="0" xfId="0" applyFont="1" applyFill="1" applyAlignment="1"/>
    <xf numFmtId="0" fontId="4" fillId="3" borderId="0" xfId="0" applyFont="1" applyFill="1" applyAlignment="1">
      <alignment horizontal="right"/>
    </xf>
    <xf numFmtId="0" fontId="0" fillId="3" borderId="0" xfId="0" applyFont="1" applyFill="1" applyAlignment="1">
      <alignment horizontal="right"/>
    </xf>
    <xf numFmtId="0" fontId="8" fillId="3" borderId="0" xfId="0" applyFont="1" applyFill="1" applyAlignment="1">
      <alignment horizontal="right"/>
    </xf>
  </cellXfs>
  <cellStyles count="2">
    <cellStyle name="Normal" xfId="0" builtinId="0"/>
    <cellStyle name="Percent" xfId="1" builtinId="5"/>
  </cellStyles>
  <dxfs count="42">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bgColor theme="8" tint="0.39994506668294322"/>
        </patternFill>
      </fill>
      <border>
        <vertical/>
        <horizontal/>
      </border>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ont>
        <color theme="4" tint="-0.499984740745262"/>
      </font>
    </dxf>
    <dxf>
      <font>
        <color theme="4" tint="-0.499984740745262"/>
      </font>
    </dxf>
    <dxf>
      <fill>
        <patternFill patternType="none">
          <bgColor auto="1"/>
        </patternFill>
      </fill>
    </dxf>
    <dxf>
      <font>
        <color theme="4" tint="-0.499984740745262"/>
      </font>
    </dxf>
    <dxf>
      <font>
        <color theme="4" tint="-0.499984740745262"/>
      </font>
    </dxf>
    <dxf>
      <fill>
        <patternFill patternType="solid">
          <bgColor theme="0"/>
        </patternFill>
      </fill>
    </dxf>
    <dxf>
      <numFmt numFmtId="168" formatCode="&quot;₹&quot;\ #,##0"/>
    </dxf>
    <dxf>
      <numFmt numFmtId="168" formatCode="&quot;₹&quot;\ #,##0"/>
    </dxf>
    <dxf>
      <numFmt numFmtId="168" formatCode="&quot;₹&quot;\ #,##0"/>
    </dxf>
    <dxf>
      <numFmt numFmtId="168" formatCode="&quot;₹&quot;\ #,##0"/>
    </dxf>
    <dxf>
      <numFmt numFmtId="168" formatCode="&quot;₹&quot;\ #,##0"/>
    </dxf>
    <dxf>
      <numFmt numFmtId="168" formatCode="&quot;₹&quot;\ #,##0"/>
    </dxf>
    <dxf>
      <font>
        <sz val="10"/>
      </font>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Slicer Style 1" pivot="0" table="0" count="1" xr9:uid="{25BABDA2-DB3D-41F6-98D0-3EE7CBB0176F}">
      <tableStyleElement type="wholeTable" dxfId="41"/>
    </tableStyle>
    <tableStyle name="SlicerStyleLight1 2" pivot="0" table="0" count="10" xr9:uid="{6FCD64AE-1490-4DE9-A130-8BB223A57A64}">
      <tableStyleElement type="wholeTable" dxfId="40"/>
      <tableStyleElement type="headerRow" dxfId="39"/>
    </tableStyle>
    <tableStyle name="SlicerStyleLight1 2 2" pivot="0" table="0" count="10" xr9:uid="{8BCC8125-E246-413B-A21C-2734B35051C0}">
      <tableStyleElement type="wholeTable" dxfId="38"/>
      <tableStyleElement type="headerRow" dxfId="37"/>
    </tableStyle>
  </tableStyles>
  <colors>
    <mruColors>
      <color rgb="FFFFCC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connections" Target="connections.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Structure" Target="richData/rdrichvaluestructure.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microsoft.com/office/2017/06/relationships/rdRichValue" Target="richData/rdrichvalue.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22/10/relationships/richValueRel" Target="richData/richValueRel.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[sample-data-excel-portfolio-project.xlsx]pivots!Weekday trend</c:name>
    <c:fmtId val="1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pivots!$I$12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pivots!$H$13:$H$20</c:f>
              <c:strCache>
                <c:ptCount val="7"/>
                <c:pt idx="0">
                  <c:v>Sunday</c:v>
                </c:pt>
                <c:pt idx="1">
                  <c:v>Monday</c:v>
                </c:pt>
                <c:pt idx="2">
                  <c:v>Tuesday</c:v>
                </c:pt>
                <c:pt idx="3">
                  <c:v>Wednesday</c:v>
                </c:pt>
                <c:pt idx="4">
                  <c:v>Thursday</c:v>
                </c:pt>
                <c:pt idx="5">
                  <c:v>Friday</c:v>
                </c:pt>
                <c:pt idx="6">
                  <c:v>Saturday</c:v>
                </c:pt>
              </c:strCache>
            </c:strRef>
          </c:cat>
          <c:val>
            <c:numRef>
              <c:f>pivots!$I$13:$I$20</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A01E-42BD-AD66-09FF73C55730}"/>
            </c:ext>
          </c:extLst>
        </c:ser>
        <c:dLbls>
          <c:dLblPos val="outEnd"/>
          <c:showLegendKey val="0"/>
          <c:showVal val="1"/>
          <c:showCatName val="0"/>
          <c:showSerName val="0"/>
          <c:showPercent val="0"/>
          <c:showBubbleSize val="0"/>
        </c:dLbls>
        <c:gapWidth val="25"/>
        <c:axId val="1662297791"/>
        <c:axId val="1662298271"/>
      </c:barChart>
      <c:catAx>
        <c:axId val="16622977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298271"/>
        <c:crosses val="autoZero"/>
        <c:auto val="1"/>
        <c:lblAlgn val="ctr"/>
        <c:lblOffset val="100"/>
        <c:noMultiLvlLbl val="0"/>
      </c:catAx>
      <c:valAx>
        <c:axId val="1662298271"/>
        <c:scaling>
          <c:orientation val="minMax"/>
        </c:scaling>
        <c:delete val="1"/>
        <c:axPos val="b"/>
        <c:numFmt formatCode="#,##0" sourceLinked="1"/>
        <c:majorTickMark val="out"/>
        <c:minorTickMark val="none"/>
        <c:tickLblPos val="nextTo"/>
        <c:crossAx val="166229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[sample-data-excel-portfolio-project.xlsx]pivots!Monthly trend</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chemeClr val="accent1">
                    <a:lumMod val="50000"/>
                  </a:schemeClr>
                </a:solidFill>
              </a:rPr>
              <a:t>Call Trend</a:t>
            </a:r>
          </a:p>
        </c:rich>
      </c:tx>
      <c:layout>
        <c:manualLayout>
          <c:xMode val="edge"/>
          <c:yMode val="edge"/>
          <c:x val="2.0908543922984323E-2"/>
          <c:y val="3.333333333333333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7000">
                <a:schemeClr val="accent1">
                  <a:lumMod val="5000"/>
                  <a:lumOff val="95000"/>
                </a:schemeClr>
              </a:gs>
              <a:gs pos="74000">
                <a:schemeClr val="accent1">
                  <a:lumMod val="45000"/>
                  <a:lumOff val="55000"/>
                </a:schemeClr>
              </a:gs>
              <a:gs pos="52000">
                <a:schemeClr val="accent1">
                  <a:lumMod val="45000"/>
                  <a:lumOff val="55000"/>
                </a:schemeClr>
              </a:gs>
              <a:gs pos="100000">
                <a:schemeClr val="accent1">
                  <a:alpha val="70000"/>
                  <a:lumMod val="88000"/>
                  <a:lumOff val="12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7"/>
          <c:spPr>
            <a:solidFill>
              <a:schemeClr val="accent1"/>
            </a:solidFill>
            <a:ln w="9525">
              <a:gradFill>
                <a:gsLst>
                  <a:gs pos="42000">
                    <a:srgbClr val="E398E2"/>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pivots!$C$12</c:f>
              <c:strCache>
                <c:ptCount val="1"/>
                <c:pt idx="0">
                  <c:v>call count2</c:v>
                </c:pt>
              </c:strCache>
            </c:strRef>
          </c:tx>
          <c:spPr>
            <a:gradFill>
              <a:gsLst>
                <a:gs pos="7000">
                  <a:schemeClr val="accent1">
                    <a:lumMod val="5000"/>
                    <a:lumOff val="95000"/>
                  </a:schemeClr>
                </a:gs>
                <a:gs pos="74000">
                  <a:schemeClr val="accent1">
                    <a:lumMod val="45000"/>
                    <a:lumOff val="55000"/>
                  </a:schemeClr>
                </a:gs>
                <a:gs pos="52000">
                  <a:schemeClr val="accent1">
                    <a:lumMod val="45000"/>
                    <a:lumOff val="55000"/>
                  </a:schemeClr>
                </a:gs>
                <a:gs pos="100000">
                  <a:schemeClr val="accent1">
                    <a:alpha val="70000"/>
                    <a:lumMod val="88000"/>
                    <a:lumOff val="12000"/>
                  </a:schemeClr>
                </a:gs>
              </a:gsLst>
              <a:lin ang="5400000" scaled="1"/>
            </a:gradFill>
            <a:ln>
              <a:noFill/>
            </a:ln>
            <a:effectLst/>
          </c:spPr>
          <c:cat>
            <c:strRef>
              <c:f>pivots!$A$13:$A$25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pivots!$C$13:$C$25</c:f>
              <c:numCache>
                <c:formatCode>"₹"\ #,##0;#,##0\ \-"₹";"₹"\ #,##0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CB4A-45B8-83DD-078BD756BC78}"/>
            </c:ext>
          </c:extLst>
        </c:ser>
        <c:dLbls>
          <c:showLegendKey val="0"/>
          <c:showVal val="0"/>
          <c:showCatName val="0"/>
          <c:showSerName val="0"/>
          <c:showPercent val="0"/>
          <c:showBubbleSize val="0"/>
        </c:dLbls>
        <c:axId val="1476563807"/>
        <c:axId val="1476564287"/>
      </c:areaChart>
      <c:lineChart>
        <c:grouping val="standard"/>
        <c:varyColors val="0"/>
        <c:ser>
          <c:idx val="0"/>
          <c:order val="0"/>
          <c:tx>
            <c:strRef>
              <c:f>pivots!$B$12</c:f>
              <c:strCache>
                <c:ptCount val="1"/>
                <c:pt idx="0">
                  <c:v>call count</c:v>
                </c:pt>
              </c:strCache>
            </c:strRef>
          </c:tx>
          <c:spPr>
            <a:ln w="28575" cap="rnd">
              <a:solidFill>
                <a:schemeClr val="accent1"/>
              </a:solidFill>
              <a:round/>
            </a:ln>
            <a:effectLst/>
          </c:spPr>
          <c:marker>
            <c:symbol val="circle"/>
            <c:size val="7"/>
            <c:spPr>
              <a:solidFill>
                <a:schemeClr val="accent1"/>
              </a:solidFill>
              <a:ln w="9525">
                <a:gradFill>
                  <a:gsLst>
                    <a:gs pos="42000">
                      <a:srgbClr val="E398E2"/>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cat>
            <c:strRef>
              <c:f>pivots!$A$13:$A$25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pivots!$B$13:$B$25</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CB4A-45B8-83DD-078BD756BC78}"/>
            </c:ext>
          </c:extLst>
        </c:ser>
        <c:dLbls>
          <c:showLegendKey val="0"/>
          <c:showVal val="0"/>
          <c:showCatName val="0"/>
          <c:showSerName val="0"/>
          <c:showPercent val="0"/>
          <c:showBubbleSize val="0"/>
        </c:dLbls>
        <c:marker val="1"/>
        <c:smooth val="0"/>
        <c:axId val="1476563807"/>
        <c:axId val="1476564287"/>
      </c:lineChart>
      <c:catAx>
        <c:axId val="1476563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564287"/>
        <c:crosses val="autoZero"/>
        <c:auto val="1"/>
        <c:lblAlgn val="ctr"/>
        <c:lblOffset val="100"/>
        <c:noMultiLvlLbl val="0"/>
      </c:catAx>
      <c:valAx>
        <c:axId val="1476564287"/>
        <c:scaling>
          <c:orientation val="minMax"/>
        </c:scaling>
        <c:delete val="0"/>
        <c:axPos val="l"/>
        <c:numFmt formatCode="&quot;₹&quot;\ #,##0;#,##0\ \-&quot;₹&quot;;&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563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051857796282024"/>
          <c:y val="5.5555555555555552E-2"/>
          <c:w val="0.86248175839775831"/>
          <c:h val="0.89814814814814814"/>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pivots!$F$29:$F$33</c:f>
              <c:strCache>
                <c:ptCount val="5"/>
                <c:pt idx="0">
                  <c:v>R01</c:v>
                </c:pt>
                <c:pt idx="1">
                  <c:v>R02</c:v>
                </c:pt>
                <c:pt idx="2">
                  <c:v>R03</c:v>
                </c:pt>
                <c:pt idx="3">
                  <c:v>R04</c:v>
                </c:pt>
                <c:pt idx="4">
                  <c:v>R05</c:v>
                </c:pt>
              </c:strCache>
            </c:strRef>
          </c:cat>
          <c:val>
            <c:numRef>
              <c:f>pivots!$G$29:$G$33</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DBB9-47F4-B99A-F0D88191A72C}"/>
            </c:ext>
          </c:extLst>
        </c:ser>
        <c:ser>
          <c:idx val="1"/>
          <c:order val="1"/>
          <c:tx>
            <c:strRef>
              <c:f>pivots!$I$28</c:f>
              <c:strCache>
                <c:ptCount val="1"/>
                <c:pt idx="0">
                  <c:v>sel.calls</c:v>
                </c:pt>
              </c:strCache>
            </c:strRef>
          </c:tx>
          <c:spPr>
            <a:gradFill>
              <a:gsLst>
                <a:gs pos="0">
                  <a:schemeClr val="accent1">
                    <a:lumMod val="5000"/>
                    <a:lumOff val="95000"/>
                  </a:schemeClr>
                </a:gs>
                <a:gs pos="0">
                  <a:schemeClr val="accent1">
                    <a:lumMod val="45000"/>
                    <a:lumOff val="55000"/>
                  </a:schemeClr>
                </a:gs>
                <a:gs pos="43000">
                  <a:schemeClr val="accent1">
                    <a:lumMod val="45000"/>
                    <a:lumOff val="55000"/>
                  </a:schemeClr>
                </a:gs>
                <a:gs pos="96226">
                  <a:schemeClr val="accent1">
                    <a:lumMod val="60000"/>
                    <a:lumOff val="40000"/>
                  </a:schemeClr>
                </a:gs>
                <a:gs pos="69825">
                  <a:srgbClr val="D970D6"/>
                </a:gs>
                <a:gs pos="80000">
                  <a:schemeClr val="accent1">
                    <a:lumMod val="60000"/>
                    <a:lumOff val="40000"/>
                  </a:schemeClr>
                </a:gs>
              </a:gsLst>
              <a:lin ang="5400000" scaled="1"/>
            </a:gradFill>
            <a:ln>
              <a:noFill/>
            </a:ln>
            <a:effectLst/>
          </c:spPr>
          <c:invertIfNegative val="0"/>
          <c:dPt>
            <c:idx val="3"/>
            <c:invertIfNegative val="0"/>
            <c:bubble3D val="0"/>
            <c:spPr>
              <a:gradFill>
                <a:gsLst>
                  <a:gs pos="0">
                    <a:schemeClr val="accent1">
                      <a:lumMod val="5000"/>
                      <a:lumOff val="95000"/>
                    </a:schemeClr>
                  </a:gs>
                  <a:gs pos="0">
                    <a:schemeClr val="accent1">
                      <a:lumMod val="45000"/>
                      <a:lumOff val="55000"/>
                    </a:schemeClr>
                  </a:gs>
                  <a:gs pos="43000">
                    <a:schemeClr val="accent1">
                      <a:lumMod val="45000"/>
                      <a:lumOff val="55000"/>
                    </a:schemeClr>
                  </a:gs>
                  <a:gs pos="96226">
                    <a:schemeClr val="accent1">
                      <a:lumMod val="60000"/>
                      <a:lumOff val="40000"/>
                    </a:schemeClr>
                  </a:gs>
                  <a:gs pos="69825">
                    <a:srgbClr val="D970D6"/>
                  </a:gs>
                  <a:gs pos="80000">
                    <a:schemeClr val="accent1">
                      <a:lumMod val="60000"/>
                      <a:lumOff val="40000"/>
                    </a:schemeClr>
                  </a:gs>
                </a:gsLst>
                <a:lin ang="5400000" scaled="1"/>
              </a:gradFill>
              <a:ln>
                <a:gradFill>
                  <a:gsLst>
                    <a:gs pos="0">
                      <a:schemeClr val="accent1">
                        <a:lumMod val="60000"/>
                        <a:lumOff val="40000"/>
                      </a:schemeClr>
                    </a:gs>
                    <a:gs pos="74000">
                      <a:schemeClr val="accent1">
                        <a:lumMod val="45000"/>
                        <a:lumOff val="55000"/>
                      </a:schemeClr>
                    </a:gs>
                    <a:gs pos="45290">
                      <a:srgbClr val="E08CDE"/>
                    </a:gs>
                    <a:gs pos="29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2-DBB9-47F4-B99A-F0D88191A72C}"/>
              </c:ext>
            </c:extLst>
          </c:dPt>
          <c:dLbls>
            <c:delete val="1"/>
          </c:dLbls>
          <c:val>
            <c:numRef>
              <c:f>pivots!$I$29:$I$33</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3-DBB9-47F4-B99A-F0D88191A72C}"/>
            </c:ext>
          </c:extLst>
        </c:ser>
        <c:dLbls>
          <c:dLblPos val="outEnd"/>
          <c:showLegendKey val="0"/>
          <c:showVal val="1"/>
          <c:showCatName val="0"/>
          <c:showSerName val="0"/>
          <c:showPercent val="0"/>
          <c:showBubbleSize val="0"/>
        </c:dLbls>
        <c:gapWidth val="25"/>
        <c:overlap val="100"/>
        <c:axId val="1662304511"/>
        <c:axId val="1662307391"/>
      </c:barChart>
      <c:catAx>
        <c:axId val="166230451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307391"/>
        <c:crosses val="autoZero"/>
        <c:auto val="1"/>
        <c:lblAlgn val="ctr"/>
        <c:lblOffset val="100"/>
        <c:noMultiLvlLbl val="0"/>
      </c:catAx>
      <c:valAx>
        <c:axId val="1662307391"/>
        <c:scaling>
          <c:orientation val="minMax"/>
        </c:scaling>
        <c:delete val="1"/>
        <c:axPos val="t"/>
        <c:numFmt formatCode="General" sourceLinked="1"/>
        <c:majorTickMark val="out"/>
        <c:minorTickMark val="none"/>
        <c:tickLblPos val="nextTo"/>
        <c:crossAx val="166230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pivots!$F$29:$F$33</c:f>
              <c:strCache>
                <c:ptCount val="5"/>
                <c:pt idx="0">
                  <c:v>R01</c:v>
                </c:pt>
                <c:pt idx="1">
                  <c:v>R02</c:v>
                </c:pt>
                <c:pt idx="2">
                  <c:v>R03</c:v>
                </c:pt>
                <c:pt idx="3">
                  <c:v>R04</c:v>
                </c:pt>
                <c:pt idx="4">
                  <c:v>R05</c:v>
                </c:pt>
              </c:strCache>
            </c:strRef>
          </c:cat>
          <c:val>
            <c:numRef>
              <c:f>pivots!$H$29:$H$33</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2216-4C32-91B5-517C8CA3F668}"/>
            </c:ext>
          </c:extLst>
        </c:ser>
        <c:ser>
          <c:idx val="1"/>
          <c:order val="1"/>
          <c:tx>
            <c:strRef>
              <c:f>pivots!$J$28</c:f>
              <c:strCache>
                <c:ptCount val="1"/>
                <c:pt idx="0">
                  <c:v>sel.amount</c:v>
                </c:pt>
              </c:strCache>
            </c:strRef>
          </c:tx>
          <c:spPr>
            <a:gradFill>
              <a:gsLst>
                <a:gs pos="0">
                  <a:schemeClr val="accent1">
                    <a:lumMod val="5000"/>
                    <a:lumOff val="95000"/>
                  </a:schemeClr>
                </a:gs>
                <a:gs pos="0">
                  <a:schemeClr val="accent1">
                    <a:lumMod val="45000"/>
                    <a:lumOff val="55000"/>
                  </a:schemeClr>
                </a:gs>
                <a:gs pos="43000">
                  <a:schemeClr val="accent1">
                    <a:lumMod val="45000"/>
                    <a:lumOff val="55000"/>
                  </a:schemeClr>
                </a:gs>
                <a:gs pos="98000">
                  <a:schemeClr val="accent1">
                    <a:lumMod val="60000"/>
                    <a:lumOff val="40000"/>
                  </a:schemeClr>
                </a:gs>
                <a:gs pos="89000">
                  <a:schemeClr val="accent1">
                    <a:lumMod val="60000"/>
                    <a:lumOff val="40000"/>
                  </a:schemeClr>
                </a:gs>
              </a:gsLst>
              <a:lin ang="5400000" scaled="1"/>
            </a:gradFill>
            <a:ln>
              <a:gradFill>
                <a:gsLst>
                  <a:gs pos="0">
                    <a:schemeClr val="accent1">
                      <a:lumMod val="5000"/>
                      <a:lumOff val="95000"/>
                    </a:schemeClr>
                  </a:gs>
                  <a:gs pos="0">
                    <a:schemeClr val="accent1">
                      <a:lumMod val="45000"/>
                      <a:lumOff val="55000"/>
                    </a:schemeClr>
                  </a:gs>
                  <a:gs pos="43000">
                    <a:schemeClr val="accent1">
                      <a:lumMod val="45000"/>
                      <a:lumOff val="55000"/>
                    </a:schemeClr>
                  </a:gs>
                  <a:gs pos="98000">
                    <a:schemeClr val="accent2">
                      <a:lumMod val="75000"/>
                    </a:schemeClr>
                  </a:gs>
                  <a:gs pos="26000">
                    <a:schemeClr val="accent2">
                      <a:lumMod val="75000"/>
                    </a:schemeClr>
                  </a:gs>
                </a:gsLst>
                <a:lin ang="5400000" scaled="1"/>
              </a:gradFill>
            </a:ln>
            <a:effectLst/>
          </c:spPr>
          <c:invertIfNegative val="0"/>
          <c:dPt>
            <c:idx val="3"/>
            <c:invertIfNegative val="0"/>
            <c:bubble3D val="0"/>
            <c:spPr>
              <a:gradFill>
                <a:gsLst>
                  <a:gs pos="0">
                    <a:schemeClr val="accent1">
                      <a:lumMod val="5000"/>
                      <a:lumOff val="95000"/>
                    </a:schemeClr>
                  </a:gs>
                  <a:gs pos="0">
                    <a:schemeClr val="accent1">
                      <a:lumMod val="45000"/>
                      <a:lumOff val="55000"/>
                    </a:schemeClr>
                  </a:gs>
                  <a:gs pos="43000">
                    <a:schemeClr val="accent1">
                      <a:lumMod val="45000"/>
                      <a:lumOff val="55000"/>
                    </a:schemeClr>
                  </a:gs>
                  <a:gs pos="98000">
                    <a:schemeClr val="accent1">
                      <a:lumMod val="60000"/>
                      <a:lumOff val="40000"/>
                    </a:schemeClr>
                  </a:gs>
                  <a:gs pos="89000">
                    <a:schemeClr val="accent1">
                      <a:lumMod val="60000"/>
                      <a:lumOff val="40000"/>
                    </a:schemeClr>
                  </a:gs>
                </a:gsLst>
                <a:lin ang="5400000" scaled="1"/>
              </a:gradFill>
              <a:ln>
                <a:gradFill>
                  <a:gsLst>
                    <a:gs pos="0">
                      <a:schemeClr val="accent1">
                        <a:lumMod val="5000"/>
                        <a:lumOff val="95000"/>
                      </a:schemeClr>
                    </a:gs>
                    <a:gs pos="0">
                      <a:schemeClr val="accent1">
                        <a:lumMod val="45000"/>
                        <a:lumOff val="55000"/>
                      </a:schemeClr>
                    </a:gs>
                    <a:gs pos="43000">
                      <a:schemeClr val="accent1">
                        <a:lumMod val="45000"/>
                        <a:lumOff val="55000"/>
                      </a:schemeClr>
                    </a:gs>
                    <a:gs pos="98000">
                      <a:schemeClr val="accent2">
                        <a:lumMod val="75000"/>
                      </a:schemeClr>
                    </a:gs>
                    <a:gs pos="26000">
                      <a:schemeClr val="accent2">
                        <a:lumMod val="75000"/>
                      </a:schemeClr>
                    </a:gs>
                  </a:gsLst>
                  <a:lin ang="5400000" scaled="1"/>
                </a:gradFill>
              </a:ln>
              <a:effectLst/>
            </c:spPr>
            <c:extLst>
              <c:ext xmlns:c16="http://schemas.microsoft.com/office/drawing/2014/chart" uri="{C3380CC4-5D6E-409C-BE32-E72D297353CC}">
                <c16:uniqueId val="{00000002-2216-4C32-91B5-517C8CA3F66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pivots!$J$29:$J$33</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3-2216-4C32-91B5-517C8CA3F668}"/>
            </c:ext>
          </c:extLst>
        </c:ser>
        <c:dLbls>
          <c:dLblPos val="outEnd"/>
          <c:showLegendKey val="0"/>
          <c:showVal val="1"/>
          <c:showCatName val="0"/>
          <c:showSerName val="0"/>
          <c:showPercent val="0"/>
          <c:showBubbleSize val="0"/>
        </c:dLbls>
        <c:gapWidth val="25"/>
        <c:overlap val="100"/>
        <c:axId val="1662313631"/>
        <c:axId val="1662324191"/>
      </c:barChart>
      <c:catAx>
        <c:axId val="166231363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324191"/>
        <c:crosses val="autoZero"/>
        <c:auto val="1"/>
        <c:lblAlgn val="ctr"/>
        <c:lblOffset val="100"/>
        <c:noMultiLvlLbl val="0"/>
      </c:catAx>
      <c:valAx>
        <c:axId val="1662324191"/>
        <c:scaling>
          <c:orientation val="minMax"/>
          <c:max val="25000"/>
          <c:min val="0"/>
        </c:scaling>
        <c:delete val="1"/>
        <c:axPos val="t"/>
        <c:numFmt formatCode="\$#,###.0,&quot;k&quot;" sourceLinked="1"/>
        <c:majorTickMark val="out"/>
        <c:minorTickMark val="none"/>
        <c:tickLblPos val="nextTo"/>
        <c:crossAx val="166231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1">
                    <a:lumMod val="75000"/>
                  </a:schemeClr>
                </a:solidFill>
              </a:rPr>
              <a:t>Female</a:t>
            </a:r>
            <a:r>
              <a:rPr lang="en-IN" baseline="0"/>
              <a:t> vs</a:t>
            </a:r>
            <a:r>
              <a:rPr lang="en-IN" baseline="0">
                <a:solidFill>
                  <a:schemeClr val="accent2"/>
                </a:solidFill>
              </a:rPr>
              <a:t> Male </a:t>
            </a:r>
            <a:r>
              <a:rPr lang="en-IN" baseline="0"/>
              <a:t>callers</a:t>
            </a:r>
            <a:endParaRPr lang="en-IN"/>
          </a:p>
        </c:rich>
      </c:tx>
      <c:layout>
        <c:manualLayout>
          <c:xMode val="edge"/>
          <c:yMode val="edge"/>
          <c:x val="0.15347079362827395"/>
          <c:y val="5.88235294117647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bg2">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1"/>
          </a:solidFill>
          <a:ln>
            <a:noFill/>
          </a:ln>
          <a:effectLst/>
        </c:spPr>
        <c:marker>
          <c:symbol val="none"/>
        </c:marker>
        <c:dLbl>
          <c:idx val="0"/>
          <c:spPr>
            <a:solidFill>
              <a:schemeClr val="bg2">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stacked"/>
        <c:varyColors val="0"/>
        <c:ser>
          <c:idx val="0"/>
          <c:order val="0"/>
          <c:tx>
            <c:strRef>
              <c:f>pivots!$F$39:$F$40</c:f>
              <c:strCache>
                <c:ptCount val="1"/>
                <c:pt idx="0">
                  <c:v>Female</c:v>
                </c:pt>
              </c:strCache>
            </c:strRef>
          </c:tx>
          <c:spPr>
            <a:solidFill>
              <a:schemeClr val="accent1"/>
            </a:solidFill>
            <a:ln>
              <a:noFill/>
            </a:ln>
            <a:effectLst/>
          </c:spPr>
          <c:invertIfNegative val="0"/>
          <c:dLbls>
            <c:spPr>
              <a:solidFill>
                <a:schemeClr val="bg2">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pivots!$E$41:$E$44</c:f>
              <c:strCache>
                <c:ptCount val="3"/>
                <c:pt idx="0">
                  <c:v>Cincinnati</c:v>
                </c:pt>
                <c:pt idx="1">
                  <c:v>Cleveland</c:v>
                </c:pt>
                <c:pt idx="2">
                  <c:v>Columbus</c:v>
                </c:pt>
              </c:strCache>
            </c:strRef>
          </c:cat>
          <c:val>
            <c:numRef>
              <c:f>pivots!$F$41:$F$44</c:f>
              <c:numCache>
                <c:formatCode>0</c:formatCode>
                <c:ptCount val="3"/>
                <c:pt idx="0">
                  <c:v>144</c:v>
                </c:pt>
                <c:pt idx="1">
                  <c:v>326</c:v>
                </c:pt>
                <c:pt idx="2">
                  <c:v>129</c:v>
                </c:pt>
              </c:numCache>
            </c:numRef>
          </c:val>
          <c:extLst>
            <c:ext xmlns:c16="http://schemas.microsoft.com/office/drawing/2014/chart" uri="{C3380CC4-5D6E-409C-BE32-E72D297353CC}">
              <c16:uniqueId val="{00000000-E0AC-40C6-8EFF-1EE9585BB146}"/>
            </c:ext>
          </c:extLst>
        </c:ser>
        <c:ser>
          <c:idx val="1"/>
          <c:order val="1"/>
          <c:tx>
            <c:strRef>
              <c:f>pivots!$G$39:$G$40</c:f>
              <c:strCache>
                <c:ptCount val="1"/>
                <c:pt idx="0">
                  <c:v>Male</c:v>
                </c:pt>
              </c:strCache>
            </c:strRef>
          </c:tx>
          <c:spPr>
            <a:solidFill>
              <a:schemeClr val="accent2"/>
            </a:solidFill>
            <a:ln>
              <a:noFill/>
            </a:ln>
            <a:effectLst/>
          </c:spPr>
          <c:invertIfNegative val="0"/>
          <c:dLbls>
            <c:spPr>
              <a:solidFill>
                <a:schemeClr val="bg2">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pivots!$E$41:$E$44</c:f>
              <c:strCache>
                <c:ptCount val="3"/>
                <c:pt idx="0">
                  <c:v>Cincinnati</c:v>
                </c:pt>
                <c:pt idx="1">
                  <c:v>Cleveland</c:v>
                </c:pt>
                <c:pt idx="2">
                  <c:v>Columbus</c:v>
                </c:pt>
              </c:strCache>
            </c:strRef>
          </c:cat>
          <c:val>
            <c:numRef>
              <c:f>pivots!$G$41:$G$44</c:f>
              <c:numCache>
                <c:formatCode>0</c:formatCode>
                <c:ptCount val="3"/>
                <c:pt idx="0">
                  <c:v>132</c:v>
                </c:pt>
                <c:pt idx="1">
                  <c:v>63</c:v>
                </c:pt>
                <c:pt idx="2">
                  <c:v>206</c:v>
                </c:pt>
              </c:numCache>
            </c:numRef>
          </c:val>
          <c:extLst>
            <c:ext xmlns:c16="http://schemas.microsoft.com/office/drawing/2014/chart" uri="{C3380CC4-5D6E-409C-BE32-E72D297353CC}">
              <c16:uniqueId val="{00000001-E0AC-40C6-8EFF-1EE9585BB146}"/>
            </c:ext>
          </c:extLst>
        </c:ser>
        <c:dLbls>
          <c:dLblPos val="ctr"/>
          <c:showLegendKey val="0"/>
          <c:showVal val="1"/>
          <c:showCatName val="0"/>
          <c:showSerName val="0"/>
          <c:showPercent val="0"/>
          <c:showBubbleSize val="0"/>
        </c:dLbls>
        <c:gapWidth val="25"/>
        <c:overlap val="100"/>
        <c:axId val="1643227087"/>
        <c:axId val="1643230927"/>
      </c:barChart>
      <c:catAx>
        <c:axId val="16432270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230927"/>
        <c:crosses val="autoZero"/>
        <c:auto val="1"/>
        <c:lblAlgn val="ctr"/>
        <c:lblOffset val="100"/>
        <c:noMultiLvlLbl val="0"/>
      </c:catAx>
      <c:valAx>
        <c:axId val="1643230927"/>
        <c:scaling>
          <c:orientation val="minMax"/>
        </c:scaling>
        <c:delete val="1"/>
        <c:axPos val="l"/>
        <c:numFmt formatCode="0" sourceLinked="1"/>
        <c:majorTickMark val="none"/>
        <c:minorTickMark val="none"/>
        <c:tickLblPos val="nextTo"/>
        <c:crossAx val="164322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[sample-data-excel-portfolio-project.xlsx]pivots!rep satisfaction</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1">
                    <a:lumMod val="75000"/>
                  </a:schemeClr>
                </a:solidFill>
              </a:rPr>
              <a:t>Rating</a:t>
            </a:r>
          </a:p>
        </c:rich>
      </c:tx>
      <c:layout>
        <c:manualLayout>
          <c:xMode val="edge"/>
          <c:yMode val="edge"/>
          <c:x val="0.34262975192617051"/>
          <c:y val="3.06748466257668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pivots!$F$49</c:f>
              <c:strCache>
                <c:ptCount val="1"/>
                <c:pt idx="0">
                  <c:v>Total</c:v>
                </c:pt>
              </c:strCache>
            </c:strRef>
          </c:tx>
          <c:spPr>
            <a:solidFill>
              <a:schemeClr val="accent1"/>
            </a:solidFill>
            <a:ln>
              <a:noFill/>
            </a:ln>
            <a:effectLst/>
          </c:spPr>
          <c:invertIfNegative val="0"/>
          <c:cat>
            <c:strRef>
              <c:f>pivots!$E$50:$E$55</c:f>
              <c:strCache>
                <c:ptCount val="5"/>
                <c:pt idx="0">
                  <c:v>1</c:v>
                </c:pt>
                <c:pt idx="1">
                  <c:v>2</c:v>
                </c:pt>
                <c:pt idx="2">
                  <c:v>3</c:v>
                </c:pt>
                <c:pt idx="3">
                  <c:v>4</c:v>
                </c:pt>
                <c:pt idx="4">
                  <c:v>5</c:v>
                </c:pt>
              </c:strCache>
            </c:strRef>
          </c:cat>
          <c:val>
            <c:numRef>
              <c:f>pivots!$F$50:$F$55</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66CF-4438-848C-B5A1017359A7}"/>
            </c:ext>
          </c:extLst>
        </c:ser>
        <c:dLbls>
          <c:showLegendKey val="0"/>
          <c:showVal val="0"/>
          <c:showCatName val="0"/>
          <c:showSerName val="0"/>
          <c:showPercent val="0"/>
          <c:showBubbleSize val="0"/>
        </c:dLbls>
        <c:gapWidth val="10"/>
        <c:overlap val="-27"/>
        <c:axId val="1837457391"/>
        <c:axId val="1837447791"/>
      </c:barChart>
      <c:catAx>
        <c:axId val="18374573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447791"/>
        <c:crosses val="autoZero"/>
        <c:auto val="1"/>
        <c:lblAlgn val="ctr"/>
        <c:lblOffset val="100"/>
        <c:noMultiLvlLbl val="0"/>
      </c:catAx>
      <c:valAx>
        <c:axId val="1837447791"/>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457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svg"/><Relationship Id="rId13" Type="http://schemas.openxmlformats.org/officeDocument/2006/relationships/chart" Target="../charts/chart3.xml"/><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chart" Target="../charts/chart2.xml"/><Relationship Id="rId2" Type="http://schemas.openxmlformats.org/officeDocument/2006/relationships/image" Target="../media/image7.svg"/><Relationship Id="rId16" Type="http://schemas.openxmlformats.org/officeDocument/2006/relationships/chart" Target="../charts/chart6.xml"/><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chart" Target="../charts/chart1.xml"/><Relationship Id="rId5" Type="http://schemas.openxmlformats.org/officeDocument/2006/relationships/image" Target="../media/image10.png"/><Relationship Id="rId15" Type="http://schemas.openxmlformats.org/officeDocument/2006/relationships/chart" Target="../charts/chart5.xml"/><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3.sv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svg"/><Relationship Id="rId2" Type="http://schemas.openxmlformats.org/officeDocument/2006/relationships/image" Target="../media/image17.svg"/><Relationship Id="rId1" Type="http://schemas.openxmlformats.org/officeDocument/2006/relationships/image" Target="../media/image16.png"/><Relationship Id="rId6" Type="http://schemas.openxmlformats.org/officeDocument/2006/relationships/image" Target="../media/image21.sv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svg"/><Relationship Id="rId4" Type="http://schemas.openxmlformats.org/officeDocument/2006/relationships/image" Target="../media/image19.sv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0</xdr:col>
      <xdr:colOff>541020</xdr:colOff>
      <xdr:row>2</xdr:row>
      <xdr:rowOff>175260</xdr:rowOff>
    </xdr:from>
    <xdr:to>
      <xdr:col>3</xdr:col>
      <xdr:colOff>7620</xdr:colOff>
      <xdr:row>7</xdr:row>
      <xdr:rowOff>144780</xdr:rowOff>
    </xdr:to>
    <xdr:sp macro="" textlink="pivots!B4">
      <xdr:nvSpPr>
        <xdr:cNvPr id="2" name="Rectangle 1">
          <a:extLst>
            <a:ext uri="{FF2B5EF4-FFF2-40B4-BE49-F238E27FC236}">
              <a16:creationId xmlns:a16="http://schemas.microsoft.com/office/drawing/2014/main" id="{0E1FEA1E-F722-27DF-B413-9EFD47B3777B}"/>
            </a:ext>
          </a:extLst>
        </xdr:cNvPr>
        <xdr:cNvSpPr/>
      </xdr:nvSpPr>
      <xdr:spPr>
        <a:xfrm>
          <a:off x="541020" y="541020"/>
          <a:ext cx="1478280" cy="883920"/>
        </a:xfrm>
        <a:prstGeom prst="rect">
          <a:avLst/>
        </a:prstGeom>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879B4D-F7F3-4D75-BB96-BDFF222F42A6}" type="TxLink">
            <a:rPr lang="en-US" sz="2400" b="0" i="0" u="none" strike="noStrike">
              <a:solidFill>
                <a:srgbClr val="000000"/>
              </a:solidFill>
              <a:latin typeface="Aptos Display" panose="020B0004020202020204" pitchFamily="34" charset="0"/>
            </a:rPr>
            <a:pPr algn="ctr"/>
            <a:t>1,000</a:t>
          </a:fld>
          <a:endParaRPr lang="en-US" sz="2400">
            <a:latin typeface="Aptos Display" panose="020B0004020202020204" pitchFamily="34" charset="0"/>
          </a:endParaRPr>
        </a:p>
      </xdr:txBody>
    </xdr:sp>
    <xdr:clientData/>
  </xdr:twoCellAnchor>
  <xdr:twoCellAnchor editAs="oneCell">
    <xdr:from>
      <xdr:col>0</xdr:col>
      <xdr:colOff>594360</xdr:colOff>
      <xdr:row>3</xdr:row>
      <xdr:rowOff>45721</xdr:rowOff>
    </xdr:from>
    <xdr:to>
      <xdr:col>1</xdr:col>
      <xdr:colOff>181702</xdr:colOff>
      <xdr:row>4</xdr:row>
      <xdr:rowOff>121920</xdr:rowOff>
    </xdr:to>
    <xdr:pic>
      <xdr:nvPicPr>
        <xdr:cNvPr id="6" name="Graphic 5" descr="Receiver with solid fill">
          <a:extLst>
            <a:ext uri="{FF2B5EF4-FFF2-40B4-BE49-F238E27FC236}">
              <a16:creationId xmlns:a16="http://schemas.microsoft.com/office/drawing/2014/main" id="{473BACD8-9248-49B5-B8D0-0EE8BBF9247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94360" y="594361"/>
          <a:ext cx="257902" cy="259079"/>
        </a:xfrm>
        <a:prstGeom prst="rect">
          <a:avLst/>
        </a:prstGeom>
      </xdr:spPr>
    </xdr:pic>
    <xdr:clientData/>
  </xdr:twoCellAnchor>
  <xdr:twoCellAnchor>
    <xdr:from>
      <xdr:col>1</xdr:col>
      <xdr:colOff>289560</xdr:colOff>
      <xdr:row>3</xdr:row>
      <xdr:rowOff>76200</xdr:rowOff>
    </xdr:from>
    <xdr:to>
      <xdr:col>2</xdr:col>
      <xdr:colOff>320040</xdr:colOff>
      <xdr:row>4</xdr:row>
      <xdr:rowOff>60960</xdr:rowOff>
    </xdr:to>
    <xdr:sp macro="" textlink="">
      <xdr:nvSpPr>
        <xdr:cNvPr id="7" name="TextBox 6">
          <a:extLst>
            <a:ext uri="{FF2B5EF4-FFF2-40B4-BE49-F238E27FC236}">
              <a16:creationId xmlns:a16="http://schemas.microsoft.com/office/drawing/2014/main" id="{087C44FC-F1D1-7492-B6B9-D744C0C5685B}"/>
            </a:ext>
          </a:extLst>
        </xdr:cNvPr>
        <xdr:cNvSpPr txBox="1"/>
      </xdr:nvSpPr>
      <xdr:spPr>
        <a:xfrm>
          <a:off x="960120" y="624840"/>
          <a:ext cx="70104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Calls</a:t>
          </a:r>
        </a:p>
      </xdr:txBody>
    </xdr:sp>
    <xdr:clientData/>
  </xdr:twoCellAnchor>
  <xdr:twoCellAnchor>
    <xdr:from>
      <xdr:col>1</xdr:col>
      <xdr:colOff>281940</xdr:colOff>
      <xdr:row>6</xdr:row>
      <xdr:rowOff>60960</xdr:rowOff>
    </xdr:from>
    <xdr:to>
      <xdr:col>2</xdr:col>
      <xdr:colOff>320040</xdr:colOff>
      <xdr:row>7</xdr:row>
      <xdr:rowOff>91440</xdr:rowOff>
    </xdr:to>
    <xdr:sp macro="" textlink="pivots!B9">
      <xdr:nvSpPr>
        <xdr:cNvPr id="8" name="TextBox 7">
          <a:extLst>
            <a:ext uri="{FF2B5EF4-FFF2-40B4-BE49-F238E27FC236}">
              <a16:creationId xmlns:a16="http://schemas.microsoft.com/office/drawing/2014/main" id="{2AC193C4-4D8B-2E5F-C25F-92A3AA16EB9A}"/>
            </a:ext>
          </a:extLst>
        </xdr:cNvPr>
        <xdr:cNvSpPr txBox="1"/>
      </xdr:nvSpPr>
      <xdr:spPr>
        <a:xfrm>
          <a:off x="952500" y="1158240"/>
          <a:ext cx="70866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B4DC7A-1E70-4993-A7C4-A269EF24DD3B}" type="TxLink">
            <a:rPr lang="en-US" sz="1100" b="0" i="0" u="none" strike="noStrike">
              <a:ln>
                <a:noFill/>
              </a:ln>
              <a:solidFill>
                <a:sysClr val="windowText" lastClr="000000"/>
              </a:solidFill>
              <a:latin typeface="Aptos"/>
            </a:rPr>
            <a:pPr algn="ctr"/>
            <a:t>189</a:t>
          </a:fld>
          <a:endParaRPr lang="en-IN" sz="1100">
            <a:ln>
              <a:noFill/>
            </a:ln>
            <a:solidFill>
              <a:sysClr val="windowText" lastClr="000000"/>
            </a:solidFill>
          </a:endParaRPr>
        </a:p>
      </xdr:txBody>
    </xdr:sp>
    <xdr:clientData/>
  </xdr:twoCellAnchor>
  <xdr:twoCellAnchor>
    <xdr:from>
      <xdr:col>0</xdr:col>
      <xdr:colOff>556260</xdr:colOff>
      <xdr:row>9</xdr:row>
      <xdr:rowOff>106680</xdr:rowOff>
    </xdr:from>
    <xdr:to>
      <xdr:col>3</xdr:col>
      <xdr:colOff>22860</xdr:colOff>
      <xdr:row>14</xdr:row>
      <xdr:rowOff>76200</xdr:rowOff>
    </xdr:to>
    <xdr:sp macro="" textlink="pivots!A4">
      <xdr:nvSpPr>
        <xdr:cNvPr id="14" name="Rectangle 13">
          <a:extLst>
            <a:ext uri="{FF2B5EF4-FFF2-40B4-BE49-F238E27FC236}">
              <a16:creationId xmlns:a16="http://schemas.microsoft.com/office/drawing/2014/main" id="{36B477AE-C567-4AF1-9F26-E01870C1BA05}"/>
            </a:ext>
          </a:extLst>
        </xdr:cNvPr>
        <xdr:cNvSpPr/>
      </xdr:nvSpPr>
      <xdr:spPr>
        <a:xfrm>
          <a:off x="556260" y="1752600"/>
          <a:ext cx="1478280" cy="883920"/>
        </a:xfrm>
        <a:prstGeom prst="rect">
          <a:avLst/>
        </a:prstGeom>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93BA4D7-7AE6-42A5-A2C8-49BAE91A5ACD}" type="TxLink">
            <a:rPr lang="en-US" sz="2400" b="0" i="0" u="none" strike="noStrike">
              <a:solidFill>
                <a:srgbClr val="000000"/>
              </a:solidFill>
              <a:latin typeface="Aptos Display" panose="020B0004020202020204" pitchFamily="34" charset="0"/>
            </a:rPr>
            <a:pPr algn="ctr"/>
            <a:t>96623</a:t>
          </a:fld>
          <a:endParaRPr lang="en-US" sz="2400">
            <a:latin typeface="Aptos Display" panose="020B0004020202020204" pitchFamily="34" charset="0"/>
          </a:endParaRPr>
        </a:p>
      </xdr:txBody>
    </xdr:sp>
    <xdr:clientData/>
  </xdr:twoCellAnchor>
  <xdr:twoCellAnchor>
    <xdr:from>
      <xdr:col>1</xdr:col>
      <xdr:colOff>304800</xdr:colOff>
      <xdr:row>10</xdr:row>
      <xdr:rowOff>7620</xdr:rowOff>
    </xdr:from>
    <xdr:to>
      <xdr:col>2</xdr:col>
      <xdr:colOff>335280</xdr:colOff>
      <xdr:row>10</xdr:row>
      <xdr:rowOff>175260</xdr:rowOff>
    </xdr:to>
    <xdr:sp macro="" textlink="">
      <xdr:nvSpPr>
        <xdr:cNvPr id="16" name="TextBox 15">
          <a:extLst>
            <a:ext uri="{FF2B5EF4-FFF2-40B4-BE49-F238E27FC236}">
              <a16:creationId xmlns:a16="http://schemas.microsoft.com/office/drawing/2014/main" id="{94321AC7-5F27-45D3-929E-E829CE5E6ECF}"/>
            </a:ext>
          </a:extLst>
        </xdr:cNvPr>
        <xdr:cNvSpPr txBox="1"/>
      </xdr:nvSpPr>
      <xdr:spPr>
        <a:xfrm>
          <a:off x="975360" y="1836420"/>
          <a:ext cx="70104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Amount</a:t>
          </a:r>
        </a:p>
      </xdr:txBody>
    </xdr:sp>
    <xdr:clientData/>
  </xdr:twoCellAnchor>
  <xdr:twoCellAnchor>
    <xdr:from>
      <xdr:col>1</xdr:col>
      <xdr:colOff>297180</xdr:colOff>
      <xdr:row>12</xdr:row>
      <xdr:rowOff>175260</xdr:rowOff>
    </xdr:from>
    <xdr:to>
      <xdr:col>2</xdr:col>
      <xdr:colOff>335280</xdr:colOff>
      <xdr:row>14</xdr:row>
      <xdr:rowOff>22860</xdr:rowOff>
    </xdr:to>
    <xdr:sp macro="" textlink="pivots!A9">
      <xdr:nvSpPr>
        <xdr:cNvPr id="17" name="TextBox 16">
          <a:extLst>
            <a:ext uri="{FF2B5EF4-FFF2-40B4-BE49-F238E27FC236}">
              <a16:creationId xmlns:a16="http://schemas.microsoft.com/office/drawing/2014/main" id="{782B9AEC-F2A7-49D4-B5A8-AAD9691BB9BC}"/>
            </a:ext>
          </a:extLst>
        </xdr:cNvPr>
        <xdr:cNvSpPr txBox="1"/>
      </xdr:nvSpPr>
      <xdr:spPr>
        <a:xfrm>
          <a:off x="967740" y="2369820"/>
          <a:ext cx="70866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366112-378D-449F-B652-C7761917A901}" type="TxLink">
            <a:rPr lang="en-US" sz="1100" b="0" i="0" u="none" strike="noStrike">
              <a:ln>
                <a:noFill/>
              </a:ln>
              <a:solidFill>
                <a:srgbClr val="000000"/>
              </a:solidFill>
              <a:latin typeface="Aptos"/>
            </a:rPr>
            <a:pPr algn="ctr"/>
            <a:t>18415</a:t>
          </a:fld>
          <a:endParaRPr lang="en-IN" sz="1100">
            <a:ln>
              <a:noFill/>
            </a:ln>
            <a:solidFill>
              <a:sysClr val="windowText" lastClr="000000"/>
            </a:solidFill>
          </a:endParaRPr>
        </a:p>
      </xdr:txBody>
    </xdr:sp>
    <xdr:clientData/>
  </xdr:twoCellAnchor>
  <xdr:twoCellAnchor>
    <xdr:from>
      <xdr:col>0</xdr:col>
      <xdr:colOff>518160</xdr:colOff>
      <xdr:row>16</xdr:row>
      <xdr:rowOff>22860</xdr:rowOff>
    </xdr:from>
    <xdr:to>
      <xdr:col>2</xdr:col>
      <xdr:colOff>655320</xdr:colOff>
      <xdr:row>20</xdr:row>
      <xdr:rowOff>175260</xdr:rowOff>
    </xdr:to>
    <xdr:sp macro="" textlink="pivots!C4">
      <xdr:nvSpPr>
        <xdr:cNvPr id="18" name="Rectangle 17">
          <a:extLst>
            <a:ext uri="{FF2B5EF4-FFF2-40B4-BE49-F238E27FC236}">
              <a16:creationId xmlns:a16="http://schemas.microsoft.com/office/drawing/2014/main" id="{A7EA95E8-E0E1-466B-9212-807104BD4472}"/>
            </a:ext>
          </a:extLst>
        </xdr:cNvPr>
        <xdr:cNvSpPr/>
      </xdr:nvSpPr>
      <xdr:spPr>
        <a:xfrm>
          <a:off x="518160" y="2948940"/>
          <a:ext cx="1478280" cy="883920"/>
        </a:xfrm>
        <a:prstGeom prst="rect">
          <a:avLst/>
        </a:prstGeom>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71FF096-9B10-430A-B6C7-CA2B56927469}" type="TxLink">
            <a:rPr lang="en-US" sz="2400" b="0" i="0" u="none" strike="noStrike">
              <a:solidFill>
                <a:srgbClr val="000000"/>
              </a:solidFill>
              <a:latin typeface="Aptos Display" panose="020B0004020202020204" pitchFamily="34" charset="0"/>
            </a:rPr>
            <a:pPr algn="ctr"/>
            <a:t>89,850</a:t>
          </a:fld>
          <a:endParaRPr lang="en-US" sz="2400">
            <a:latin typeface="Aptos Display" panose="020B0004020202020204" pitchFamily="34" charset="0"/>
          </a:endParaRPr>
        </a:p>
      </xdr:txBody>
    </xdr:sp>
    <xdr:clientData/>
  </xdr:twoCellAnchor>
  <xdr:twoCellAnchor>
    <xdr:from>
      <xdr:col>1</xdr:col>
      <xdr:colOff>259080</xdr:colOff>
      <xdr:row>19</xdr:row>
      <xdr:rowOff>91440</xdr:rowOff>
    </xdr:from>
    <xdr:to>
      <xdr:col>2</xdr:col>
      <xdr:colOff>297180</xdr:colOff>
      <xdr:row>20</xdr:row>
      <xdr:rowOff>121920</xdr:rowOff>
    </xdr:to>
    <xdr:sp macro="" textlink="pivots!C9">
      <xdr:nvSpPr>
        <xdr:cNvPr id="21" name="TextBox 20">
          <a:extLst>
            <a:ext uri="{FF2B5EF4-FFF2-40B4-BE49-F238E27FC236}">
              <a16:creationId xmlns:a16="http://schemas.microsoft.com/office/drawing/2014/main" id="{0922FC35-72F3-463A-A7DE-0FAFBD907913}"/>
            </a:ext>
          </a:extLst>
        </xdr:cNvPr>
        <xdr:cNvSpPr txBox="1"/>
      </xdr:nvSpPr>
      <xdr:spPr>
        <a:xfrm>
          <a:off x="929640" y="3566160"/>
          <a:ext cx="70866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673D13-A374-4AF1-A53F-F6FFAC6E65D1}" type="TxLink">
            <a:rPr lang="en-US" sz="1100" b="0" i="0" u="none" strike="noStrike">
              <a:ln>
                <a:noFill/>
              </a:ln>
              <a:solidFill>
                <a:srgbClr val="000000"/>
              </a:solidFill>
              <a:latin typeface="Aptos"/>
            </a:rPr>
            <a:pPr algn="ctr"/>
            <a:t>16,834</a:t>
          </a:fld>
          <a:endParaRPr lang="en-IN" sz="1100">
            <a:ln>
              <a:noFill/>
            </a:ln>
            <a:solidFill>
              <a:sysClr val="windowText" lastClr="000000"/>
            </a:solidFill>
          </a:endParaRPr>
        </a:p>
      </xdr:txBody>
    </xdr:sp>
    <xdr:clientData/>
  </xdr:twoCellAnchor>
  <xdr:twoCellAnchor>
    <xdr:from>
      <xdr:col>0</xdr:col>
      <xdr:colOff>533400</xdr:colOff>
      <xdr:row>30</xdr:row>
      <xdr:rowOff>53340</xdr:rowOff>
    </xdr:from>
    <xdr:to>
      <xdr:col>3</xdr:col>
      <xdr:colOff>0</xdr:colOff>
      <xdr:row>35</xdr:row>
      <xdr:rowOff>22860</xdr:rowOff>
    </xdr:to>
    <xdr:sp macro="" textlink="pivots!E4">
      <xdr:nvSpPr>
        <xdr:cNvPr id="26" name="Rectangle 25">
          <a:extLst>
            <a:ext uri="{FF2B5EF4-FFF2-40B4-BE49-F238E27FC236}">
              <a16:creationId xmlns:a16="http://schemas.microsoft.com/office/drawing/2014/main" id="{463B4DCC-40CB-4909-A81D-D064FA2B331D}"/>
            </a:ext>
          </a:extLst>
        </xdr:cNvPr>
        <xdr:cNvSpPr/>
      </xdr:nvSpPr>
      <xdr:spPr>
        <a:xfrm>
          <a:off x="533400" y="5539740"/>
          <a:ext cx="1478280" cy="883920"/>
        </a:xfrm>
        <a:prstGeom prst="rect">
          <a:avLst/>
        </a:prstGeom>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1E25DD8-04ED-44C3-B854-92391138D554}" type="TxLink">
            <a:rPr lang="en-US" sz="2400" b="0" i="0" u="none" strike="noStrike">
              <a:solidFill>
                <a:srgbClr val="000000"/>
              </a:solidFill>
              <a:latin typeface="Aptos"/>
            </a:rPr>
            <a:pPr algn="ctr"/>
            <a:t>307</a:t>
          </a:fld>
          <a:endParaRPr lang="en-US" sz="2400">
            <a:latin typeface="Aptos Display" panose="020B0004020202020204" pitchFamily="34" charset="0"/>
          </a:endParaRPr>
        </a:p>
      </xdr:txBody>
    </xdr:sp>
    <xdr:clientData/>
  </xdr:twoCellAnchor>
  <xdr:twoCellAnchor>
    <xdr:from>
      <xdr:col>1</xdr:col>
      <xdr:colOff>281940</xdr:colOff>
      <xdr:row>30</xdr:row>
      <xdr:rowOff>137160</xdr:rowOff>
    </xdr:from>
    <xdr:to>
      <xdr:col>2</xdr:col>
      <xdr:colOff>312420</xdr:colOff>
      <xdr:row>31</xdr:row>
      <xdr:rowOff>121920</xdr:rowOff>
    </xdr:to>
    <xdr:sp macro="" textlink="">
      <xdr:nvSpPr>
        <xdr:cNvPr id="28" name="TextBox 27">
          <a:extLst>
            <a:ext uri="{FF2B5EF4-FFF2-40B4-BE49-F238E27FC236}">
              <a16:creationId xmlns:a16="http://schemas.microsoft.com/office/drawing/2014/main" id="{17873D5C-B175-4DAF-ABBE-C2E8C8703570}"/>
            </a:ext>
          </a:extLst>
        </xdr:cNvPr>
        <xdr:cNvSpPr txBox="1"/>
      </xdr:nvSpPr>
      <xdr:spPr>
        <a:xfrm>
          <a:off x="952500" y="5623560"/>
          <a:ext cx="70104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5* rating</a:t>
          </a:r>
        </a:p>
      </xdr:txBody>
    </xdr:sp>
    <xdr:clientData/>
  </xdr:twoCellAnchor>
  <xdr:twoCellAnchor>
    <xdr:from>
      <xdr:col>1</xdr:col>
      <xdr:colOff>274320</xdr:colOff>
      <xdr:row>33</xdr:row>
      <xdr:rowOff>121920</xdr:rowOff>
    </xdr:from>
    <xdr:to>
      <xdr:col>2</xdr:col>
      <xdr:colOff>312420</xdr:colOff>
      <xdr:row>34</xdr:row>
      <xdr:rowOff>152400</xdr:rowOff>
    </xdr:to>
    <xdr:sp macro="" textlink="pivots!E9">
      <xdr:nvSpPr>
        <xdr:cNvPr id="29" name="TextBox 28">
          <a:extLst>
            <a:ext uri="{FF2B5EF4-FFF2-40B4-BE49-F238E27FC236}">
              <a16:creationId xmlns:a16="http://schemas.microsoft.com/office/drawing/2014/main" id="{AFEA6C1A-451D-4B6B-B763-A04DF2F6C944}"/>
            </a:ext>
          </a:extLst>
        </xdr:cNvPr>
        <xdr:cNvSpPr txBox="1"/>
      </xdr:nvSpPr>
      <xdr:spPr>
        <a:xfrm>
          <a:off x="944880" y="6156960"/>
          <a:ext cx="70866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66B622-E7BD-4816-B445-A41B12A02446}" type="TxLink">
            <a:rPr lang="en-US" sz="1100" b="0" i="0" u="none" strike="noStrike">
              <a:ln>
                <a:noFill/>
              </a:ln>
              <a:solidFill>
                <a:srgbClr val="000000"/>
              </a:solidFill>
              <a:latin typeface="Aptos"/>
            </a:rPr>
            <a:pPr algn="ctr"/>
            <a:t>60</a:t>
          </a:fld>
          <a:endParaRPr lang="en-IN" sz="1100">
            <a:ln>
              <a:noFill/>
            </a:ln>
            <a:solidFill>
              <a:sysClr val="windowText" lastClr="000000"/>
            </a:solidFill>
          </a:endParaRPr>
        </a:p>
      </xdr:txBody>
    </xdr:sp>
    <xdr:clientData/>
  </xdr:twoCellAnchor>
  <xdr:twoCellAnchor>
    <xdr:from>
      <xdr:col>1</xdr:col>
      <xdr:colOff>251460</xdr:colOff>
      <xdr:row>16</xdr:row>
      <xdr:rowOff>106680</xdr:rowOff>
    </xdr:from>
    <xdr:to>
      <xdr:col>2</xdr:col>
      <xdr:colOff>396240</xdr:colOff>
      <xdr:row>17</xdr:row>
      <xdr:rowOff>121920</xdr:rowOff>
    </xdr:to>
    <xdr:sp macro="" textlink="">
      <xdr:nvSpPr>
        <xdr:cNvPr id="30" name="TextBox 29">
          <a:extLst>
            <a:ext uri="{FF2B5EF4-FFF2-40B4-BE49-F238E27FC236}">
              <a16:creationId xmlns:a16="http://schemas.microsoft.com/office/drawing/2014/main" id="{6EC674B9-1B49-5B4D-2854-F194F4B3500D}"/>
            </a:ext>
          </a:extLst>
        </xdr:cNvPr>
        <xdr:cNvSpPr txBox="1"/>
      </xdr:nvSpPr>
      <xdr:spPr>
        <a:xfrm>
          <a:off x="922020" y="3032760"/>
          <a:ext cx="81534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t>Duration</a:t>
          </a:r>
          <a:endParaRPr lang="en-IN" sz="1100"/>
        </a:p>
      </xdr:txBody>
    </xdr:sp>
    <xdr:clientData/>
  </xdr:twoCellAnchor>
  <xdr:twoCellAnchor>
    <xdr:from>
      <xdr:col>0</xdr:col>
      <xdr:colOff>518160</xdr:colOff>
      <xdr:row>23</xdr:row>
      <xdr:rowOff>30480</xdr:rowOff>
    </xdr:from>
    <xdr:to>
      <xdr:col>2</xdr:col>
      <xdr:colOff>655320</xdr:colOff>
      <xdr:row>28</xdr:row>
      <xdr:rowOff>0</xdr:rowOff>
    </xdr:to>
    <xdr:sp macro="" textlink="pivots!D4">
      <xdr:nvSpPr>
        <xdr:cNvPr id="39" name="Rectangle 38">
          <a:extLst>
            <a:ext uri="{FF2B5EF4-FFF2-40B4-BE49-F238E27FC236}">
              <a16:creationId xmlns:a16="http://schemas.microsoft.com/office/drawing/2014/main" id="{5DC4104B-E3E5-4CC0-9693-DD9AB7832CF1}"/>
            </a:ext>
          </a:extLst>
        </xdr:cNvPr>
        <xdr:cNvSpPr/>
      </xdr:nvSpPr>
      <xdr:spPr>
        <a:xfrm>
          <a:off x="518160" y="4236720"/>
          <a:ext cx="1478280" cy="883920"/>
        </a:xfrm>
        <a:prstGeom prst="rect">
          <a:avLst/>
        </a:prstGeom>
        <a:solidFill>
          <a:schemeClr val="accent1"/>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3663F96-622E-4E1C-9B4A-852B63003A9C}" type="TxLink">
            <a:rPr lang="en-US" sz="2400" b="0" i="0" u="none" strike="noStrike">
              <a:solidFill>
                <a:srgbClr val="000000"/>
              </a:solidFill>
              <a:latin typeface="Aptos Display" panose="020B0004020202020204" pitchFamily="34" charset="0"/>
            </a:rPr>
            <a:pPr algn="ctr"/>
            <a:t>3.9</a:t>
          </a:fld>
          <a:endParaRPr lang="en-US" sz="2400">
            <a:latin typeface="Aptos Display" panose="020B0004020202020204" pitchFamily="34" charset="0"/>
          </a:endParaRPr>
        </a:p>
      </xdr:txBody>
    </xdr:sp>
    <xdr:clientData/>
  </xdr:twoCellAnchor>
  <xdr:twoCellAnchor>
    <xdr:from>
      <xdr:col>1</xdr:col>
      <xdr:colOff>106680</xdr:colOff>
      <xdr:row>23</xdr:row>
      <xdr:rowOff>121920</xdr:rowOff>
    </xdr:from>
    <xdr:to>
      <xdr:col>2</xdr:col>
      <xdr:colOff>365760</xdr:colOff>
      <xdr:row>24</xdr:row>
      <xdr:rowOff>137160</xdr:rowOff>
    </xdr:to>
    <xdr:sp macro="" textlink="">
      <xdr:nvSpPr>
        <xdr:cNvPr id="40" name="TextBox 39">
          <a:extLst>
            <a:ext uri="{FF2B5EF4-FFF2-40B4-BE49-F238E27FC236}">
              <a16:creationId xmlns:a16="http://schemas.microsoft.com/office/drawing/2014/main" id="{CB2D7D15-20E0-E4D5-6375-55373BAAFDAA}"/>
            </a:ext>
          </a:extLst>
        </xdr:cNvPr>
        <xdr:cNvSpPr txBox="1"/>
      </xdr:nvSpPr>
      <xdr:spPr>
        <a:xfrm>
          <a:off x="777240" y="4328160"/>
          <a:ext cx="92964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Avg rating</a:t>
          </a:r>
        </a:p>
      </xdr:txBody>
    </xdr:sp>
    <xdr:clientData/>
  </xdr:twoCellAnchor>
  <xdr:twoCellAnchor>
    <xdr:from>
      <xdr:col>1</xdr:col>
      <xdr:colOff>243840</xdr:colOff>
      <xdr:row>26</xdr:row>
      <xdr:rowOff>137160</xdr:rowOff>
    </xdr:from>
    <xdr:to>
      <xdr:col>2</xdr:col>
      <xdr:colOff>274320</xdr:colOff>
      <xdr:row>27</xdr:row>
      <xdr:rowOff>144780</xdr:rowOff>
    </xdr:to>
    <xdr:sp macro="" textlink="pivots!D9">
      <xdr:nvSpPr>
        <xdr:cNvPr id="41" name="TextBox 40">
          <a:extLst>
            <a:ext uri="{FF2B5EF4-FFF2-40B4-BE49-F238E27FC236}">
              <a16:creationId xmlns:a16="http://schemas.microsoft.com/office/drawing/2014/main" id="{0571532F-F75C-3F2E-0E03-D84D90DA2578}"/>
            </a:ext>
          </a:extLst>
        </xdr:cNvPr>
        <xdr:cNvSpPr txBox="1"/>
      </xdr:nvSpPr>
      <xdr:spPr>
        <a:xfrm>
          <a:off x="914400" y="4892040"/>
          <a:ext cx="70104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E1271D3-9E38-43CA-9F57-4E0085E4158C}" type="TxLink">
            <a:rPr lang="en-US" sz="1100" b="0" i="0" u="none" strike="noStrike">
              <a:solidFill>
                <a:srgbClr val="000000"/>
              </a:solidFill>
              <a:latin typeface="Aptos"/>
            </a:rPr>
            <a:pPr algn="ctr"/>
            <a:t>3.9</a:t>
          </a:fld>
          <a:endParaRPr lang="en-IN" sz="1100"/>
        </a:p>
      </xdr:txBody>
    </xdr:sp>
    <xdr:clientData/>
  </xdr:twoCellAnchor>
  <xdr:twoCellAnchor editAs="oneCell">
    <xdr:from>
      <xdr:col>0</xdr:col>
      <xdr:colOff>662940</xdr:colOff>
      <xdr:row>30</xdr:row>
      <xdr:rowOff>106681</xdr:rowOff>
    </xdr:from>
    <xdr:to>
      <xdr:col>1</xdr:col>
      <xdr:colOff>259080</xdr:colOff>
      <xdr:row>32</xdr:row>
      <xdr:rowOff>1179</xdr:rowOff>
    </xdr:to>
    <xdr:pic>
      <xdr:nvPicPr>
        <xdr:cNvPr id="42" name="Graphic 41" descr="Rating Star with solid fill">
          <a:extLst>
            <a:ext uri="{FF2B5EF4-FFF2-40B4-BE49-F238E27FC236}">
              <a16:creationId xmlns:a16="http://schemas.microsoft.com/office/drawing/2014/main" id="{1687723A-73F9-45F4-B0E3-5AA4E1EE025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662940" y="5593081"/>
          <a:ext cx="266700" cy="260258"/>
        </a:xfrm>
        <a:prstGeom prst="rect">
          <a:avLst/>
        </a:prstGeom>
      </xdr:spPr>
    </xdr:pic>
    <xdr:clientData/>
  </xdr:twoCellAnchor>
  <xdr:twoCellAnchor editAs="oneCell">
    <xdr:from>
      <xdr:col>0</xdr:col>
      <xdr:colOff>587160</xdr:colOff>
      <xdr:row>23</xdr:row>
      <xdr:rowOff>121921</xdr:rowOff>
    </xdr:from>
    <xdr:to>
      <xdr:col>1</xdr:col>
      <xdr:colOff>213359</xdr:colOff>
      <xdr:row>25</xdr:row>
      <xdr:rowOff>45720</xdr:rowOff>
    </xdr:to>
    <xdr:pic>
      <xdr:nvPicPr>
        <xdr:cNvPr id="43" name="Graphic 42" descr="Star-struck face outline with solid fill">
          <a:extLst>
            <a:ext uri="{FF2B5EF4-FFF2-40B4-BE49-F238E27FC236}">
              <a16:creationId xmlns:a16="http://schemas.microsoft.com/office/drawing/2014/main" id="{F4AA6B2F-D95C-439F-A65C-0F8D77C5289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87160" y="4328161"/>
          <a:ext cx="296759" cy="289559"/>
        </a:xfrm>
        <a:prstGeom prst="rect">
          <a:avLst/>
        </a:prstGeom>
      </xdr:spPr>
    </xdr:pic>
    <xdr:clientData/>
  </xdr:twoCellAnchor>
  <xdr:twoCellAnchor editAs="oneCell">
    <xdr:from>
      <xdr:col>0</xdr:col>
      <xdr:colOff>586740</xdr:colOff>
      <xdr:row>16</xdr:row>
      <xdr:rowOff>91441</xdr:rowOff>
    </xdr:from>
    <xdr:to>
      <xdr:col>1</xdr:col>
      <xdr:colOff>202964</xdr:colOff>
      <xdr:row>18</xdr:row>
      <xdr:rowOff>7621</xdr:rowOff>
    </xdr:to>
    <xdr:pic>
      <xdr:nvPicPr>
        <xdr:cNvPr id="44" name="Graphic 43" descr="Call center with solid fill">
          <a:extLst>
            <a:ext uri="{FF2B5EF4-FFF2-40B4-BE49-F238E27FC236}">
              <a16:creationId xmlns:a16="http://schemas.microsoft.com/office/drawing/2014/main" id="{E4CAAE68-6EF0-4101-9B0B-971E818E0C7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86740" y="3017521"/>
          <a:ext cx="286784" cy="281940"/>
        </a:xfrm>
        <a:prstGeom prst="rect">
          <a:avLst/>
        </a:prstGeom>
      </xdr:spPr>
    </xdr:pic>
    <xdr:clientData/>
  </xdr:twoCellAnchor>
  <xdr:twoCellAnchor editAs="oneCell">
    <xdr:from>
      <xdr:col>0</xdr:col>
      <xdr:colOff>614766</xdr:colOff>
      <xdr:row>9</xdr:row>
      <xdr:rowOff>175261</xdr:rowOff>
    </xdr:from>
    <xdr:to>
      <xdr:col>1</xdr:col>
      <xdr:colOff>220979</xdr:colOff>
      <xdr:row>11</xdr:row>
      <xdr:rowOff>76201</xdr:rowOff>
    </xdr:to>
    <xdr:pic>
      <xdr:nvPicPr>
        <xdr:cNvPr id="45" name="Graphic 44" descr="Shopping cart with solid fill">
          <a:extLst>
            <a:ext uri="{FF2B5EF4-FFF2-40B4-BE49-F238E27FC236}">
              <a16:creationId xmlns:a16="http://schemas.microsoft.com/office/drawing/2014/main" id="{5B3A40C7-F726-4AFF-A06E-5A77D9FF425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14766" y="1821181"/>
          <a:ext cx="276773" cy="266700"/>
        </a:xfrm>
        <a:prstGeom prst="rect">
          <a:avLst/>
        </a:prstGeom>
      </xdr:spPr>
    </xdr:pic>
    <xdr:clientData/>
  </xdr:twoCellAnchor>
  <xdr:twoCellAnchor>
    <xdr:from>
      <xdr:col>9</xdr:col>
      <xdr:colOff>502920</xdr:colOff>
      <xdr:row>4</xdr:row>
      <xdr:rowOff>38100</xdr:rowOff>
    </xdr:from>
    <xdr:to>
      <xdr:col>13</xdr:col>
      <xdr:colOff>243840</xdr:colOff>
      <xdr:row>14</xdr:row>
      <xdr:rowOff>152400</xdr:rowOff>
    </xdr:to>
    <xdr:graphicFrame macro="">
      <xdr:nvGraphicFramePr>
        <xdr:cNvPr id="5" name="Chart 4">
          <a:extLst>
            <a:ext uri="{FF2B5EF4-FFF2-40B4-BE49-F238E27FC236}">
              <a16:creationId xmlns:a16="http://schemas.microsoft.com/office/drawing/2014/main" id="{BDA6EE16-DC87-46A2-AA5C-546099F31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14</xdr:col>
      <xdr:colOff>228600</xdr:colOff>
      <xdr:row>20</xdr:row>
      <xdr:rowOff>106680</xdr:rowOff>
    </xdr:from>
    <xdr:to>
      <xdr:col>16</xdr:col>
      <xdr:colOff>388620</xdr:colOff>
      <xdr:row>30</xdr:row>
      <xdr:rowOff>175259</xdr:rowOff>
    </xdr:to>
    <mc:AlternateContent xmlns:mc="http://schemas.openxmlformats.org/markup-compatibility/2006">
      <mc:Choice xmlns:a14="http://schemas.microsoft.com/office/drawing/2010/main" Requires="a14">
        <xdr:graphicFrame macro="">
          <xdr:nvGraphicFramePr>
            <xdr:cNvPr id="3" name="Representative">
              <a:extLst>
                <a:ext uri="{FF2B5EF4-FFF2-40B4-BE49-F238E27FC236}">
                  <a16:creationId xmlns:a16="http://schemas.microsoft.com/office/drawing/2014/main" id="{0FF378D0-57A6-423C-B95F-228C530EC9FB}"/>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9758423" y="3771996"/>
              <a:ext cx="1828703" cy="19012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525780</xdr:colOff>
      <xdr:row>3</xdr:row>
      <xdr:rowOff>0</xdr:rowOff>
    </xdr:from>
    <xdr:to>
      <xdr:col>9</xdr:col>
      <xdr:colOff>358140</xdr:colOff>
      <xdr:row>15</xdr:row>
      <xdr:rowOff>160020</xdr:rowOff>
    </xdr:to>
    <xdr:graphicFrame macro="">
      <xdr:nvGraphicFramePr>
        <xdr:cNvPr id="4" name="Chart 3">
          <a:extLst>
            <a:ext uri="{FF2B5EF4-FFF2-40B4-BE49-F238E27FC236}">
              <a16:creationId xmlns:a16="http://schemas.microsoft.com/office/drawing/2014/main" id="{A9B5BA11-D5E4-4871-BB54-6485951D9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480060</xdr:colOff>
      <xdr:row>16</xdr:row>
      <xdr:rowOff>114300</xdr:rowOff>
    </xdr:from>
    <xdr:to>
      <xdr:col>13</xdr:col>
      <xdr:colOff>617220</xdr:colOff>
      <xdr:row>36</xdr:row>
      <xdr:rowOff>22860</xdr:rowOff>
    </xdr:to>
    <xdr:sp macro="" textlink="">
      <xdr:nvSpPr>
        <xdr:cNvPr id="11" name="Rectangle 10">
          <a:extLst>
            <a:ext uri="{FF2B5EF4-FFF2-40B4-BE49-F238E27FC236}">
              <a16:creationId xmlns:a16="http://schemas.microsoft.com/office/drawing/2014/main" id="{1E5F3800-55D9-8E93-9F56-FCADE3C59BBD}"/>
            </a:ext>
          </a:extLst>
        </xdr:cNvPr>
        <xdr:cNvSpPr/>
      </xdr:nvSpPr>
      <xdr:spPr>
        <a:xfrm>
          <a:off x="2491740" y="3040380"/>
          <a:ext cx="6842760" cy="3566160"/>
        </a:xfrm>
        <a:prstGeom prst="rect">
          <a:avLst/>
        </a:prstGeom>
        <a:solidFill>
          <a:schemeClr val="accent3">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525780</xdr:colOff>
      <xdr:row>19</xdr:row>
      <xdr:rowOff>106680</xdr:rowOff>
    </xdr:from>
    <xdr:to>
      <xdr:col>8</xdr:col>
      <xdr:colOff>434340</xdr:colOff>
      <xdr:row>36</xdr:row>
      <xdr:rowOff>45720</xdr:rowOff>
    </xdr:to>
    <xdr:graphicFrame macro="">
      <xdr:nvGraphicFramePr>
        <xdr:cNvPr id="9" name="Chart 8">
          <a:extLst>
            <a:ext uri="{FF2B5EF4-FFF2-40B4-BE49-F238E27FC236}">
              <a16:creationId xmlns:a16="http://schemas.microsoft.com/office/drawing/2014/main" id="{379F2F1F-653A-426A-A876-063818CF6C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571500</xdr:colOff>
      <xdr:row>19</xdr:row>
      <xdr:rowOff>137160</xdr:rowOff>
    </xdr:from>
    <xdr:to>
      <xdr:col>13</xdr:col>
      <xdr:colOff>586740</xdr:colOff>
      <xdr:row>36</xdr:row>
      <xdr:rowOff>60960</xdr:rowOff>
    </xdr:to>
    <xdr:graphicFrame macro="">
      <xdr:nvGraphicFramePr>
        <xdr:cNvPr id="10" name="Chart 9">
          <a:extLst>
            <a:ext uri="{FF2B5EF4-FFF2-40B4-BE49-F238E27FC236}">
              <a16:creationId xmlns:a16="http://schemas.microsoft.com/office/drawing/2014/main" id="{AE34F16D-75DB-44E2-9A1A-6077B2CFE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525780</xdr:colOff>
      <xdr:row>16</xdr:row>
      <xdr:rowOff>129540</xdr:rowOff>
    </xdr:from>
    <xdr:to>
      <xdr:col>5</xdr:col>
      <xdr:colOff>182880</xdr:colOff>
      <xdr:row>18</xdr:row>
      <xdr:rowOff>106680</xdr:rowOff>
    </xdr:to>
    <xdr:sp macro="" textlink="">
      <xdr:nvSpPr>
        <xdr:cNvPr id="12" name="TextBox 11">
          <a:extLst>
            <a:ext uri="{FF2B5EF4-FFF2-40B4-BE49-F238E27FC236}">
              <a16:creationId xmlns:a16="http://schemas.microsoft.com/office/drawing/2014/main" id="{20F6B42E-187D-12FB-09BD-A24EE6413CFF}"/>
            </a:ext>
          </a:extLst>
        </xdr:cNvPr>
        <xdr:cNvSpPr txBox="1"/>
      </xdr:nvSpPr>
      <xdr:spPr>
        <a:xfrm>
          <a:off x="2537460" y="3055620"/>
          <a:ext cx="99822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400">
              <a:latin typeface="Aptos Display" panose="020B0004020202020204" pitchFamily="34" charset="0"/>
            </a:rPr>
            <a:t>Calls</a:t>
          </a:r>
        </a:p>
      </xdr:txBody>
    </xdr:sp>
    <xdr:clientData/>
  </xdr:twoCellAnchor>
  <xdr:twoCellAnchor>
    <xdr:from>
      <xdr:col>11</xdr:col>
      <xdr:colOff>594360</xdr:colOff>
      <xdr:row>16</xdr:row>
      <xdr:rowOff>106680</xdr:rowOff>
    </xdr:from>
    <xdr:to>
      <xdr:col>13</xdr:col>
      <xdr:colOff>518160</xdr:colOff>
      <xdr:row>18</xdr:row>
      <xdr:rowOff>91440</xdr:rowOff>
    </xdr:to>
    <xdr:sp macro="" textlink="">
      <xdr:nvSpPr>
        <xdr:cNvPr id="15" name="TextBox 14">
          <a:extLst>
            <a:ext uri="{FF2B5EF4-FFF2-40B4-BE49-F238E27FC236}">
              <a16:creationId xmlns:a16="http://schemas.microsoft.com/office/drawing/2014/main" id="{61F80CE6-1F97-1B8A-0400-1CD5E8648AE4}"/>
            </a:ext>
          </a:extLst>
        </xdr:cNvPr>
        <xdr:cNvSpPr txBox="1"/>
      </xdr:nvSpPr>
      <xdr:spPr>
        <a:xfrm>
          <a:off x="7970520" y="3032760"/>
          <a:ext cx="1264920" cy="350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2400">
              <a:latin typeface="Aptos Display" panose="020B0004020202020204" pitchFamily="34" charset="0"/>
            </a:rPr>
            <a:t>Amount</a:t>
          </a:r>
        </a:p>
      </xdr:txBody>
    </xdr:sp>
    <xdr:clientData/>
  </xdr:twoCellAnchor>
  <xdr:twoCellAnchor>
    <xdr:from>
      <xdr:col>14</xdr:col>
      <xdr:colOff>243840</xdr:colOff>
      <xdr:row>3</xdr:row>
      <xdr:rowOff>0</xdr:rowOff>
    </xdr:from>
    <xdr:to>
      <xdr:col>18</xdr:col>
      <xdr:colOff>175260</xdr:colOff>
      <xdr:row>17</xdr:row>
      <xdr:rowOff>30480</xdr:rowOff>
    </xdr:to>
    <xdr:graphicFrame macro="">
      <xdr:nvGraphicFramePr>
        <xdr:cNvPr id="13" name="Chart 12">
          <a:extLst>
            <a:ext uri="{FF2B5EF4-FFF2-40B4-BE49-F238E27FC236}">
              <a16:creationId xmlns:a16="http://schemas.microsoft.com/office/drawing/2014/main" id="{AB196589-077F-486D-B813-954FA5144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464820</xdr:colOff>
      <xdr:row>3</xdr:row>
      <xdr:rowOff>121920</xdr:rowOff>
    </xdr:from>
    <xdr:to>
      <xdr:col>22</xdr:col>
      <xdr:colOff>617220</xdr:colOff>
      <xdr:row>17</xdr:row>
      <xdr:rowOff>45720</xdr:rowOff>
    </xdr:to>
    <xdr:graphicFrame macro="">
      <xdr:nvGraphicFramePr>
        <xdr:cNvPr id="19" name="Chart 18">
          <a:extLst>
            <a:ext uri="{FF2B5EF4-FFF2-40B4-BE49-F238E27FC236}">
              <a16:creationId xmlns:a16="http://schemas.microsoft.com/office/drawing/2014/main" id="{48384714-3C45-40DC-92D4-3BC7FA465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iek Devanand" refreshedDate="45842.777034375002" backgroundQuery="1" createdVersion="8" refreshedVersion="8" minRefreshableVersion="3" recordCount="0" supportSubquery="1" supportAdvancedDrill="1" xr:uid="{D922ADD9-7E08-4B66-AD18-CD6471BEAF49}">
  <cacheSource type="external" connectionId="1"/>
  <cacheFields count="5">
    <cacheField name="[Measures].[total amount]" caption="total amount" numFmtId="0" hierarchy="19" level="32767"/>
    <cacheField name="[Measures].[call count]" caption="call count" numFmtId="0" hierarchy="18" level="32767"/>
    <cacheField name="[Measures].[total duration]" caption="total duration" numFmtId="0" hierarchy="20" level="32767"/>
    <cacheField name="[Measures].[avg.rating]" caption="avg.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0"/>
      </fieldsUsage>
    </cacheHierarchy>
    <cacheHierarchy uniqueName="[Measures].[total duration]" caption="total duration" measure="1" displayFolder="" measureGroup="calls" count="0" oneField="1">
      <fieldsUsage count="1">
        <fieldUsage x="2"/>
      </fieldsUsage>
    </cacheHierarchy>
    <cacheHierarchy uniqueName="[Measures].[avg.rating]" caption="avg.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iek Devanand" refreshedDate="45842.792455439812" backgroundQuery="1" createdVersion="8" refreshedVersion="8" minRefreshableVersion="3" recordCount="0" supportSubquery="1" supportAdvancedDrill="1" xr:uid="{E418EC12-FE3D-41BD-8A41-2315D3157446}">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iek Devanand" refreshedDate="45846.327979513888" backgroundQuery="1" createdVersion="8" refreshedVersion="8" minRefreshableVersion="3" recordCount="0" supportSubquery="1" supportAdvancedDrill="1" xr:uid="{CAD6BCA3-4EF2-468F-B0CD-C77A98EB56C8}">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iek Devanand" refreshedDate="45846.355913657404" backgroundQuery="1" createdVersion="8" refreshedVersion="8" minRefreshableVersion="3" recordCount="0" supportSubquery="1" supportAdvancedDrill="1" xr:uid="{79C37049-D1B7-449D-AD63-F8D32E448203}">
  <cacheSource type="external" connectionId="1"/>
  <cacheFields count="4">
    <cacheField name="[calls].[Representative].[Representative]" caption="Representative" numFmtId="0" hierarchy="3" level="1">
      <sharedItems count="5">
        <s v="R01"/>
        <s v="R02"/>
        <s v="R03"/>
        <s v="R04"/>
        <s v="R05"/>
      </sharedItems>
    </cacheField>
    <cacheField name="[Measures].[total amount]" caption="total amount" numFmtId="0" hierarchy="19" level="32767"/>
    <cacheField name="[calls].[Customer ID].[Customer ID]" caption="Customer ID" numFmtId="0" hierarchy="1" level="1">
      <sharedItems count="15">
        <s v="C0003"/>
        <s v="C0004"/>
        <s v="C0011"/>
        <s v="C0012"/>
        <s v="C0002"/>
        <s v="C0007"/>
        <s v="C0008"/>
        <s v="C0010"/>
        <s v="C0013"/>
        <s v="C0015"/>
        <s v="C0001"/>
        <s v="C0005"/>
        <s v="C0006"/>
        <s v="C0009"/>
        <s v="C0014"/>
      </sharedItems>
    </cacheField>
    <cacheField name="[customers].[City].[City]" caption="City" numFmtId="0" hierarchy="15" level="1">
      <sharedItems count="3">
        <s v="Cincinnati"/>
        <s v="Cleveland"/>
        <s v="Columbus"/>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2" memberValueDatatype="130" unbalanced="0">
      <fieldsUsage count="2">
        <fieldUsage x="-1"/>
        <fieldUsage x="2"/>
      </fieldsUsage>
    </cacheHierarchy>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3"/>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iek Devanand" refreshedDate="45846.366836111112" backgroundQuery="1" createdVersion="8" refreshedVersion="8" minRefreshableVersion="3" recordCount="0" supportSubquery="1" supportAdvancedDrill="1" xr:uid="{C5BA19A3-7092-48C0-AA70-16C573FC8BEE}">
  <cacheSource type="external" connectionId="1"/>
  <cacheFields count="4">
    <cacheField name="[calls].[Representative].[Representative]" caption="Representative" numFmtId="0" hierarchy="3" level="1">
      <sharedItems count="5">
        <s v="R01"/>
        <s v="R02"/>
        <s v="R03"/>
        <s v="R04"/>
        <s v="R05"/>
      </sharedItems>
    </cacheField>
    <cacheField name="[Measures].[total amount]" caption="total amount" numFmtId="0" hierarchy="19" level="32767"/>
    <cacheField name="[calls].[Customer ID].[Customer ID]" caption="Customer ID" numFmtId="0" hierarchy="1" level="1">
      <sharedItems count="15">
        <s v="C0003"/>
        <s v="C0004"/>
        <s v="C0011"/>
        <s v="C0012"/>
        <s v="C0002"/>
        <s v="C0007"/>
        <s v="C0008"/>
        <s v="C0010"/>
        <s v="C0013"/>
        <s v="C0015"/>
        <s v="C0001"/>
        <s v="C0005"/>
        <s v="C0006"/>
        <s v="C0009"/>
        <s v="C0014"/>
      </sharedItems>
    </cacheField>
    <cacheField name="[customers].[City].[City]" caption="City" numFmtId="0" hierarchy="15" level="1">
      <sharedItems count="3">
        <s v="Cincinnati"/>
        <s v="Cleveland"/>
        <s v="Columbus"/>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2" memberValueDatatype="130" unbalanced="0">
      <fieldsUsage count="2">
        <fieldUsage x="-1"/>
        <fieldUsage x="2"/>
      </fieldsUsage>
    </cacheHierarchy>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3"/>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iek Devanand" refreshedDate="45849.65964513889" backgroundQuery="1" createdVersion="8" refreshedVersion="8" minRefreshableVersion="3" recordCount="0" supportSubquery="1" supportAdvancedDrill="1" xr:uid="{C3080D3E-B8ED-40D8-97D8-ACE8301CC913}">
  <cacheSource type="external" connectionId="1"/>
  <cacheFields count="6">
    <cacheField name="[Measures].[total amount]" caption="total amount" numFmtId="0" hierarchy="19" level="32767"/>
    <cacheField name="[Measures].[call count]" caption="call count" numFmtId="0" hierarchy="18" level="32767"/>
    <cacheField name="[Measures].[total duration]" caption="total duration" numFmtId="0" hierarchy="20" level="32767"/>
    <cacheField name="[Measures].[avg.rating]" caption="avg.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0"/>
      </fieldsUsage>
    </cacheHierarchy>
    <cacheHierarchy uniqueName="[Measures].[total duration]" caption="total duration" measure="1" displayFolder="" measureGroup="calls" count="0" oneField="1">
      <fieldsUsage count="1">
        <fieldUsage x="2"/>
      </fieldsUsage>
    </cacheHierarchy>
    <cacheHierarchy uniqueName="[Measures].[avg.rating]" caption="avg.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iek Devanand" refreshedDate="45849.659645486114" backgroundQuery="1" createdVersion="8" refreshedVersion="8" minRefreshableVersion="3" recordCount="0" supportSubquery="1" supportAdvancedDrill="1" xr:uid="{4776C1B2-14FF-42A2-8886-3123B8BC39DA}">
  <cacheSource type="external" connectionId="1"/>
  <cacheFields count="5">
    <cacheField name="[calls].[Date of Call].[Date of Call]" caption="Date of Call" numFmtId="0" hierarchy="4" level="1">
      <sharedItems containsSemiMixedTypes="0" containsNonDate="0" containsDate="1" containsString="0" minDate="2023-01-01T00:00:00" maxDate="2024-01-01T00:00:00" count="330">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d v="2023-02-01T00:00:00"/>
        <d v="2023-02-02T00:00:00"/>
        <d v="2023-02-04T00:00:00"/>
        <d v="2023-02-05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8T00:00:00"/>
        <d v="2023-05-09T00:00:00"/>
        <d v="2023-05-10T00:00:00"/>
        <d v="2023-05-11T00:00:00"/>
        <d v="2023-05-12T00:00:00"/>
        <d v="2023-05-14T00:00:00"/>
        <d v="2023-05-15T00:00:00"/>
        <d v="2023-05-16T00:00:00"/>
        <d v="2023-05-17T00:00:00"/>
        <d v="2023-05-18T00:00:00"/>
        <d v="2023-05-19T00:00:00"/>
        <d v="2023-05-21T00:00:00"/>
        <d v="2023-05-22T00:00:00"/>
        <d v="2023-05-23T00:00:00"/>
        <d v="2023-05-24T00:00:00"/>
        <d v="2023-05-25T00:00:00"/>
        <d v="2023-05-26T00:00:00"/>
        <d v="2023-05-27T00:00:00"/>
        <d v="2023-05-28T00:00:00"/>
        <d v="2023-05-29T00:00:00"/>
        <d v="2023-05-30T00:00:00"/>
        <d v="2023-05-31T00:00:00"/>
        <d v="2023-06-01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5T00:00:00"/>
        <d v="2023-07-26T00:00:00"/>
        <d v="2023-07-27T00:00:00"/>
        <d v="2023-07-28T00:00:00"/>
        <d v="2023-07-29T00:00:00"/>
        <d v="2023-07-31T00:00:00"/>
        <d v="2023-08-02T00:00:00"/>
        <d v="2023-08-03T00:00:00"/>
        <d v="2023-08-04T00:00:00"/>
        <d v="2023-08-05T00:00:00"/>
        <d v="2023-08-06T00:00:00"/>
        <d v="2023-08-07T00:00:00"/>
        <d v="2023-08-08T00:00:00"/>
        <d v="2023-08-10T00:00:00"/>
        <d v="2023-08-12T00:00:00"/>
        <d v="2023-08-13T00:00:00"/>
        <d v="2023-08-16T00:00:00"/>
        <d v="2023-08-17T00:00:00"/>
        <d v="2023-08-18T00:00:00"/>
        <d v="2023-08-19T00:00:00"/>
        <d v="2023-08-20T00:00:00"/>
        <d v="2023-08-21T00:00:00"/>
        <d v="2023-08-23T00:00:00"/>
        <d v="2023-08-24T00:00:00"/>
        <d v="2023-08-25T00:00:00"/>
        <d v="2023-08-26T00:00:00"/>
        <d v="2023-08-27T00:00:00"/>
        <d v="2023-08-29T00:00:00"/>
        <d v="2023-08-30T00:00:00"/>
        <d v="2023-08-31T00:00:00"/>
        <d v="2023-09-01T00:00:00"/>
        <d v="2023-09-03T00:00:00"/>
        <d v="2023-09-04T00:00:00"/>
        <d v="2023-09-05T00:00:00"/>
        <d v="2023-09-06T00:00:00"/>
        <d v="2023-09-07T00:00:00"/>
        <d v="2023-09-08T00:00:00"/>
        <d v="2023-09-09T00:00:00"/>
        <d v="2023-09-10T00:00:00"/>
        <d v="2023-09-12T00:00:00"/>
        <d v="2023-09-13T00:00:00"/>
        <d v="2023-09-14T00:00:00"/>
        <d v="2023-09-15T00:00:00"/>
        <d v="2023-09-16T00:00:00"/>
        <d v="2023-09-17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4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0"/>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iek Devanand" refreshedDate="45849.659645949076" backgroundQuery="1" createdVersion="8" refreshedVersion="8" minRefreshableVersion="3" recordCount="0" supportSubquery="1" supportAdvancedDrill="1" xr:uid="{8A0C4A3D-97D7-498E-8F80-ACE60E51D2E8}">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iek Devanand" refreshedDate="45849.659646412038" backgroundQuery="1" createdVersion="8" refreshedVersion="8" minRefreshableVersion="3" recordCount="0" supportSubquery="1" supportAdvancedDrill="1" xr:uid="{3B3F4BA9-0BBC-4B05-AA7C-2C4F1F064F53}">
  <cacheSource type="external" connectionId="1"/>
  <cacheFields count="1">
    <cacheField name="[calls].[Representative].[Representative]" caption="Representative" numFmtId="0" hierarchy="3" level="1">
      <sharedItems count="1">
        <s v="R01"/>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iek Devanand" refreshedDate="45849.659646759261" backgroundQuery="1" createdVersion="8" refreshedVersion="8" minRefreshableVersion="3" recordCount="0" supportSubquery="1" supportAdvancedDrill="1" xr:uid="{40CE4B91-7253-4D66-B6DA-12BEF6B0BE10}">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shiek Devanand" refreshedDate="45842.775662615742" backgroundQuery="1" createdVersion="3" refreshedVersion="8" minRefreshableVersion="3" recordCount="0" supportSubquery="1" supportAdvancedDrill="1" xr:uid="{BE80D03E-C26F-4FA5-9CFD-CE134F12DECF}">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rating]" caption="avg.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1225703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5E6F3A-8715-436B-99F7-FFF113721784}" name="Monthly trend" cacheId="2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12:C25" firstHeaderRow="0" firstDataRow="1" firstDataCol="1"/>
  <pivotFields count="5">
    <pivotField axis="axisRow" allDrilled="1" subtotalTop="0" showAll="0" dataSourceSort="1" defaultSubtotal="0" defaultAttributeDrillState="1">
      <items count="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1" baseItem="0" numFmtId="3"/>
    <dataField name="call count2" fld="4" subtotal="count" baseField="0" baseItem="0">
      <extLst>
        <ext xmlns:x14="http://schemas.microsoft.com/office/spreadsheetml/2009/9/main" uri="{E15A36E0-9728-4e99-A89B-3F7291B0FE68}">
          <x14:dataField sourceField="2" uniqueName="[__Xl2].[Measures].[call count]"/>
        </ext>
      </extLst>
    </dataField>
  </dataFields>
  <chartFormats count="2">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CC8D9E-0241-4C5C-9CBD-55ED70BB181A}" name="PivotTable1"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E39:H44"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numFmtId="1"/>
  </dataFields>
  <chartFormats count="6">
    <chartFormat chart="1" format="2" series="1">
      <pivotArea type="data" outline="0" fieldPosition="0">
        <references count="2">
          <reference field="4294967294" count="1" selected="0">
            <x v="0"/>
          </reference>
          <reference field="1" count="1" selected="0">
            <x v="0"/>
          </reference>
        </references>
      </pivotArea>
    </chartFormat>
    <chartFormat chart="1" format="3"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8F712E-7BEA-452D-9168-E6C987A953A7}" name="rep pivot" cacheId="2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1" numFmtId="3"/>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601F6F-097A-4323-8B26-00FEAE1C91B0}" name="summary pivot"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1" numFmtId="3"/>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99767D-E04A-410E-8DBF-9F4A087154CB}" name="selected rep pivot" cacheId="22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38:A39"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9">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C38C82-6853-4A35-A09D-8A5EBAD7A0C6}" name="reps pivot"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29:C35"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numFmtId="1"/>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5199E3-8CED-4ABA-AF54-CBAC769B6AD5}" name="Weekday trend" cacheId="22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H12:I20"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1" baseItem="1" numFmtId="3"/>
  </dataFields>
  <chartFormats count="1">
    <chartFormat chart="10"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87DDDB-81ED-45A4-8898-EC52A2B914E5}" name="PivotTable3"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E60:K80" firstHeaderRow="1" firstDataRow="2" firstDataCol="1"/>
  <pivotFields count="4">
    <pivotField axis="axisCol" allDrilled="1" subtotalTop="0" showAll="0"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ataSourceSort="1" defaultSubtotal="0" defaultAttributeDrillState="1">
      <items count="3">
        <item x="0"/>
        <item x="1"/>
        <item x="2"/>
      </items>
    </pivotField>
  </pivotFields>
  <rowFields count="2">
    <field x="3"/>
    <field x="2"/>
  </rowFields>
  <rowItems count="19">
    <i>
      <x/>
    </i>
    <i r="1">
      <x/>
    </i>
    <i r="1">
      <x v="1"/>
    </i>
    <i r="1">
      <x v="2"/>
    </i>
    <i r="1">
      <x v="3"/>
    </i>
    <i>
      <x v="1"/>
    </i>
    <i r="1">
      <x v="4"/>
    </i>
    <i r="1">
      <x v="5"/>
    </i>
    <i r="1">
      <x v="6"/>
    </i>
    <i r="1">
      <x v="7"/>
    </i>
    <i r="1">
      <x v="8"/>
    </i>
    <i r="1">
      <x v="9"/>
    </i>
    <i>
      <x v="2"/>
    </i>
    <i r="1">
      <x v="10"/>
    </i>
    <i r="1">
      <x v="11"/>
    </i>
    <i r="1">
      <x v="12"/>
    </i>
    <i r="1">
      <x v="13"/>
    </i>
    <i r="1">
      <x v="14"/>
    </i>
    <i t="grand">
      <x/>
    </i>
  </rowItems>
  <colFields count="1">
    <field x="0"/>
  </colFields>
  <colItems count="6">
    <i>
      <x/>
    </i>
    <i>
      <x v="1"/>
    </i>
    <i>
      <x v="2"/>
    </i>
    <i>
      <x v="3"/>
    </i>
    <i>
      <x v="4"/>
    </i>
    <i t="grand">
      <x/>
    </i>
  </colItems>
  <dataFields count="1">
    <dataField fld="1"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5BC53CF-93D8-4D84-9519-924D6848A202}" name="rep satisfaction" cacheId="2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E49:F55"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numFmtId="1"/>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C3F5A86-F3FC-4DEE-9E9D-92E91B0B66AB}" name="PivotTable6" cacheId="4"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0">
  <location ref="S23:Y42" firstHeaderRow="1" firstDataRow="2" firstDataCol="1"/>
  <pivotFields count="4">
    <pivotField axis="axisCol" allDrilled="1" subtotalTop="0" showAll="0"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efaultSubtotal="0" defaultAttributeDrillState="1">
      <items count="3">
        <item x="0"/>
        <item x="1"/>
        <item x="2"/>
      </items>
    </pivotField>
  </pivotFields>
  <rowFields count="2">
    <field x="3"/>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1" subtotal="count" baseField="0" baseItem="0"/>
  </dataFields>
  <formats count="13">
    <format dxfId="22">
      <pivotArea type="all" dataOnly="0" outline="0" fieldPosition="0"/>
    </format>
    <format dxfId="21">
      <pivotArea collapsedLevelsAreSubtotals="1" fieldPosition="0">
        <references count="2">
          <reference field="2" count="4">
            <x v="0"/>
            <x v="1"/>
            <x v="2"/>
            <x v="3"/>
          </reference>
          <reference field="3" count="1" selected="0">
            <x v="0"/>
          </reference>
        </references>
      </pivotArea>
    </format>
    <format dxfId="20">
      <pivotArea collapsedLevelsAreSubtotals="1" fieldPosition="0">
        <references count="1">
          <reference field="3" count="1">
            <x v="1"/>
          </reference>
        </references>
      </pivotArea>
    </format>
    <format dxfId="19">
      <pivotArea collapsedLevelsAreSubtotals="1" fieldPosition="0">
        <references count="2">
          <reference field="2" count="6">
            <x v="4"/>
            <x v="5"/>
            <x v="6"/>
            <x v="7"/>
            <x v="8"/>
            <x v="9"/>
          </reference>
          <reference field="3" count="1" selected="0">
            <x v="1"/>
          </reference>
        </references>
      </pivotArea>
    </format>
    <format dxfId="18">
      <pivotArea collapsedLevelsAreSubtotals="1" fieldPosition="0">
        <references count="1">
          <reference field="3" count="1">
            <x v="2"/>
          </reference>
        </references>
      </pivotArea>
    </format>
    <format dxfId="17">
      <pivotArea collapsedLevelsAreSubtotals="1" fieldPosition="0">
        <references count="2">
          <reference field="2" count="5">
            <x v="10"/>
            <x v="11"/>
            <x v="12"/>
            <x v="13"/>
            <x v="14"/>
          </reference>
          <reference field="3" count="1" selected="0">
            <x v="2"/>
          </reference>
        </references>
      </pivotArea>
    </format>
    <format dxfId="16">
      <pivotArea grandRow="1" outline="0" collapsedLevelsAreSubtotals="1" fieldPosition="0"/>
    </format>
    <format dxfId="15">
      <pivotArea type="all" dataOnly="0" outline="0" fieldPosition="0"/>
    </format>
    <format dxfId="14">
      <pivotArea dataOnly="0" fieldPosition="0">
        <references count="1">
          <reference field="3" count="1">
            <x v="0"/>
          </reference>
        </references>
      </pivotArea>
    </format>
    <format dxfId="13">
      <pivotArea dataOnly="0" labelOnly="1" fieldPosition="0">
        <references count="1">
          <reference field="3" count="1">
            <x v="1"/>
          </reference>
        </references>
      </pivotArea>
    </format>
    <format dxfId="12">
      <pivotArea dataOnly="0" labelOnly="1" fieldPosition="0">
        <references count="1">
          <reference field="3" count="1">
            <x v="1"/>
          </reference>
        </references>
      </pivotArea>
    </format>
    <format dxfId="11">
      <pivotArea dataOnly="0" labelOnly="1" fieldPosition="0">
        <references count="1">
          <reference field="3" count="1">
            <x v="2"/>
          </reference>
        </references>
      </pivotArea>
    </format>
    <format dxfId="10">
      <pivotArea collapsedLevelsAreSubtotals="1" fieldPosition="0">
        <references count="2">
          <reference field="0" count="1" selected="0">
            <x v="0"/>
          </reference>
          <reference field="3" count="1">
            <x v="2"/>
          </reference>
        </references>
      </pivotArea>
    </format>
  </formats>
  <conditionalFormats count="1">
    <conditionalFormat priority="2">
      <pivotAreas count="3">
        <pivotArea type="data" collapsedLevelsAreSubtotals="1" fieldPosition="0">
          <references count="4">
            <reference field="4294967294" count="1" selected="0">
              <x v="0"/>
            </reference>
            <reference field="0" count="5" selected="0">
              <x v="0"/>
              <x v="1"/>
              <x v="2"/>
              <x v="3"/>
              <x v="4"/>
            </reference>
            <reference field="2" count="4">
              <x v="0"/>
              <x v="1"/>
              <x v="2"/>
              <x v="3"/>
            </reference>
            <reference field="3" count="1" selected="0">
              <x v="0"/>
            </reference>
          </references>
        </pivotArea>
        <pivotArea type="data" collapsedLevelsAreSubtotals="1" fieldPosition="0">
          <references count="4">
            <reference field="4294967294" count="1" selected="0">
              <x v="0"/>
            </reference>
            <reference field="0" count="5" selected="0">
              <x v="0"/>
              <x v="1"/>
              <x v="2"/>
              <x v="3"/>
              <x v="4"/>
            </reference>
            <reference field="2" count="6">
              <x v="4"/>
              <x v="5"/>
              <x v="6"/>
              <x v="7"/>
              <x v="8"/>
              <x v="9"/>
            </reference>
            <reference field="3" count="1" selected="0">
              <x v="1"/>
            </reference>
          </references>
        </pivotArea>
        <pivotArea type="data" collapsedLevelsAreSubtotals="1" fieldPosition="0">
          <references count="4">
            <reference field="4294967294" count="1" selected="0">
              <x v="0"/>
            </reference>
            <reference field="0" count="5" selected="0">
              <x v="0"/>
              <x v="1"/>
              <x v="2"/>
              <x v="3"/>
              <x v="4"/>
            </reference>
            <reference field="2" count="5">
              <x v="10"/>
              <x v="11"/>
              <x v="12"/>
              <x v="13"/>
              <x v="14"/>
            </reference>
            <reference field="3" count="1" selected="0">
              <x v="2"/>
            </reference>
          </references>
        </pivotArea>
      </pivotAreas>
    </conditionalFormat>
  </conditional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4</v>
    <v>A person in a skirt and a cardigan
Description automatically generated</v>
  </rv>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31E5A3E2-0B9F-4F32-B91A-E346CA578831}" sourceName="[calls].[Representative]">
  <pivotTables>
    <pivotTable tabId="6" name="rep pivot"/>
    <pivotTable tabId="6" name="Monthly trend"/>
    <pivotTable tabId="6" name="Weekday trend"/>
    <pivotTable tabId="6" name="selected rep pivot"/>
    <pivotTable tabId="6" name="rep satisfaction"/>
  </pivotTables>
  <data>
    <olap pivotCacheId="1012257030">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890F9F1B-FBDA-4FC6-A3E0-FA4DC78C1C67}" cache="Slicer_Representative" caption="Representative" level="1" style="SlicerStyleLight1 2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36"/>
    <tableColumn id="5" xr3:uid="{5A35565E-8707-4DED-AD15-A0669D67B382}" name="Date of Call" dataDxfId="35"/>
    <tableColumn id="6" xr3:uid="{F2E4F158-B41F-47BC-8DF8-DFCADFEE4E40}" name="Purchase Amount"/>
    <tableColumn id="7" xr3:uid="{04B291B5-47BD-4F78-8FD8-D1551CCA6BD9}" name="Satisfaction Rating"/>
    <tableColumn id="8" xr3:uid="{6E4123C0-0B17-43B8-A142-A1E540CE974C}" name="FY" dataDxfId="34">
      <calculatedColumnFormula>IF(MONTH(calls[[#This Row],[Date of Call]])&lt;=6, YEAR(calls[[#This Row],[Date of Call]]), YEAR(calls[[#This Row],[Date of Call]])+1)</calculatedColumnFormula>
    </tableColumn>
    <tableColumn id="9" xr3:uid="{199FA271-5E9B-46CE-9BC6-2801F92CD17E}" name="Day of week" dataDxfId="33">
      <calculatedColumnFormula>TEXT(calls[[#This Row],[Date of Call]],"DDDD")</calculatedColumnFormula>
    </tableColumn>
    <tableColumn id="10" xr3:uid="{328CDB09-95B8-4D5E-9ED9-EF0D363735A1}" name="Duration Bucket" dataDxfId="32">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31">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30" headerRowBorderDxfId="29" tableBorderDxfId="28" totalsRowBorderDxfId="27">
  <autoFilter ref="Q3:T18" xr:uid="{27158F51-A707-4171-8A04-81FB0AABCBA5}"/>
  <tableColumns count="4">
    <tableColumn id="1" xr3:uid="{02688061-6A8C-4E23-B7FF-D00CD8B58CAC}" name="Customer ID" dataDxfId="26"/>
    <tableColumn id="2" xr3:uid="{771678B6-DB44-426B-9874-B4E421A440D5}" name="Gedner" dataDxfId="25"/>
    <tableColumn id="3" xr3:uid="{B0D41C62-587E-494D-B49A-603F2C05F8D3}" name="Age" dataDxfId="24"/>
    <tableColumn id="4" xr3:uid="{663F92D6-FE31-4D81-9E01-8D066DDC8A88}" name="City" dataDxfId="2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Custom 2">
      <a:majorFont>
        <a:latin typeface="Aptos Narrow"/>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15FC4-4FD0-4A77-8B10-52C61BEA5317}">
  <dimension ref="A3:M80"/>
  <sheetViews>
    <sheetView topLeftCell="A28" zoomScale="102" zoomScaleNormal="102" workbookViewId="0">
      <selection activeCell="M45" sqref="M45"/>
    </sheetView>
  </sheetViews>
  <sheetFormatPr defaultRowHeight="14.4" x14ac:dyDescent="0.3"/>
  <cols>
    <col min="1" max="1" width="12.59765625" bestFit="1" customWidth="1"/>
    <col min="2" max="2" width="9.296875" bestFit="1" customWidth="1"/>
    <col min="3" max="3" width="10.296875" bestFit="1" customWidth="1"/>
    <col min="4" max="4" width="9.19921875" bestFit="1" customWidth="1"/>
    <col min="5" max="5" width="12.59765625" bestFit="1" customWidth="1"/>
    <col min="6" max="6" width="9.296875" bestFit="1" customWidth="1"/>
    <col min="7" max="7" width="7.8984375" bestFit="1" customWidth="1"/>
    <col min="8" max="8" width="12.59765625" bestFit="1" customWidth="1"/>
    <col min="9" max="9" width="9.296875" bestFit="1" customWidth="1"/>
    <col min="10" max="10" width="7.8984375" bestFit="1" customWidth="1"/>
    <col min="11" max="11" width="13.3984375" bestFit="1" customWidth="1"/>
    <col min="12" max="12" width="12.19921875" customWidth="1"/>
    <col min="13" max="13" width="12.796875" customWidth="1"/>
  </cols>
  <sheetData>
    <row r="3" spans="1:9" x14ac:dyDescent="0.3">
      <c r="A3" t="s">
        <v>1043</v>
      </c>
      <c r="B3" t="s">
        <v>1042</v>
      </c>
      <c r="C3" t="s">
        <v>1044</v>
      </c>
      <c r="D3" t="s">
        <v>1045</v>
      </c>
      <c r="E3" t="s">
        <v>1046</v>
      </c>
    </row>
    <row r="4" spans="1:9" x14ac:dyDescent="0.3">
      <c r="A4">
        <v>96623</v>
      </c>
      <c r="B4" s="21">
        <v>1000</v>
      </c>
      <c r="C4" s="21">
        <v>89850</v>
      </c>
      <c r="D4" s="22">
        <v>3.8854000000000033</v>
      </c>
      <c r="E4" s="21">
        <v>307</v>
      </c>
    </row>
    <row r="8" spans="1:9" x14ac:dyDescent="0.3">
      <c r="A8" t="s">
        <v>1043</v>
      </c>
      <c r="B8" t="s">
        <v>1042</v>
      </c>
      <c r="C8" t="s">
        <v>1044</v>
      </c>
      <c r="D8" t="s">
        <v>1045</v>
      </c>
      <c r="E8" t="s">
        <v>1046</v>
      </c>
    </row>
    <row r="9" spans="1:9" x14ac:dyDescent="0.3">
      <c r="A9" s="37">
        <v>18415</v>
      </c>
      <c r="B9" s="21">
        <v>189</v>
      </c>
      <c r="C9" s="21">
        <v>16834</v>
      </c>
      <c r="D9" s="22">
        <v>3.9227513227513247</v>
      </c>
      <c r="E9" s="21">
        <v>60</v>
      </c>
    </row>
    <row r="12" spans="1:9" x14ac:dyDescent="0.3">
      <c r="A12" s="23" t="s">
        <v>1047</v>
      </c>
      <c r="B12" t="s">
        <v>1042</v>
      </c>
      <c r="C12" t="s">
        <v>1061</v>
      </c>
      <c r="H12" s="23" t="s">
        <v>1047</v>
      </c>
      <c r="I12" t="s">
        <v>1042</v>
      </c>
    </row>
    <row r="13" spans="1:9" x14ac:dyDescent="0.3">
      <c r="A13" s="24" t="s">
        <v>1049</v>
      </c>
      <c r="B13" s="21">
        <v>16</v>
      </c>
      <c r="C13" s="38">
        <v>16</v>
      </c>
      <c r="H13" s="24" t="s">
        <v>1065</v>
      </c>
      <c r="I13" s="21">
        <v>36</v>
      </c>
    </row>
    <row r="14" spans="1:9" x14ac:dyDescent="0.3">
      <c r="A14" s="24" t="s">
        <v>1050</v>
      </c>
      <c r="B14" s="21">
        <v>14</v>
      </c>
      <c r="C14" s="38">
        <v>14</v>
      </c>
      <c r="H14" s="24" t="s">
        <v>1068</v>
      </c>
      <c r="I14" s="21">
        <v>30</v>
      </c>
    </row>
    <row r="15" spans="1:9" x14ac:dyDescent="0.3">
      <c r="A15" s="24" t="s">
        <v>1051</v>
      </c>
      <c r="B15" s="21">
        <v>26</v>
      </c>
      <c r="C15" s="38">
        <v>26</v>
      </c>
      <c r="H15" s="24" t="s">
        <v>1063</v>
      </c>
      <c r="I15" s="21">
        <v>13</v>
      </c>
    </row>
    <row r="16" spans="1:9" x14ac:dyDescent="0.3">
      <c r="A16" s="24" t="s">
        <v>1052</v>
      </c>
      <c r="B16" s="21">
        <v>29</v>
      </c>
      <c r="C16" s="38">
        <v>29</v>
      </c>
      <c r="H16" s="24" t="s">
        <v>1064</v>
      </c>
      <c r="I16" s="21">
        <v>23</v>
      </c>
    </row>
    <row r="17" spans="1:13" x14ac:dyDescent="0.3">
      <c r="A17" s="24" t="s">
        <v>1053</v>
      </c>
      <c r="B17" s="21">
        <v>17</v>
      </c>
      <c r="C17" s="38">
        <v>17</v>
      </c>
      <c r="H17" s="24" t="s">
        <v>1062</v>
      </c>
      <c r="I17" s="21">
        <v>23</v>
      </c>
    </row>
    <row r="18" spans="1:13" x14ac:dyDescent="0.3">
      <c r="A18" s="24" t="s">
        <v>1054</v>
      </c>
      <c r="B18" s="21">
        <v>15</v>
      </c>
      <c r="C18" s="38">
        <v>15</v>
      </c>
      <c r="H18" s="24" t="s">
        <v>1067</v>
      </c>
      <c r="I18" s="21">
        <v>24</v>
      </c>
    </row>
    <row r="19" spans="1:13" x14ac:dyDescent="0.3">
      <c r="A19" s="24" t="s">
        <v>1055</v>
      </c>
      <c r="B19" s="21">
        <v>15</v>
      </c>
      <c r="C19" s="38">
        <v>15</v>
      </c>
      <c r="H19" s="24" t="s">
        <v>1066</v>
      </c>
      <c r="I19" s="21">
        <v>40</v>
      </c>
    </row>
    <row r="20" spans="1:13" x14ac:dyDescent="0.3">
      <c r="A20" s="24" t="s">
        <v>1056</v>
      </c>
      <c r="B20" s="21">
        <v>7</v>
      </c>
      <c r="C20" s="38">
        <v>7</v>
      </c>
      <c r="H20" s="24" t="s">
        <v>1048</v>
      </c>
      <c r="I20" s="21">
        <v>189</v>
      </c>
    </row>
    <row r="21" spans="1:13" x14ac:dyDescent="0.3">
      <c r="A21" s="24" t="s">
        <v>1057</v>
      </c>
      <c r="B21" s="21">
        <v>11</v>
      </c>
      <c r="C21" s="38">
        <v>11</v>
      </c>
    </row>
    <row r="22" spans="1:13" x14ac:dyDescent="0.3">
      <c r="A22" s="24" t="s">
        <v>1058</v>
      </c>
      <c r="B22" s="21">
        <v>24</v>
      </c>
      <c r="C22" s="38">
        <v>24</v>
      </c>
    </row>
    <row r="23" spans="1:13" x14ac:dyDescent="0.3">
      <c r="A23" s="24" t="s">
        <v>1059</v>
      </c>
      <c r="B23" s="21">
        <v>9</v>
      </c>
      <c r="C23" s="38">
        <v>9</v>
      </c>
    </row>
    <row r="24" spans="1:13" x14ac:dyDescent="0.3">
      <c r="A24" s="24" t="s">
        <v>1060</v>
      </c>
      <c r="B24" s="21">
        <v>6</v>
      </c>
      <c r="C24" s="38">
        <v>6</v>
      </c>
    </row>
    <row r="25" spans="1:13" x14ac:dyDescent="0.3">
      <c r="A25" s="24" t="s">
        <v>1048</v>
      </c>
      <c r="B25" s="21">
        <v>189</v>
      </c>
      <c r="C25" s="38">
        <v>189</v>
      </c>
    </row>
    <row r="27" spans="1:13" x14ac:dyDescent="0.3">
      <c r="F27" t="s">
        <v>1069</v>
      </c>
      <c r="I27" t="s">
        <v>1075</v>
      </c>
      <c r="J27" t="str">
        <f>A39</f>
        <v>R01</v>
      </c>
      <c r="L27" t="s">
        <v>1077</v>
      </c>
    </row>
    <row r="28" spans="1:13" x14ac:dyDescent="0.3">
      <c r="F28" t="s">
        <v>1070</v>
      </c>
      <c r="G28" t="s">
        <v>1071</v>
      </c>
      <c r="H28" t="s">
        <v>1072</v>
      </c>
      <c r="I28" t="s">
        <v>1073</v>
      </c>
      <c r="J28" t="s">
        <v>1074</v>
      </c>
    </row>
    <row r="29" spans="1:13" x14ac:dyDescent="0.3">
      <c r="A29" s="23" t="s">
        <v>1047</v>
      </c>
      <c r="B29" t="s">
        <v>1042</v>
      </c>
      <c r="C29" t="s">
        <v>1043</v>
      </c>
      <c r="F29" t="str" cm="1">
        <f t="array" ref="F29:H33">A30:C34</f>
        <v>R01</v>
      </c>
      <c r="G29">
        <v>189</v>
      </c>
      <c r="H29" s="26">
        <v>18415</v>
      </c>
      <c r="I29">
        <f>IF(F29=J27,G29,NA())</f>
        <v>189</v>
      </c>
      <c r="J29">
        <f>IF(F29=$J$27,H29,NA())</f>
        <v>18415</v>
      </c>
      <c r="L29" t="s">
        <v>1078</v>
      </c>
      <c r="M29" s="36">
        <f>B9/B4</f>
        <v>0.189</v>
      </c>
    </row>
    <row r="30" spans="1:13" x14ac:dyDescent="0.3">
      <c r="A30" s="24" t="s">
        <v>11</v>
      </c>
      <c r="B30" s="25">
        <v>189</v>
      </c>
      <c r="C30">
        <v>18415</v>
      </c>
      <c r="F30" t="str">
        <v>R02</v>
      </c>
      <c r="G30">
        <v>218</v>
      </c>
      <c r="H30" s="26">
        <v>20581</v>
      </c>
      <c r="I30" t="e">
        <f>IF(F30=J27,G30,NA())</f>
        <v>#N/A</v>
      </c>
      <c r="J30" t="e">
        <f t="shared" ref="J30:J33" si="0">IF(F30=$J$27,H30,NA())</f>
        <v>#N/A</v>
      </c>
      <c r="L30" t="s">
        <v>1071</v>
      </c>
      <c r="M30">
        <f>_xlfn.XLOOKUP(A39,F29:F33,G29:G33)</f>
        <v>189</v>
      </c>
    </row>
    <row r="31" spans="1:13" x14ac:dyDescent="0.3">
      <c r="A31" s="24" t="s">
        <v>9</v>
      </c>
      <c r="B31" s="25">
        <v>218</v>
      </c>
      <c r="C31">
        <v>20581</v>
      </c>
      <c r="F31" t="str">
        <v>R03</v>
      </c>
      <c r="G31">
        <v>207</v>
      </c>
      <c r="H31" s="26">
        <v>20872</v>
      </c>
      <c r="I31" t="e">
        <f>IF(F31=J27,G31,NA())</f>
        <v>#N/A</v>
      </c>
      <c r="J31" t="e">
        <f t="shared" si="0"/>
        <v>#N/A</v>
      </c>
      <c r="L31" t="s">
        <v>1081</v>
      </c>
      <c r="M31">
        <f>_xlfn.XLOOKUP(A39,F29:F33,H29:H33)</f>
        <v>18415</v>
      </c>
    </row>
    <row r="32" spans="1:13" x14ac:dyDescent="0.3">
      <c r="A32" s="24" t="s">
        <v>6</v>
      </c>
      <c r="B32" s="25">
        <v>207</v>
      </c>
      <c r="C32">
        <v>20872</v>
      </c>
      <c r="F32" t="str">
        <v>R04</v>
      </c>
      <c r="G32">
        <v>186</v>
      </c>
      <c r="H32" s="26">
        <v>16651</v>
      </c>
      <c r="I32" t="e">
        <f>IF(F32=J27,G32,NA())</f>
        <v>#N/A</v>
      </c>
      <c r="J32" t="e">
        <f t="shared" si="0"/>
        <v>#N/A</v>
      </c>
    </row>
    <row r="33" spans="1:13" x14ac:dyDescent="0.3">
      <c r="A33" s="24" t="s">
        <v>13</v>
      </c>
      <c r="B33" s="25">
        <v>186</v>
      </c>
      <c r="C33">
        <v>16651</v>
      </c>
      <c r="F33" t="str">
        <v>R05</v>
      </c>
      <c r="G33">
        <v>200</v>
      </c>
      <c r="H33" s="26">
        <v>20104</v>
      </c>
      <c r="I33" t="e">
        <f>IF(F33=J27,G33,NA())</f>
        <v>#N/A</v>
      </c>
      <c r="J33" t="e">
        <f t="shared" si="0"/>
        <v>#N/A</v>
      </c>
      <c r="L33" t="s">
        <v>1079</v>
      </c>
      <c r="M33">
        <f>_xlfn.RANK.AVG(M30,G29:G33)</f>
        <v>4</v>
      </c>
    </row>
    <row r="34" spans="1:13" x14ac:dyDescent="0.3">
      <c r="A34" s="24" t="s">
        <v>10</v>
      </c>
      <c r="B34" s="25">
        <v>200</v>
      </c>
      <c r="C34">
        <v>20104</v>
      </c>
      <c r="L34" t="s">
        <v>1080</v>
      </c>
      <c r="M34">
        <f>_xlfn.RANK.AVG(M31,H29:H33)</f>
        <v>4</v>
      </c>
    </row>
    <row r="35" spans="1:13" x14ac:dyDescent="0.3">
      <c r="A35" s="24" t="s">
        <v>1048</v>
      </c>
      <c r="B35" s="25">
        <v>1000</v>
      </c>
      <c r="C35">
        <v>96623</v>
      </c>
    </row>
    <row r="37" spans="1:13" x14ac:dyDescent="0.3">
      <c r="L37" t="s">
        <v>1082</v>
      </c>
    </row>
    <row r="38" spans="1:13" x14ac:dyDescent="0.3">
      <c r="A38" s="23" t="s">
        <v>1047</v>
      </c>
    </row>
    <row r="39" spans="1:13" x14ac:dyDescent="0.3">
      <c r="A39" s="27" t="s">
        <v>11</v>
      </c>
      <c r="E39" s="23" t="s">
        <v>1042</v>
      </c>
      <c r="F39" s="23" t="s">
        <v>1076</v>
      </c>
      <c r="M39" t="str">
        <f>"% of calls:"&amp;TEXT(M29,"0%")</f>
        <v>% of calls:19%</v>
      </c>
    </row>
    <row r="40" spans="1:13" x14ac:dyDescent="0.3">
      <c r="E40" s="23" t="s">
        <v>1047</v>
      </c>
      <c r="F40" t="s">
        <v>999</v>
      </c>
      <c r="G40" t="s">
        <v>998</v>
      </c>
      <c r="H40" t="s">
        <v>1048</v>
      </c>
      <c r="M40" t="str">
        <f>IF(COUNTA(A39:A43)&gt;1,"","Call rank:"&amp;M33)</f>
        <v>Call rank:4</v>
      </c>
    </row>
    <row r="41" spans="1:13" x14ac:dyDescent="0.3">
      <c r="E41" s="24" t="s">
        <v>1002</v>
      </c>
      <c r="F41" s="25">
        <v>144</v>
      </c>
      <c r="G41" s="25">
        <v>132</v>
      </c>
      <c r="H41" s="25">
        <v>276</v>
      </c>
      <c r="M41" t="str">
        <f>IF(COUNTA(A39:A43)&gt;1,"","Amount rank:"&amp;M34)</f>
        <v>Amount rank:4</v>
      </c>
    </row>
    <row r="42" spans="1:13" x14ac:dyDescent="0.3">
      <c r="E42" s="24" t="s">
        <v>1001</v>
      </c>
      <c r="F42" s="25">
        <v>326</v>
      </c>
      <c r="G42" s="25">
        <v>63</v>
      </c>
      <c r="H42" s="25">
        <v>389</v>
      </c>
    </row>
    <row r="43" spans="1:13" x14ac:dyDescent="0.3">
      <c r="B43" s="36"/>
      <c r="E43" s="24" t="s">
        <v>1000</v>
      </c>
      <c r="F43" s="25">
        <v>129</v>
      </c>
      <c r="G43" s="25">
        <v>206</v>
      </c>
      <c r="H43" s="25">
        <v>335</v>
      </c>
    </row>
    <row r="44" spans="1:13" x14ac:dyDescent="0.3">
      <c r="E44" s="24" t="s">
        <v>1048</v>
      </c>
      <c r="F44" s="25">
        <v>599</v>
      </c>
      <c r="G44" s="25">
        <v>401</v>
      </c>
      <c r="H44" s="25">
        <v>1000</v>
      </c>
      <c r="L44" t="s">
        <v>1083</v>
      </c>
      <c r="M44" t="e" vm="1">
        <f>IF(COUNTA(A39:A43)&gt;1,"",_xlfn.XLOOKUP(A39,Assets!E3:E7,Assets!F3:F7))</f>
        <v>#VALUE!</v>
      </c>
    </row>
    <row r="49" spans="5:11" x14ac:dyDescent="0.3">
      <c r="E49" s="23" t="s">
        <v>1047</v>
      </c>
      <c r="F49" t="s">
        <v>1042</v>
      </c>
    </row>
    <row r="50" spans="5:11" x14ac:dyDescent="0.3">
      <c r="E50" s="24">
        <v>1</v>
      </c>
      <c r="F50" s="25">
        <v>1</v>
      </c>
    </row>
    <row r="51" spans="5:11" x14ac:dyDescent="0.3">
      <c r="E51" s="24">
        <v>2</v>
      </c>
      <c r="F51" s="25">
        <v>9</v>
      </c>
    </row>
    <row r="52" spans="5:11" x14ac:dyDescent="0.3">
      <c r="E52" s="24">
        <v>3</v>
      </c>
      <c r="F52" s="25">
        <v>31</v>
      </c>
    </row>
    <row r="53" spans="5:11" x14ac:dyDescent="0.3">
      <c r="E53" s="24">
        <v>4</v>
      </c>
      <c r="F53" s="25">
        <v>88</v>
      </c>
    </row>
    <row r="54" spans="5:11" x14ac:dyDescent="0.3">
      <c r="E54" s="24">
        <v>5</v>
      </c>
      <c r="F54" s="25">
        <v>60</v>
      </c>
    </row>
    <row r="55" spans="5:11" x14ac:dyDescent="0.3">
      <c r="E55" s="24" t="s">
        <v>1048</v>
      </c>
      <c r="F55" s="25">
        <v>189</v>
      </c>
    </row>
    <row r="60" spans="5:11" x14ac:dyDescent="0.3">
      <c r="E60" s="23" t="s">
        <v>1043</v>
      </c>
      <c r="F60" s="23" t="s">
        <v>1076</v>
      </c>
    </row>
    <row r="61" spans="5:11" x14ac:dyDescent="0.3">
      <c r="E61" s="23" t="s">
        <v>1047</v>
      </c>
      <c r="F61" t="s">
        <v>11</v>
      </c>
      <c r="G61" t="s">
        <v>9</v>
      </c>
      <c r="H61" t="s">
        <v>6</v>
      </c>
      <c r="I61" t="s">
        <v>13</v>
      </c>
      <c r="J61" t="s">
        <v>10</v>
      </c>
      <c r="K61" t="s">
        <v>1048</v>
      </c>
    </row>
    <row r="62" spans="5:11" x14ac:dyDescent="0.3">
      <c r="E62" s="24" t="s">
        <v>1002</v>
      </c>
    </row>
    <row r="63" spans="5:11" x14ac:dyDescent="0.3">
      <c r="E63" s="28" t="s">
        <v>20</v>
      </c>
      <c r="F63">
        <v>891</v>
      </c>
      <c r="G63">
        <v>1332</v>
      </c>
      <c r="H63">
        <v>1282</v>
      </c>
      <c r="I63">
        <v>739</v>
      </c>
      <c r="J63">
        <v>560</v>
      </c>
      <c r="K63">
        <v>4804</v>
      </c>
    </row>
    <row r="64" spans="5:11" x14ac:dyDescent="0.3">
      <c r="E64" s="28" t="s">
        <v>12</v>
      </c>
      <c r="F64">
        <v>1991</v>
      </c>
      <c r="G64">
        <v>1886</v>
      </c>
      <c r="H64">
        <v>1206</v>
      </c>
      <c r="I64">
        <v>884</v>
      </c>
      <c r="J64">
        <v>1722</v>
      </c>
      <c r="K64">
        <v>7689</v>
      </c>
    </row>
    <row r="65" spans="5:11" x14ac:dyDescent="0.3">
      <c r="E65" s="28" t="s">
        <v>8</v>
      </c>
      <c r="F65">
        <v>1163</v>
      </c>
      <c r="G65">
        <v>1180</v>
      </c>
      <c r="H65">
        <v>1616</v>
      </c>
      <c r="I65">
        <v>1043</v>
      </c>
      <c r="J65">
        <v>1747</v>
      </c>
      <c r="K65">
        <v>6749</v>
      </c>
    </row>
    <row r="66" spans="5:11" x14ac:dyDescent="0.3">
      <c r="E66" s="28" t="s">
        <v>16</v>
      </c>
      <c r="F66">
        <v>1438</v>
      </c>
      <c r="G66">
        <v>1616</v>
      </c>
      <c r="H66">
        <v>866</v>
      </c>
      <c r="I66">
        <v>829</v>
      </c>
      <c r="J66">
        <v>2070</v>
      </c>
      <c r="K66">
        <v>6819</v>
      </c>
    </row>
    <row r="67" spans="5:11" x14ac:dyDescent="0.3">
      <c r="E67" s="24" t="s">
        <v>1001</v>
      </c>
    </row>
    <row r="68" spans="5:11" x14ac:dyDescent="0.3">
      <c r="E68" s="28" t="s">
        <v>24</v>
      </c>
      <c r="F68">
        <v>1233</v>
      </c>
      <c r="G68">
        <v>223</v>
      </c>
      <c r="H68">
        <v>1680</v>
      </c>
      <c r="I68">
        <v>990</v>
      </c>
      <c r="J68">
        <v>1508</v>
      </c>
      <c r="K68">
        <v>5634</v>
      </c>
    </row>
    <row r="69" spans="5:11" x14ac:dyDescent="0.3">
      <c r="E69" s="28" t="s">
        <v>15</v>
      </c>
      <c r="F69">
        <v>1598</v>
      </c>
      <c r="G69">
        <v>1907</v>
      </c>
      <c r="H69">
        <v>869</v>
      </c>
      <c r="I69">
        <v>1426</v>
      </c>
      <c r="J69">
        <v>1416</v>
      </c>
      <c r="K69">
        <v>7216</v>
      </c>
    </row>
    <row r="70" spans="5:11" x14ac:dyDescent="0.3">
      <c r="E70" s="28" t="s">
        <v>5</v>
      </c>
      <c r="F70">
        <v>900</v>
      </c>
      <c r="G70">
        <v>1016</v>
      </c>
      <c r="H70">
        <v>960</v>
      </c>
      <c r="I70">
        <v>940</v>
      </c>
      <c r="J70">
        <v>1193</v>
      </c>
      <c r="K70">
        <v>5009</v>
      </c>
    </row>
    <row r="71" spans="5:11" x14ac:dyDescent="0.3">
      <c r="E71" s="28" t="s">
        <v>18</v>
      </c>
      <c r="F71">
        <v>900</v>
      </c>
      <c r="G71">
        <v>1470</v>
      </c>
      <c r="H71">
        <v>1617</v>
      </c>
      <c r="I71">
        <v>1314</v>
      </c>
      <c r="J71">
        <v>941</v>
      </c>
      <c r="K71">
        <v>6242</v>
      </c>
    </row>
    <row r="72" spans="5:11" x14ac:dyDescent="0.3">
      <c r="E72" s="28" t="s">
        <v>14</v>
      </c>
      <c r="F72">
        <v>1255</v>
      </c>
      <c r="G72">
        <v>516</v>
      </c>
      <c r="H72">
        <v>1874</v>
      </c>
      <c r="I72">
        <v>1863</v>
      </c>
      <c r="J72">
        <v>1722</v>
      </c>
      <c r="K72">
        <v>7230</v>
      </c>
    </row>
    <row r="73" spans="5:11" x14ac:dyDescent="0.3">
      <c r="E73" s="28" t="s">
        <v>19</v>
      </c>
      <c r="F73">
        <v>1138</v>
      </c>
      <c r="G73">
        <v>1898</v>
      </c>
      <c r="H73">
        <v>1482</v>
      </c>
      <c r="I73">
        <v>846</v>
      </c>
      <c r="J73">
        <v>1154</v>
      </c>
      <c r="K73">
        <v>6518</v>
      </c>
    </row>
    <row r="74" spans="5:11" x14ac:dyDescent="0.3">
      <c r="E74" s="24" t="s">
        <v>1000</v>
      </c>
    </row>
    <row r="75" spans="5:11" x14ac:dyDescent="0.3">
      <c r="E75" s="28" t="s">
        <v>17</v>
      </c>
      <c r="F75">
        <v>1655</v>
      </c>
      <c r="G75">
        <v>805</v>
      </c>
      <c r="H75">
        <v>2263</v>
      </c>
      <c r="I75">
        <v>987</v>
      </c>
      <c r="J75">
        <v>1075</v>
      </c>
      <c r="K75">
        <v>6785</v>
      </c>
    </row>
    <row r="76" spans="5:11" x14ac:dyDescent="0.3">
      <c r="E76" s="28" t="s">
        <v>23</v>
      </c>
      <c r="F76">
        <v>1104</v>
      </c>
      <c r="G76">
        <v>2280</v>
      </c>
      <c r="H76">
        <v>1445</v>
      </c>
      <c r="I76">
        <v>1722</v>
      </c>
      <c r="J76">
        <v>1196</v>
      </c>
      <c r="K76">
        <v>7747</v>
      </c>
    </row>
    <row r="77" spans="5:11" x14ac:dyDescent="0.3">
      <c r="E77" s="28" t="s">
        <v>7</v>
      </c>
      <c r="F77">
        <v>372</v>
      </c>
      <c r="G77">
        <v>1818</v>
      </c>
      <c r="H77">
        <v>1346</v>
      </c>
      <c r="I77">
        <v>1156</v>
      </c>
      <c r="J77">
        <v>1484</v>
      </c>
      <c r="K77">
        <v>6176</v>
      </c>
    </row>
    <row r="78" spans="5:11" x14ac:dyDescent="0.3">
      <c r="E78" s="28" t="s">
        <v>22</v>
      </c>
      <c r="F78">
        <v>1415</v>
      </c>
      <c r="G78">
        <v>1271</v>
      </c>
      <c r="H78">
        <v>1214</v>
      </c>
      <c r="I78">
        <v>1135</v>
      </c>
      <c r="J78">
        <v>1566</v>
      </c>
      <c r="K78">
        <v>6601</v>
      </c>
    </row>
    <row r="79" spans="5:11" x14ac:dyDescent="0.3">
      <c r="E79" s="28" t="s">
        <v>21</v>
      </c>
      <c r="F79">
        <v>1362</v>
      </c>
      <c r="G79">
        <v>1363</v>
      </c>
      <c r="H79">
        <v>1152</v>
      </c>
      <c r="I79">
        <v>777</v>
      </c>
      <c r="J79">
        <v>750</v>
      </c>
      <c r="K79">
        <v>5404</v>
      </c>
    </row>
    <row r="80" spans="5:11" x14ac:dyDescent="0.3">
      <c r="E80" s="24" t="s">
        <v>1048</v>
      </c>
      <c r="F80">
        <v>18415</v>
      </c>
      <c r="G80">
        <v>20581</v>
      </c>
      <c r="H80">
        <v>20872</v>
      </c>
      <c r="I80">
        <v>16651</v>
      </c>
      <c r="J80">
        <v>20104</v>
      </c>
      <c r="K80">
        <v>96623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J1" zoomScale="115" zoomScaleNormal="115" workbookViewId="0">
      <selection activeCell="O11" sqref="O11"/>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296875" customWidth="1"/>
    <col min="8" max="8" width="18.3984375" customWidth="1"/>
    <col min="9" max="9" width="17.296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69BF7-6BB3-4FB7-98C7-59BBC308D100}">
  <dimension ref="A1:AN575"/>
  <sheetViews>
    <sheetView tabSelected="1" zoomScale="79" zoomScaleNormal="79" workbookViewId="0">
      <selection activeCell="P33" sqref="P33"/>
    </sheetView>
  </sheetViews>
  <sheetFormatPr defaultRowHeight="14.4" x14ac:dyDescent="0.3"/>
  <cols>
    <col min="14" max="14" width="9.8984375" customWidth="1"/>
    <col min="15" max="15" width="13.09765625" customWidth="1"/>
    <col min="19" max="19" width="11.796875" customWidth="1"/>
    <col min="20" max="20" width="10.8984375" customWidth="1"/>
    <col min="21" max="21" width="7.19921875" customWidth="1"/>
    <col min="22" max="22" width="6.8984375" customWidth="1"/>
    <col min="23" max="23" width="7.3984375" customWidth="1"/>
    <col min="24" max="24" width="7.19921875" customWidth="1"/>
    <col min="25" max="25" width="9.796875" bestFit="1" customWidth="1"/>
  </cols>
  <sheetData>
    <row r="1" spans="1:40" x14ac:dyDescent="0.3">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row>
    <row r="2" spans="1:40"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row>
    <row r="3" spans="1:40"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row>
    <row r="4" spans="1:40"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row>
    <row r="5" spans="1:40"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row>
    <row r="6" spans="1:40"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row>
    <row r="7" spans="1:40"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row>
    <row r="8" spans="1:40"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row>
    <row r="9" spans="1:40"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row>
    <row r="10" spans="1:40"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row>
    <row r="11" spans="1:40"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row>
    <row r="12" spans="1:40"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row>
    <row r="13" spans="1:40"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row>
    <row r="14" spans="1:40"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row>
    <row r="15" spans="1:40"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row>
    <row r="16" spans="1:40"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row>
    <row r="17" spans="1:40"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row>
    <row r="18" spans="1:40"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row>
    <row r="19" spans="1:40" x14ac:dyDescent="0.3">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row>
    <row r="20" spans="1:40" x14ac:dyDescent="0.3">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row>
    <row r="21" spans="1:40" x14ac:dyDescent="0.3">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row>
    <row r="22" spans="1:40" x14ac:dyDescent="0.3">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row>
    <row r="23" spans="1:40" x14ac:dyDescent="0.3">
      <c r="A23" s="20"/>
      <c r="B23" s="20"/>
      <c r="C23" s="20"/>
      <c r="D23" s="20"/>
      <c r="E23" s="20"/>
      <c r="F23" s="20"/>
      <c r="G23" s="20"/>
      <c r="H23" s="20"/>
      <c r="I23" s="20"/>
      <c r="J23" s="20"/>
      <c r="K23" s="20"/>
      <c r="L23" s="20"/>
      <c r="M23" s="20"/>
      <c r="N23" s="20"/>
      <c r="O23" s="20"/>
      <c r="P23" s="20"/>
      <c r="Q23" s="20"/>
      <c r="R23" s="20"/>
      <c r="S23" s="30" t="s">
        <v>1043</v>
      </c>
      <c r="T23" s="30" t="s">
        <v>1076</v>
      </c>
      <c r="U23" s="30"/>
      <c r="V23" s="30"/>
      <c r="W23" s="30"/>
      <c r="X23" s="30"/>
      <c r="Y23" s="30"/>
      <c r="Z23" s="20"/>
      <c r="AA23" s="20"/>
      <c r="AB23" s="20"/>
      <c r="AC23" s="20"/>
      <c r="AD23" s="20"/>
      <c r="AE23" s="20"/>
      <c r="AF23" s="20"/>
      <c r="AG23" s="20"/>
      <c r="AH23" s="20"/>
      <c r="AI23" s="20"/>
      <c r="AJ23" s="20"/>
      <c r="AK23" s="20"/>
      <c r="AL23" s="20"/>
      <c r="AM23" s="20"/>
      <c r="AN23" s="20"/>
    </row>
    <row r="24" spans="1:40" x14ac:dyDescent="0.3">
      <c r="A24" s="20"/>
      <c r="B24" s="20"/>
      <c r="C24" s="20"/>
      <c r="D24" s="20"/>
      <c r="E24" s="20"/>
      <c r="F24" s="20"/>
      <c r="G24" s="20"/>
      <c r="H24" s="20"/>
      <c r="I24" s="20"/>
      <c r="J24" s="20"/>
      <c r="K24" s="20"/>
      <c r="L24" s="20"/>
      <c r="M24" s="20"/>
      <c r="N24" s="20"/>
      <c r="O24" s="20"/>
      <c r="P24" s="20"/>
      <c r="Q24" s="20"/>
      <c r="R24" s="20"/>
      <c r="S24" s="30" t="s">
        <v>1047</v>
      </c>
      <c r="T24" s="30" t="s">
        <v>11</v>
      </c>
      <c r="U24" s="30" t="s">
        <v>9</v>
      </c>
      <c r="V24" s="30" t="s">
        <v>6</v>
      </c>
      <c r="W24" s="30" t="s">
        <v>13</v>
      </c>
      <c r="X24" s="30" t="s">
        <v>10</v>
      </c>
      <c r="Y24" s="30" t="s">
        <v>1048</v>
      </c>
      <c r="Z24" s="20"/>
      <c r="AA24" s="20"/>
      <c r="AB24" s="20"/>
      <c r="AC24" s="20"/>
      <c r="AD24" s="20"/>
      <c r="AE24" s="20"/>
      <c r="AF24" s="20"/>
      <c r="AG24" s="20"/>
      <c r="AH24" s="20"/>
      <c r="AI24" s="20"/>
      <c r="AJ24" s="20"/>
      <c r="AK24" s="20"/>
      <c r="AL24" s="20"/>
      <c r="AM24" s="20"/>
      <c r="AN24" s="20"/>
    </row>
    <row r="25" spans="1:40" x14ac:dyDescent="0.3">
      <c r="A25" s="20"/>
      <c r="B25" s="20"/>
      <c r="C25" s="20"/>
      <c r="D25" s="20"/>
      <c r="E25" s="20"/>
      <c r="F25" s="20"/>
      <c r="G25" s="20"/>
      <c r="H25" s="20"/>
      <c r="I25" s="20"/>
      <c r="J25" s="20"/>
      <c r="K25" s="20"/>
      <c r="L25" s="20"/>
      <c r="M25" s="20"/>
      <c r="N25" s="20"/>
      <c r="O25" s="20"/>
      <c r="P25" s="20"/>
      <c r="Q25" s="20"/>
      <c r="R25" s="20"/>
      <c r="S25" s="33" t="s">
        <v>1002</v>
      </c>
      <c r="T25" s="34"/>
      <c r="U25" s="34"/>
      <c r="V25" s="34"/>
      <c r="W25" s="34"/>
      <c r="X25" s="34"/>
      <c r="Y25" s="34"/>
      <c r="Z25" s="20"/>
      <c r="AA25" s="20"/>
      <c r="AB25" s="20"/>
      <c r="AC25" s="20"/>
      <c r="AD25" s="20"/>
      <c r="AE25" s="20"/>
      <c r="AF25" s="20"/>
      <c r="AG25" s="20"/>
      <c r="AH25" s="20"/>
      <c r="AI25" s="20"/>
      <c r="AJ25" s="20"/>
      <c r="AK25" s="20"/>
      <c r="AL25" s="20"/>
      <c r="AM25" s="20"/>
      <c r="AN25" s="20"/>
    </row>
    <row r="26" spans="1:40" x14ac:dyDescent="0.3">
      <c r="A26" s="20"/>
      <c r="B26" s="20"/>
      <c r="C26" s="20"/>
      <c r="D26" s="20"/>
      <c r="E26" s="20"/>
      <c r="F26" s="20"/>
      <c r="G26" s="20"/>
      <c r="H26" s="20"/>
      <c r="I26" s="20"/>
      <c r="J26" s="20"/>
      <c r="K26" s="20"/>
      <c r="L26" s="20"/>
      <c r="M26" s="20"/>
      <c r="N26" s="20"/>
      <c r="O26" s="20"/>
      <c r="P26" s="20"/>
      <c r="Q26" s="20"/>
      <c r="R26" s="20"/>
      <c r="S26" s="31" t="s">
        <v>20</v>
      </c>
      <c r="T26" s="32">
        <v>891</v>
      </c>
      <c r="U26" s="32">
        <v>1332</v>
      </c>
      <c r="V26" s="32">
        <v>1282</v>
      </c>
      <c r="W26" s="32">
        <v>739</v>
      </c>
      <c r="X26" s="32">
        <v>560</v>
      </c>
      <c r="Y26" s="32">
        <v>4804</v>
      </c>
      <c r="Z26" s="20"/>
      <c r="AA26" s="20"/>
      <c r="AB26" s="20"/>
      <c r="AC26" s="20"/>
      <c r="AD26" s="20"/>
      <c r="AE26" s="20"/>
      <c r="AF26" s="20"/>
      <c r="AG26" s="20"/>
      <c r="AH26" s="20"/>
      <c r="AI26" s="20"/>
      <c r="AJ26" s="20"/>
      <c r="AK26" s="20"/>
      <c r="AL26" s="20"/>
      <c r="AM26" s="20"/>
      <c r="AN26" s="20"/>
    </row>
    <row r="27" spans="1:40" x14ac:dyDescent="0.3">
      <c r="A27" s="20"/>
      <c r="B27" s="20"/>
      <c r="C27" s="20"/>
      <c r="D27" s="20"/>
      <c r="E27" s="20"/>
      <c r="F27" s="20"/>
      <c r="G27" s="20"/>
      <c r="H27" s="20"/>
      <c r="I27" s="20"/>
      <c r="J27" s="20"/>
      <c r="K27" s="20"/>
      <c r="L27" s="20"/>
      <c r="M27" s="20"/>
      <c r="N27" s="20"/>
      <c r="O27" s="20"/>
      <c r="P27" s="20"/>
      <c r="Q27" s="20"/>
      <c r="R27" s="20"/>
      <c r="S27" s="31" t="s">
        <v>12</v>
      </c>
      <c r="T27" s="32">
        <v>1991</v>
      </c>
      <c r="U27" s="32">
        <v>1886</v>
      </c>
      <c r="V27" s="32">
        <v>1206</v>
      </c>
      <c r="W27" s="32">
        <v>884</v>
      </c>
      <c r="X27" s="32">
        <v>1722</v>
      </c>
      <c r="Y27" s="32">
        <v>7689</v>
      </c>
      <c r="Z27" s="20"/>
      <c r="AA27" s="20"/>
      <c r="AB27" s="20"/>
      <c r="AC27" s="20"/>
      <c r="AD27" s="20"/>
      <c r="AE27" s="20"/>
      <c r="AF27" s="20"/>
      <c r="AG27" s="20"/>
      <c r="AH27" s="20"/>
      <c r="AI27" s="20"/>
      <c r="AJ27" s="20"/>
      <c r="AK27" s="20"/>
      <c r="AL27" s="20"/>
      <c r="AM27" s="20"/>
      <c r="AN27" s="20"/>
    </row>
    <row r="28" spans="1:40" x14ac:dyDescent="0.3">
      <c r="A28" s="20"/>
      <c r="B28" s="20"/>
      <c r="C28" s="20"/>
      <c r="D28" s="20"/>
      <c r="E28" s="20"/>
      <c r="F28" s="20"/>
      <c r="G28" s="20"/>
      <c r="H28" s="20"/>
      <c r="I28" s="20"/>
      <c r="J28" s="20"/>
      <c r="K28" s="20"/>
      <c r="L28" s="20"/>
      <c r="M28" s="20"/>
      <c r="N28" s="20"/>
      <c r="O28" s="20"/>
      <c r="P28" s="20"/>
      <c r="Q28" s="20"/>
      <c r="R28" s="20"/>
      <c r="S28" s="31" t="s">
        <v>8</v>
      </c>
      <c r="T28" s="32">
        <v>1163</v>
      </c>
      <c r="U28" s="32">
        <v>1180</v>
      </c>
      <c r="V28" s="32">
        <v>1616</v>
      </c>
      <c r="W28" s="32">
        <v>1043</v>
      </c>
      <c r="X28" s="32">
        <v>1747</v>
      </c>
      <c r="Y28" s="32">
        <v>6749</v>
      </c>
      <c r="Z28" s="20"/>
      <c r="AA28" s="20"/>
      <c r="AB28" s="20"/>
      <c r="AC28" s="20"/>
      <c r="AD28" s="20"/>
      <c r="AE28" s="20"/>
      <c r="AF28" s="20"/>
      <c r="AG28" s="20"/>
      <c r="AH28" s="20"/>
      <c r="AI28" s="20"/>
      <c r="AJ28" s="20"/>
      <c r="AK28" s="20"/>
      <c r="AL28" s="20"/>
      <c r="AM28" s="20"/>
      <c r="AN28" s="20"/>
    </row>
    <row r="29" spans="1:40" x14ac:dyDescent="0.3">
      <c r="A29" s="20"/>
      <c r="B29" s="20"/>
      <c r="C29" s="20"/>
      <c r="D29" s="20"/>
      <c r="E29" s="20"/>
      <c r="F29" s="20"/>
      <c r="G29" s="20"/>
      <c r="H29" s="20"/>
      <c r="I29" s="20"/>
      <c r="J29" s="20"/>
      <c r="K29" s="20"/>
      <c r="L29" s="20"/>
      <c r="M29" s="20"/>
      <c r="N29" s="20"/>
      <c r="O29" s="20"/>
      <c r="P29" s="20"/>
      <c r="Q29" s="20"/>
      <c r="R29" s="20"/>
      <c r="S29" s="31" t="s">
        <v>16</v>
      </c>
      <c r="T29" s="32">
        <v>1438</v>
      </c>
      <c r="U29" s="32">
        <v>1616</v>
      </c>
      <c r="V29" s="32">
        <v>866</v>
      </c>
      <c r="W29" s="32">
        <v>829</v>
      </c>
      <c r="X29" s="32">
        <v>2070</v>
      </c>
      <c r="Y29" s="32">
        <v>6819</v>
      </c>
      <c r="Z29" s="20"/>
      <c r="AA29" s="20"/>
      <c r="AB29" s="20"/>
      <c r="AC29" s="20"/>
      <c r="AD29" s="20"/>
      <c r="AE29" s="20"/>
      <c r="AF29" s="20"/>
      <c r="AG29" s="20"/>
      <c r="AH29" s="20"/>
      <c r="AI29" s="20"/>
      <c r="AJ29" s="20"/>
      <c r="AK29" s="20"/>
      <c r="AL29" s="20"/>
      <c r="AM29" s="20"/>
      <c r="AN29" s="20"/>
    </row>
    <row r="30" spans="1:40" x14ac:dyDescent="0.3">
      <c r="A30" s="20"/>
      <c r="B30" s="20"/>
      <c r="C30" s="20"/>
      <c r="D30" s="20"/>
      <c r="E30" s="20"/>
      <c r="F30" s="20"/>
      <c r="G30" s="20"/>
      <c r="H30" s="20"/>
      <c r="I30" s="20"/>
      <c r="J30" s="20"/>
      <c r="K30" s="20"/>
      <c r="L30" s="20"/>
      <c r="M30" s="20"/>
      <c r="N30" s="20"/>
      <c r="O30" s="20"/>
      <c r="P30" s="20"/>
      <c r="Q30" s="20"/>
      <c r="R30" s="20"/>
      <c r="S30" s="35" t="s">
        <v>1001</v>
      </c>
      <c r="T30" s="30"/>
      <c r="U30" s="30"/>
      <c r="V30" s="30"/>
      <c r="W30" s="30"/>
      <c r="X30" s="30"/>
      <c r="Y30" s="30"/>
      <c r="Z30" s="20"/>
      <c r="AA30" s="20"/>
      <c r="AB30" s="20"/>
      <c r="AC30" s="20"/>
      <c r="AD30" s="20"/>
      <c r="AE30" s="20"/>
      <c r="AF30" s="20"/>
      <c r="AG30" s="20"/>
      <c r="AH30" s="20"/>
      <c r="AI30" s="20"/>
      <c r="AJ30" s="20"/>
      <c r="AK30" s="20"/>
      <c r="AL30" s="20"/>
      <c r="AM30" s="20"/>
      <c r="AN30" s="20"/>
    </row>
    <row r="31" spans="1:40" x14ac:dyDescent="0.3">
      <c r="A31" s="20"/>
      <c r="B31" s="20"/>
      <c r="C31" s="20"/>
      <c r="D31" s="20"/>
      <c r="E31" s="20"/>
      <c r="F31" s="20"/>
      <c r="G31" s="20"/>
      <c r="H31" s="20"/>
      <c r="I31" s="20"/>
      <c r="J31" s="20"/>
      <c r="K31" s="20"/>
      <c r="L31" s="20"/>
      <c r="M31" s="20"/>
      <c r="N31" s="20"/>
      <c r="O31" s="20"/>
      <c r="P31" s="20"/>
      <c r="Q31" s="20"/>
      <c r="R31" s="20"/>
      <c r="S31" s="31" t="s">
        <v>24</v>
      </c>
      <c r="T31" s="32">
        <v>1233</v>
      </c>
      <c r="U31" s="32">
        <v>223</v>
      </c>
      <c r="V31" s="32">
        <v>1680</v>
      </c>
      <c r="W31" s="32">
        <v>990</v>
      </c>
      <c r="X31" s="32">
        <v>1508</v>
      </c>
      <c r="Y31" s="32">
        <v>5634</v>
      </c>
      <c r="Z31" s="20"/>
      <c r="AA31" s="20"/>
      <c r="AB31" s="20"/>
      <c r="AC31" s="20"/>
      <c r="AD31" s="20"/>
      <c r="AE31" s="20"/>
      <c r="AF31" s="20"/>
      <c r="AG31" s="20"/>
      <c r="AH31" s="20"/>
      <c r="AI31" s="20"/>
      <c r="AJ31" s="20"/>
      <c r="AK31" s="20"/>
      <c r="AL31" s="20"/>
      <c r="AM31" s="20"/>
      <c r="AN31" s="20"/>
    </row>
    <row r="32" spans="1:40" x14ac:dyDescent="0.3">
      <c r="A32" s="20"/>
      <c r="B32" s="20"/>
      <c r="C32" s="20"/>
      <c r="D32" s="20"/>
      <c r="E32" s="20"/>
      <c r="F32" s="20"/>
      <c r="G32" s="20"/>
      <c r="H32" s="20"/>
      <c r="I32" s="20"/>
      <c r="J32" s="20"/>
      <c r="K32" s="20"/>
      <c r="L32" s="20"/>
      <c r="M32" s="20"/>
      <c r="N32" s="20"/>
      <c r="O32" s="20"/>
      <c r="P32" s="20"/>
      <c r="Q32" s="20"/>
      <c r="R32" s="20"/>
      <c r="S32" s="31" t="s">
        <v>15</v>
      </c>
      <c r="T32" s="32">
        <v>1598</v>
      </c>
      <c r="U32" s="32">
        <v>1907</v>
      </c>
      <c r="V32" s="32">
        <v>869</v>
      </c>
      <c r="W32" s="32">
        <v>1426</v>
      </c>
      <c r="X32" s="32">
        <v>1416</v>
      </c>
      <c r="Y32" s="32">
        <v>7216</v>
      </c>
      <c r="Z32" s="20"/>
      <c r="AA32" s="20"/>
      <c r="AB32" s="20"/>
      <c r="AC32" s="20"/>
      <c r="AD32" s="20"/>
      <c r="AE32" s="20"/>
      <c r="AF32" s="20"/>
      <c r="AG32" s="20"/>
      <c r="AH32" s="20"/>
      <c r="AI32" s="20"/>
      <c r="AJ32" s="20"/>
      <c r="AK32" s="20"/>
      <c r="AL32" s="20"/>
      <c r="AM32" s="20"/>
      <c r="AN32" s="20"/>
    </row>
    <row r="33" spans="1:40" x14ac:dyDescent="0.3">
      <c r="A33" s="20"/>
      <c r="B33" s="20"/>
      <c r="C33" s="20"/>
      <c r="D33" s="20"/>
      <c r="E33" s="20"/>
      <c r="F33" s="20"/>
      <c r="G33" s="20"/>
      <c r="H33" s="20"/>
      <c r="I33" s="20"/>
      <c r="J33" s="20"/>
      <c r="K33" s="20"/>
      <c r="L33" s="20"/>
      <c r="M33" s="20"/>
      <c r="N33" s="20"/>
      <c r="O33" s="39"/>
      <c r="P33" s="39" t="e" vm="1">
        <f>pivots!M44</f>
        <v>#VALUE!</v>
      </c>
      <c r="Q33" s="39"/>
      <c r="R33" s="20"/>
      <c r="S33" s="31" t="s">
        <v>5</v>
      </c>
      <c r="T33" s="32">
        <v>900</v>
      </c>
      <c r="U33" s="32">
        <v>1016</v>
      </c>
      <c r="V33" s="32">
        <v>960</v>
      </c>
      <c r="W33" s="32">
        <v>940</v>
      </c>
      <c r="X33" s="32">
        <v>1193</v>
      </c>
      <c r="Y33" s="32">
        <v>5009</v>
      </c>
      <c r="Z33" s="20"/>
      <c r="AA33" s="20"/>
      <c r="AB33" s="20"/>
      <c r="AC33" s="20"/>
      <c r="AD33" s="20"/>
      <c r="AE33" s="20"/>
      <c r="AF33" s="20"/>
      <c r="AG33" s="20"/>
      <c r="AH33" s="20"/>
      <c r="AI33" s="20"/>
      <c r="AJ33" s="20"/>
      <c r="AK33" s="20"/>
      <c r="AL33" s="20"/>
      <c r="AM33" s="20"/>
      <c r="AN33" s="20"/>
    </row>
    <row r="34" spans="1:40" x14ac:dyDescent="0.3">
      <c r="A34" s="20"/>
      <c r="B34" s="20"/>
      <c r="C34" s="20"/>
      <c r="D34" s="20"/>
      <c r="E34" s="20"/>
      <c r="F34" s="20"/>
      <c r="G34" s="20"/>
      <c r="H34" s="20"/>
      <c r="I34" s="20"/>
      <c r="J34" s="20"/>
      <c r="K34" s="20"/>
      <c r="L34" s="20"/>
      <c r="M34" s="20"/>
      <c r="N34" s="20"/>
      <c r="O34" s="41" t="str">
        <f>pivots!M39</f>
        <v>% of calls:19%</v>
      </c>
      <c r="P34" s="41"/>
      <c r="Q34" s="40"/>
      <c r="R34" s="20"/>
      <c r="S34" s="31" t="s">
        <v>18</v>
      </c>
      <c r="T34" s="32">
        <v>900</v>
      </c>
      <c r="U34" s="32">
        <v>1470</v>
      </c>
      <c r="V34" s="32">
        <v>1617</v>
      </c>
      <c r="W34" s="32">
        <v>1314</v>
      </c>
      <c r="X34" s="32">
        <v>941</v>
      </c>
      <c r="Y34" s="32">
        <v>6242</v>
      </c>
      <c r="Z34" s="20"/>
      <c r="AA34" s="20"/>
      <c r="AB34" s="20"/>
      <c r="AC34" s="20"/>
      <c r="AD34" s="20"/>
      <c r="AE34" s="20"/>
      <c r="AF34" s="20"/>
      <c r="AG34" s="20"/>
      <c r="AH34" s="20"/>
      <c r="AI34" s="20"/>
      <c r="AJ34" s="20"/>
      <c r="AK34" s="20"/>
      <c r="AL34" s="20"/>
      <c r="AM34" s="20"/>
      <c r="AN34" s="20"/>
    </row>
    <row r="35" spans="1:40" x14ac:dyDescent="0.3">
      <c r="A35" s="20"/>
      <c r="B35" s="20"/>
      <c r="C35" s="20"/>
      <c r="D35" s="20"/>
      <c r="E35" s="20"/>
      <c r="F35" s="20"/>
      <c r="G35" s="20"/>
      <c r="H35" s="20"/>
      <c r="I35" s="20"/>
      <c r="J35" s="20"/>
      <c r="K35" s="20"/>
      <c r="L35" s="20"/>
      <c r="M35" s="20"/>
      <c r="N35" s="20"/>
      <c r="O35" s="41" t="str">
        <f>pivots!M40</f>
        <v>Call rank:4</v>
      </c>
      <c r="P35" s="41"/>
      <c r="Q35" s="40"/>
      <c r="R35" s="20"/>
      <c r="S35" s="31" t="s">
        <v>14</v>
      </c>
      <c r="T35" s="32">
        <v>1255</v>
      </c>
      <c r="U35" s="32">
        <v>516</v>
      </c>
      <c r="V35" s="32">
        <v>1874</v>
      </c>
      <c r="W35" s="32">
        <v>1863</v>
      </c>
      <c r="X35" s="32">
        <v>1722</v>
      </c>
      <c r="Y35" s="32">
        <v>7230</v>
      </c>
      <c r="Z35" s="20"/>
      <c r="AA35" s="20"/>
      <c r="AB35" s="20"/>
      <c r="AC35" s="20"/>
      <c r="AD35" s="20"/>
      <c r="AE35" s="20"/>
      <c r="AF35" s="20"/>
      <c r="AG35" s="20"/>
      <c r="AH35" s="20"/>
      <c r="AI35" s="20"/>
      <c r="AJ35" s="20"/>
      <c r="AK35" s="20"/>
      <c r="AL35" s="20"/>
      <c r="AM35" s="20"/>
      <c r="AN35" s="20"/>
    </row>
    <row r="36" spans="1:40" x14ac:dyDescent="0.3">
      <c r="A36" s="20"/>
      <c r="B36" s="20"/>
      <c r="C36" s="20"/>
      <c r="D36" s="20"/>
      <c r="E36" s="20"/>
      <c r="F36" s="20"/>
      <c r="G36" s="20"/>
      <c r="H36" s="20"/>
      <c r="I36" s="20"/>
      <c r="J36" s="20"/>
      <c r="K36" s="20"/>
      <c r="L36" s="20"/>
      <c r="M36" s="20"/>
      <c r="N36" s="20"/>
      <c r="O36" s="42" t="str">
        <f>pivots!M41</f>
        <v>Amount rank:4</v>
      </c>
      <c r="P36" s="42"/>
      <c r="Q36" s="40"/>
      <c r="R36" s="20"/>
      <c r="S36" s="31" t="s">
        <v>19</v>
      </c>
      <c r="T36" s="32">
        <v>1138</v>
      </c>
      <c r="U36" s="32">
        <v>1898</v>
      </c>
      <c r="V36" s="32">
        <v>1482</v>
      </c>
      <c r="W36" s="32">
        <v>846</v>
      </c>
      <c r="X36" s="32">
        <v>1154</v>
      </c>
      <c r="Y36" s="32">
        <v>6518</v>
      </c>
      <c r="Z36" s="20"/>
      <c r="AA36" s="20"/>
      <c r="AB36" s="20"/>
      <c r="AC36" s="20"/>
      <c r="AD36" s="20"/>
      <c r="AE36" s="20"/>
      <c r="AF36" s="20"/>
      <c r="AG36" s="20"/>
      <c r="AH36" s="20"/>
      <c r="AI36" s="20"/>
      <c r="AJ36" s="20"/>
      <c r="AK36" s="20"/>
      <c r="AL36" s="20"/>
      <c r="AM36" s="20"/>
      <c r="AN36" s="20"/>
    </row>
    <row r="37" spans="1:40" x14ac:dyDescent="0.3">
      <c r="A37" s="20"/>
      <c r="B37" s="20"/>
      <c r="C37" s="20"/>
      <c r="D37" s="20"/>
      <c r="E37" s="20"/>
      <c r="F37" s="20"/>
      <c r="G37" s="20"/>
      <c r="H37" s="20"/>
      <c r="I37" s="20"/>
      <c r="J37" s="20"/>
      <c r="K37" s="20"/>
      <c r="L37" s="20"/>
      <c r="M37" s="20"/>
      <c r="N37" s="20"/>
      <c r="O37" s="40"/>
      <c r="P37" s="40"/>
      <c r="Q37" s="40"/>
      <c r="R37" s="20"/>
      <c r="S37" s="33" t="s">
        <v>1000</v>
      </c>
      <c r="T37" s="34"/>
      <c r="U37" s="30"/>
      <c r="V37" s="30"/>
      <c r="W37" s="30"/>
      <c r="X37" s="30"/>
      <c r="Y37" s="30"/>
      <c r="Z37" s="20"/>
      <c r="AA37" s="20"/>
      <c r="AB37" s="20"/>
      <c r="AC37" s="20"/>
      <c r="AD37" s="20"/>
      <c r="AE37" s="20"/>
      <c r="AF37" s="20"/>
      <c r="AG37" s="20"/>
      <c r="AH37" s="20"/>
      <c r="AI37" s="20"/>
      <c r="AJ37" s="20"/>
      <c r="AK37" s="20"/>
      <c r="AL37" s="20"/>
      <c r="AM37" s="20"/>
      <c r="AN37" s="20"/>
    </row>
    <row r="38" spans="1:40" x14ac:dyDescent="0.3">
      <c r="A38" s="20"/>
      <c r="B38" s="20"/>
      <c r="C38" s="20"/>
      <c r="D38" s="20"/>
      <c r="E38" s="20"/>
      <c r="F38" s="20"/>
      <c r="G38" s="20"/>
      <c r="H38" s="20"/>
      <c r="I38" s="20"/>
      <c r="J38" s="20"/>
      <c r="K38" s="20"/>
      <c r="L38" s="20"/>
      <c r="M38" s="20"/>
      <c r="N38" s="20"/>
      <c r="O38" s="40"/>
      <c r="P38" s="40"/>
      <c r="Q38" s="40"/>
      <c r="R38" s="20"/>
      <c r="S38" s="31" t="s">
        <v>17</v>
      </c>
      <c r="T38" s="32">
        <v>1655</v>
      </c>
      <c r="U38" s="32">
        <v>805</v>
      </c>
      <c r="V38" s="32">
        <v>2263</v>
      </c>
      <c r="W38" s="32">
        <v>987</v>
      </c>
      <c r="X38" s="32">
        <v>1075</v>
      </c>
      <c r="Y38" s="32">
        <v>6785</v>
      </c>
      <c r="Z38" s="20"/>
      <c r="AA38" s="20"/>
      <c r="AB38" s="20"/>
      <c r="AC38" s="20"/>
      <c r="AD38" s="20"/>
      <c r="AE38" s="20"/>
      <c r="AF38" s="20"/>
      <c r="AG38" s="20"/>
      <c r="AH38" s="20"/>
      <c r="AI38" s="20"/>
      <c r="AJ38" s="20"/>
      <c r="AK38" s="20"/>
      <c r="AL38" s="20"/>
      <c r="AM38" s="20"/>
      <c r="AN38" s="20"/>
    </row>
    <row r="39" spans="1:40" x14ac:dyDescent="0.3">
      <c r="A39" s="20"/>
      <c r="B39" s="20"/>
      <c r="C39" s="20"/>
      <c r="D39" s="20"/>
      <c r="E39" s="20"/>
      <c r="F39" s="20"/>
      <c r="G39" s="20"/>
      <c r="H39" s="20"/>
      <c r="I39" s="20"/>
      <c r="J39" s="20"/>
      <c r="K39" s="20"/>
      <c r="L39" s="20"/>
      <c r="M39" s="20"/>
      <c r="N39" s="20"/>
      <c r="O39" s="20"/>
      <c r="P39" s="20"/>
      <c r="Q39" s="20"/>
      <c r="R39" s="20"/>
      <c r="S39" s="31" t="s">
        <v>23</v>
      </c>
      <c r="T39" s="32">
        <v>1104</v>
      </c>
      <c r="U39" s="32">
        <v>2280</v>
      </c>
      <c r="V39" s="32">
        <v>1445</v>
      </c>
      <c r="W39" s="32">
        <v>1722</v>
      </c>
      <c r="X39" s="32">
        <v>1196</v>
      </c>
      <c r="Y39" s="32">
        <v>7747</v>
      </c>
      <c r="Z39" s="20"/>
      <c r="AA39" s="20"/>
      <c r="AB39" s="20"/>
      <c r="AC39" s="20"/>
      <c r="AD39" s="20"/>
      <c r="AE39" s="20"/>
      <c r="AF39" s="20"/>
      <c r="AG39" s="20"/>
      <c r="AH39" s="20"/>
      <c r="AI39" s="20"/>
      <c r="AJ39" s="20"/>
      <c r="AK39" s="20"/>
      <c r="AL39" s="20"/>
      <c r="AM39" s="20"/>
      <c r="AN39" s="20"/>
    </row>
    <row r="40" spans="1:40" x14ac:dyDescent="0.3">
      <c r="A40" s="20"/>
      <c r="B40" s="20"/>
      <c r="C40" s="20"/>
      <c r="D40" s="20"/>
      <c r="E40" s="20"/>
      <c r="F40" s="20"/>
      <c r="G40" s="20"/>
      <c r="H40" s="20"/>
      <c r="I40" s="20"/>
      <c r="J40" s="20"/>
      <c r="K40" s="20"/>
      <c r="L40" s="20"/>
      <c r="M40" s="20"/>
      <c r="N40" s="20"/>
      <c r="O40" s="20"/>
      <c r="P40" s="20"/>
      <c r="Q40" s="20"/>
      <c r="R40" s="20"/>
      <c r="S40" s="31" t="s">
        <v>7</v>
      </c>
      <c r="T40" s="32">
        <v>372</v>
      </c>
      <c r="U40" s="32">
        <v>1818</v>
      </c>
      <c r="V40" s="32">
        <v>1346</v>
      </c>
      <c r="W40" s="32">
        <v>1156</v>
      </c>
      <c r="X40" s="32">
        <v>1484</v>
      </c>
      <c r="Y40" s="32">
        <v>6176</v>
      </c>
      <c r="Z40" s="20"/>
      <c r="AA40" s="20"/>
      <c r="AB40" s="20"/>
      <c r="AC40" s="20"/>
      <c r="AD40" s="20"/>
      <c r="AE40" s="20"/>
      <c r="AF40" s="20"/>
      <c r="AG40" s="20"/>
      <c r="AH40" s="20"/>
      <c r="AI40" s="20"/>
      <c r="AJ40" s="20"/>
      <c r="AK40" s="20"/>
      <c r="AL40" s="20"/>
      <c r="AM40" s="20"/>
      <c r="AN40" s="20"/>
    </row>
    <row r="41" spans="1:40" x14ac:dyDescent="0.3">
      <c r="A41" s="20"/>
      <c r="B41" s="20"/>
      <c r="C41" s="20"/>
      <c r="D41" s="20"/>
      <c r="E41" s="20"/>
      <c r="F41" s="20"/>
      <c r="G41" s="20"/>
      <c r="H41" s="20"/>
      <c r="I41" s="20"/>
      <c r="J41" s="20"/>
      <c r="K41" s="20"/>
      <c r="L41" s="20"/>
      <c r="M41" s="20"/>
      <c r="N41" s="20"/>
      <c r="O41" s="20"/>
      <c r="P41" s="20"/>
      <c r="Q41" s="20"/>
      <c r="R41" s="20"/>
      <c r="S41" s="31" t="s">
        <v>22</v>
      </c>
      <c r="T41" s="32">
        <v>1415</v>
      </c>
      <c r="U41" s="32">
        <v>1271</v>
      </c>
      <c r="V41" s="32">
        <v>1214</v>
      </c>
      <c r="W41" s="32">
        <v>1135</v>
      </c>
      <c r="X41" s="32">
        <v>1566</v>
      </c>
      <c r="Y41" s="32">
        <v>6601</v>
      </c>
      <c r="Z41" s="20"/>
      <c r="AA41" s="20"/>
      <c r="AB41" s="20"/>
      <c r="AC41" s="20"/>
      <c r="AD41" s="20"/>
      <c r="AE41" s="20"/>
      <c r="AF41" s="20"/>
      <c r="AG41" s="20"/>
      <c r="AH41" s="20"/>
      <c r="AI41" s="20"/>
      <c r="AJ41" s="20"/>
      <c r="AK41" s="20"/>
      <c r="AL41" s="20"/>
      <c r="AM41" s="20"/>
      <c r="AN41" s="20"/>
    </row>
    <row r="42" spans="1:40" x14ac:dyDescent="0.3">
      <c r="A42" s="20"/>
      <c r="B42" s="20"/>
      <c r="C42" s="20"/>
      <c r="D42" s="20"/>
      <c r="E42" s="20"/>
      <c r="F42" s="20"/>
      <c r="G42" s="20"/>
      <c r="H42" s="20"/>
      <c r="I42" s="20"/>
      <c r="J42" s="20"/>
      <c r="K42" s="20"/>
      <c r="L42" s="20"/>
      <c r="M42" s="20"/>
      <c r="N42" s="20"/>
      <c r="O42" s="20"/>
      <c r="P42" s="20"/>
      <c r="Q42" s="20"/>
      <c r="R42" s="20"/>
      <c r="S42" s="31" t="s">
        <v>21</v>
      </c>
      <c r="T42" s="32">
        <v>1362</v>
      </c>
      <c r="U42" s="32">
        <v>1363</v>
      </c>
      <c r="V42" s="32">
        <v>1152</v>
      </c>
      <c r="W42" s="32">
        <v>777</v>
      </c>
      <c r="X42" s="32">
        <v>750</v>
      </c>
      <c r="Y42" s="32">
        <v>5404</v>
      </c>
      <c r="Z42" s="20"/>
      <c r="AA42" s="20"/>
      <c r="AB42" s="20"/>
      <c r="AC42" s="20"/>
      <c r="AD42" s="20"/>
      <c r="AE42" s="20"/>
      <c r="AF42" s="20"/>
      <c r="AG42" s="20"/>
      <c r="AH42" s="20"/>
      <c r="AI42" s="20"/>
      <c r="AJ42" s="20"/>
      <c r="AK42" s="20"/>
      <c r="AL42" s="20"/>
      <c r="AM42" s="20"/>
      <c r="AN42" s="20"/>
    </row>
    <row r="43" spans="1:40" x14ac:dyDescent="0.3">
      <c r="A43" s="20"/>
      <c r="B43" s="20"/>
      <c r="C43" s="20"/>
      <c r="D43" s="20"/>
      <c r="E43" s="20"/>
      <c r="F43" s="20"/>
      <c r="G43" s="20"/>
      <c r="H43" s="20"/>
      <c r="I43" s="20"/>
      <c r="J43" s="20"/>
      <c r="K43" s="20"/>
      <c r="L43" s="20"/>
      <c r="M43" s="20"/>
      <c r="N43" s="20"/>
      <c r="O43" s="20"/>
      <c r="P43" s="20"/>
      <c r="Q43" s="20"/>
      <c r="R43" s="20"/>
      <c r="S43" s="29"/>
      <c r="T43" s="29"/>
      <c r="U43" s="29"/>
      <c r="V43" s="29"/>
      <c r="W43" s="29"/>
      <c r="X43" s="29"/>
      <c r="Y43" s="29"/>
      <c r="Z43" s="20"/>
      <c r="AA43" s="20"/>
      <c r="AB43" s="20"/>
      <c r="AC43" s="20"/>
      <c r="AD43" s="20"/>
      <c r="AE43" s="20"/>
      <c r="AF43" s="20"/>
      <c r="AG43" s="20"/>
      <c r="AH43" s="20"/>
      <c r="AI43" s="20"/>
      <c r="AJ43" s="20"/>
      <c r="AK43" s="20"/>
      <c r="AL43" s="20"/>
      <c r="AM43" s="20"/>
      <c r="AN43" s="20"/>
    </row>
    <row r="44" spans="1:40"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row>
    <row r="45" spans="1:40" x14ac:dyDescent="0.3">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row>
    <row r="46" spans="1:40" x14ac:dyDescent="0.3">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row>
    <row r="47" spans="1:40" x14ac:dyDescent="0.3">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row>
    <row r="48" spans="1:40" x14ac:dyDescent="0.3">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row>
    <row r="49" spans="1:40" x14ac:dyDescent="0.3">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row>
    <row r="50" spans="1:40" x14ac:dyDescent="0.3">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row>
    <row r="51" spans="1:40" x14ac:dyDescent="0.3">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row>
    <row r="52" spans="1:40" x14ac:dyDescent="0.3">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row>
    <row r="53" spans="1:40" x14ac:dyDescent="0.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row>
    <row r="54" spans="1:40" x14ac:dyDescent="0.3">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row>
    <row r="55" spans="1:40" x14ac:dyDescent="0.3">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row>
    <row r="56" spans="1:40" x14ac:dyDescent="0.3">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row>
    <row r="57" spans="1:40" x14ac:dyDescent="0.3">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row>
    <row r="58" spans="1:40" x14ac:dyDescent="0.3">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row>
    <row r="59" spans="1:40" x14ac:dyDescent="0.3">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row>
    <row r="60" spans="1:40" x14ac:dyDescent="0.3">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row>
    <row r="61" spans="1:40" x14ac:dyDescent="0.3">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row>
    <row r="62" spans="1:40" x14ac:dyDescent="0.3">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row>
    <row r="63" spans="1:40" x14ac:dyDescent="0.3">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row>
    <row r="64" spans="1:40" x14ac:dyDescent="0.3">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row>
    <row r="65" spans="1:40" x14ac:dyDescent="0.3">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row>
    <row r="66" spans="1:40" x14ac:dyDescent="0.3">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row>
    <row r="67" spans="1:40" x14ac:dyDescent="0.3">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row>
    <row r="68" spans="1:40" x14ac:dyDescent="0.3">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row>
    <row r="69" spans="1:40" x14ac:dyDescent="0.3">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row>
    <row r="70" spans="1:40" x14ac:dyDescent="0.3">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row>
    <row r="71" spans="1:40" x14ac:dyDescent="0.3">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row>
    <row r="72" spans="1:40" x14ac:dyDescent="0.3">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row>
    <row r="73" spans="1:40" x14ac:dyDescent="0.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row>
    <row r="74" spans="1:40" x14ac:dyDescent="0.3">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row>
    <row r="75" spans="1:40" x14ac:dyDescent="0.3">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row>
    <row r="76" spans="1:40" x14ac:dyDescent="0.3">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row>
    <row r="77" spans="1:40" x14ac:dyDescent="0.3">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row>
    <row r="78" spans="1:40" x14ac:dyDescent="0.3">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row>
    <row r="79" spans="1:40" x14ac:dyDescent="0.3">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row>
    <row r="80" spans="1:40" x14ac:dyDescent="0.3">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row>
    <row r="81" spans="1:40" x14ac:dyDescent="0.3">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row>
    <row r="82" spans="1:40" x14ac:dyDescent="0.3">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row>
    <row r="83" spans="1:40" x14ac:dyDescent="0.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row>
    <row r="84" spans="1:40" x14ac:dyDescent="0.3">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row>
    <row r="85" spans="1:40" x14ac:dyDescent="0.3">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row>
    <row r="86" spans="1:40" x14ac:dyDescent="0.3">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row>
    <row r="87" spans="1:40" x14ac:dyDescent="0.3">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row>
    <row r="88" spans="1:40" x14ac:dyDescent="0.3">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row>
    <row r="89" spans="1:40" x14ac:dyDescent="0.3">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row>
    <row r="90" spans="1:40" x14ac:dyDescent="0.3">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row>
    <row r="91" spans="1:40" x14ac:dyDescent="0.3">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row>
    <row r="92" spans="1:40" x14ac:dyDescent="0.3">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row>
    <row r="93" spans="1:40" x14ac:dyDescent="0.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row>
    <row r="94" spans="1:40" x14ac:dyDescent="0.3">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row>
    <row r="95" spans="1:40" x14ac:dyDescent="0.3">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row>
    <row r="96" spans="1:40" x14ac:dyDescent="0.3">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row>
    <row r="97" spans="1:40" x14ac:dyDescent="0.3">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row>
    <row r="98" spans="1:40" x14ac:dyDescent="0.3">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row>
    <row r="99" spans="1:40" x14ac:dyDescent="0.3">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row>
    <row r="100" spans="1:40" x14ac:dyDescent="0.3">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row>
    <row r="101" spans="1:40" x14ac:dyDescent="0.3">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row>
    <row r="102" spans="1:40" x14ac:dyDescent="0.3">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row>
    <row r="103" spans="1:40" x14ac:dyDescent="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row>
    <row r="104" spans="1:40" x14ac:dyDescent="0.3">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row>
    <row r="105" spans="1:40" x14ac:dyDescent="0.3">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row>
    <row r="106" spans="1:40" x14ac:dyDescent="0.3">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row>
    <row r="107" spans="1:40" x14ac:dyDescent="0.3">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row>
    <row r="108" spans="1:40" x14ac:dyDescent="0.3">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row>
    <row r="109" spans="1:40" x14ac:dyDescent="0.3">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row>
    <row r="110" spans="1:40" x14ac:dyDescent="0.3">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row>
    <row r="111" spans="1:40" x14ac:dyDescent="0.3">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row>
    <row r="112" spans="1:40" x14ac:dyDescent="0.3">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row>
    <row r="113" spans="1:40" x14ac:dyDescent="0.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row>
    <row r="114" spans="1:40" x14ac:dyDescent="0.3">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row>
    <row r="115" spans="1:40" x14ac:dyDescent="0.3">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row>
    <row r="116" spans="1:40" x14ac:dyDescent="0.3">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row>
    <row r="117" spans="1:40" x14ac:dyDescent="0.3">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row>
    <row r="118" spans="1:40" x14ac:dyDescent="0.3">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row>
    <row r="119" spans="1:40" x14ac:dyDescent="0.3">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row>
    <row r="120" spans="1:40" x14ac:dyDescent="0.3">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row>
    <row r="121" spans="1:40" x14ac:dyDescent="0.3">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row>
    <row r="122" spans="1:40" x14ac:dyDescent="0.3">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row>
    <row r="123" spans="1:40" x14ac:dyDescent="0.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row>
    <row r="124" spans="1:40" x14ac:dyDescent="0.3">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row>
    <row r="125" spans="1:40" x14ac:dyDescent="0.3">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row>
    <row r="126" spans="1:40" x14ac:dyDescent="0.3">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row>
    <row r="127" spans="1:40" x14ac:dyDescent="0.3">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row>
    <row r="128" spans="1:40" x14ac:dyDescent="0.3">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row>
    <row r="129" spans="1:40" x14ac:dyDescent="0.3">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row>
    <row r="130" spans="1:40" x14ac:dyDescent="0.3">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row>
    <row r="131" spans="1:40" x14ac:dyDescent="0.3">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row>
    <row r="132" spans="1:40" x14ac:dyDescent="0.3">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row>
    <row r="133" spans="1:40" x14ac:dyDescent="0.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row>
    <row r="134" spans="1:40" x14ac:dyDescent="0.3">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row>
    <row r="135" spans="1:40" x14ac:dyDescent="0.3">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row>
    <row r="136" spans="1:40" x14ac:dyDescent="0.3">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row>
    <row r="137" spans="1:40" x14ac:dyDescent="0.3">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row>
    <row r="138" spans="1:40" x14ac:dyDescent="0.3">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row>
    <row r="139" spans="1:40" x14ac:dyDescent="0.3">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row>
    <row r="140" spans="1:40" x14ac:dyDescent="0.3">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row>
    <row r="141" spans="1:40" x14ac:dyDescent="0.3">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row>
    <row r="142" spans="1:40" x14ac:dyDescent="0.3">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row>
    <row r="143" spans="1:40" x14ac:dyDescent="0.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row>
    <row r="144" spans="1:40" x14ac:dyDescent="0.3">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row>
    <row r="145" spans="1:40" x14ac:dyDescent="0.3">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row>
    <row r="146" spans="1:40" x14ac:dyDescent="0.3">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row>
    <row r="147" spans="1:40" x14ac:dyDescent="0.3">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row>
    <row r="148" spans="1:40" x14ac:dyDescent="0.3">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row>
    <row r="149" spans="1:40" x14ac:dyDescent="0.3">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row>
    <row r="150" spans="1:40" x14ac:dyDescent="0.3">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row>
    <row r="151" spans="1:40" x14ac:dyDescent="0.3">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row>
    <row r="152" spans="1:40" x14ac:dyDescent="0.3">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row>
    <row r="153" spans="1:40" x14ac:dyDescent="0.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row>
    <row r="154" spans="1:40" x14ac:dyDescent="0.3">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row>
    <row r="155" spans="1:40" x14ac:dyDescent="0.3">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row>
    <row r="156" spans="1:40" x14ac:dyDescent="0.3">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row>
    <row r="157" spans="1:40" x14ac:dyDescent="0.3">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row>
    <row r="158" spans="1:40" x14ac:dyDescent="0.3">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row>
    <row r="159" spans="1:40" x14ac:dyDescent="0.3">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row>
    <row r="160" spans="1:40" x14ac:dyDescent="0.3">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row>
    <row r="161" spans="1:40" x14ac:dyDescent="0.3">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row>
    <row r="162" spans="1:40" x14ac:dyDescent="0.3">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row>
    <row r="163" spans="1:40" x14ac:dyDescent="0.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row>
    <row r="164" spans="1:40" x14ac:dyDescent="0.3">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row>
    <row r="165" spans="1:40" x14ac:dyDescent="0.3">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row>
    <row r="166" spans="1:40" x14ac:dyDescent="0.3">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row>
    <row r="167" spans="1:40" x14ac:dyDescent="0.3">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row>
    <row r="168" spans="1:40" x14ac:dyDescent="0.3">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row>
    <row r="169" spans="1:40" x14ac:dyDescent="0.3">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row>
    <row r="170" spans="1:40" x14ac:dyDescent="0.3">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row>
    <row r="171" spans="1:40" x14ac:dyDescent="0.3">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row>
    <row r="172" spans="1:40" x14ac:dyDescent="0.3">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row>
    <row r="173" spans="1:40" x14ac:dyDescent="0.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row>
    <row r="174" spans="1:40" x14ac:dyDescent="0.3">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row>
    <row r="175" spans="1:40" x14ac:dyDescent="0.3">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row>
    <row r="176" spans="1:40" x14ac:dyDescent="0.3">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row>
    <row r="177" spans="1:40" x14ac:dyDescent="0.3">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row>
    <row r="178" spans="1:40" x14ac:dyDescent="0.3">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row>
    <row r="179" spans="1:40" x14ac:dyDescent="0.3">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row>
    <row r="180" spans="1:40" x14ac:dyDescent="0.3">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row>
    <row r="181" spans="1:40" x14ac:dyDescent="0.3">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row>
    <row r="182" spans="1:40" x14ac:dyDescent="0.3">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row>
    <row r="183" spans="1:40" x14ac:dyDescent="0.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row>
    <row r="184" spans="1:40" x14ac:dyDescent="0.3">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row>
    <row r="185" spans="1:40" x14ac:dyDescent="0.3">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row>
    <row r="186" spans="1:40" x14ac:dyDescent="0.3">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row>
    <row r="187" spans="1:40" x14ac:dyDescent="0.3">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row>
    <row r="188" spans="1:40" x14ac:dyDescent="0.3">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row>
    <row r="189" spans="1:40" x14ac:dyDescent="0.3">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row>
    <row r="190" spans="1:40" x14ac:dyDescent="0.3">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row>
    <row r="191" spans="1:40" x14ac:dyDescent="0.3">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row>
    <row r="192" spans="1:40" x14ac:dyDescent="0.3">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row>
    <row r="193" spans="1:40" x14ac:dyDescent="0.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row>
    <row r="194" spans="1:40" x14ac:dyDescent="0.3">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row>
    <row r="195" spans="1:40" x14ac:dyDescent="0.3">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row>
    <row r="196" spans="1:40" x14ac:dyDescent="0.3">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row>
    <row r="197" spans="1:40" x14ac:dyDescent="0.3">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row>
    <row r="198" spans="1:40" x14ac:dyDescent="0.3">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row>
    <row r="199" spans="1:40" x14ac:dyDescent="0.3">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row>
    <row r="200" spans="1:40" x14ac:dyDescent="0.3">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row>
    <row r="201" spans="1:40" x14ac:dyDescent="0.3">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row>
    <row r="202" spans="1:40" x14ac:dyDescent="0.3">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row>
    <row r="203" spans="1:40" x14ac:dyDescent="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row>
    <row r="204" spans="1:40" x14ac:dyDescent="0.3">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row>
    <row r="205" spans="1:40" x14ac:dyDescent="0.3">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row>
    <row r="206" spans="1:40" x14ac:dyDescent="0.3">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row>
    <row r="207" spans="1:40" x14ac:dyDescent="0.3">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row>
    <row r="208" spans="1:40" x14ac:dyDescent="0.3">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row>
    <row r="209" spans="1:40" x14ac:dyDescent="0.3">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row>
    <row r="210" spans="1:40" x14ac:dyDescent="0.3">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row>
    <row r="211" spans="1:40" x14ac:dyDescent="0.3">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row>
    <row r="212" spans="1:40" x14ac:dyDescent="0.3">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row>
    <row r="213" spans="1:40" x14ac:dyDescent="0.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row>
    <row r="214" spans="1:40" x14ac:dyDescent="0.3">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row>
    <row r="215" spans="1:40" x14ac:dyDescent="0.3">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row>
    <row r="216" spans="1:40" x14ac:dyDescent="0.3">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row>
    <row r="217" spans="1:40" x14ac:dyDescent="0.3">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row>
    <row r="218" spans="1:40" x14ac:dyDescent="0.3">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row>
    <row r="219" spans="1:40" x14ac:dyDescent="0.3">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row>
    <row r="220" spans="1:40" x14ac:dyDescent="0.3">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row>
    <row r="221" spans="1:40" x14ac:dyDescent="0.3">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row>
    <row r="222" spans="1:40" x14ac:dyDescent="0.3">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row>
    <row r="223" spans="1:40" x14ac:dyDescent="0.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row>
    <row r="224" spans="1:40" x14ac:dyDescent="0.3">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row>
    <row r="225" spans="1:40" x14ac:dyDescent="0.3">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row>
    <row r="226" spans="1:40" x14ac:dyDescent="0.3">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row>
    <row r="227" spans="1:40" x14ac:dyDescent="0.3">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row>
    <row r="228" spans="1:40" x14ac:dyDescent="0.3">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row>
    <row r="229" spans="1:40" x14ac:dyDescent="0.3">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row>
    <row r="230" spans="1:40" x14ac:dyDescent="0.3">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row>
    <row r="231" spans="1:40" x14ac:dyDescent="0.3">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row>
    <row r="232" spans="1:40" x14ac:dyDescent="0.3">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row>
    <row r="233" spans="1:40" x14ac:dyDescent="0.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row>
    <row r="234" spans="1:40" x14ac:dyDescent="0.3">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row>
    <row r="235" spans="1:40" x14ac:dyDescent="0.3">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row>
    <row r="236" spans="1:40" x14ac:dyDescent="0.3">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row>
    <row r="237" spans="1:40" x14ac:dyDescent="0.3">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row>
    <row r="238" spans="1:40" x14ac:dyDescent="0.3">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row>
    <row r="239" spans="1:40" x14ac:dyDescent="0.3">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row>
    <row r="240" spans="1:40" x14ac:dyDescent="0.3">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row>
    <row r="241" spans="1:40" x14ac:dyDescent="0.3">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row>
    <row r="242" spans="1:40" x14ac:dyDescent="0.3">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row>
    <row r="243" spans="1:40" x14ac:dyDescent="0.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row>
    <row r="244" spans="1:40" x14ac:dyDescent="0.3">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row>
    <row r="245" spans="1:40" x14ac:dyDescent="0.3">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row>
    <row r="246" spans="1:40" x14ac:dyDescent="0.3">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row>
    <row r="247" spans="1:40" x14ac:dyDescent="0.3">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row>
    <row r="248" spans="1:40" x14ac:dyDescent="0.3">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row>
    <row r="249" spans="1:40" x14ac:dyDescent="0.3">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row>
    <row r="250" spans="1:40" x14ac:dyDescent="0.3">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row>
    <row r="251" spans="1:40" x14ac:dyDescent="0.3">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row>
    <row r="252" spans="1:40" x14ac:dyDescent="0.3">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row>
    <row r="253" spans="1:40" x14ac:dyDescent="0.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row>
    <row r="254" spans="1:40" x14ac:dyDescent="0.3">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row>
    <row r="255" spans="1:40" x14ac:dyDescent="0.3">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row>
    <row r="256" spans="1:40" x14ac:dyDescent="0.3">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row>
    <row r="257" spans="1:40" x14ac:dyDescent="0.3">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row>
    <row r="258" spans="1:40" x14ac:dyDescent="0.3">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row>
    <row r="259" spans="1:40" x14ac:dyDescent="0.3">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row>
    <row r="260" spans="1:40" x14ac:dyDescent="0.3">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row>
    <row r="261" spans="1:40" x14ac:dyDescent="0.3">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row>
    <row r="262" spans="1:40" x14ac:dyDescent="0.3">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row>
    <row r="263" spans="1:40" x14ac:dyDescent="0.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row>
    <row r="264" spans="1:40" x14ac:dyDescent="0.3">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row>
    <row r="265" spans="1:40" x14ac:dyDescent="0.3">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row>
    <row r="266" spans="1:40" x14ac:dyDescent="0.3">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row>
    <row r="267" spans="1:40" x14ac:dyDescent="0.3">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row>
    <row r="268" spans="1:40" x14ac:dyDescent="0.3">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row>
    <row r="269" spans="1:40" x14ac:dyDescent="0.3">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row>
    <row r="270" spans="1:40" x14ac:dyDescent="0.3">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row>
    <row r="271" spans="1:40" x14ac:dyDescent="0.3">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row>
    <row r="272" spans="1:40" x14ac:dyDescent="0.3">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row>
    <row r="273" spans="1:40" x14ac:dyDescent="0.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row>
    <row r="274" spans="1:40" x14ac:dyDescent="0.3">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row>
    <row r="275" spans="1:40" x14ac:dyDescent="0.3">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row>
    <row r="276" spans="1:40" x14ac:dyDescent="0.3">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row>
    <row r="277" spans="1:40" x14ac:dyDescent="0.3">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row>
    <row r="278" spans="1:40" x14ac:dyDescent="0.3">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row>
    <row r="279" spans="1:40" x14ac:dyDescent="0.3">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row>
    <row r="280" spans="1:40" x14ac:dyDescent="0.3">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row>
    <row r="281" spans="1:40" x14ac:dyDescent="0.3">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row>
    <row r="282" spans="1:40" x14ac:dyDescent="0.3">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row>
    <row r="283" spans="1:40" x14ac:dyDescent="0.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row>
    <row r="284" spans="1:40" x14ac:dyDescent="0.3">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row>
    <row r="285" spans="1:40" x14ac:dyDescent="0.3">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row>
    <row r="286" spans="1:40" x14ac:dyDescent="0.3">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row>
    <row r="287" spans="1:40" x14ac:dyDescent="0.3">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row>
    <row r="288" spans="1:40" x14ac:dyDescent="0.3">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row>
    <row r="289" spans="1:40" x14ac:dyDescent="0.3">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row>
    <row r="290" spans="1:40" x14ac:dyDescent="0.3">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row>
    <row r="291" spans="1:40" x14ac:dyDescent="0.3">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row>
    <row r="292" spans="1:40" x14ac:dyDescent="0.3">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row>
    <row r="293" spans="1:40" x14ac:dyDescent="0.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row>
    <row r="294" spans="1:40" x14ac:dyDescent="0.3">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row>
    <row r="295" spans="1:40" x14ac:dyDescent="0.3">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row>
    <row r="296" spans="1:40" x14ac:dyDescent="0.3">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row>
    <row r="297" spans="1:40" x14ac:dyDescent="0.3">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row>
    <row r="298" spans="1:40" x14ac:dyDescent="0.3">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row>
    <row r="299" spans="1:40" x14ac:dyDescent="0.3">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row>
    <row r="300" spans="1:40" x14ac:dyDescent="0.3">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row>
    <row r="301" spans="1:40" x14ac:dyDescent="0.3">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row>
    <row r="302" spans="1:40" x14ac:dyDescent="0.3">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row>
    <row r="303" spans="1:40" x14ac:dyDescent="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row>
    <row r="304" spans="1:40" x14ac:dyDescent="0.3">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row>
    <row r="305" spans="1:40" x14ac:dyDescent="0.3">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row>
    <row r="306" spans="1:40" x14ac:dyDescent="0.3">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row>
    <row r="307" spans="1:40" x14ac:dyDescent="0.3">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row>
    <row r="308" spans="1:40" x14ac:dyDescent="0.3">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row>
    <row r="309" spans="1:40" x14ac:dyDescent="0.3">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row>
    <row r="310" spans="1:40" x14ac:dyDescent="0.3">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row>
    <row r="311" spans="1:40" x14ac:dyDescent="0.3">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row>
    <row r="312" spans="1:40" x14ac:dyDescent="0.3">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row>
    <row r="313" spans="1:40" x14ac:dyDescent="0.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row>
    <row r="314" spans="1:40" x14ac:dyDescent="0.3">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row>
    <row r="315" spans="1:40" x14ac:dyDescent="0.3">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row>
    <row r="316" spans="1:40" x14ac:dyDescent="0.3">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row>
    <row r="317" spans="1:40" x14ac:dyDescent="0.3">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row>
    <row r="318" spans="1:40" x14ac:dyDescent="0.3">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row>
    <row r="319" spans="1:40" x14ac:dyDescent="0.3">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row>
    <row r="320" spans="1:40" x14ac:dyDescent="0.3">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row>
    <row r="321" spans="1:40" x14ac:dyDescent="0.3">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row>
    <row r="322" spans="1:40" x14ac:dyDescent="0.3">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row>
    <row r="323" spans="1:40" x14ac:dyDescent="0.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row>
    <row r="324" spans="1:40" x14ac:dyDescent="0.3">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row>
    <row r="325" spans="1:40" x14ac:dyDescent="0.3">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row>
    <row r="326" spans="1:40" x14ac:dyDescent="0.3">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row>
    <row r="327" spans="1:40" x14ac:dyDescent="0.3">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row>
    <row r="328" spans="1:40" x14ac:dyDescent="0.3">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row>
    <row r="329" spans="1:40" x14ac:dyDescent="0.3">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row>
    <row r="330" spans="1:40" x14ac:dyDescent="0.3">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row>
    <row r="331" spans="1:40" x14ac:dyDescent="0.3">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row>
    <row r="332" spans="1:40" x14ac:dyDescent="0.3">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row>
    <row r="333" spans="1:40" x14ac:dyDescent="0.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row>
    <row r="334" spans="1:40" x14ac:dyDescent="0.3">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row>
    <row r="335" spans="1:40" x14ac:dyDescent="0.3">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row>
    <row r="336" spans="1:40" x14ac:dyDescent="0.3">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row>
    <row r="337" spans="1:40" x14ac:dyDescent="0.3">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row>
    <row r="338" spans="1:40" x14ac:dyDescent="0.3">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row>
    <row r="339" spans="1:40" x14ac:dyDescent="0.3">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row>
    <row r="340" spans="1:40" x14ac:dyDescent="0.3">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row>
    <row r="341" spans="1:40" x14ac:dyDescent="0.3">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row>
    <row r="342" spans="1:40" x14ac:dyDescent="0.3">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row>
    <row r="343" spans="1:40" x14ac:dyDescent="0.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row>
    <row r="344" spans="1:40" x14ac:dyDescent="0.3">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row>
    <row r="345" spans="1:40" x14ac:dyDescent="0.3">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row>
    <row r="346" spans="1:40" x14ac:dyDescent="0.3">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row>
    <row r="347" spans="1:40" x14ac:dyDescent="0.3">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row>
    <row r="348" spans="1:40" x14ac:dyDescent="0.3">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row>
    <row r="349" spans="1:40" x14ac:dyDescent="0.3">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row>
    <row r="350" spans="1:40" x14ac:dyDescent="0.3">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row>
    <row r="351" spans="1:40" x14ac:dyDescent="0.3">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row>
    <row r="352" spans="1:40" x14ac:dyDescent="0.3">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row>
    <row r="353" spans="1:40" x14ac:dyDescent="0.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row>
    <row r="354" spans="1:40" x14ac:dyDescent="0.3">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row>
    <row r="355" spans="1:40" x14ac:dyDescent="0.3">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row>
    <row r="356" spans="1:40" x14ac:dyDescent="0.3">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row>
    <row r="357" spans="1:40" x14ac:dyDescent="0.3">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row>
    <row r="358" spans="1:40" x14ac:dyDescent="0.3">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row>
    <row r="359" spans="1:40" x14ac:dyDescent="0.3">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row>
    <row r="360" spans="1:40" x14ac:dyDescent="0.3">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row>
    <row r="361" spans="1:40" x14ac:dyDescent="0.3">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row>
    <row r="362" spans="1:40" x14ac:dyDescent="0.3">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row>
    <row r="363" spans="1:40" x14ac:dyDescent="0.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row>
    <row r="364" spans="1:40" x14ac:dyDescent="0.3">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row>
    <row r="365" spans="1:40" x14ac:dyDescent="0.3">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row>
    <row r="366" spans="1:40" x14ac:dyDescent="0.3">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row>
    <row r="367" spans="1:40" x14ac:dyDescent="0.3">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row>
    <row r="368" spans="1:40" x14ac:dyDescent="0.3">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row>
    <row r="369" spans="1:40" x14ac:dyDescent="0.3">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row>
    <row r="370" spans="1:40" x14ac:dyDescent="0.3">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row>
    <row r="371" spans="1:40" x14ac:dyDescent="0.3">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row>
    <row r="372" spans="1:40" x14ac:dyDescent="0.3">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row>
    <row r="373" spans="1:40" x14ac:dyDescent="0.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row>
    <row r="374" spans="1:40" x14ac:dyDescent="0.3">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row>
    <row r="375" spans="1:40" x14ac:dyDescent="0.3">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row>
    <row r="376" spans="1:40" x14ac:dyDescent="0.3">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row>
    <row r="377" spans="1:40" x14ac:dyDescent="0.3">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row>
    <row r="378" spans="1:40" x14ac:dyDescent="0.3">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row>
    <row r="379" spans="1:40" x14ac:dyDescent="0.3">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row>
    <row r="380" spans="1:40" x14ac:dyDescent="0.3">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row>
    <row r="381" spans="1:40" x14ac:dyDescent="0.3">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row>
    <row r="382" spans="1:40" x14ac:dyDescent="0.3">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row>
    <row r="383" spans="1:40" x14ac:dyDescent="0.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row>
    <row r="384" spans="1:40" x14ac:dyDescent="0.3">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row>
    <row r="385" spans="1:40" x14ac:dyDescent="0.3">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row>
    <row r="386" spans="1:40" x14ac:dyDescent="0.3">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row>
    <row r="387" spans="1:40" x14ac:dyDescent="0.3">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row>
    <row r="388" spans="1:40" x14ac:dyDescent="0.3">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row>
    <row r="389" spans="1:40" x14ac:dyDescent="0.3">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row>
    <row r="390" spans="1:40" x14ac:dyDescent="0.3">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row>
    <row r="391" spans="1:40" x14ac:dyDescent="0.3">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row>
    <row r="392" spans="1:40" x14ac:dyDescent="0.3">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row>
    <row r="393" spans="1:40" x14ac:dyDescent="0.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row>
    <row r="394" spans="1:40" x14ac:dyDescent="0.3">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row>
    <row r="395" spans="1:40" x14ac:dyDescent="0.3">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row>
    <row r="396" spans="1:40" x14ac:dyDescent="0.3">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row>
    <row r="397" spans="1:40" x14ac:dyDescent="0.3">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row>
    <row r="398" spans="1:40" x14ac:dyDescent="0.3">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row>
    <row r="399" spans="1:40" x14ac:dyDescent="0.3">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row>
    <row r="400" spans="1:40" x14ac:dyDescent="0.3">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row>
    <row r="401" spans="1:40" x14ac:dyDescent="0.3">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row>
    <row r="402" spans="1:40" x14ac:dyDescent="0.3">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row>
    <row r="403" spans="1:40" x14ac:dyDescent="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row>
    <row r="404" spans="1:40" x14ac:dyDescent="0.3">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row>
    <row r="405" spans="1:40" x14ac:dyDescent="0.3">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row>
    <row r="406" spans="1:40" x14ac:dyDescent="0.3">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row>
    <row r="407" spans="1:40" x14ac:dyDescent="0.3">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row>
    <row r="408" spans="1:40" x14ac:dyDescent="0.3">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row>
    <row r="409" spans="1:40" x14ac:dyDescent="0.3">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row>
    <row r="410" spans="1:40" x14ac:dyDescent="0.3">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row>
    <row r="411" spans="1:40" x14ac:dyDescent="0.3">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row>
    <row r="412" spans="1:40" x14ac:dyDescent="0.3">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row>
    <row r="413" spans="1:40" x14ac:dyDescent="0.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row>
    <row r="414" spans="1:40" x14ac:dyDescent="0.3">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row>
    <row r="415" spans="1:40" x14ac:dyDescent="0.3">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row>
    <row r="416" spans="1:40" x14ac:dyDescent="0.3">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row>
    <row r="417" spans="1:40" x14ac:dyDescent="0.3">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row>
    <row r="418" spans="1:40" x14ac:dyDescent="0.3">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row>
    <row r="419" spans="1:40" x14ac:dyDescent="0.3">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row>
    <row r="420" spans="1:40" x14ac:dyDescent="0.3">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row>
    <row r="421" spans="1:40" x14ac:dyDescent="0.3">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row>
    <row r="422" spans="1:40" x14ac:dyDescent="0.3">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row>
    <row r="423" spans="1:40" x14ac:dyDescent="0.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row>
    <row r="424" spans="1:40" x14ac:dyDescent="0.3">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row>
    <row r="425" spans="1:40" x14ac:dyDescent="0.3">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row>
    <row r="426" spans="1:40" x14ac:dyDescent="0.3">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row>
    <row r="427" spans="1:40" x14ac:dyDescent="0.3">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row>
    <row r="428" spans="1:40" x14ac:dyDescent="0.3">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row>
    <row r="429" spans="1:40" x14ac:dyDescent="0.3">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row>
    <row r="430" spans="1:40" x14ac:dyDescent="0.3">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row>
    <row r="431" spans="1:40" x14ac:dyDescent="0.3">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row>
    <row r="432" spans="1:40" x14ac:dyDescent="0.3">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row>
    <row r="433" spans="1:40" x14ac:dyDescent="0.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row>
    <row r="434" spans="1:40" x14ac:dyDescent="0.3">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row>
    <row r="435" spans="1:40" x14ac:dyDescent="0.3">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row>
    <row r="436" spans="1:40" x14ac:dyDescent="0.3">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row>
    <row r="437" spans="1:40" x14ac:dyDescent="0.3">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row>
    <row r="438" spans="1:40" x14ac:dyDescent="0.3">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row>
    <row r="439" spans="1:40" x14ac:dyDescent="0.3">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row>
    <row r="440" spans="1:40" x14ac:dyDescent="0.3">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row>
    <row r="441" spans="1:40" x14ac:dyDescent="0.3">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row>
    <row r="442" spans="1:40" x14ac:dyDescent="0.3">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row>
    <row r="443" spans="1:40" x14ac:dyDescent="0.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row>
    <row r="444" spans="1:40" x14ac:dyDescent="0.3">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row>
    <row r="445" spans="1:40" x14ac:dyDescent="0.3">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row>
    <row r="446" spans="1:40" x14ac:dyDescent="0.3">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row>
    <row r="447" spans="1:40" x14ac:dyDescent="0.3">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row>
    <row r="448" spans="1:40" x14ac:dyDescent="0.3">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row>
    <row r="449" spans="1:40" x14ac:dyDescent="0.3">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row>
    <row r="450" spans="1:40" x14ac:dyDescent="0.3">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row>
    <row r="451" spans="1:40" x14ac:dyDescent="0.3">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row>
    <row r="452" spans="1:40" x14ac:dyDescent="0.3">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row>
    <row r="453" spans="1:40" x14ac:dyDescent="0.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row>
    <row r="454" spans="1:40" x14ac:dyDescent="0.3">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row>
    <row r="455" spans="1:40" x14ac:dyDescent="0.3">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row>
    <row r="456" spans="1:40" x14ac:dyDescent="0.3">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row>
    <row r="457" spans="1:40" x14ac:dyDescent="0.3">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row>
    <row r="458" spans="1:40" x14ac:dyDescent="0.3">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row>
    <row r="459" spans="1:40" x14ac:dyDescent="0.3">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row>
    <row r="460" spans="1:40" x14ac:dyDescent="0.3">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row>
    <row r="461" spans="1:40" x14ac:dyDescent="0.3">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row>
    <row r="462" spans="1:40" x14ac:dyDescent="0.3">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row>
    <row r="463" spans="1:40" x14ac:dyDescent="0.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row>
    <row r="464" spans="1:40" x14ac:dyDescent="0.3">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row>
    <row r="465" spans="1:40" x14ac:dyDescent="0.3">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row>
    <row r="466" spans="1:40" x14ac:dyDescent="0.3">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row>
    <row r="467" spans="1:40" x14ac:dyDescent="0.3">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row>
    <row r="468" spans="1:40" x14ac:dyDescent="0.3">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row>
    <row r="469" spans="1:40" x14ac:dyDescent="0.3">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row>
    <row r="470" spans="1:40" x14ac:dyDescent="0.3">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row>
    <row r="471" spans="1:40" x14ac:dyDescent="0.3">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row>
    <row r="472" spans="1:40" x14ac:dyDescent="0.3">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row>
    <row r="473" spans="1:40" x14ac:dyDescent="0.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row>
    <row r="474" spans="1:40" x14ac:dyDescent="0.3">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row>
    <row r="475" spans="1:40" x14ac:dyDescent="0.3">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row>
    <row r="476" spans="1:40" x14ac:dyDescent="0.3">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row>
    <row r="477" spans="1:40" x14ac:dyDescent="0.3">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row>
    <row r="478" spans="1:40" x14ac:dyDescent="0.3">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row>
    <row r="479" spans="1:40" x14ac:dyDescent="0.3">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row>
    <row r="480" spans="1:40" x14ac:dyDescent="0.3">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row>
    <row r="481" spans="1:40" x14ac:dyDescent="0.3">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row>
    <row r="482" spans="1:40" x14ac:dyDescent="0.3">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row>
    <row r="483" spans="1:40" x14ac:dyDescent="0.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row>
    <row r="484" spans="1:40" x14ac:dyDescent="0.3">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row>
    <row r="485" spans="1:40" x14ac:dyDescent="0.3">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row>
    <row r="486" spans="1:40" x14ac:dyDescent="0.3">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row>
    <row r="487" spans="1:40" x14ac:dyDescent="0.3">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row>
    <row r="488" spans="1:40" x14ac:dyDescent="0.3">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row>
    <row r="489" spans="1:40" x14ac:dyDescent="0.3">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row>
    <row r="490" spans="1:40" x14ac:dyDescent="0.3">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row>
    <row r="491" spans="1:40" x14ac:dyDescent="0.3">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row>
    <row r="492" spans="1:40" x14ac:dyDescent="0.3">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row>
    <row r="493" spans="1:40" x14ac:dyDescent="0.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row>
    <row r="494" spans="1:40" x14ac:dyDescent="0.3">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row>
    <row r="495" spans="1:40" x14ac:dyDescent="0.3">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row>
    <row r="496" spans="1:40" x14ac:dyDescent="0.3">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row>
    <row r="497" spans="1:40" x14ac:dyDescent="0.3">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row>
    <row r="498" spans="1:40" x14ac:dyDescent="0.3">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row>
    <row r="499" spans="1:40" x14ac:dyDescent="0.3">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row>
    <row r="500" spans="1:40" x14ac:dyDescent="0.3">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row>
    <row r="501" spans="1:40" x14ac:dyDescent="0.3">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row>
    <row r="502" spans="1:40" x14ac:dyDescent="0.3">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row>
    <row r="503" spans="1:40" x14ac:dyDescent="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row>
    <row r="504" spans="1:40" x14ac:dyDescent="0.3">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row>
    <row r="505" spans="1:40" x14ac:dyDescent="0.3">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row>
    <row r="506" spans="1:40" x14ac:dyDescent="0.3">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row>
    <row r="507" spans="1:40" x14ac:dyDescent="0.3">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row>
    <row r="508" spans="1:40" x14ac:dyDescent="0.3">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row>
    <row r="509" spans="1:40" x14ac:dyDescent="0.3">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row>
    <row r="510" spans="1:40" x14ac:dyDescent="0.3">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row>
    <row r="511" spans="1:40" x14ac:dyDescent="0.3">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row>
    <row r="512" spans="1:40" x14ac:dyDescent="0.3">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row>
    <row r="513" spans="1:40" x14ac:dyDescent="0.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row>
    <row r="514" spans="1:40" x14ac:dyDescent="0.3">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row>
    <row r="515" spans="1:40" x14ac:dyDescent="0.3">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row>
    <row r="516" spans="1:40" x14ac:dyDescent="0.3">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row>
    <row r="517" spans="1:40" x14ac:dyDescent="0.3">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row>
    <row r="518" spans="1:40" x14ac:dyDescent="0.3">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row>
    <row r="519" spans="1:40" x14ac:dyDescent="0.3">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row>
    <row r="520" spans="1:40" x14ac:dyDescent="0.3">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row>
    <row r="521" spans="1:40" x14ac:dyDescent="0.3">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row>
    <row r="522" spans="1:40" x14ac:dyDescent="0.3">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row>
    <row r="523" spans="1:40" x14ac:dyDescent="0.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row>
    <row r="524" spans="1:40" x14ac:dyDescent="0.3">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row>
    <row r="525" spans="1:40" x14ac:dyDescent="0.3">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row>
    <row r="526" spans="1:40" x14ac:dyDescent="0.3">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row>
    <row r="527" spans="1:40" x14ac:dyDescent="0.3">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row>
    <row r="528" spans="1:40" x14ac:dyDescent="0.3">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row>
    <row r="529" spans="1:40" x14ac:dyDescent="0.3">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row>
    <row r="530" spans="1:40" x14ac:dyDescent="0.3">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row>
    <row r="531" spans="1:40" x14ac:dyDescent="0.3">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row>
    <row r="532" spans="1:40" x14ac:dyDescent="0.3">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row>
    <row r="533" spans="1:40" x14ac:dyDescent="0.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row>
    <row r="534" spans="1:40" x14ac:dyDescent="0.3">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row>
    <row r="535" spans="1:40" x14ac:dyDescent="0.3">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row>
    <row r="536" spans="1:40" x14ac:dyDescent="0.3">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row>
    <row r="537" spans="1:40" x14ac:dyDescent="0.3">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row>
    <row r="538" spans="1:40" x14ac:dyDescent="0.3">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row>
    <row r="539" spans="1:40" x14ac:dyDescent="0.3">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row>
    <row r="540" spans="1:40" x14ac:dyDescent="0.3">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row>
    <row r="541" spans="1:40" x14ac:dyDescent="0.3">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row>
    <row r="542" spans="1:40" x14ac:dyDescent="0.3">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row>
    <row r="543" spans="1:40" x14ac:dyDescent="0.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row>
    <row r="544" spans="1:40" x14ac:dyDescent="0.3">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row>
    <row r="545" spans="1:40" x14ac:dyDescent="0.3">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row>
    <row r="546" spans="1:40" x14ac:dyDescent="0.3">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row>
    <row r="547" spans="1:40" x14ac:dyDescent="0.3">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row>
    <row r="548" spans="1:40" x14ac:dyDescent="0.3">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row>
    <row r="549" spans="1:40" x14ac:dyDescent="0.3">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row>
    <row r="550" spans="1:40" x14ac:dyDescent="0.3">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row>
    <row r="551" spans="1:40" x14ac:dyDescent="0.3">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row>
    <row r="552" spans="1:40" x14ac:dyDescent="0.3">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row>
    <row r="553" spans="1:40" x14ac:dyDescent="0.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row>
    <row r="554" spans="1:40" x14ac:dyDescent="0.3">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row>
    <row r="555" spans="1:40" x14ac:dyDescent="0.3">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row>
    <row r="556" spans="1:40" x14ac:dyDescent="0.3">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row>
    <row r="557" spans="1:40" x14ac:dyDescent="0.3">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row>
    <row r="558" spans="1:40" x14ac:dyDescent="0.3">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row>
    <row r="559" spans="1:40" x14ac:dyDescent="0.3">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row>
    <row r="560" spans="1:40" x14ac:dyDescent="0.3">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row>
    <row r="561" spans="1:40" x14ac:dyDescent="0.3">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row>
    <row r="562" spans="1:40" x14ac:dyDescent="0.3">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row>
    <row r="563" spans="1:40" x14ac:dyDescent="0.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row>
    <row r="564" spans="1:40" x14ac:dyDescent="0.3">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row>
    <row r="565" spans="1:40" x14ac:dyDescent="0.3">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row>
    <row r="566" spans="1:40" x14ac:dyDescent="0.3">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row>
    <row r="567" spans="1:40" x14ac:dyDescent="0.3">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row>
    <row r="568" spans="1:40" x14ac:dyDescent="0.3">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row>
    <row r="569" spans="1:40" x14ac:dyDescent="0.3">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row>
    <row r="570" spans="1:40" x14ac:dyDescent="0.3">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row>
    <row r="571" spans="1:40" x14ac:dyDescent="0.3">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row>
    <row r="572" spans="1:40" x14ac:dyDescent="0.3">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row>
    <row r="573" spans="1:40" x14ac:dyDescent="0.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row>
    <row r="574" spans="1:40" x14ac:dyDescent="0.3">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row>
    <row r="575" spans="1:40" x14ac:dyDescent="0.3">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row>
  </sheetData>
  <mergeCells count="3">
    <mergeCell ref="O34:P34"/>
    <mergeCell ref="O35:P35"/>
    <mergeCell ref="O36:P36"/>
  </mergeCells>
  <conditionalFormatting pivot="1" sqref="T26:X29 T31:X36 T38:X42">
    <cfRule type="dataBar" priority="2">
      <dataBar>
        <cfvo type="num" val="0"/>
        <cfvo type="formula" val="MAX($T$26:$X$42)*2"/>
        <color theme="3" tint="0.39997558519241921"/>
      </dataBar>
      <extLst>
        <ext xmlns:x14="http://schemas.microsoft.com/office/spreadsheetml/2009/9/main" uri="{B025F937-C7B1-47D3-B67F-A62EFF666E3E}">
          <x14:id>{E0862C21-55C0-4CA2-A2B8-F11BCCCAC39C}</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E0862C21-55C0-4CA2-A2B8-F11BCCCAC39C}">
            <x14:dataBar minLength="0" maxLength="100" gradient="0">
              <x14:cfvo type="num">
                <xm:f>0</xm:f>
              </x14:cfvo>
              <x14:cfvo type="formula">
                <xm:f>MAX($T$26:$X$42)*2</xm:f>
              </x14:cfvo>
              <x14:negativeFillColor rgb="FFFF0000"/>
              <x14:axisColor rgb="FF000000"/>
            </x14:dataBar>
          </x14:cfRule>
          <xm:sqref>T26:X29 T31:X36 T38:X42</xm:sqref>
        </x14:conditionalFormatting>
        <x14:conditionalFormatting xmlns:xm="http://schemas.microsoft.com/office/excel/2006/main">
          <x14:cfRule type="expression" priority="1" id="{7EB733EB-B299-40B4-B9B0-493ECA6F279D}">
            <xm:f>T$24=pivots!$A$39</xm:f>
            <x14:dxf>
              <fill>
                <patternFill>
                  <bgColor theme="8" tint="0.39994506668294322"/>
                </patternFill>
              </fill>
              <border>
                <vertical/>
                <horizontal/>
              </border>
            </x14:dxf>
          </x14:cfRule>
          <xm:sqref>T24:X42</xm:sqref>
        </x14:conditionalFormatting>
      </x14:conditionalFormatting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F7" sqref="F7"/>
    </sheetView>
  </sheetViews>
  <sheetFormatPr defaultRowHeight="14.4" x14ac:dyDescent="0.3"/>
  <cols>
    <col min="5" max="5" width="10.8984375" customWidth="1"/>
    <col min="6" max="6" width="9.8984375" customWidth="1"/>
  </cols>
  <sheetData>
    <row r="2" spans="5:6" x14ac:dyDescent="0.3">
      <c r="E2" t="s">
        <v>1040</v>
      </c>
      <c r="F2" t="s">
        <v>1041</v>
      </c>
    </row>
    <row r="3" spans="5:6" ht="25.5" customHeight="1" x14ac:dyDescent="0.3">
      <c r="E3" t="s">
        <v>11</v>
      </c>
      <c r="F3" t="e" vm="2">
        <v>#VALUE!</v>
      </c>
    </row>
    <row r="4" spans="5:6" ht="25.5" customHeight="1" x14ac:dyDescent="0.3">
      <c r="E4" t="s">
        <v>9</v>
      </c>
      <c r="F4" t="e" vm="3">
        <v>#VALUE!</v>
      </c>
    </row>
    <row r="5" spans="5:6" ht="25.5" customHeight="1" x14ac:dyDescent="0.3">
      <c r="E5" t="s">
        <v>6</v>
      </c>
      <c r="F5" t="e" vm="4">
        <v>#VALUE!</v>
      </c>
    </row>
    <row r="6" spans="5:6" ht="25.5" customHeight="1" x14ac:dyDescent="0.3">
      <c r="E6" t="s">
        <v>13</v>
      </c>
      <c r="F6" t="e" vm="5">
        <v>#VALUE!</v>
      </c>
    </row>
    <row r="7" spans="5:6" ht="25.5" customHeight="1" x14ac:dyDescent="0.3">
      <c r="E7" t="s">
        <v>10</v>
      </c>
      <c r="F7" t="e" vm="6">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Data</vt:lpstr>
      <vt:lpstr>Customer centre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Abhi Devanand</cp:lastModifiedBy>
  <dcterms:created xsi:type="dcterms:W3CDTF">2021-03-14T20:21:32Z</dcterms:created>
  <dcterms:modified xsi:type="dcterms:W3CDTF">2025-07-11T10:25:11Z</dcterms:modified>
</cp:coreProperties>
</file>