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AD288256-E127-41D8-80D7-4B6C8F0CA2C4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0" l="1"/>
  <c r="B9" i="10"/>
  <c r="D4" i="10"/>
  <c r="D5" i="10"/>
  <c r="D6" i="10"/>
  <c r="D7" i="10"/>
  <c r="D3" i="10"/>
  <c r="D2" i="10"/>
  <c r="AE17" i="7"/>
  <c r="AE16" i="7"/>
  <c r="T8" i="7"/>
  <c r="T7" i="7"/>
  <c r="S8" i="7"/>
  <c r="S7" i="7"/>
  <c r="R8" i="7"/>
  <c r="R7" i="7"/>
  <c r="Q8" i="7"/>
  <c r="Q7" i="7"/>
  <c r="P8" i="7"/>
  <c r="P7" i="7"/>
  <c r="O8" i="7"/>
  <c r="O7" i="7"/>
  <c r="C92" i="7"/>
  <c r="M8" i="7" s="1"/>
  <c r="G17" i="5"/>
  <c r="I17" i="5"/>
  <c r="H3" i="5"/>
  <c r="E32" i="6"/>
  <c r="AE15" i="7"/>
  <c r="T6" i="7"/>
  <c r="S6" i="7"/>
  <c r="R6" i="7"/>
  <c r="Q6" i="7"/>
  <c r="P6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K92" i="7"/>
  <c r="AL92" i="7"/>
  <c r="AM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K93" i="7"/>
  <c r="AL93" i="7"/>
  <c r="AM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K94" i="7"/>
  <c r="AL94" i="7"/>
  <c r="AM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K95" i="7"/>
  <c r="AL95" i="7"/>
  <c r="AM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K96" i="7"/>
  <c r="AL96" i="7"/>
  <c r="AM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K97" i="7"/>
  <c r="AL97" i="7"/>
  <c r="AM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K98" i="7"/>
  <c r="AL98" i="7"/>
  <c r="AM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K99" i="7"/>
  <c r="AL99" i="7"/>
  <c r="AM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K100" i="7"/>
  <c r="AL100" i="7"/>
  <c r="AM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K101" i="7"/>
  <c r="AL101" i="7"/>
  <c r="AM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K102" i="7"/>
  <c r="AL102" i="7"/>
  <c r="AM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K103" i="7"/>
  <c r="AL103" i="7"/>
  <c r="AM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K104" i="7"/>
  <c r="AL104" i="7"/>
  <c r="AM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K105" i="7"/>
  <c r="AL105" i="7"/>
  <c r="AM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K106" i="7"/>
  <c r="AL106" i="7"/>
  <c r="AM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K107" i="7"/>
  <c r="AL107" i="7"/>
  <c r="AM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K108" i="7"/>
  <c r="AL108" i="7"/>
  <c r="AM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K109" i="7"/>
  <c r="AL109" i="7"/>
  <c r="AM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K110" i="7"/>
  <c r="AL110" i="7"/>
  <c r="AM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K111" i="7"/>
  <c r="AL111" i="7"/>
  <c r="AM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K112" i="7"/>
  <c r="AL112" i="7"/>
  <c r="AM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K113" i="7"/>
  <c r="AL113" i="7"/>
  <c r="AM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K114" i="7"/>
  <c r="AL114" i="7"/>
  <c r="AM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K115" i="7"/>
  <c r="AL115" i="7"/>
  <c r="AM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K116" i="7"/>
  <c r="AL116" i="7"/>
  <c r="AM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K117" i="7"/>
  <c r="AL117" i="7"/>
  <c r="AM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K118" i="7"/>
  <c r="AL118" i="7"/>
  <c r="AM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K119" i="7"/>
  <c r="AL119" i="7"/>
  <c r="AM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K120" i="7"/>
  <c r="AL120" i="7"/>
  <c r="AM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K121" i="7"/>
  <c r="AL121" i="7"/>
  <c r="AM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D9" i="10" l="1"/>
  <c r="F4" i="10" s="1"/>
  <c r="K9" i="10" s="1"/>
  <c r="D2" i="7"/>
  <c r="N5" i="7"/>
  <c r="J11" i="7"/>
  <c r="J13" i="7" s="1"/>
  <c r="S27" i="1"/>
  <c r="L19" i="1"/>
  <c r="H24" i="1"/>
  <c r="K12" i="10" l="1"/>
  <c r="M7" i="10"/>
  <c r="F8" i="10" l="1"/>
  <c r="G14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<sst xmlns="http://schemas.openxmlformats.org/spreadsheetml/2006/main" count="595" uniqueCount="287">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</sst>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24" borderId="37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7" borderId="7" xfId="0" applyFill="1" applyBorder="1" applyAlignment="1">
      <alignment horizontal="right" vertical="center" wrapText="1"/>
    </xf>
    <xf numFmtId="0" fontId="0" fillId="27" borderId="29" xfId="0" applyFill="1" applyBorder="1" applyAlignment="1">
      <alignment horizontal="right" vertical="center" wrapText="1"/>
    </xf>
    <xf numFmtId="0" fontId="0" fillId="27" borderId="8" xfId="0" applyFill="1" applyBorder="1" applyAlignment="1">
      <alignment horizontal="right" vertical="center" wrapText="1"/>
    </xf>
    <xf numFmtId="0" fontId="0" fillId="27" borderId="1" xfId="0" applyFill="1" applyBorder="1" applyAlignment="1">
      <alignment horizontal="right" vertical="center" wrapText="1"/>
    </xf>
    <xf numFmtId="0" fontId="0" fillId="27" borderId="40" xfId="0" applyFill="1" applyBorder="1" applyAlignment="1">
      <alignment horizontal="right" vertical="center" wrapText="1"/>
    </xf>
    <xf numFmtId="0" fontId="0" fillId="27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8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7" borderId="30" xfId="0" applyFill="1" applyBorder="1" applyAlignment="1">
      <alignment horizontal="right" vertical="center" wrapText="1"/>
    </xf>
    <xf numFmtId="0" fontId="0" fillId="27" borderId="20" xfId="0" applyFill="1" applyBorder="1" applyAlignment="1">
      <alignment horizontal="right" vertical="center" wrapText="1"/>
    </xf>
    <xf numFmtId="0" fontId="0" fillId="27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8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0" fontId="0" fillId="0" borderId="51" xfId="0" applyBorder="1"/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3" borderId="1" xfId="0" applyNumberFormat="1" applyFill="1" applyBorder="1" applyAlignment="1">
      <alignment horizontal="center" vertical="center"/>
    </xf>
    <xf numFmtId="2" fontId="0" fillId="23" borderId="47" xfId="0" applyNumberFormat="1" applyFill="1" applyBorder="1" applyAlignment="1">
      <alignment horizontal="center" vertical="center"/>
    </xf>
    <xf numFmtId="2" fontId="0" fillId="23" borderId="48" xfId="0" applyNumberFormat="1" applyFill="1" applyBorder="1" applyAlignment="1">
      <alignment horizontal="center" vertical="center"/>
    </xf>
    <xf numFmtId="2" fontId="0" fillId="23" borderId="25" xfId="0" applyNumberFormat="1" applyFill="1" applyBorder="1" applyAlignment="1">
      <alignment horizontal="center" vertical="center"/>
    </xf>
    <xf numFmtId="2" fontId="0" fillId="23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4.5296296296296292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SGPA</a:t>
            </a:r>
            <a:r>
              <a:rPr lang="en-IN" baseline="0"/>
              <a:t> vs Sem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9.7407407407407405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28</c:v>
                </c:pt>
                <c:pt idx="3">
                  <c:v>60</c:v>
                </c:pt>
                <c:pt idx="4">
                  <c:v>16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HappinessIndex2025!$AL$2:$AL$91</c:f>
              <c:numCache>
                <c:formatCode>General</c:formatCode>
                <c:ptCount val="9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HappinessIndex2025!$AM$2:$AM$91</c:f>
              <c:numCache>
                <c:formatCode>General</c:formatCode>
                <c:ptCount val="9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76.333333333333329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180232</xdr:rowOff>
    </xdr:from>
    <xdr:to>
      <xdr:col>26</xdr:col>
      <xdr:colOff>641253</xdr:colOff>
      <xdr:row>16</xdr:row>
      <xdr:rowOff>11964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A108" zoomScale="73" zoomScaleNormal="100" workbookViewId="0">
      <selection activeCell="E119" sqref="E119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2.93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143" t="s">
        <v>179</v>
      </c>
      <c r="I1" s="144"/>
      <c r="J1" s="144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152">
        <f>AVERAGE(B2:B32)</f>
        <v>5</v>
      </c>
      <c r="D2" s="147">
        <f>AVERAGE(C2:C366)</f>
        <v>4.8708866700802176</v>
      </c>
      <c r="E2" s="62">
        <v>1</v>
      </c>
      <c r="F2" s="38" t="s">
        <v>198</v>
      </c>
      <c r="H2" s="145"/>
      <c r="I2" s="146"/>
      <c r="J2" s="146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153"/>
      <c r="D3" s="148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153"/>
      <c r="D4" s="148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153"/>
      <c r="D5" s="148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140">
        <f>AVERAGE(M5:M16)</f>
        <v>4.8708866700802176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153"/>
      <c r="D6" s="148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5</v>
      </c>
      <c r="L6" s="60" t="s">
        <v>9</v>
      </c>
      <c r="M6" s="32">
        <f>C33</f>
        <v>4.7571428571428571</v>
      </c>
      <c r="N6" s="141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153"/>
      <c r="D7" s="148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28</v>
      </c>
      <c r="L7" s="60" t="s">
        <v>10</v>
      </c>
      <c r="M7" s="32">
        <f>C61</f>
        <v>5.1967741935483867</v>
      </c>
      <c r="N7" s="141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8</v>
      </c>
      <c r="R7" s="61">
        <f>COUNTIFS(B61:B91,"&gt;=4", B61:B91,"&lt;6")</f>
        <v>20</v>
      </c>
      <c r="S7" s="61">
        <f>COUNTIFS(B61:B91,"&gt;=2", B61:B91,"&lt;4")</f>
        <v>2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153"/>
      <c r="D8" s="148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60</v>
      </c>
      <c r="L8" s="60" t="s">
        <v>11</v>
      </c>
      <c r="M8" s="32">
        <f>C92</f>
        <v>4.5296296296296292</v>
      </c>
      <c r="N8" s="141"/>
      <c r="O8" s="61">
        <f>COUNTIFS(B92:B121,"&gt;=10")</f>
        <v>0</v>
      </c>
      <c r="P8" s="61">
        <f>COUNTIFS(B92:B121,"&gt;=8", B92:B121,"&lt;10")</f>
        <v>0</v>
      </c>
      <c r="Q8" s="61">
        <f>COUNTIFS(B92:B121,"&gt;=6",B92:B121,"&lt;8")</f>
        <v>7</v>
      </c>
      <c r="R8" s="61">
        <f>COUNTIFS(B92:B121,"&gt;=4", B92:B121,"&lt;6")</f>
        <v>14</v>
      </c>
      <c r="S8" s="61">
        <f>COUNTIFS(B92:B121,"&gt;=2", B92:B121,"&lt;4")</f>
        <v>3</v>
      </c>
      <c r="T8" s="61">
        <f>COUNTIFS(B92:B121,"&gt;=0", B92:B121,"&lt;2")</f>
        <v>3</v>
      </c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153"/>
      <c r="D9" s="148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16</v>
      </c>
      <c r="L9" s="60" t="s">
        <v>12</v>
      </c>
      <c r="M9" s="32"/>
      <c r="N9" s="141"/>
      <c r="O9" s="61"/>
      <c r="P9" s="61"/>
      <c r="Q9" s="61"/>
      <c r="R9" s="61"/>
      <c r="S9" s="61"/>
      <c r="T9" s="61"/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153"/>
      <c r="D10" s="148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8</v>
      </c>
      <c r="L10" s="60" t="s">
        <v>13</v>
      </c>
      <c r="M10" s="32"/>
      <c r="N10" s="141"/>
      <c r="O10" s="61"/>
      <c r="P10" s="61"/>
      <c r="Q10" s="61"/>
      <c r="R10" s="61"/>
      <c r="S10" s="61"/>
      <c r="T10" s="61"/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153"/>
      <c r="D11" s="148"/>
      <c r="E11" s="62">
        <v>1</v>
      </c>
      <c r="F11" s="72" t="s">
        <v>180</v>
      </c>
      <c r="G11" s="78"/>
      <c r="H11" s="136" t="s">
        <v>6</v>
      </c>
      <c r="I11" s="137"/>
      <c r="J11" s="17">
        <f>SUM(J5:J10)</f>
        <v>117</v>
      </c>
      <c r="L11" s="60" t="s">
        <v>14</v>
      </c>
      <c r="M11" s="32"/>
      <c r="N11" s="141"/>
      <c r="O11" s="61"/>
      <c r="P11" s="61"/>
      <c r="Q11" s="61"/>
      <c r="R11" s="61"/>
      <c r="S11" s="61"/>
      <c r="T11" s="61"/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153"/>
      <c r="D12" s="148"/>
      <c r="E12" s="62">
        <v>1</v>
      </c>
      <c r="F12" s="73" t="s">
        <v>180</v>
      </c>
      <c r="L12" s="60" t="s">
        <v>15</v>
      </c>
      <c r="M12" s="32"/>
      <c r="N12" s="141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153"/>
      <c r="D13" s="148"/>
      <c r="E13" s="62">
        <v>1</v>
      </c>
      <c r="F13" s="72" t="s">
        <v>180</v>
      </c>
      <c r="G13" s="78"/>
      <c r="H13" s="138" t="s">
        <v>178</v>
      </c>
      <c r="I13" s="138"/>
      <c r="J13" s="139">
        <f>J11/3.65</f>
        <v>32.054794520547944</v>
      </c>
      <c r="L13" s="60" t="s">
        <v>16</v>
      </c>
      <c r="M13" s="32"/>
      <c r="N13" s="141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153"/>
      <c r="D14" s="148"/>
      <c r="E14" s="62">
        <v>0.8</v>
      </c>
      <c r="F14" s="73" t="s">
        <v>180</v>
      </c>
      <c r="H14" s="138"/>
      <c r="I14" s="138"/>
      <c r="J14" s="139"/>
      <c r="L14" s="60" t="s">
        <v>17</v>
      </c>
      <c r="M14" s="32"/>
      <c r="N14" s="141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153"/>
      <c r="D15" s="148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141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153"/>
      <c r="D16" s="148"/>
      <c r="E16" s="62">
        <v>1</v>
      </c>
      <c r="F16" s="73" t="s">
        <v>180</v>
      </c>
      <c r="L16" s="60" t="s">
        <v>19</v>
      </c>
      <c r="M16" s="32"/>
      <c r="N16" s="142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153"/>
      <c r="D17" s="148"/>
      <c r="E17" s="62">
        <v>1</v>
      </c>
      <c r="F17" s="72" t="s">
        <v>180</v>
      </c>
      <c r="G17" s="78"/>
      <c r="AD17" s="31" t="s">
        <v>11</v>
      </c>
      <c r="AE17" s="31">
        <f>AVERAGE(E92:E121)*100</f>
        <v>76.333333333333329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153"/>
      <c r="D18" s="148"/>
      <c r="E18" s="62">
        <v>0.6</v>
      </c>
      <c r="F18" s="73" t="s">
        <v>180</v>
      </c>
      <c r="AD18" s="31" t="s">
        <v>12</v>
      </c>
      <c r="AE18" s="31"/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153"/>
      <c r="D19" s="148"/>
      <c r="E19" s="62">
        <v>0</v>
      </c>
      <c r="F19" s="72" t="s">
        <v>180</v>
      </c>
      <c r="G19" s="78"/>
      <c r="AD19" s="31" t="s">
        <v>13</v>
      </c>
      <c r="AE19" s="31"/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153"/>
      <c r="D20" s="148"/>
      <c r="E20" s="62">
        <v>1</v>
      </c>
      <c r="F20" s="73" t="s">
        <v>180</v>
      </c>
      <c r="AD20" s="31" t="s">
        <v>14</v>
      </c>
      <c r="AE20" s="31"/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153"/>
      <c r="D21" s="148"/>
      <c r="E21" s="62">
        <v>1</v>
      </c>
      <c r="F21" s="72" t="s">
        <v>180</v>
      </c>
      <c r="G21" s="78"/>
      <c r="AD21" s="31" t="s">
        <v>15</v>
      </c>
      <c r="AE21" s="31"/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153"/>
      <c r="D22" s="148"/>
      <c r="E22" s="62">
        <v>0</v>
      </c>
      <c r="F22" s="73" t="s">
        <v>180</v>
      </c>
      <c r="AD22" s="31" t="s">
        <v>16</v>
      </c>
      <c r="AE22" s="31"/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153"/>
      <c r="D23" s="148"/>
      <c r="E23" s="62">
        <v>0</v>
      </c>
      <c r="F23" s="72" t="s">
        <v>180</v>
      </c>
      <c r="G23" s="78"/>
      <c r="AD23" s="31" t="s">
        <v>17</v>
      </c>
      <c r="AE23" s="31"/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153"/>
      <c r="D24" s="148"/>
      <c r="E24" s="62">
        <v>1</v>
      </c>
      <c r="F24" s="73" t="s">
        <v>180</v>
      </c>
      <c r="AD24" s="31" t="s">
        <v>18</v>
      </c>
      <c r="AE24" s="31"/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153"/>
      <c r="D25" s="148"/>
      <c r="E25" s="62">
        <v>1</v>
      </c>
      <c r="F25" s="72" t="s">
        <v>180</v>
      </c>
      <c r="G25" s="78"/>
      <c r="AD25" s="31" t="s">
        <v>19</v>
      </c>
      <c r="AE25" s="31"/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153"/>
      <c r="D26" s="148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153"/>
      <c r="D27" s="148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153"/>
      <c r="D28" s="148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153"/>
      <c r="D29" s="148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153"/>
      <c r="D30" s="148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153"/>
      <c r="D31" s="148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154"/>
      <c r="D32" s="148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150">
        <f>AVERAGE(B33:B60)</f>
        <v>4.7571428571428571</v>
      </c>
      <c r="D33" s="149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51"/>
      <c r="D34" s="149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51"/>
      <c r="D35" s="149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51"/>
      <c r="D36" s="149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51"/>
      <c r="D37" s="149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51"/>
      <c r="D38" s="149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51"/>
      <c r="D39" s="149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51"/>
      <c r="D40" s="149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51"/>
      <c r="D41" s="149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51"/>
      <c r="D42" s="149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51"/>
      <c r="D43" s="149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51"/>
      <c r="D44" s="149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51"/>
      <c r="D45" s="149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51"/>
      <c r="D46" s="149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51"/>
      <c r="D47" s="149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51"/>
      <c r="D48" s="149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51"/>
      <c r="D49" s="149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51"/>
      <c r="D50" s="149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51"/>
      <c r="D51" s="149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51"/>
      <c r="D52" s="149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51"/>
      <c r="D53" s="149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51"/>
      <c r="D54" s="149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51"/>
      <c r="D55" s="149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51"/>
      <c r="D56" s="149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51"/>
      <c r="D57" s="149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51"/>
      <c r="D58" s="149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51"/>
      <c r="D59" s="149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51"/>
      <c r="D60" s="149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51">
        <f>AVERAGE(B61:B91)</f>
        <v>5.1967741935483867</v>
      </c>
      <c r="D61" s="149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51"/>
      <c r="D62" s="149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51"/>
      <c r="D63" s="149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51"/>
      <c r="D64" s="149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51"/>
      <c r="D65" s="149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51"/>
      <c r="D66" s="149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51"/>
      <c r="D67" s="149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51"/>
      <c r="D68" s="149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51"/>
      <c r="D69" s="149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51"/>
      <c r="D70" s="149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51"/>
      <c r="D71" s="149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51"/>
      <c r="D72" s="149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51"/>
      <c r="D73" s="149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51"/>
      <c r="D74" s="149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51"/>
      <c r="D75" s="149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51"/>
      <c r="D76" s="149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51"/>
      <c r="D77" s="149"/>
      <c r="E77" s="62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51"/>
      <c r="D78" s="149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51"/>
      <c r="D79" s="149"/>
      <c r="E79" s="62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51"/>
      <c r="D80" s="149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51"/>
      <c r="D81" s="149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51"/>
      <c r="D82" s="149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51"/>
      <c r="D83" s="149"/>
      <c r="E83" s="62">
        <v>1</v>
      </c>
      <c r="F83" s="38" t="s">
        <v>180</v>
      </c>
      <c r="G83" s="38" t="s">
        <v>267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51"/>
      <c r="D84" s="149"/>
      <c r="E84" s="62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51"/>
      <c r="D85" s="149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51"/>
      <c r="D86" s="149"/>
      <c r="E86" s="62">
        <v>1</v>
      </c>
      <c r="F86" s="38" t="s">
        <v>180</v>
      </c>
      <c r="G86" s="38" t="s">
        <v>268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51"/>
      <c r="D87" s="149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51"/>
      <c r="D88" s="149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51"/>
      <c r="D89" s="149"/>
      <c r="E89" s="62">
        <v>0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51"/>
      <c r="D90" s="149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51"/>
      <c r="D91" s="149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51">
        <f>AVERAGE(B92:B121)</f>
        <v>4.5296296296296292</v>
      </c>
      <c r="D92" s="149"/>
      <c r="E92" s="62">
        <v>1</v>
      </c>
      <c r="F92" s="38" t="s">
        <v>180</v>
      </c>
      <c r="AJ92" t="str">
        <f>TRIM(MID(SUBSTITUTE($F92, ",", REPT(" ", 100)), (COLUMNS($AH$2:AJ92)-1)*100+1, 100))</f>
        <v/>
      </c>
      <c r="AK92" t="str">
        <f>TRIM(MID(SUBSTITUTE($F92, ",", REPT(" ", 100)), (COLUMNS($AH$2:AK92)-1)*100+1, 100))</f>
        <v/>
      </c>
      <c r="AL92" t="str">
        <f>TRIM(MID(SUBSTITUTE($F92, ",", REPT(" ", 100)), (COLUMNS($AH$2:AL92)-1)*100+1, 100))</f>
        <v/>
      </c>
      <c r="AM92" t="str">
        <f>TRIM(MID(SUBSTITUTE($F92, ",", REPT(" ", 100)), (COLUMNS($AH$2:AM92)-1)*100+1, 100))</f>
        <v/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51"/>
      <c r="D93" s="149"/>
      <c r="E93" s="62">
        <v>1</v>
      </c>
      <c r="F93" s="38" t="s">
        <v>180</v>
      </c>
      <c r="AJ93" t="str">
        <f>TRIM(MID(SUBSTITUTE($F93, ",", REPT(" ", 100)), (COLUMNS($AH$2:AJ93)-1)*100+1, 100))</f>
        <v/>
      </c>
      <c r="AK93" t="str">
        <f>TRIM(MID(SUBSTITUTE($F93, ",", REPT(" ", 100)), (COLUMNS($AH$2:AK93)-1)*100+1, 100))</f>
        <v/>
      </c>
      <c r="AL93" t="str">
        <f>TRIM(MID(SUBSTITUTE($F93, ",", REPT(" ", 100)), (COLUMNS($AH$2:AL93)-1)*100+1, 100))</f>
        <v/>
      </c>
      <c r="AM93" t="str">
        <f>TRIM(MID(SUBSTITUTE($F93, ",", REPT(" ", 100)), (COLUMNS($AH$2:AM93)-1)*100+1, 100))</f>
        <v/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51"/>
      <c r="D94" s="149"/>
      <c r="E94" s="62">
        <v>1</v>
      </c>
      <c r="F94" s="38" t="s">
        <v>180</v>
      </c>
      <c r="AJ94" t="str">
        <f>TRIM(MID(SUBSTITUTE($F94, ",", REPT(" ", 100)), (COLUMNS($AH$2:AJ94)-1)*100+1, 100))</f>
        <v/>
      </c>
      <c r="AK94" t="str">
        <f>TRIM(MID(SUBSTITUTE($F94, ",", REPT(" ", 100)), (COLUMNS($AH$2:AK94)-1)*100+1, 100))</f>
        <v/>
      </c>
      <c r="AL94" t="str">
        <f>TRIM(MID(SUBSTITUTE($F94, ",", REPT(" ", 100)), (COLUMNS($AH$2:AL94)-1)*100+1, 100))</f>
        <v/>
      </c>
      <c r="AM94" t="str">
        <f>TRIM(MID(SUBSTITUTE($F94, ",", REPT(" ", 100)), (COLUMNS($AH$2:AM94)-1)*100+1, 100))</f>
        <v/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51"/>
      <c r="D95" s="149"/>
      <c r="E95" s="62">
        <v>1</v>
      </c>
      <c r="F95" s="38" t="s">
        <v>180</v>
      </c>
      <c r="G95" s="38" t="s">
        <v>271</v>
      </c>
      <c r="AJ95" t="str">
        <f>TRIM(MID(SUBSTITUTE($F95, ",", REPT(" ", 100)), (COLUMNS($AH$2:AJ95)-1)*100+1, 100))</f>
        <v/>
      </c>
      <c r="AK95" t="str">
        <f>TRIM(MID(SUBSTITUTE($F95, ",", REPT(" ", 100)), (COLUMNS($AH$2:AK95)-1)*100+1, 100))</f>
        <v/>
      </c>
      <c r="AL95" t="str">
        <f>TRIM(MID(SUBSTITUTE($F95, ",", REPT(" ", 100)), (COLUMNS($AH$2:AL95)-1)*100+1, 100))</f>
        <v/>
      </c>
      <c r="AM95" t="str">
        <f>TRIM(MID(SUBSTITUTE($F95, ",", REPT(" ", 100)), (COLUMNS($AH$2:AM95)-1)*100+1, 100))</f>
        <v/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51"/>
      <c r="D96" s="149"/>
      <c r="E96" s="62">
        <v>1</v>
      </c>
      <c r="F96" s="38" t="s">
        <v>180</v>
      </c>
      <c r="G96" s="38" t="s">
        <v>271</v>
      </c>
      <c r="AJ96" t="str">
        <f>TRIM(MID(SUBSTITUTE($F96, ",", REPT(" ", 100)), (COLUMNS($AH$2:AJ96)-1)*100+1, 100))</f>
        <v/>
      </c>
      <c r="AK96" t="str">
        <f>TRIM(MID(SUBSTITUTE($F96, ",", REPT(" ", 100)), (COLUMNS($AH$2:AK96)-1)*100+1, 100))</f>
        <v/>
      </c>
      <c r="AL96" t="str">
        <f>TRIM(MID(SUBSTITUTE($F96, ",", REPT(" ", 100)), (COLUMNS($AH$2:AL96)-1)*100+1, 100))</f>
        <v/>
      </c>
      <c r="AM96" t="str">
        <f>TRIM(MID(SUBSTITUTE($F96, ",", REPT(" ", 100)), (COLUMNS($AH$2:AM96)-1)*100+1, 100))</f>
        <v/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51"/>
      <c r="D97" s="149"/>
      <c r="E97" s="62">
        <v>1</v>
      </c>
      <c r="F97" s="38" t="s">
        <v>180</v>
      </c>
      <c r="AJ97" t="str">
        <f>TRIM(MID(SUBSTITUTE($F97, ",", REPT(" ", 100)), (COLUMNS($AH$2:AJ97)-1)*100+1, 100))</f>
        <v/>
      </c>
      <c r="AK97" t="str">
        <f>TRIM(MID(SUBSTITUTE($F97, ",", REPT(" ", 100)), (COLUMNS($AH$2:AK97)-1)*100+1, 100))</f>
        <v/>
      </c>
      <c r="AL97" t="str">
        <f>TRIM(MID(SUBSTITUTE($F97, ",", REPT(" ", 100)), (COLUMNS($AH$2:AL97)-1)*100+1, 100))</f>
        <v/>
      </c>
      <c r="AM97" t="str">
        <f>TRIM(MID(SUBSTITUTE($F97, ",", REPT(" ", 100)), (COLUMNS($AH$2:AM97)-1)*100+1, 100))</f>
        <v/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51"/>
      <c r="D98" s="149"/>
      <c r="E98" s="62">
        <v>0.9</v>
      </c>
      <c r="F98" s="38" t="s">
        <v>180</v>
      </c>
      <c r="AJ98" t="str">
        <f>TRIM(MID(SUBSTITUTE($F98, ",", REPT(" ", 100)), (COLUMNS($AH$2:AJ98)-1)*100+1, 100))</f>
        <v/>
      </c>
      <c r="AK98" t="str">
        <f>TRIM(MID(SUBSTITUTE($F98, ",", REPT(" ", 100)), (COLUMNS($AH$2:AK98)-1)*100+1, 100))</f>
        <v/>
      </c>
      <c r="AL98" t="str">
        <f>TRIM(MID(SUBSTITUTE($F98, ",", REPT(" ", 100)), (COLUMNS($AH$2:AL98)-1)*100+1, 100))</f>
        <v/>
      </c>
      <c r="AM98" t="str">
        <f>TRIM(MID(SUBSTITUTE($F98, ",", REPT(" ", 100)), (COLUMNS($AH$2:AM98)-1)*100+1, 100))</f>
        <v/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51"/>
      <c r="D99" s="149"/>
      <c r="E99" s="62">
        <v>1</v>
      </c>
      <c r="F99" s="38" t="s">
        <v>180</v>
      </c>
      <c r="AJ99" t="str">
        <f>TRIM(MID(SUBSTITUTE($F99, ",", REPT(" ", 100)), (COLUMNS($AH$2:AJ99)-1)*100+1, 100))</f>
        <v/>
      </c>
      <c r="AK99" t="str">
        <f>TRIM(MID(SUBSTITUTE($F99, ",", REPT(" ", 100)), (COLUMNS($AH$2:AK99)-1)*100+1, 100))</f>
        <v/>
      </c>
      <c r="AL99" t="str">
        <f>TRIM(MID(SUBSTITUTE($F99, ",", REPT(" ", 100)), (COLUMNS($AH$2:AL99)-1)*100+1, 100))</f>
        <v/>
      </c>
      <c r="AM99" t="str">
        <f>TRIM(MID(SUBSTITUTE($F99, ",", REPT(" ", 100)), (COLUMNS($AH$2:AM99)-1)*100+1, 100))</f>
        <v/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51"/>
      <c r="D100" s="149"/>
      <c r="E100" s="62">
        <v>1</v>
      </c>
      <c r="F100" s="38" t="s">
        <v>180</v>
      </c>
      <c r="G100" s="38" t="s">
        <v>271</v>
      </c>
      <c r="AJ100" t="str">
        <f>TRIM(MID(SUBSTITUTE($F100, ",", REPT(" ", 100)), (COLUMNS($AH$2:AJ100)-1)*100+1, 100))</f>
        <v/>
      </c>
      <c r="AK100" t="str">
        <f>TRIM(MID(SUBSTITUTE($F100, ",", REPT(" ", 100)), (COLUMNS($AH$2:AK100)-1)*100+1, 100))</f>
        <v/>
      </c>
      <c r="AL100" t="str">
        <f>TRIM(MID(SUBSTITUTE($F100, ",", REPT(" ", 100)), (COLUMNS($AH$2:AL100)-1)*100+1, 100))</f>
        <v/>
      </c>
      <c r="AM100" t="str">
        <f>TRIM(MID(SUBSTITUTE($F100, ",", REPT(" ", 100)), (COLUMNS($AH$2:AM100)-1)*100+1, 100))</f>
        <v/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51"/>
      <c r="D101" s="149"/>
      <c r="E101" s="62">
        <v>1</v>
      </c>
      <c r="F101" s="38" t="s">
        <v>180</v>
      </c>
      <c r="G101" s="38" t="s">
        <v>271</v>
      </c>
      <c r="AJ101" t="str">
        <f>TRIM(MID(SUBSTITUTE($F101, ",", REPT(" ", 100)), (COLUMNS($AH$2:AJ101)-1)*100+1, 100))</f>
        <v/>
      </c>
      <c r="AK101" t="str">
        <f>TRIM(MID(SUBSTITUTE($F101, ",", REPT(" ", 100)), (COLUMNS($AH$2:AK101)-1)*100+1, 100))</f>
        <v/>
      </c>
      <c r="AL101" t="str">
        <f>TRIM(MID(SUBSTITUTE($F101, ",", REPT(" ", 100)), (COLUMNS($AH$2:AL101)-1)*100+1, 100))</f>
        <v/>
      </c>
      <c r="AM101" t="str">
        <f>TRIM(MID(SUBSTITUTE($F101, ",", REPT(" ", 100)), (COLUMNS($AH$2:AM101)-1)*100+1, 100))</f>
        <v/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51"/>
      <c r="D102" s="149"/>
      <c r="E102" s="62">
        <v>1</v>
      </c>
      <c r="F102" s="38" t="s">
        <v>180</v>
      </c>
      <c r="G102" s="38" t="s">
        <v>271</v>
      </c>
      <c r="AJ102" t="str">
        <f>TRIM(MID(SUBSTITUTE($F102, ",", REPT(" ", 100)), (COLUMNS($AH$2:AJ102)-1)*100+1, 100))</f>
        <v/>
      </c>
      <c r="AK102" t="str">
        <f>TRIM(MID(SUBSTITUTE($F102, ",", REPT(" ", 100)), (COLUMNS($AH$2:AK102)-1)*100+1, 100))</f>
        <v/>
      </c>
      <c r="AL102" t="str">
        <f>TRIM(MID(SUBSTITUTE($F102, ",", REPT(" ", 100)), (COLUMNS($AH$2:AL102)-1)*100+1, 100))</f>
        <v/>
      </c>
      <c r="AM102" t="str">
        <f>TRIM(MID(SUBSTITUTE($F102, ",", REPT(" ", 100)), (COLUMNS($AH$2:AM102)-1)*100+1, 100))</f>
        <v/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51"/>
      <c r="D103" s="149"/>
      <c r="E103" s="62">
        <v>0</v>
      </c>
      <c r="F103" s="38" t="s">
        <v>180</v>
      </c>
      <c r="AJ103" t="str">
        <f>TRIM(MID(SUBSTITUTE($F103, ",", REPT(" ", 100)), (COLUMNS($AH$2:AJ103)-1)*100+1, 100))</f>
        <v/>
      </c>
      <c r="AK103" t="str">
        <f>TRIM(MID(SUBSTITUTE($F103, ",", REPT(" ", 100)), (COLUMNS($AH$2:AK103)-1)*100+1, 100))</f>
        <v/>
      </c>
      <c r="AL103" t="str">
        <f>TRIM(MID(SUBSTITUTE($F103, ",", REPT(" ", 100)), (COLUMNS($AH$2:AL103)-1)*100+1, 100))</f>
        <v/>
      </c>
      <c r="AM103" t="str">
        <f>TRIM(MID(SUBSTITUTE($F103, ",", REPT(" ", 100)), (COLUMNS($AH$2:AM103)-1)*100+1, 100))</f>
        <v/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51"/>
      <c r="D104" s="149"/>
      <c r="E104" s="62">
        <v>1</v>
      </c>
      <c r="F104" s="38" t="s">
        <v>180</v>
      </c>
      <c r="AJ104" t="str">
        <f>TRIM(MID(SUBSTITUTE($F104, ",", REPT(" ", 100)), (COLUMNS($AH$2:AJ104)-1)*100+1, 100))</f>
        <v/>
      </c>
      <c r="AK104" t="str">
        <f>TRIM(MID(SUBSTITUTE($F104, ",", REPT(" ", 100)), (COLUMNS($AH$2:AK104)-1)*100+1, 100))</f>
        <v/>
      </c>
      <c r="AL104" t="str">
        <f>TRIM(MID(SUBSTITUTE($F104, ",", REPT(" ", 100)), (COLUMNS($AH$2:AL104)-1)*100+1, 100))</f>
        <v/>
      </c>
      <c r="AM104" t="str">
        <f>TRIM(MID(SUBSTITUTE($F104, ",", REPT(" ", 100)), (COLUMNS($AH$2:AM104)-1)*100+1, 100))</f>
        <v/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51"/>
      <c r="D105" s="149"/>
      <c r="E105" s="62">
        <v>1</v>
      </c>
      <c r="F105" s="38" t="s">
        <v>180</v>
      </c>
      <c r="AJ105" t="str">
        <f>TRIM(MID(SUBSTITUTE($F105, ",", REPT(" ", 100)), (COLUMNS($AH$2:AJ105)-1)*100+1, 100))</f>
        <v/>
      </c>
      <c r="AK105" t="str">
        <f>TRIM(MID(SUBSTITUTE($F105, ",", REPT(" ", 100)), (COLUMNS($AH$2:AK105)-1)*100+1, 100))</f>
        <v/>
      </c>
      <c r="AL105" t="str">
        <f>TRIM(MID(SUBSTITUTE($F105, ",", REPT(" ", 100)), (COLUMNS($AH$2:AL105)-1)*100+1, 100))</f>
        <v/>
      </c>
      <c r="AM105" t="str">
        <f>TRIM(MID(SUBSTITUTE($F105, ",", REPT(" ", 100)), (COLUMNS($AH$2:AM105)-1)*100+1, 100))</f>
        <v/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51"/>
      <c r="D106" s="149"/>
      <c r="E106" s="62">
        <v>1</v>
      </c>
      <c r="F106" s="38" t="s">
        <v>180</v>
      </c>
      <c r="AJ106" t="str">
        <f>TRIM(MID(SUBSTITUTE($F106, ",", REPT(" ", 100)), (COLUMNS($AH$2:AJ106)-1)*100+1, 100))</f>
        <v/>
      </c>
      <c r="AK106" t="str">
        <f>TRIM(MID(SUBSTITUTE($F106, ",", REPT(" ", 100)), (COLUMNS($AH$2:AK106)-1)*100+1, 100))</f>
        <v/>
      </c>
      <c r="AL106" t="str">
        <f>TRIM(MID(SUBSTITUTE($F106, ",", REPT(" ", 100)), (COLUMNS($AH$2:AL106)-1)*100+1, 100))</f>
        <v/>
      </c>
      <c r="AM106" t="str">
        <f>TRIM(MID(SUBSTITUTE($F106, ",", REPT(" ", 100)), (COLUMNS($AH$2:AM106)-1)*100+1, 100))</f>
        <v/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51"/>
      <c r="D107" s="149"/>
      <c r="E107" s="62">
        <v>0</v>
      </c>
      <c r="F107" s="38" t="s">
        <v>180</v>
      </c>
      <c r="AJ107" t="str">
        <f>TRIM(MID(SUBSTITUTE($F107, ",", REPT(" ", 100)), (COLUMNS($AH$2:AJ107)-1)*100+1, 100))</f>
        <v/>
      </c>
      <c r="AK107" t="str">
        <f>TRIM(MID(SUBSTITUTE($F107, ",", REPT(" ", 100)), (COLUMNS($AH$2:AK107)-1)*100+1, 100))</f>
        <v/>
      </c>
      <c r="AL107" t="str">
        <f>TRIM(MID(SUBSTITUTE($F107, ",", REPT(" ", 100)), (COLUMNS($AH$2:AL107)-1)*100+1, 100))</f>
        <v/>
      </c>
      <c r="AM107" t="str">
        <f>TRIM(MID(SUBSTITUTE($F107, ",", REPT(" ", 100)), (COLUMNS($AH$2:AM107)-1)*100+1, 100))</f>
        <v/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51"/>
      <c r="D108" s="149"/>
      <c r="E108" s="62">
        <v>1</v>
      </c>
      <c r="F108" s="38" t="s">
        <v>180</v>
      </c>
      <c r="AJ108" t="str">
        <f>TRIM(MID(SUBSTITUTE($F108, ",", REPT(" ", 100)), (COLUMNS($AH$2:AJ108)-1)*100+1, 100))</f>
        <v/>
      </c>
      <c r="AK108" t="str">
        <f>TRIM(MID(SUBSTITUTE($F108, ",", REPT(" ", 100)), (COLUMNS($AH$2:AK108)-1)*100+1, 100))</f>
        <v/>
      </c>
      <c r="AL108" t="str">
        <f>TRIM(MID(SUBSTITUTE($F108, ",", REPT(" ", 100)), (COLUMNS($AH$2:AL108)-1)*100+1, 100))</f>
        <v/>
      </c>
      <c r="AM108" t="str">
        <f>TRIM(MID(SUBSTITUTE($F108, ",", REPT(" ", 100)), (COLUMNS($AH$2:AM108)-1)*100+1, 100))</f>
        <v/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51"/>
      <c r="D109" s="149"/>
      <c r="E109" s="62">
        <v>0</v>
      </c>
      <c r="F109" s="38" t="s">
        <v>180</v>
      </c>
      <c r="AJ109" t="str">
        <f>TRIM(MID(SUBSTITUTE($F109, ",", REPT(" ", 100)), (COLUMNS($AH$2:AJ109)-1)*100+1, 100))</f>
        <v/>
      </c>
      <c r="AK109" t="str">
        <f>TRIM(MID(SUBSTITUTE($F109, ",", REPT(" ", 100)), (COLUMNS($AH$2:AK109)-1)*100+1, 100))</f>
        <v/>
      </c>
      <c r="AL109" t="str">
        <f>TRIM(MID(SUBSTITUTE($F109, ",", REPT(" ", 100)), (COLUMNS($AH$2:AL109)-1)*100+1, 100))</f>
        <v/>
      </c>
      <c r="AM109" t="str">
        <f>TRIM(MID(SUBSTITUTE($F109, ",", REPT(" ", 100)), (COLUMNS($AH$2:AM109)-1)*100+1, 100))</f>
        <v/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51"/>
      <c r="D110" s="149"/>
      <c r="E110" s="62">
        <v>1</v>
      </c>
      <c r="F110" s="38" t="s">
        <v>180</v>
      </c>
      <c r="AJ110" t="str">
        <f>TRIM(MID(SUBSTITUTE($F110, ",", REPT(" ", 100)), (COLUMNS($AH$2:AJ110)-1)*100+1, 100))</f>
        <v/>
      </c>
      <c r="AK110" t="str">
        <f>TRIM(MID(SUBSTITUTE($F110, ",", REPT(" ", 100)), (COLUMNS($AH$2:AK110)-1)*100+1, 100))</f>
        <v/>
      </c>
      <c r="AL110" t="str">
        <f>TRIM(MID(SUBSTITUTE($F110, ",", REPT(" ", 100)), (COLUMNS($AH$2:AL110)-1)*100+1, 100))</f>
        <v/>
      </c>
      <c r="AM110" t="str">
        <f>TRIM(MID(SUBSTITUTE($F110, ",", REPT(" ", 100)), (COLUMNS($AH$2:AM110)-1)*100+1, 100))</f>
        <v/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51"/>
      <c r="D111" s="149"/>
      <c r="E111" s="62">
        <v>0</v>
      </c>
      <c r="F111" s="38" t="s">
        <v>180</v>
      </c>
      <c r="AJ111" t="str">
        <f>TRIM(MID(SUBSTITUTE($F111, ",", REPT(" ", 100)), (COLUMNS($AH$2:AJ111)-1)*100+1, 100))</f>
        <v/>
      </c>
      <c r="AK111" t="str">
        <f>TRIM(MID(SUBSTITUTE($F111, ",", REPT(" ", 100)), (COLUMNS($AH$2:AK111)-1)*100+1, 100))</f>
        <v/>
      </c>
      <c r="AL111" t="str">
        <f>TRIM(MID(SUBSTITUTE($F111, ",", REPT(" ", 100)), (COLUMNS($AH$2:AL111)-1)*100+1, 100))</f>
        <v/>
      </c>
      <c r="AM111" t="str">
        <f>TRIM(MID(SUBSTITUTE($F111, ",", REPT(" ", 100)), (COLUMNS($AH$2:AM111)-1)*100+1, 100))</f>
        <v/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51"/>
      <c r="D112" s="149"/>
      <c r="E112" s="62">
        <v>1</v>
      </c>
      <c r="F112" s="38" t="s">
        <v>180</v>
      </c>
      <c r="AJ112" t="str">
        <f>TRIM(MID(SUBSTITUTE($F112, ",", REPT(" ", 100)), (COLUMNS($AH$2:AJ112)-1)*100+1, 100))</f>
        <v/>
      </c>
      <c r="AK112" t="str">
        <f>TRIM(MID(SUBSTITUTE($F112, ",", REPT(" ", 100)), (COLUMNS($AH$2:AK112)-1)*100+1, 100))</f>
        <v/>
      </c>
      <c r="AL112" t="str">
        <f>TRIM(MID(SUBSTITUTE($F112, ",", REPT(" ", 100)), (COLUMNS($AH$2:AL112)-1)*100+1, 100))</f>
        <v/>
      </c>
      <c r="AM112" t="str">
        <f>TRIM(MID(SUBSTITUTE($F112, ",", REPT(" ", 100)), (COLUMNS($AH$2:AM112)-1)*100+1, 100))</f>
        <v/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51"/>
      <c r="D113" s="149"/>
      <c r="E113" s="62">
        <v>1</v>
      </c>
      <c r="F113" s="38" t="s">
        <v>180</v>
      </c>
      <c r="AJ113" t="str">
        <f>TRIM(MID(SUBSTITUTE($F113, ",", REPT(" ", 100)), (COLUMNS($AH$2:AJ113)-1)*100+1, 100))</f>
        <v/>
      </c>
      <c r="AK113" t="str">
        <f>TRIM(MID(SUBSTITUTE($F113, ",", REPT(" ", 100)), (COLUMNS($AH$2:AK113)-1)*100+1, 100))</f>
        <v/>
      </c>
      <c r="AL113" t="str">
        <f>TRIM(MID(SUBSTITUTE($F113, ",", REPT(" ", 100)), (COLUMNS($AH$2:AL113)-1)*100+1, 100))</f>
        <v/>
      </c>
      <c r="AM113" t="str">
        <f>TRIM(MID(SUBSTITUTE($F113, ",", REPT(" ", 100)), (COLUMNS($AH$2:AM113)-1)*100+1, 100))</f>
        <v/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51"/>
      <c r="D114" s="149"/>
      <c r="E114" s="62">
        <v>0</v>
      </c>
      <c r="F114" s="38" t="s">
        <v>180</v>
      </c>
      <c r="G114" s="38" t="s">
        <v>34</v>
      </c>
      <c r="AJ114" t="str">
        <f>TRIM(MID(SUBSTITUTE($F114, ",", REPT(" ", 100)), (COLUMNS($AH$2:AJ114)-1)*100+1, 100))</f>
        <v/>
      </c>
      <c r="AK114" t="str">
        <f>TRIM(MID(SUBSTITUTE($F114, ",", REPT(" ", 100)), (COLUMNS($AH$2:AK114)-1)*100+1, 100))</f>
        <v/>
      </c>
      <c r="AL114" t="str">
        <f>TRIM(MID(SUBSTITUTE($F114, ",", REPT(" ", 100)), (COLUMNS($AH$2:AL114)-1)*100+1, 100))</f>
        <v/>
      </c>
      <c r="AM114" t="str">
        <f>TRIM(MID(SUBSTITUTE($F114, ",", REPT(" ", 100)), (COLUMNS($AH$2:AM114)-1)*100+1, 100))</f>
        <v/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51"/>
      <c r="D115" s="149"/>
      <c r="E115" s="62">
        <v>0</v>
      </c>
      <c r="F115" s="38" t="s">
        <v>180</v>
      </c>
      <c r="AJ115" t="str">
        <f>TRIM(MID(SUBSTITUTE($F115, ",", REPT(" ", 100)), (COLUMNS($AH$2:AJ115)-1)*100+1, 100))</f>
        <v/>
      </c>
      <c r="AK115" t="str">
        <f>TRIM(MID(SUBSTITUTE($F115, ",", REPT(" ", 100)), (COLUMNS($AH$2:AK115)-1)*100+1, 100))</f>
        <v/>
      </c>
      <c r="AL115" t="str">
        <f>TRIM(MID(SUBSTITUTE($F115, ",", REPT(" ", 100)), (COLUMNS($AH$2:AL115)-1)*100+1, 100))</f>
        <v/>
      </c>
      <c r="AM115" t="str">
        <f>TRIM(MID(SUBSTITUTE($F115, ",", REPT(" ", 100)), (COLUMNS($AH$2:AM115)-1)*100+1, 100))</f>
        <v/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51"/>
      <c r="D116" s="149"/>
      <c r="E116" s="62">
        <v>1</v>
      </c>
      <c r="F116" s="38" t="s">
        <v>180</v>
      </c>
      <c r="AJ116" t="str">
        <f>TRIM(MID(SUBSTITUTE($F116, ",", REPT(" ", 100)), (COLUMNS($AH$2:AJ116)-1)*100+1, 100))</f>
        <v/>
      </c>
      <c r="AK116" t="str">
        <f>TRIM(MID(SUBSTITUTE($F116, ",", REPT(" ", 100)), (COLUMNS($AH$2:AK116)-1)*100+1, 100))</f>
        <v/>
      </c>
      <c r="AL116" t="str">
        <f>TRIM(MID(SUBSTITUTE($F116, ",", REPT(" ", 100)), (COLUMNS($AH$2:AL116)-1)*100+1, 100))</f>
        <v/>
      </c>
      <c r="AM116" t="str">
        <f>TRIM(MID(SUBSTITUTE($F116, ",", REPT(" ", 100)), (COLUMNS($AH$2:AM116)-1)*100+1, 100))</f>
        <v/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51"/>
      <c r="D117" s="149"/>
      <c r="E117" s="62">
        <v>1</v>
      </c>
      <c r="F117" s="38" t="s">
        <v>180</v>
      </c>
      <c r="AJ117" t="str">
        <f>TRIM(MID(SUBSTITUTE($F117, ",", REPT(" ", 100)), (COLUMNS($AH$2:AJ117)-1)*100+1, 100))</f>
        <v/>
      </c>
      <c r="AK117" t="str">
        <f>TRIM(MID(SUBSTITUTE($F117, ",", REPT(" ", 100)), (COLUMNS($AH$2:AK117)-1)*100+1, 100))</f>
        <v/>
      </c>
      <c r="AL117" t="str">
        <f>TRIM(MID(SUBSTITUTE($F117, ",", REPT(" ", 100)), (COLUMNS($AH$2:AL117)-1)*100+1, 100))</f>
        <v/>
      </c>
      <c r="AM117" t="str">
        <f>TRIM(MID(SUBSTITUTE($F117, ",", REPT(" ", 100)), (COLUMNS($AH$2:AM117)-1)*100+1, 100))</f>
        <v/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51"/>
      <c r="D118" s="149"/>
      <c r="E118" s="62">
        <v>0</v>
      </c>
      <c r="F118" s="38" t="s">
        <v>180</v>
      </c>
      <c r="AJ118" t="str">
        <f>TRIM(MID(SUBSTITUTE($F118, ",", REPT(" ", 100)), (COLUMNS($AH$2:AJ118)-1)*100+1, 100))</f>
        <v/>
      </c>
      <c r="AK118" t="str">
        <f>TRIM(MID(SUBSTITUTE($F118, ",", REPT(" ", 100)), (COLUMNS($AH$2:AK118)-1)*100+1, 100))</f>
        <v/>
      </c>
      <c r="AL118" t="str">
        <f>TRIM(MID(SUBSTITUTE($F118, ",", REPT(" ", 100)), (COLUMNS($AH$2:AL118)-1)*100+1, 100))</f>
        <v/>
      </c>
      <c r="AM118" t="str">
        <f>TRIM(MID(SUBSTITUTE($F118, ",", REPT(" ", 100)), (COLUMNS($AH$2:AM118)-1)*100+1, 100))</f>
        <v/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/>
      <c r="C119" s="151"/>
      <c r="D119" s="149"/>
      <c r="E119" s="62">
        <v>1</v>
      </c>
      <c r="F119" s="38" t="s">
        <v>180</v>
      </c>
      <c r="AJ119" t="str">
        <f>TRIM(MID(SUBSTITUTE($F119, ",", REPT(" ", 100)), (COLUMNS($AH$2:AJ119)-1)*100+1, 100))</f>
        <v/>
      </c>
      <c r="AK119" t="str">
        <f>TRIM(MID(SUBSTITUTE($F119, ",", REPT(" ", 100)), (COLUMNS($AH$2:AK119)-1)*100+1, 100))</f>
        <v/>
      </c>
      <c r="AL119" t="str">
        <f>TRIM(MID(SUBSTITUTE($F119, ",", REPT(" ", 100)), (COLUMNS($AH$2:AL119)-1)*100+1, 100))</f>
        <v/>
      </c>
      <c r="AM119" t="str">
        <f>TRIM(MID(SUBSTITUTE($F119, ",", REPT(" ", 100)), (COLUMNS($AH$2:AM119)-1)*100+1, 100))</f>
        <v/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/>
      <c r="C120" s="151"/>
      <c r="D120" s="149"/>
      <c r="E120" s="62">
        <v>1</v>
      </c>
      <c r="F120" s="38" t="s">
        <v>269</v>
      </c>
      <c r="AJ120" t="str">
        <f>TRIM(MID(SUBSTITUTE($F120, ",", REPT(" ", 100)), (COLUMNS($AH$2:AJ120)-1)*100+1, 100))</f>
        <v>Delhi</v>
      </c>
      <c r="AK120" t="str">
        <f>TRIM(MID(SUBSTITUTE($F120, ",", REPT(" ", 100)), (COLUMNS($AH$2:AK120)-1)*100+1, 100))</f>
        <v>Meerut</v>
      </c>
      <c r="AL120" t="str">
        <f>TRIM(MID(SUBSTITUTE($F120, ",", REPT(" ", 100)), (COLUMNS($AH$2:AL120)-1)*100+1, 100))</f>
        <v/>
      </c>
      <c r="AM120" t="str">
        <f>TRIM(MID(SUBSTITUTE($F120, ",", REPT(" ", 100)), (COLUMNS($AH$2:AM120)-1)*100+1, 100))</f>
        <v/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/>
      <c r="C121" s="151"/>
      <c r="D121" s="149"/>
      <c r="E121" s="62">
        <v>1</v>
      </c>
      <c r="F121" s="38" t="s">
        <v>198</v>
      </c>
      <c r="AJ121" t="str">
        <f>TRIM(MID(SUBSTITUTE($F121, ",", REPT(" ", 100)), (COLUMNS($AH$2:AJ121)-1)*100+1, 100))</f>
        <v/>
      </c>
      <c r="AK121" t="str">
        <f>TRIM(MID(SUBSTITUTE($F121, ",", REPT(" ", 100)), (COLUMNS($AH$2:AK121)-1)*100+1, 100))</f>
        <v/>
      </c>
      <c r="AL121" t="str">
        <f>TRIM(MID(SUBSTITUTE($F121, ",", REPT(" ", 100)), (COLUMNS($AH$2:AL121)-1)*100+1, 100))</f>
        <v/>
      </c>
      <c r="AM121" t="str">
        <f>TRIM(MID(SUBSTITUTE($F121, ",", REPT(" ", 100)), (COLUMNS($AH$2:AM121)-1)*100+1, 100))</f>
        <v/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/>
      <c r="C122" s="151"/>
      <c r="D122" s="149"/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/>
      <c r="C123" s="151"/>
      <c r="D123" s="149"/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/>
      <c r="C124" s="151"/>
      <c r="D124" s="149"/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/>
      <c r="C125" s="151"/>
      <c r="D125" s="149"/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/>
      <c r="C126" s="151"/>
      <c r="D126" s="149"/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/>
      <c r="C127" s="151"/>
      <c r="D127" s="149"/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/>
      <c r="C128" s="151"/>
      <c r="D128" s="149"/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/>
      <c r="C129" s="151"/>
      <c r="D129" s="149"/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/>
      <c r="C130" s="151"/>
      <c r="D130" s="149"/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/>
      <c r="C131" s="151"/>
      <c r="D131" s="149"/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/>
      <c r="C132" s="151"/>
      <c r="D132" s="149"/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/>
      <c r="C133" s="151"/>
      <c r="D133" s="149"/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/>
      <c r="C134" s="151"/>
      <c r="D134" s="149"/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/>
      <c r="C135" s="151"/>
      <c r="D135" s="149"/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/>
      <c r="C136" s="151"/>
      <c r="D136" s="149"/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/>
      <c r="C137" s="151"/>
      <c r="D137" s="149"/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/>
      <c r="C138" s="151"/>
      <c r="D138" s="149"/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/>
      <c r="C139" s="151"/>
      <c r="D139" s="149"/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/>
      <c r="C140" s="151"/>
      <c r="D140" s="149"/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/>
      <c r="C141" s="151"/>
      <c r="D141" s="149"/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/>
      <c r="C142" s="151"/>
      <c r="D142" s="149"/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/>
      <c r="C143" s="151"/>
      <c r="D143" s="149"/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/>
      <c r="C144" s="151"/>
      <c r="D144" s="149"/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/>
      <c r="C145" s="151"/>
      <c r="D145" s="149"/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/>
      <c r="C146" s="151"/>
      <c r="D146" s="149"/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/>
      <c r="C147" s="151"/>
      <c r="D147" s="149"/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/>
      <c r="C148" s="151"/>
      <c r="D148" s="149"/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/>
      <c r="C149" s="151"/>
      <c r="D149" s="149"/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/>
      <c r="C150" s="151"/>
      <c r="D150" s="149"/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/>
      <c r="C151" s="151"/>
      <c r="D151" s="149"/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/>
      <c r="C152" s="151"/>
      <c r="D152" s="149"/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/>
      <c r="C153" s="151"/>
      <c r="D153" s="149"/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/>
      <c r="C154" s="151"/>
      <c r="D154" s="149"/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/>
      <c r="C155" s="151"/>
      <c r="D155" s="149"/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/>
      <c r="C156" s="151"/>
      <c r="D156" s="149"/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/>
      <c r="C157" s="151"/>
      <c r="D157" s="149"/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/>
      <c r="C158" s="151"/>
      <c r="D158" s="149"/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/>
      <c r="C159" s="151"/>
      <c r="D159" s="149"/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/>
      <c r="C160" s="151"/>
      <c r="D160" s="149"/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/>
      <c r="C161" s="151"/>
      <c r="D161" s="149"/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/>
      <c r="C162" s="151"/>
      <c r="D162" s="149"/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/>
      <c r="C163" s="151"/>
      <c r="D163" s="149"/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/>
      <c r="C164" s="151"/>
      <c r="D164" s="149"/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/>
      <c r="C165" s="151"/>
      <c r="D165" s="149"/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/>
      <c r="C166" s="151"/>
      <c r="D166" s="149"/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/>
      <c r="C167" s="151"/>
      <c r="D167" s="149"/>
      <c r="AJ167" t="str">
        <f>TRIM(MID(SUBSTITUTE($F167, ",", REPT(" ", 100)), (COLUMNS($AH$2:AJ167)-1)*100+1, 100))</f>
        <v/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/>
      <c r="C168" s="151"/>
      <c r="D168" s="149"/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/>
      <c r="C169" s="151"/>
      <c r="D169" s="149"/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/>
      <c r="C170" s="151"/>
      <c r="D170" s="149"/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/>
      <c r="C171" s="151"/>
      <c r="D171" s="149"/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/>
      <c r="C172" s="151"/>
      <c r="D172" s="149"/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/>
      <c r="C173" s="151"/>
      <c r="D173" s="149"/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/>
      <c r="C174" s="151"/>
      <c r="D174" s="149"/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/>
      <c r="C175" s="151"/>
      <c r="D175" s="149"/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/>
      <c r="C176" s="151"/>
      <c r="D176" s="149"/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/>
      <c r="C177" s="151"/>
      <c r="D177" s="149"/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/>
      <c r="C178" s="151"/>
      <c r="D178" s="149"/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/>
      <c r="C179" s="151"/>
      <c r="D179" s="149"/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/>
      <c r="C180" s="151"/>
      <c r="D180" s="149"/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/>
      <c r="C181" s="151"/>
      <c r="D181" s="149"/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/>
      <c r="C182" s="151"/>
      <c r="D182" s="149"/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/>
      <c r="C183" s="151"/>
      <c r="D183" s="149"/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/>
      <c r="C184" s="151"/>
      <c r="D184" s="149"/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/>
      <c r="C185" s="151"/>
      <c r="D185" s="149"/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/>
      <c r="C186" s="151"/>
      <c r="D186" s="149"/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/>
      <c r="C187" s="151"/>
      <c r="D187" s="149"/>
      <c r="AJ187" t="str">
        <f>TRIM(MID(SUBSTITUTE($F187, ",", REPT(" ", 100)), (COLUMNS($AH$2:AJ187)-1)*100+1, 100))</f>
        <v/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/>
      <c r="C188" s="151"/>
      <c r="D188" s="149"/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/>
      <c r="C189" s="151"/>
      <c r="D189" s="149"/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/>
      <c r="C190" s="151"/>
      <c r="D190" s="149"/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/>
      <c r="C191" s="151"/>
      <c r="D191" s="149"/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/>
      <c r="C192" s="151"/>
      <c r="D192" s="149"/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/>
      <c r="C193" s="151"/>
      <c r="D193" s="149"/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/>
      <c r="C194" s="151"/>
      <c r="D194" s="149"/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/>
      <c r="C195" s="151"/>
      <c r="D195" s="149"/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/>
      <c r="C196" s="151"/>
      <c r="D196" s="149"/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/>
      <c r="C197" s="151"/>
      <c r="D197" s="149"/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151"/>
      <c r="D198" s="149"/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151"/>
      <c r="D199" s="149"/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151"/>
      <c r="D200" s="149"/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151"/>
      <c r="D201" s="149"/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151"/>
      <c r="D202" s="149"/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151"/>
      <c r="D203" s="149"/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51"/>
      <c r="D204" s="149"/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51"/>
      <c r="D205" s="149"/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51"/>
      <c r="D206" s="149"/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51"/>
      <c r="D207" s="149"/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51"/>
      <c r="D208" s="149"/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51"/>
      <c r="D209" s="149"/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51"/>
      <c r="D210" s="149"/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51"/>
      <c r="D211" s="149"/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51"/>
      <c r="D212" s="149"/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51"/>
      <c r="D213" s="149"/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51"/>
      <c r="D214" s="149"/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51"/>
      <c r="D215" s="149"/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51"/>
      <c r="D216" s="149"/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51"/>
      <c r="D217" s="149"/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51"/>
      <c r="D218" s="149"/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51"/>
      <c r="D219" s="149"/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51"/>
      <c r="D220" s="149"/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51"/>
      <c r="D221" s="149"/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51"/>
      <c r="D222" s="149"/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51"/>
      <c r="D223" s="149"/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51"/>
      <c r="D224" s="149"/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51"/>
      <c r="D225" s="149"/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51"/>
      <c r="D226" s="149"/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51"/>
      <c r="D227" s="149"/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51"/>
      <c r="D228" s="149"/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51"/>
      <c r="D229" s="149"/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51"/>
      <c r="D230" s="149"/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51"/>
      <c r="D231" s="149"/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51"/>
      <c r="D232" s="149"/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51"/>
      <c r="D233" s="149"/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51"/>
      <c r="D234" s="149"/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51"/>
      <c r="D235" s="149"/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51"/>
      <c r="D236" s="149"/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51"/>
      <c r="D237" s="149"/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51"/>
      <c r="D238" s="149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51"/>
      <c r="D239" s="149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51"/>
      <c r="D240" s="149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51"/>
      <c r="D241" s="149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51"/>
      <c r="D242" s="149"/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51"/>
      <c r="D243" s="149"/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51"/>
      <c r="D244" s="149"/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51"/>
      <c r="D245" s="149"/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51"/>
      <c r="D246" s="149"/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51"/>
      <c r="D247" s="149"/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51"/>
      <c r="D248" s="149"/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51"/>
      <c r="D249" s="149"/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51"/>
      <c r="D250" s="149"/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51"/>
      <c r="D251" s="149"/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51"/>
      <c r="D252" s="149"/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51"/>
      <c r="D253" s="149"/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51"/>
      <c r="D254" s="149"/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51"/>
      <c r="D255" s="149"/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51"/>
      <c r="D256" s="149"/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51"/>
      <c r="D257" s="149"/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51"/>
      <c r="D258" s="149"/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51"/>
      <c r="D259" s="149"/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51"/>
      <c r="D260" s="149"/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51"/>
      <c r="D261" s="149"/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51"/>
      <c r="D262" s="149"/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51"/>
      <c r="D263" s="149"/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51"/>
      <c r="D264" s="149"/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51"/>
      <c r="D265" s="149"/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51"/>
      <c r="D266" s="149"/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51"/>
      <c r="D267" s="149"/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51"/>
      <c r="D268" s="149"/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51"/>
      <c r="D269" s="149"/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51"/>
      <c r="D270" s="149"/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51"/>
      <c r="D271" s="149"/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51"/>
      <c r="D272" s="149"/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51"/>
      <c r="D273" s="149"/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51"/>
      <c r="D274" s="149"/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51"/>
      <c r="D275" s="149"/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51"/>
      <c r="D276" s="149"/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51"/>
      <c r="D277" s="149"/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51"/>
      <c r="D278" s="149"/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51"/>
      <c r="D279" s="149"/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51"/>
      <c r="D280" s="149"/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51"/>
      <c r="D281" s="149"/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51"/>
      <c r="D282" s="149"/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51"/>
      <c r="D283" s="149"/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51"/>
      <c r="D284" s="149"/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51"/>
      <c r="D285" s="149"/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51"/>
      <c r="D286" s="149"/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51"/>
      <c r="D287" s="149"/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51"/>
      <c r="D288" s="149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51"/>
      <c r="D289" s="149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51"/>
      <c r="D290" s="149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51"/>
      <c r="D291" s="149"/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51"/>
      <c r="D292" s="149"/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51"/>
      <c r="D293" s="149"/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51"/>
      <c r="D294" s="149"/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51"/>
      <c r="D295" s="149"/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51"/>
      <c r="D296" s="149"/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51"/>
      <c r="D297" s="149"/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51"/>
      <c r="D298" s="149"/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51"/>
      <c r="D299" s="149"/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51"/>
      <c r="D300" s="149"/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51"/>
      <c r="D301" s="149"/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51"/>
      <c r="D302" s="149"/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51"/>
      <c r="D303" s="149"/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51"/>
      <c r="D304" s="149"/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51"/>
      <c r="D305" s="149"/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51"/>
      <c r="D306" s="149"/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51"/>
      <c r="D307" s="149"/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51"/>
      <c r="D308" s="149"/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51"/>
      <c r="D309" s="149"/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51"/>
      <c r="D310" s="149"/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51"/>
      <c r="D311" s="149"/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51"/>
      <c r="D312" s="149"/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51"/>
      <c r="D313" s="149"/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51"/>
      <c r="D314" s="149"/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51"/>
      <c r="D315" s="149"/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51"/>
      <c r="D316" s="149"/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51"/>
      <c r="D317" s="149"/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51"/>
      <c r="D318" s="149"/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51"/>
      <c r="D319" s="149"/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51"/>
      <c r="D320" s="149"/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51"/>
      <c r="D321" s="149"/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51"/>
      <c r="D322" s="149"/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51"/>
      <c r="D323" s="149"/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51"/>
      <c r="D324" s="149"/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51"/>
      <c r="D325" s="149"/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51"/>
      <c r="D326" s="149"/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51"/>
      <c r="D327" s="149"/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51"/>
      <c r="D328" s="149"/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51"/>
      <c r="D329" s="149"/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51"/>
      <c r="D330" s="149"/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51"/>
      <c r="D331" s="149"/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51"/>
      <c r="D332" s="149"/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51"/>
      <c r="D333" s="149"/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51"/>
      <c r="D334" s="149"/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51"/>
      <c r="D335" s="149"/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51"/>
      <c r="D336" s="149"/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51"/>
      <c r="D337" s="149"/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51"/>
      <c r="D338" s="149"/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51"/>
      <c r="D339" s="149"/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51"/>
      <c r="D340" s="149"/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51"/>
      <c r="D341" s="149"/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51"/>
      <c r="D342" s="149"/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51"/>
      <c r="D343" s="149"/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51"/>
      <c r="D344" s="149"/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51"/>
      <c r="D345" s="149"/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51"/>
      <c r="D346" s="149"/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51"/>
      <c r="D347" s="149"/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51"/>
      <c r="D348" s="149"/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51"/>
      <c r="D349" s="149"/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51"/>
      <c r="D350" s="149"/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51"/>
      <c r="D351" s="149"/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51"/>
      <c r="D352" s="149"/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51"/>
      <c r="D353" s="149"/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51"/>
      <c r="D354" s="149"/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51"/>
      <c r="D355" s="149"/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51"/>
      <c r="D356" s="149"/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51"/>
      <c r="D357" s="149"/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51"/>
      <c r="D358" s="149"/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51"/>
      <c r="D359" s="149"/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51"/>
      <c r="D360" s="149"/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51"/>
      <c r="D361" s="149"/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51"/>
      <c r="D362" s="149"/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51"/>
      <c r="D363" s="149"/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51"/>
      <c r="D364" s="149"/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51"/>
      <c r="D365" s="149"/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51"/>
      <c r="D366" s="149"/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16"/>
  <sheetViews>
    <sheetView workbookViewId="0">
      <selection activeCell="K14" activeCellId="1" sqref="F17 K14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2.64453125" bestFit="1" customWidth="1"/>
    <col min="11" max="11" width="18.5859375" bestFit="1" customWidth="1"/>
  </cols>
  <sheetData>
    <row r="1" spans="1:11" x14ac:dyDescent="0.5">
      <c r="A1" s="155" t="s">
        <v>55</v>
      </c>
      <c r="B1" s="155"/>
      <c r="C1" s="155"/>
      <c r="D1" s="155"/>
      <c r="E1" s="157" t="s">
        <v>56</v>
      </c>
      <c r="F1" s="157"/>
      <c r="G1" s="157"/>
      <c r="H1" s="157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56" t="s">
        <v>27</v>
      </c>
      <c r="C2" s="156"/>
      <c r="D2" s="69"/>
      <c r="E2" s="35" t="s">
        <v>57</v>
      </c>
      <c r="F2" s="156" t="s">
        <v>27</v>
      </c>
      <c r="G2" s="156"/>
      <c r="H2" s="79" t="s">
        <v>191</v>
      </c>
      <c r="J2" s="31" t="s">
        <v>188</v>
      </c>
      <c r="K2" s="31" t="s">
        <v>189</v>
      </c>
    </row>
    <row r="3" spans="1:11" x14ac:dyDescent="0.5">
      <c r="A3" s="31" t="s">
        <v>195</v>
      </c>
      <c r="B3" s="31">
        <v>6.8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6.9</v>
      </c>
      <c r="C4" s="31"/>
      <c r="D4" s="31" t="s">
        <v>217</v>
      </c>
      <c r="E4" s="31" t="s">
        <v>192</v>
      </c>
      <c r="F4" s="31">
        <v>7.9</v>
      </c>
      <c r="G4" s="31"/>
      <c r="H4" s="67">
        <v>45682</v>
      </c>
    </row>
    <row r="5" spans="1:11" x14ac:dyDescent="0.5">
      <c r="A5" s="31"/>
      <c r="B5" s="31"/>
      <c r="C5" s="31"/>
      <c r="D5" s="31"/>
      <c r="E5" s="31" t="s">
        <v>194</v>
      </c>
      <c r="F5" s="31">
        <v>6.9</v>
      </c>
      <c r="G5" s="31"/>
      <c r="H5" s="67">
        <v>45682</v>
      </c>
    </row>
    <row r="6" spans="1:11" x14ac:dyDescent="0.5">
      <c r="A6" s="31"/>
      <c r="B6" s="31"/>
      <c r="C6" s="31"/>
      <c r="D6" s="31"/>
      <c r="E6" s="31" t="s">
        <v>196</v>
      </c>
      <c r="F6" s="31">
        <v>7.3</v>
      </c>
      <c r="G6" s="31"/>
      <c r="H6" s="67">
        <v>45688</v>
      </c>
    </row>
    <row r="7" spans="1:11" x14ac:dyDescent="0.5">
      <c r="A7" s="31"/>
      <c r="B7" s="31"/>
      <c r="C7" s="31"/>
      <c r="D7" s="31"/>
      <c r="E7" s="80" t="s">
        <v>207</v>
      </c>
      <c r="F7" s="31">
        <v>8.4</v>
      </c>
      <c r="G7" s="31"/>
      <c r="H7" s="67">
        <v>45696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224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221</v>
      </c>
      <c r="F13" s="31">
        <v>7</v>
      </c>
      <c r="G13" s="31"/>
      <c r="H13" s="67">
        <v>45717</v>
      </c>
    </row>
    <row r="14" spans="1:11" x14ac:dyDescent="0.5">
      <c r="A14" s="31"/>
      <c r="B14" s="31"/>
      <c r="C14" s="31"/>
      <c r="D14" s="31"/>
      <c r="E14" s="31" t="s">
        <v>223</v>
      </c>
      <c r="F14" s="31">
        <v>6.5</v>
      </c>
      <c r="G14" s="31"/>
      <c r="H14" s="67">
        <v>45734</v>
      </c>
    </row>
    <row r="15" spans="1:11" x14ac:dyDescent="0.5">
      <c r="A15" s="31"/>
      <c r="B15" s="31"/>
      <c r="C15" s="31"/>
      <c r="D15" s="31"/>
      <c r="E15" s="31" t="s">
        <v>270</v>
      </c>
      <c r="F15" s="31">
        <v>6</v>
      </c>
      <c r="G15" s="31"/>
      <c r="H15" s="67">
        <v>45750</v>
      </c>
    </row>
    <row r="16" spans="1:11" x14ac:dyDescent="0.5">
      <c r="A16" s="31"/>
      <c r="B16" s="31"/>
      <c r="C16" s="31"/>
      <c r="D16" s="31"/>
      <c r="E16" s="31" t="s">
        <v>272</v>
      </c>
      <c r="F16" s="31">
        <v>7.2</v>
      </c>
      <c r="G16" s="31" t="s">
        <v>61</v>
      </c>
      <c r="H16" s="67">
        <v>45758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4" zoomScale="63" zoomScaleNormal="235" workbookViewId="0">
      <selection activeCell="A61" sqref="A61:B9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51">
        <f>AVERAGE(B1:B31)</f>
        <v>5.290322580645161</v>
      </c>
      <c r="D1" s="158">
        <f>AVERAGE(B1:B366)</f>
        <v>5.1967213114754101</v>
      </c>
    </row>
    <row r="2" spans="1:4" x14ac:dyDescent="0.45">
      <c r="A2" s="1">
        <v>45293</v>
      </c>
      <c r="B2" s="2">
        <v>4</v>
      </c>
      <c r="C2" s="151"/>
      <c r="D2" s="158"/>
    </row>
    <row r="3" spans="1:4" x14ac:dyDescent="0.45">
      <c r="A3" s="1">
        <v>45294</v>
      </c>
      <c r="B3" s="2">
        <v>6</v>
      </c>
      <c r="C3" s="151"/>
      <c r="D3" s="158"/>
    </row>
    <row r="4" spans="1:4" x14ac:dyDescent="0.45">
      <c r="A4" s="1">
        <v>45295</v>
      </c>
      <c r="B4" s="2">
        <v>8</v>
      </c>
      <c r="C4" s="151"/>
      <c r="D4" s="158"/>
    </row>
    <row r="5" spans="1:4" x14ac:dyDescent="0.45">
      <c r="A5" s="1">
        <v>45296</v>
      </c>
      <c r="B5" s="2">
        <v>6</v>
      </c>
      <c r="C5" s="151"/>
      <c r="D5" s="158"/>
    </row>
    <row r="6" spans="1:4" x14ac:dyDescent="0.45">
      <c r="A6" s="1">
        <v>45297</v>
      </c>
      <c r="B6" s="2">
        <v>8</v>
      </c>
      <c r="C6" s="151"/>
      <c r="D6" s="158"/>
    </row>
    <row r="7" spans="1:4" x14ac:dyDescent="0.45">
      <c r="A7" s="1">
        <v>45298</v>
      </c>
      <c r="B7" s="2">
        <v>0</v>
      </c>
      <c r="C7" s="151"/>
      <c r="D7" s="158"/>
    </row>
    <row r="8" spans="1:4" x14ac:dyDescent="0.45">
      <c r="A8" s="1">
        <v>45299</v>
      </c>
      <c r="B8" s="2">
        <v>4</v>
      </c>
      <c r="C8" s="151"/>
      <c r="D8" s="158"/>
    </row>
    <row r="9" spans="1:4" x14ac:dyDescent="0.45">
      <c r="A9" s="1">
        <v>45300</v>
      </c>
      <c r="B9" s="2">
        <v>6</v>
      </c>
      <c r="C9" s="151"/>
      <c r="D9" s="158"/>
    </row>
    <row r="10" spans="1:4" x14ac:dyDescent="0.45">
      <c r="A10" s="1">
        <v>45301</v>
      </c>
      <c r="B10" s="2">
        <v>4</v>
      </c>
      <c r="C10" s="151"/>
      <c r="D10" s="158"/>
    </row>
    <row r="11" spans="1:4" x14ac:dyDescent="0.45">
      <c r="A11" s="1">
        <v>45302</v>
      </c>
      <c r="B11" s="2">
        <v>6</v>
      </c>
      <c r="C11" s="151"/>
      <c r="D11" s="158"/>
    </row>
    <row r="12" spans="1:4" x14ac:dyDescent="0.45">
      <c r="A12" s="1">
        <v>45303</v>
      </c>
      <c r="B12" s="2">
        <v>6</v>
      </c>
      <c r="C12" s="151"/>
      <c r="D12" s="158"/>
    </row>
    <row r="13" spans="1:4" x14ac:dyDescent="0.45">
      <c r="A13" s="1">
        <v>45304</v>
      </c>
      <c r="B13" s="2">
        <v>2</v>
      </c>
      <c r="C13" s="151"/>
      <c r="D13" s="158"/>
    </row>
    <row r="14" spans="1:4" x14ac:dyDescent="0.45">
      <c r="A14" s="1">
        <v>45305</v>
      </c>
      <c r="B14" s="2">
        <v>4</v>
      </c>
      <c r="C14" s="151"/>
      <c r="D14" s="158"/>
    </row>
    <row r="15" spans="1:4" x14ac:dyDescent="0.45">
      <c r="A15" s="1">
        <v>45306</v>
      </c>
      <c r="B15" s="2">
        <v>6</v>
      </c>
      <c r="C15" s="151"/>
      <c r="D15" s="158"/>
    </row>
    <row r="16" spans="1:4" x14ac:dyDescent="0.45">
      <c r="A16" s="1">
        <v>45307</v>
      </c>
      <c r="B16" s="2">
        <v>0</v>
      </c>
      <c r="C16" s="151"/>
      <c r="D16" s="158"/>
    </row>
    <row r="17" spans="1:19" ht="14.35" thickBot="1" x14ac:dyDescent="0.5">
      <c r="A17" s="1">
        <v>45308</v>
      </c>
      <c r="B17" s="2">
        <v>6</v>
      </c>
      <c r="C17" s="151"/>
      <c r="D17" s="158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51"/>
      <c r="D18" s="158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51"/>
      <c r="D19" s="158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64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62">
        <f>AVERAGE(K19:K22)</f>
        <v>4.9297923618835746</v>
      </c>
    </row>
    <row r="20" spans="1:19" x14ac:dyDescent="0.45">
      <c r="A20" s="1">
        <v>45311</v>
      </c>
      <c r="B20" s="2">
        <v>6</v>
      </c>
      <c r="C20" s="151"/>
      <c r="D20" s="158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64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51"/>
    </row>
    <row r="21" spans="1:19" x14ac:dyDescent="0.45">
      <c r="A21" s="1">
        <v>45312</v>
      </c>
      <c r="B21" s="2">
        <v>6</v>
      </c>
      <c r="C21" s="151"/>
      <c r="D21" s="158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64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51"/>
    </row>
    <row r="22" spans="1:19" x14ac:dyDescent="0.45">
      <c r="A22" s="1">
        <v>45313</v>
      </c>
      <c r="B22" s="2">
        <v>4</v>
      </c>
      <c r="C22" s="151"/>
      <c r="D22" s="158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64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51"/>
    </row>
    <row r="23" spans="1:19" ht="14.35" thickBot="1" x14ac:dyDescent="0.5">
      <c r="A23" s="1">
        <v>45314</v>
      </c>
      <c r="B23" s="2">
        <v>4</v>
      </c>
      <c r="C23" s="151"/>
      <c r="D23" s="158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64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62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51"/>
      <c r="D24" s="158"/>
      <c r="F24" s="136" t="s">
        <v>6</v>
      </c>
      <c r="G24" s="137"/>
      <c r="H24" s="17">
        <f>SUM(H18:H23)</f>
        <v>366</v>
      </c>
      <c r="J24" s="10" t="s">
        <v>13</v>
      </c>
      <c r="K24" s="29">
        <f>C153</f>
        <v>5.333333333333333</v>
      </c>
      <c r="L24" s="164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51"/>
    </row>
    <row r="25" spans="1:19" x14ac:dyDescent="0.45">
      <c r="A25" s="1">
        <v>45316</v>
      </c>
      <c r="B25" s="2">
        <v>6</v>
      </c>
      <c r="C25" s="151"/>
      <c r="D25" s="158"/>
      <c r="J25" s="10" t="s">
        <v>14</v>
      </c>
      <c r="K25" s="29">
        <f>C183</f>
        <v>5.032258064516129</v>
      </c>
      <c r="L25" s="164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51"/>
    </row>
    <row r="26" spans="1:19" x14ac:dyDescent="0.45">
      <c r="A26" s="1">
        <v>45317</v>
      </c>
      <c r="B26" s="2">
        <v>10</v>
      </c>
      <c r="C26" s="151"/>
      <c r="D26" s="158"/>
      <c r="J26" s="10" t="s">
        <v>15</v>
      </c>
      <c r="K26" s="29">
        <f>C214</f>
        <v>4.967741935483871</v>
      </c>
      <c r="L26" s="164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51"/>
    </row>
    <row r="27" spans="1:19" x14ac:dyDescent="0.45">
      <c r="A27" s="1">
        <v>45318</v>
      </c>
      <c r="B27" s="2">
        <v>10</v>
      </c>
      <c r="C27" s="151"/>
      <c r="D27" s="158"/>
      <c r="F27" s="161" t="s">
        <v>23</v>
      </c>
      <c r="G27" s="161"/>
      <c r="H27" s="161"/>
      <c r="J27" s="10" t="s">
        <v>16</v>
      </c>
      <c r="K27" s="29">
        <f>C245</f>
        <v>5.2666666666666666</v>
      </c>
      <c r="L27" s="164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62">
        <f>AVERAGE(K27:K30)</f>
        <v>5.2806451612903231</v>
      </c>
    </row>
    <row r="28" spans="1:19" x14ac:dyDescent="0.45">
      <c r="A28" s="1">
        <v>45319</v>
      </c>
      <c r="B28" s="2">
        <v>10</v>
      </c>
      <c r="C28" s="151"/>
      <c r="D28" s="158"/>
      <c r="F28" s="163">
        <v>2024</v>
      </c>
      <c r="G28" s="163"/>
      <c r="H28" s="163"/>
      <c r="J28" s="10" t="s">
        <v>17</v>
      </c>
      <c r="K28" s="29">
        <f>C275</f>
        <v>5.612903225806452</v>
      </c>
      <c r="L28" s="164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51"/>
    </row>
    <row r="29" spans="1:19" x14ac:dyDescent="0.45">
      <c r="A29" s="1">
        <v>45320</v>
      </c>
      <c r="B29" s="2">
        <v>4</v>
      </c>
      <c r="C29" s="151"/>
      <c r="D29" s="158"/>
      <c r="J29" s="10" t="s">
        <v>18</v>
      </c>
      <c r="K29" s="29">
        <f>C306</f>
        <v>5.5333333333333332</v>
      </c>
      <c r="L29" s="164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51"/>
    </row>
    <row r="30" spans="1:19" ht="14.35" thickBot="1" x14ac:dyDescent="0.5">
      <c r="A30" s="1">
        <v>45321</v>
      </c>
      <c r="B30" s="2">
        <v>4</v>
      </c>
      <c r="C30" s="151"/>
      <c r="D30" s="158"/>
      <c r="J30" s="18" t="s">
        <v>19</v>
      </c>
      <c r="K30" s="30">
        <f>C336</f>
        <v>4.709677419354839</v>
      </c>
      <c r="L30" s="165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51"/>
    </row>
    <row r="31" spans="1:19" x14ac:dyDescent="0.45">
      <c r="A31" s="1">
        <v>45322</v>
      </c>
      <c r="B31" s="2">
        <v>4</v>
      </c>
      <c r="C31" s="151"/>
      <c r="D31" s="158"/>
    </row>
    <row r="32" spans="1:19" x14ac:dyDescent="0.45">
      <c r="A32" s="1">
        <v>45323</v>
      </c>
      <c r="B32" s="2">
        <v>6</v>
      </c>
      <c r="C32" s="151">
        <f>AVERAGE(B32:B60)</f>
        <v>4.4137931034482758</v>
      </c>
      <c r="D32" s="158"/>
    </row>
    <row r="33" spans="1:4" x14ac:dyDescent="0.45">
      <c r="A33" s="1">
        <v>45324</v>
      </c>
      <c r="B33" s="2">
        <v>6</v>
      </c>
      <c r="C33" s="151"/>
      <c r="D33" s="158"/>
    </row>
    <row r="34" spans="1:4" x14ac:dyDescent="0.45">
      <c r="A34" s="1">
        <v>45325</v>
      </c>
      <c r="B34" s="2">
        <v>6</v>
      </c>
      <c r="C34" s="151"/>
      <c r="D34" s="158"/>
    </row>
    <row r="35" spans="1:4" x14ac:dyDescent="0.45">
      <c r="A35" s="1">
        <v>45326</v>
      </c>
      <c r="B35" s="2">
        <v>4</v>
      </c>
      <c r="C35" s="151"/>
      <c r="D35" s="158"/>
    </row>
    <row r="36" spans="1:4" x14ac:dyDescent="0.45">
      <c r="A36" s="1">
        <v>45327</v>
      </c>
      <c r="B36" s="2">
        <v>2</v>
      </c>
      <c r="C36" s="151"/>
      <c r="D36" s="158"/>
    </row>
    <row r="37" spans="1:4" x14ac:dyDescent="0.45">
      <c r="A37" s="1">
        <v>45328</v>
      </c>
      <c r="B37" s="2">
        <v>6</v>
      </c>
      <c r="C37" s="151"/>
      <c r="D37" s="158"/>
    </row>
    <row r="38" spans="1:4" x14ac:dyDescent="0.45">
      <c r="A38" s="1">
        <v>45329</v>
      </c>
      <c r="B38" s="2">
        <v>4</v>
      </c>
      <c r="C38" s="151"/>
      <c r="D38" s="158"/>
    </row>
    <row r="39" spans="1:4" x14ac:dyDescent="0.45">
      <c r="A39" s="1">
        <v>45330</v>
      </c>
      <c r="B39" s="2">
        <v>6</v>
      </c>
      <c r="C39" s="151"/>
      <c r="D39" s="158"/>
    </row>
    <row r="40" spans="1:4" x14ac:dyDescent="0.45">
      <c r="A40" s="1">
        <v>45331</v>
      </c>
      <c r="B40" s="2">
        <v>6</v>
      </c>
      <c r="C40" s="151"/>
      <c r="D40" s="158"/>
    </row>
    <row r="41" spans="1:4" x14ac:dyDescent="0.45">
      <c r="A41" s="1">
        <v>45332</v>
      </c>
      <c r="B41" s="2">
        <v>4</v>
      </c>
      <c r="C41" s="151"/>
      <c r="D41" s="158"/>
    </row>
    <row r="42" spans="1:4" x14ac:dyDescent="0.45">
      <c r="A42" s="1">
        <v>45333</v>
      </c>
      <c r="B42" s="2">
        <v>4</v>
      </c>
      <c r="C42" s="151"/>
      <c r="D42" s="158"/>
    </row>
    <row r="43" spans="1:4" x14ac:dyDescent="0.45">
      <c r="A43" s="1">
        <v>45334</v>
      </c>
      <c r="B43" s="2">
        <v>4</v>
      </c>
      <c r="C43" s="151"/>
      <c r="D43" s="158"/>
    </row>
    <row r="44" spans="1:4" x14ac:dyDescent="0.45">
      <c r="A44" s="1">
        <v>45335</v>
      </c>
      <c r="B44" s="2">
        <v>6</v>
      </c>
      <c r="C44" s="151"/>
      <c r="D44" s="158"/>
    </row>
    <row r="45" spans="1:4" x14ac:dyDescent="0.45">
      <c r="A45" s="1">
        <v>45336</v>
      </c>
      <c r="B45" s="2">
        <v>10</v>
      </c>
      <c r="C45" s="151"/>
      <c r="D45" s="158"/>
    </row>
    <row r="46" spans="1:4" x14ac:dyDescent="0.45">
      <c r="A46" s="1">
        <v>45337</v>
      </c>
      <c r="B46" s="2">
        <v>6</v>
      </c>
      <c r="C46" s="151"/>
      <c r="D46" s="158"/>
    </row>
    <row r="47" spans="1:4" x14ac:dyDescent="0.45">
      <c r="A47" s="1">
        <v>45338</v>
      </c>
      <c r="B47" s="2">
        <v>2</v>
      </c>
      <c r="C47" s="151"/>
      <c r="D47" s="158"/>
    </row>
    <row r="48" spans="1:4" x14ac:dyDescent="0.45">
      <c r="A48" s="1">
        <v>45339</v>
      </c>
      <c r="B48" s="2">
        <v>4</v>
      </c>
      <c r="C48" s="151"/>
      <c r="D48" s="158"/>
    </row>
    <row r="49" spans="1:4" x14ac:dyDescent="0.45">
      <c r="A49" s="1">
        <v>45340</v>
      </c>
      <c r="B49" s="2">
        <v>4</v>
      </c>
      <c r="C49" s="151"/>
      <c r="D49" s="158"/>
    </row>
    <row r="50" spans="1:4" x14ac:dyDescent="0.45">
      <c r="A50" s="1">
        <v>45341</v>
      </c>
      <c r="B50" s="2">
        <v>4</v>
      </c>
      <c r="C50" s="151"/>
      <c r="D50" s="158"/>
    </row>
    <row r="51" spans="1:4" x14ac:dyDescent="0.45">
      <c r="A51" s="1">
        <v>45342</v>
      </c>
      <c r="B51" s="2">
        <v>0</v>
      </c>
      <c r="C51" s="151"/>
      <c r="D51" s="158"/>
    </row>
    <row r="52" spans="1:4" x14ac:dyDescent="0.45">
      <c r="A52" s="1">
        <v>45343</v>
      </c>
      <c r="B52" s="2">
        <v>0</v>
      </c>
      <c r="C52" s="151"/>
      <c r="D52" s="158"/>
    </row>
    <row r="53" spans="1:4" x14ac:dyDescent="0.45">
      <c r="A53" s="1">
        <v>45344</v>
      </c>
      <c r="B53" s="2">
        <v>2</v>
      </c>
      <c r="C53" s="151"/>
      <c r="D53" s="158"/>
    </row>
    <row r="54" spans="1:4" x14ac:dyDescent="0.45">
      <c r="A54" s="1">
        <v>45345</v>
      </c>
      <c r="B54" s="2">
        <v>4</v>
      </c>
      <c r="C54" s="151"/>
      <c r="D54" s="158"/>
    </row>
    <row r="55" spans="1:4" x14ac:dyDescent="0.45">
      <c r="A55" s="1">
        <v>45346</v>
      </c>
      <c r="B55" s="2">
        <v>4</v>
      </c>
      <c r="C55" s="151"/>
      <c r="D55" s="158"/>
    </row>
    <row r="56" spans="1:4" x14ac:dyDescent="0.45">
      <c r="A56" s="1">
        <v>45347</v>
      </c>
      <c r="B56" s="2">
        <v>6</v>
      </c>
      <c r="C56" s="151"/>
      <c r="D56" s="158"/>
    </row>
    <row r="57" spans="1:4" x14ac:dyDescent="0.45">
      <c r="A57" s="1">
        <v>45348</v>
      </c>
      <c r="B57" s="2">
        <v>4</v>
      </c>
      <c r="C57" s="151"/>
      <c r="D57" s="158"/>
    </row>
    <row r="58" spans="1:4" x14ac:dyDescent="0.45">
      <c r="A58" s="1">
        <v>45349</v>
      </c>
      <c r="B58" s="2">
        <v>4</v>
      </c>
      <c r="C58" s="151"/>
      <c r="D58" s="158"/>
    </row>
    <row r="59" spans="1:4" x14ac:dyDescent="0.45">
      <c r="A59" s="1">
        <v>45350</v>
      </c>
      <c r="B59" s="2">
        <v>4</v>
      </c>
      <c r="C59" s="151"/>
      <c r="D59" s="158"/>
    </row>
    <row r="60" spans="1:4" x14ac:dyDescent="0.45">
      <c r="A60" s="1">
        <v>45351</v>
      </c>
      <c r="B60" s="2">
        <v>6</v>
      </c>
      <c r="C60" s="151"/>
      <c r="D60" s="158"/>
    </row>
    <row r="61" spans="1:4" x14ac:dyDescent="0.45">
      <c r="A61" s="1">
        <v>45352</v>
      </c>
      <c r="B61" s="2">
        <v>6</v>
      </c>
      <c r="C61" s="151">
        <f>AVERAGE(B61:B91)</f>
        <v>5.5483870967741939</v>
      </c>
      <c r="D61" s="158"/>
    </row>
    <row r="62" spans="1:4" x14ac:dyDescent="0.45">
      <c r="A62" s="1">
        <v>45353</v>
      </c>
      <c r="B62" s="2">
        <v>6</v>
      </c>
      <c r="C62" s="151"/>
      <c r="D62" s="158"/>
    </row>
    <row r="63" spans="1:4" x14ac:dyDescent="0.45">
      <c r="A63" s="1">
        <v>45354</v>
      </c>
      <c r="B63" s="2">
        <v>8</v>
      </c>
      <c r="C63" s="151"/>
      <c r="D63" s="158"/>
    </row>
    <row r="64" spans="1:4" x14ac:dyDescent="0.45">
      <c r="A64" s="1">
        <v>45355</v>
      </c>
      <c r="B64" s="2">
        <v>6</v>
      </c>
      <c r="C64" s="151"/>
      <c r="D64" s="158"/>
    </row>
    <row r="65" spans="1:4" x14ac:dyDescent="0.45">
      <c r="A65" s="1">
        <v>45356</v>
      </c>
      <c r="B65" s="2">
        <v>4</v>
      </c>
      <c r="C65" s="151"/>
      <c r="D65" s="158"/>
    </row>
    <row r="66" spans="1:4" x14ac:dyDescent="0.45">
      <c r="A66" s="1">
        <v>45357</v>
      </c>
      <c r="B66" s="2">
        <v>4</v>
      </c>
      <c r="C66" s="151"/>
      <c r="D66" s="158"/>
    </row>
    <row r="67" spans="1:4" x14ac:dyDescent="0.45">
      <c r="A67" s="1">
        <v>45358</v>
      </c>
      <c r="B67" s="2">
        <v>6</v>
      </c>
      <c r="C67" s="151"/>
      <c r="D67" s="158"/>
    </row>
    <row r="68" spans="1:4" x14ac:dyDescent="0.45">
      <c r="A68" s="1">
        <v>45359</v>
      </c>
      <c r="B68" s="2">
        <v>6</v>
      </c>
      <c r="C68" s="151"/>
      <c r="D68" s="158"/>
    </row>
    <row r="69" spans="1:4" x14ac:dyDescent="0.45">
      <c r="A69" s="1">
        <v>45360</v>
      </c>
      <c r="B69" s="2">
        <v>6</v>
      </c>
      <c r="C69" s="151"/>
      <c r="D69" s="158"/>
    </row>
    <row r="70" spans="1:4" x14ac:dyDescent="0.45">
      <c r="A70" s="1">
        <v>45361</v>
      </c>
      <c r="B70" s="2">
        <v>6</v>
      </c>
      <c r="C70" s="151"/>
      <c r="D70" s="158"/>
    </row>
    <row r="71" spans="1:4" x14ac:dyDescent="0.45">
      <c r="A71" s="1">
        <v>45362</v>
      </c>
      <c r="B71" s="2">
        <v>4</v>
      </c>
      <c r="C71" s="151"/>
      <c r="D71" s="158"/>
    </row>
    <row r="72" spans="1:4" x14ac:dyDescent="0.45">
      <c r="A72" s="1">
        <v>45363</v>
      </c>
      <c r="B72" s="2">
        <v>6</v>
      </c>
      <c r="C72" s="151"/>
      <c r="D72" s="158"/>
    </row>
    <row r="73" spans="1:4" x14ac:dyDescent="0.45">
      <c r="A73" s="1">
        <v>45364</v>
      </c>
      <c r="B73" s="2">
        <v>6</v>
      </c>
      <c r="C73" s="151"/>
      <c r="D73" s="158"/>
    </row>
    <row r="74" spans="1:4" x14ac:dyDescent="0.45">
      <c r="A74" s="1">
        <v>45365</v>
      </c>
      <c r="B74" s="2">
        <v>4</v>
      </c>
      <c r="C74" s="151"/>
      <c r="D74" s="158"/>
    </row>
    <row r="75" spans="1:4" x14ac:dyDescent="0.45">
      <c r="A75" s="1">
        <v>45366</v>
      </c>
      <c r="B75" s="2">
        <v>6</v>
      </c>
      <c r="C75" s="151"/>
      <c r="D75" s="158"/>
    </row>
    <row r="76" spans="1:4" x14ac:dyDescent="0.45">
      <c r="A76" s="1">
        <v>45367</v>
      </c>
      <c r="B76" s="2">
        <v>6</v>
      </c>
      <c r="C76" s="151"/>
      <c r="D76" s="158"/>
    </row>
    <row r="77" spans="1:4" x14ac:dyDescent="0.45">
      <c r="A77" s="1">
        <v>45368</v>
      </c>
      <c r="B77" s="2">
        <v>4</v>
      </c>
      <c r="C77" s="151"/>
      <c r="D77" s="158"/>
    </row>
    <row r="78" spans="1:4" x14ac:dyDescent="0.45">
      <c r="A78" s="1">
        <v>45369</v>
      </c>
      <c r="B78" s="2">
        <v>6</v>
      </c>
      <c r="C78" s="151"/>
      <c r="D78" s="158"/>
    </row>
    <row r="79" spans="1:4" x14ac:dyDescent="0.45">
      <c r="A79" s="1">
        <v>45370</v>
      </c>
      <c r="B79" s="2">
        <v>2</v>
      </c>
      <c r="C79" s="151"/>
      <c r="D79" s="158"/>
    </row>
    <row r="80" spans="1:4" x14ac:dyDescent="0.45">
      <c r="A80" s="1">
        <v>45371</v>
      </c>
      <c r="B80" s="2">
        <v>8</v>
      </c>
      <c r="C80" s="151"/>
      <c r="D80" s="158"/>
    </row>
    <row r="81" spans="1:4" x14ac:dyDescent="0.45">
      <c r="A81" s="1">
        <v>45372</v>
      </c>
      <c r="B81" s="2">
        <v>6</v>
      </c>
      <c r="C81" s="151"/>
      <c r="D81" s="158"/>
    </row>
    <row r="82" spans="1:4" x14ac:dyDescent="0.45">
      <c r="A82" s="1">
        <v>45373</v>
      </c>
      <c r="B82" s="2">
        <v>8</v>
      </c>
      <c r="C82" s="151"/>
      <c r="D82" s="158"/>
    </row>
    <row r="83" spans="1:4" x14ac:dyDescent="0.45">
      <c r="A83" s="1">
        <v>45374</v>
      </c>
      <c r="B83" s="2">
        <v>6</v>
      </c>
      <c r="C83" s="151"/>
      <c r="D83" s="158"/>
    </row>
    <row r="84" spans="1:4" x14ac:dyDescent="0.45">
      <c r="A84" s="1">
        <v>45375</v>
      </c>
      <c r="B84" s="2">
        <v>2</v>
      </c>
      <c r="C84" s="151"/>
      <c r="D84" s="158"/>
    </row>
    <row r="85" spans="1:4" x14ac:dyDescent="0.45">
      <c r="A85" s="1">
        <v>45376</v>
      </c>
      <c r="B85" s="2">
        <v>8</v>
      </c>
      <c r="C85" s="151"/>
      <c r="D85" s="158"/>
    </row>
    <row r="86" spans="1:4" x14ac:dyDescent="0.45">
      <c r="A86" s="1">
        <v>45377</v>
      </c>
      <c r="B86" s="2">
        <v>6</v>
      </c>
      <c r="C86" s="151"/>
      <c r="D86" s="158"/>
    </row>
    <row r="87" spans="1:4" x14ac:dyDescent="0.45">
      <c r="A87" s="1">
        <v>45378</v>
      </c>
      <c r="B87" s="2">
        <v>4</v>
      </c>
      <c r="C87" s="151"/>
      <c r="D87" s="158"/>
    </row>
    <row r="88" spans="1:4" x14ac:dyDescent="0.45">
      <c r="A88" s="1">
        <v>45379</v>
      </c>
      <c r="B88" s="2">
        <v>6</v>
      </c>
      <c r="C88" s="151"/>
      <c r="D88" s="158"/>
    </row>
    <row r="89" spans="1:4" x14ac:dyDescent="0.45">
      <c r="A89" s="1">
        <v>45380</v>
      </c>
      <c r="B89" s="2">
        <v>4</v>
      </c>
      <c r="C89" s="151"/>
      <c r="D89" s="158"/>
    </row>
    <row r="90" spans="1:4" x14ac:dyDescent="0.45">
      <c r="A90" s="1">
        <v>45381</v>
      </c>
      <c r="B90" s="2">
        <v>6</v>
      </c>
      <c r="C90" s="151"/>
      <c r="D90" s="158"/>
    </row>
    <row r="91" spans="1:4" x14ac:dyDescent="0.45">
      <c r="A91" s="1">
        <v>45382</v>
      </c>
      <c r="B91" s="2">
        <v>6</v>
      </c>
      <c r="C91" s="151"/>
      <c r="D91" s="158"/>
    </row>
    <row r="92" spans="1:4" x14ac:dyDescent="0.45">
      <c r="A92" s="1">
        <v>45383</v>
      </c>
      <c r="B92" s="2">
        <v>4</v>
      </c>
      <c r="C92" s="151">
        <f>AVERAGE(B92:B121)</f>
        <v>4.4666666666666668</v>
      </c>
      <c r="D92" s="158"/>
    </row>
    <row r="93" spans="1:4" x14ac:dyDescent="0.45">
      <c r="A93" s="1">
        <v>45384</v>
      </c>
      <c r="B93" s="2">
        <v>4</v>
      </c>
      <c r="C93" s="151"/>
      <c r="D93" s="158"/>
    </row>
    <row r="94" spans="1:4" x14ac:dyDescent="0.45">
      <c r="A94" s="1">
        <v>45385</v>
      </c>
      <c r="B94" s="2">
        <v>4</v>
      </c>
      <c r="C94" s="151"/>
      <c r="D94" s="158"/>
    </row>
    <row r="95" spans="1:4" x14ac:dyDescent="0.45">
      <c r="A95" s="1">
        <v>45386</v>
      </c>
      <c r="B95" s="2">
        <v>4</v>
      </c>
      <c r="C95" s="151"/>
      <c r="D95" s="158"/>
    </row>
    <row r="96" spans="1:4" x14ac:dyDescent="0.45">
      <c r="A96" s="1">
        <v>45387</v>
      </c>
      <c r="B96" s="2">
        <v>0</v>
      </c>
      <c r="C96" s="151"/>
      <c r="D96" s="158"/>
    </row>
    <row r="97" spans="1:10" x14ac:dyDescent="0.45">
      <c r="A97" s="1">
        <v>45388</v>
      </c>
      <c r="B97" s="2">
        <v>2</v>
      </c>
      <c r="C97" s="151"/>
      <c r="D97" s="158"/>
    </row>
    <row r="98" spans="1:10" x14ac:dyDescent="0.45">
      <c r="A98" s="1">
        <v>45389</v>
      </c>
      <c r="B98" s="2">
        <v>4</v>
      </c>
      <c r="C98" s="151"/>
      <c r="D98" s="158"/>
    </row>
    <row r="99" spans="1:10" x14ac:dyDescent="0.45">
      <c r="A99" s="1">
        <v>45390</v>
      </c>
      <c r="B99" s="2">
        <v>4</v>
      </c>
      <c r="C99" s="151"/>
      <c r="D99" s="158"/>
    </row>
    <row r="100" spans="1:10" x14ac:dyDescent="0.45">
      <c r="A100" s="1">
        <v>45391</v>
      </c>
      <c r="B100" s="2">
        <v>6</v>
      </c>
      <c r="C100" s="151"/>
      <c r="D100" s="158"/>
    </row>
    <row r="101" spans="1:10" x14ac:dyDescent="0.45">
      <c r="A101" s="1">
        <v>45392</v>
      </c>
      <c r="B101" s="2">
        <v>2</v>
      </c>
      <c r="C101" s="151"/>
      <c r="D101" s="158"/>
    </row>
    <row r="102" spans="1:10" x14ac:dyDescent="0.45">
      <c r="A102" s="1">
        <v>45393</v>
      </c>
      <c r="B102" s="2">
        <v>0</v>
      </c>
      <c r="C102" s="151"/>
      <c r="D102" s="158"/>
    </row>
    <row r="103" spans="1:10" x14ac:dyDescent="0.45">
      <c r="A103" s="1">
        <v>45394</v>
      </c>
      <c r="B103" s="2">
        <v>6</v>
      </c>
      <c r="C103" s="151"/>
      <c r="D103" s="158"/>
    </row>
    <row r="104" spans="1:10" x14ac:dyDescent="0.45">
      <c r="A104" s="1">
        <v>45395</v>
      </c>
      <c r="B104" s="2">
        <v>6</v>
      </c>
      <c r="C104" s="151"/>
      <c r="D104" s="158"/>
    </row>
    <row r="105" spans="1:10" x14ac:dyDescent="0.45">
      <c r="A105" s="1">
        <v>45396</v>
      </c>
      <c r="B105" s="2">
        <v>4</v>
      </c>
      <c r="C105" s="151"/>
      <c r="D105" s="158"/>
    </row>
    <row r="106" spans="1:10" x14ac:dyDescent="0.45">
      <c r="A106" s="1">
        <v>45397</v>
      </c>
      <c r="B106" s="2">
        <v>6</v>
      </c>
      <c r="C106" s="151"/>
      <c r="D106" s="158"/>
    </row>
    <row r="107" spans="1:10" x14ac:dyDescent="0.45">
      <c r="A107" s="1">
        <v>45398</v>
      </c>
      <c r="B107" s="2">
        <v>4</v>
      </c>
      <c r="C107" s="151"/>
      <c r="D107" s="158"/>
    </row>
    <row r="108" spans="1:10" x14ac:dyDescent="0.45">
      <c r="A108" s="1">
        <v>45399</v>
      </c>
      <c r="B108" s="2">
        <v>8</v>
      </c>
      <c r="C108" s="151"/>
      <c r="D108" s="158"/>
      <c r="J108" s="3" t="s">
        <v>22</v>
      </c>
    </row>
    <row r="109" spans="1:10" x14ac:dyDescent="0.45">
      <c r="A109" s="1">
        <v>45400</v>
      </c>
      <c r="B109" s="2">
        <v>6</v>
      </c>
      <c r="C109" s="151"/>
      <c r="D109" s="158"/>
    </row>
    <row r="110" spans="1:10" x14ac:dyDescent="0.45">
      <c r="A110" s="1">
        <v>45401</v>
      </c>
      <c r="B110" s="2">
        <v>6</v>
      </c>
      <c r="C110" s="151"/>
      <c r="D110" s="158"/>
    </row>
    <row r="111" spans="1:10" x14ac:dyDescent="0.45">
      <c r="A111" s="1">
        <v>45402</v>
      </c>
      <c r="B111" s="2">
        <v>4</v>
      </c>
      <c r="C111" s="151"/>
      <c r="D111" s="158"/>
    </row>
    <row r="112" spans="1:10" x14ac:dyDescent="0.45">
      <c r="A112" s="1">
        <v>45403</v>
      </c>
      <c r="B112" s="2">
        <v>6</v>
      </c>
      <c r="C112" s="151"/>
      <c r="D112" s="158"/>
    </row>
    <row r="113" spans="1:4" x14ac:dyDescent="0.45">
      <c r="A113" s="1">
        <v>45404</v>
      </c>
      <c r="B113" s="2">
        <v>6</v>
      </c>
      <c r="C113" s="151"/>
      <c r="D113" s="158"/>
    </row>
    <row r="114" spans="1:4" x14ac:dyDescent="0.45">
      <c r="A114" s="1">
        <v>45405</v>
      </c>
      <c r="B114" s="2">
        <v>4</v>
      </c>
      <c r="C114" s="151"/>
      <c r="D114" s="158"/>
    </row>
    <row r="115" spans="1:4" x14ac:dyDescent="0.45">
      <c r="A115" s="1">
        <v>45406</v>
      </c>
      <c r="B115" s="2">
        <v>6</v>
      </c>
      <c r="C115" s="151"/>
      <c r="D115" s="158"/>
    </row>
    <row r="116" spans="1:4" x14ac:dyDescent="0.45">
      <c r="A116" s="1">
        <v>45407</v>
      </c>
      <c r="B116" s="2">
        <v>4</v>
      </c>
      <c r="C116" s="151"/>
      <c r="D116" s="158"/>
    </row>
    <row r="117" spans="1:4" x14ac:dyDescent="0.45">
      <c r="A117" s="1">
        <v>45408</v>
      </c>
      <c r="B117" s="2">
        <v>4</v>
      </c>
      <c r="C117" s="151"/>
      <c r="D117" s="158"/>
    </row>
    <row r="118" spans="1:4" x14ac:dyDescent="0.45">
      <c r="A118" s="1">
        <v>45409</v>
      </c>
      <c r="B118" s="2">
        <v>4</v>
      </c>
      <c r="C118" s="151"/>
      <c r="D118" s="158"/>
    </row>
    <row r="119" spans="1:4" x14ac:dyDescent="0.45">
      <c r="A119" s="1">
        <v>45410</v>
      </c>
      <c r="B119" s="2">
        <v>4</v>
      </c>
      <c r="C119" s="151"/>
      <c r="D119" s="158"/>
    </row>
    <row r="120" spans="1:4" x14ac:dyDescent="0.45">
      <c r="A120" s="1">
        <v>45411</v>
      </c>
      <c r="B120" s="2">
        <v>6</v>
      </c>
      <c r="C120" s="151"/>
      <c r="D120" s="158"/>
    </row>
    <row r="121" spans="1:4" x14ac:dyDescent="0.45">
      <c r="A121" s="1">
        <v>45412</v>
      </c>
      <c r="B121" s="2">
        <v>6</v>
      </c>
      <c r="C121" s="151"/>
      <c r="D121" s="158"/>
    </row>
    <row r="122" spans="1:4" x14ac:dyDescent="0.45">
      <c r="A122" s="1">
        <v>45413</v>
      </c>
      <c r="B122" s="2">
        <v>8</v>
      </c>
      <c r="C122" s="159">
        <f>AVERAGE(B122:B152)</f>
        <v>6.129032258064516</v>
      </c>
      <c r="D122" s="158"/>
    </row>
    <row r="123" spans="1:4" x14ac:dyDescent="0.45">
      <c r="A123" s="1">
        <v>45414</v>
      </c>
      <c r="B123" s="2">
        <v>6</v>
      </c>
      <c r="C123" s="160"/>
      <c r="D123" s="158"/>
    </row>
    <row r="124" spans="1:4" x14ac:dyDescent="0.45">
      <c r="A124" s="1">
        <v>45415</v>
      </c>
      <c r="B124" s="2">
        <v>6</v>
      </c>
      <c r="C124" s="160"/>
      <c r="D124" s="158"/>
    </row>
    <row r="125" spans="1:4" x14ac:dyDescent="0.45">
      <c r="A125" s="1">
        <v>45416</v>
      </c>
      <c r="B125" s="2">
        <v>10</v>
      </c>
      <c r="C125" s="160"/>
      <c r="D125" s="158"/>
    </row>
    <row r="126" spans="1:4" x14ac:dyDescent="0.45">
      <c r="A126" s="1">
        <v>45417</v>
      </c>
      <c r="B126" s="2">
        <v>6</v>
      </c>
      <c r="C126" s="160"/>
      <c r="D126" s="158"/>
    </row>
    <row r="127" spans="1:4" x14ac:dyDescent="0.45">
      <c r="A127" s="1">
        <v>45418</v>
      </c>
      <c r="B127" s="2">
        <v>4</v>
      </c>
      <c r="C127" s="160"/>
      <c r="D127" s="158"/>
    </row>
    <row r="128" spans="1:4" x14ac:dyDescent="0.45">
      <c r="A128" s="1">
        <v>45419</v>
      </c>
      <c r="B128" s="2">
        <v>6</v>
      </c>
      <c r="C128" s="160"/>
      <c r="D128" s="158"/>
    </row>
    <row r="129" spans="1:4" x14ac:dyDescent="0.45">
      <c r="A129" s="1">
        <v>45420</v>
      </c>
      <c r="B129" s="2">
        <v>6</v>
      </c>
      <c r="C129" s="160"/>
      <c r="D129" s="158"/>
    </row>
    <row r="130" spans="1:4" x14ac:dyDescent="0.45">
      <c r="A130" s="1">
        <v>45421</v>
      </c>
      <c r="B130" s="2">
        <v>6</v>
      </c>
      <c r="C130" s="160"/>
      <c r="D130" s="158"/>
    </row>
    <row r="131" spans="1:4" x14ac:dyDescent="0.45">
      <c r="A131" s="1">
        <v>45422</v>
      </c>
      <c r="B131" s="2">
        <v>8</v>
      </c>
      <c r="C131" s="160"/>
      <c r="D131" s="158"/>
    </row>
    <row r="132" spans="1:4" x14ac:dyDescent="0.45">
      <c r="A132" s="1">
        <v>45423</v>
      </c>
      <c r="B132" s="2">
        <v>8</v>
      </c>
      <c r="C132" s="160"/>
      <c r="D132" s="158"/>
    </row>
    <row r="133" spans="1:4" x14ac:dyDescent="0.45">
      <c r="A133" s="1">
        <v>45424</v>
      </c>
      <c r="B133" s="2">
        <v>6</v>
      </c>
      <c r="C133" s="160"/>
      <c r="D133" s="158"/>
    </row>
    <row r="134" spans="1:4" x14ac:dyDescent="0.45">
      <c r="A134" s="1">
        <v>45425</v>
      </c>
      <c r="B134" s="2">
        <v>6</v>
      </c>
      <c r="C134" s="160"/>
      <c r="D134" s="158"/>
    </row>
    <row r="135" spans="1:4" x14ac:dyDescent="0.45">
      <c r="A135" s="1">
        <v>45426</v>
      </c>
      <c r="B135" s="2">
        <v>6</v>
      </c>
      <c r="C135" s="160"/>
      <c r="D135" s="158"/>
    </row>
    <row r="136" spans="1:4" x14ac:dyDescent="0.45">
      <c r="A136" s="1">
        <v>45427</v>
      </c>
      <c r="B136" s="2">
        <v>6</v>
      </c>
      <c r="C136" s="160"/>
      <c r="D136" s="158"/>
    </row>
    <row r="137" spans="1:4" x14ac:dyDescent="0.45">
      <c r="A137" s="1">
        <v>45428</v>
      </c>
      <c r="B137" s="2">
        <v>4</v>
      </c>
      <c r="C137" s="160"/>
      <c r="D137" s="158"/>
    </row>
    <row r="138" spans="1:4" x14ac:dyDescent="0.45">
      <c r="A138" s="1">
        <v>45429</v>
      </c>
      <c r="B138" s="2">
        <v>4</v>
      </c>
      <c r="C138" s="160"/>
      <c r="D138" s="158"/>
    </row>
    <row r="139" spans="1:4" x14ac:dyDescent="0.45">
      <c r="A139" s="1">
        <v>45430</v>
      </c>
      <c r="B139" s="2">
        <v>6</v>
      </c>
      <c r="C139" s="160"/>
      <c r="D139" s="158"/>
    </row>
    <row r="140" spans="1:4" x14ac:dyDescent="0.45">
      <c r="A140" s="1">
        <v>45431</v>
      </c>
      <c r="B140" s="2">
        <v>4</v>
      </c>
      <c r="C140" s="160"/>
      <c r="D140" s="158"/>
    </row>
    <row r="141" spans="1:4" x14ac:dyDescent="0.45">
      <c r="A141" s="1">
        <v>45432</v>
      </c>
      <c r="B141" s="2">
        <v>4</v>
      </c>
      <c r="C141" s="160"/>
      <c r="D141" s="158"/>
    </row>
    <row r="142" spans="1:4" x14ac:dyDescent="0.45">
      <c r="A142" s="1">
        <v>45433</v>
      </c>
      <c r="B142" s="2">
        <v>6</v>
      </c>
      <c r="C142" s="160"/>
      <c r="D142" s="158"/>
    </row>
    <row r="143" spans="1:4" x14ac:dyDescent="0.45">
      <c r="A143" s="1">
        <v>45434</v>
      </c>
      <c r="B143" s="2">
        <v>6</v>
      </c>
      <c r="C143" s="160"/>
      <c r="D143" s="158"/>
    </row>
    <row r="144" spans="1:4" x14ac:dyDescent="0.45">
      <c r="A144" s="1">
        <v>45435</v>
      </c>
      <c r="B144" s="2">
        <v>8</v>
      </c>
      <c r="C144" s="160"/>
      <c r="D144" s="158"/>
    </row>
    <row r="145" spans="1:4" x14ac:dyDescent="0.45">
      <c r="A145" s="1">
        <v>45436</v>
      </c>
      <c r="B145" s="2">
        <v>8</v>
      </c>
      <c r="C145" s="160"/>
      <c r="D145" s="158"/>
    </row>
    <row r="146" spans="1:4" x14ac:dyDescent="0.45">
      <c r="A146" s="1">
        <v>45437</v>
      </c>
      <c r="B146" s="2">
        <v>8</v>
      </c>
      <c r="C146" s="160"/>
      <c r="D146" s="158"/>
    </row>
    <row r="147" spans="1:4" x14ac:dyDescent="0.45">
      <c r="A147" s="1">
        <v>45438</v>
      </c>
      <c r="B147" s="2">
        <v>6</v>
      </c>
      <c r="C147" s="160"/>
      <c r="D147" s="158"/>
    </row>
    <row r="148" spans="1:4" x14ac:dyDescent="0.45">
      <c r="A148" s="1">
        <v>45439</v>
      </c>
      <c r="B148" s="2">
        <v>4</v>
      </c>
      <c r="C148" s="160"/>
      <c r="D148" s="158"/>
    </row>
    <row r="149" spans="1:4" x14ac:dyDescent="0.45">
      <c r="A149" s="1">
        <v>45440</v>
      </c>
      <c r="B149" s="2">
        <v>6</v>
      </c>
      <c r="C149" s="160"/>
      <c r="D149" s="158"/>
    </row>
    <row r="150" spans="1:4" x14ac:dyDescent="0.45">
      <c r="A150" s="1">
        <v>45441</v>
      </c>
      <c r="B150" s="2">
        <v>6</v>
      </c>
      <c r="C150" s="160"/>
      <c r="D150" s="158"/>
    </row>
    <row r="151" spans="1:4" x14ac:dyDescent="0.45">
      <c r="A151" s="1">
        <v>45442</v>
      </c>
      <c r="B151" s="2">
        <v>6</v>
      </c>
      <c r="C151" s="160"/>
      <c r="D151" s="158"/>
    </row>
    <row r="152" spans="1:4" x14ac:dyDescent="0.45">
      <c r="A152" s="1">
        <v>45443</v>
      </c>
      <c r="B152" s="2">
        <v>6</v>
      </c>
      <c r="C152" s="150"/>
      <c r="D152" s="158"/>
    </row>
    <row r="153" spans="1:4" x14ac:dyDescent="0.45">
      <c r="A153" s="1">
        <v>45444</v>
      </c>
      <c r="B153" s="2">
        <v>6</v>
      </c>
      <c r="C153" s="159">
        <f>AVERAGE(B153:B182)</f>
        <v>5.333333333333333</v>
      </c>
      <c r="D153" s="158"/>
    </row>
    <row r="154" spans="1:4" x14ac:dyDescent="0.45">
      <c r="A154" s="1">
        <v>45445</v>
      </c>
      <c r="B154" s="2">
        <v>6</v>
      </c>
      <c r="C154" s="160"/>
      <c r="D154" s="158"/>
    </row>
    <row r="155" spans="1:4" x14ac:dyDescent="0.45">
      <c r="A155" s="1">
        <v>45446</v>
      </c>
      <c r="B155" s="2">
        <v>4</v>
      </c>
      <c r="C155" s="160"/>
      <c r="D155" s="158"/>
    </row>
    <row r="156" spans="1:4" x14ac:dyDescent="0.45">
      <c r="A156" s="1">
        <v>45447</v>
      </c>
      <c r="B156" s="2">
        <v>8</v>
      </c>
      <c r="C156" s="160"/>
      <c r="D156" s="158"/>
    </row>
    <row r="157" spans="1:4" x14ac:dyDescent="0.45">
      <c r="A157" s="1">
        <v>45448</v>
      </c>
      <c r="B157" s="2">
        <v>10</v>
      </c>
      <c r="C157" s="160"/>
      <c r="D157" s="158"/>
    </row>
    <row r="158" spans="1:4" x14ac:dyDescent="0.45">
      <c r="A158" s="1">
        <v>45449</v>
      </c>
      <c r="B158" s="2">
        <v>6</v>
      </c>
      <c r="C158" s="160"/>
      <c r="D158" s="158"/>
    </row>
    <row r="159" spans="1:4" x14ac:dyDescent="0.45">
      <c r="A159" s="1">
        <v>45450</v>
      </c>
      <c r="B159" s="2">
        <v>4</v>
      </c>
      <c r="C159" s="160"/>
      <c r="D159" s="158"/>
    </row>
    <row r="160" spans="1:4" x14ac:dyDescent="0.45">
      <c r="A160" s="1">
        <v>45451</v>
      </c>
      <c r="B160" s="2">
        <v>6</v>
      </c>
      <c r="C160" s="160"/>
      <c r="D160" s="158"/>
    </row>
    <row r="161" spans="1:4" x14ac:dyDescent="0.45">
      <c r="A161" s="1">
        <v>45452</v>
      </c>
      <c r="B161" s="2">
        <v>6</v>
      </c>
      <c r="C161" s="160"/>
      <c r="D161" s="158"/>
    </row>
    <row r="162" spans="1:4" x14ac:dyDescent="0.45">
      <c r="A162" s="1">
        <v>45453</v>
      </c>
      <c r="B162" s="2">
        <v>6</v>
      </c>
      <c r="C162" s="160"/>
      <c r="D162" s="158"/>
    </row>
    <row r="163" spans="1:4" x14ac:dyDescent="0.45">
      <c r="A163" s="1">
        <v>45454</v>
      </c>
      <c r="B163" s="2">
        <v>0</v>
      </c>
      <c r="C163" s="160"/>
      <c r="D163" s="158"/>
    </row>
    <row r="164" spans="1:4" x14ac:dyDescent="0.45">
      <c r="A164" s="1">
        <v>45455</v>
      </c>
      <c r="B164" s="2">
        <v>4</v>
      </c>
      <c r="C164" s="160"/>
      <c r="D164" s="158"/>
    </row>
    <row r="165" spans="1:4" x14ac:dyDescent="0.45">
      <c r="A165" s="1">
        <v>45456</v>
      </c>
      <c r="B165" s="2">
        <v>4</v>
      </c>
      <c r="C165" s="160"/>
      <c r="D165" s="158"/>
    </row>
    <row r="166" spans="1:4" x14ac:dyDescent="0.45">
      <c r="A166" s="1">
        <v>45457</v>
      </c>
      <c r="B166" s="2">
        <v>4</v>
      </c>
      <c r="C166" s="160"/>
      <c r="D166" s="158"/>
    </row>
    <row r="167" spans="1:4" x14ac:dyDescent="0.45">
      <c r="A167" s="1">
        <v>45458</v>
      </c>
      <c r="B167" s="2">
        <v>6</v>
      </c>
      <c r="C167" s="160"/>
      <c r="D167" s="158"/>
    </row>
    <row r="168" spans="1:4" x14ac:dyDescent="0.45">
      <c r="A168" s="1">
        <v>45459</v>
      </c>
      <c r="B168" s="2">
        <v>6</v>
      </c>
      <c r="C168" s="160"/>
      <c r="D168" s="158"/>
    </row>
    <row r="169" spans="1:4" x14ac:dyDescent="0.45">
      <c r="A169" s="1">
        <v>45460</v>
      </c>
      <c r="B169" s="2">
        <v>4</v>
      </c>
      <c r="C169" s="160"/>
      <c r="D169" s="158"/>
    </row>
    <row r="170" spans="1:4" x14ac:dyDescent="0.45">
      <c r="A170" s="1">
        <v>45461</v>
      </c>
      <c r="B170" s="2">
        <v>4</v>
      </c>
      <c r="C170" s="160"/>
      <c r="D170" s="158"/>
    </row>
    <row r="171" spans="1:4" x14ac:dyDescent="0.45">
      <c r="A171" s="1">
        <v>45462</v>
      </c>
      <c r="B171" s="2">
        <v>10</v>
      </c>
      <c r="C171" s="160"/>
      <c r="D171" s="158"/>
    </row>
    <row r="172" spans="1:4" x14ac:dyDescent="0.45">
      <c r="A172" s="1">
        <v>45463</v>
      </c>
      <c r="B172" s="2">
        <v>2</v>
      </c>
      <c r="C172" s="160"/>
      <c r="D172" s="158"/>
    </row>
    <row r="173" spans="1:4" x14ac:dyDescent="0.45">
      <c r="A173" s="1">
        <v>45464</v>
      </c>
      <c r="B173" s="2">
        <v>2</v>
      </c>
      <c r="C173" s="160"/>
      <c r="D173" s="158"/>
    </row>
    <row r="174" spans="1:4" x14ac:dyDescent="0.45">
      <c r="A174" s="1">
        <v>45465</v>
      </c>
      <c r="B174" s="2">
        <v>4</v>
      </c>
      <c r="C174" s="160"/>
      <c r="D174" s="158"/>
    </row>
    <row r="175" spans="1:4" x14ac:dyDescent="0.45">
      <c r="A175" s="1">
        <v>45466</v>
      </c>
      <c r="B175" s="2">
        <v>4</v>
      </c>
      <c r="C175" s="160"/>
      <c r="D175" s="158"/>
    </row>
    <row r="176" spans="1:4" x14ac:dyDescent="0.45">
      <c r="A176" s="1">
        <v>45467</v>
      </c>
      <c r="B176" s="2">
        <v>6</v>
      </c>
      <c r="C176" s="160"/>
      <c r="D176" s="158"/>
    </row>
    <row r="177" spans="1:4" x14ac:dyDescent="0.45">
      <c r="A177" s="1">
        <v>45468</v>
      </c>
      <c r="B177" s="2">
        <v>4</v>
      </c>
      <c r="C177" s="160"/>
      <c r="D177" s="158"/>
    </row>
    <row r="178" spans="1:4" x14ac:dyDescent="0.45">
      <c r="A178" s="1">
        <v>45469</v>
      </c>
      <c r="B178" s="2">
        <v>4</v>
      </c>
      <c r="C178" s="160"/>
      <c r="D178" s="158"/>
    </row>
    <row r="179" spans="1:4" x14ac:dyDescent="0.45">
      <c r="A179" s="1">
        <v>45470</v>
      </c>
      <c r="B179" s="2">
        <v>6</v>
      </c>
      <c r="C179" s="160"/>
      <c r="D179" s="158"/>
    </row>
    <row r="180" spans="1:4" x14ac:dyDescent="0.45">
      <c r="A180" s="1">
        <v>45471</v>
      </c>
      <c r="B180" s="2">
        <v>10</v>
      </c>
      <c r="C180" s="160"/>
      <c r="D180" s="158"/>
    </row>
    <row r="181" spans="1:4" x14ac:dyDescent="0.45">
      <c r="A181" s="1">
        <v>45472</v>
      </c>
      <c r="B181" s="2">
        <v>8</v>
      </c>
      <c r="C181" s="160"/>
      <c r="D181" s="158"/>
    </row>
    <row r="182" spans="1:4" x14ac:dyDescent="0.45">
      <c r="A182" s="1">
        <v>45473</v>
      </c>
      <c r="B182" s="2">
        <v>6</v>
      </c>
      <c r="C182" s="150"/>
      <c r="D182" s="158"/>
    </row>
    <row r="183" spans="1:4" x14ac:dyDescent="0.45">
      <c r="A183" s="1">
        <v>45474</v>
      </c>
      <c r="B183" s="2">
        <v>6</v>
      </c>
      <c r="C183" s="159">
        <f>AVERAGE(B183:B213)</f>
        <v>5.032258064516129</v>
      </c>
      <c r="D183" s="158"/>
    </row>
    <row r="184" spans="1:4" x14ac:dyDescent="0.45">
      <c r="A184" s="1">
        <v>45475</v>
      </c>
      <c r="B184" s="2">
        <v>4</v>
      </c>
      <c r="C184" s="160"/>
      <c r="D184" s="158"/>
    </row>
    <row r="185" spans="1:4" x14ac:dyDescent="0.45">
      <c r="A185" s="1">
        <v>45476</v>
      </c>
      <c r="B185" s="2">
        <v>2</v>
      </c>
      <c r="C185" s="160"/>
      <c r="D185" s="158"/>
    </row>
    <row r="186" spans="1:4" x14ac:dyDescent="0.45">
      <c r="A186" s="1">
        <v>45477</v>
      </c>
      <c r="B186" s="2">
        <v>4</v>
      </c>
      <c r="C186" s="160"/>
      <c r="D186" s="158"/>
    </row>
    <row r="187" spans="1:4" x14ac:dyDescent="0.45">
      <c r="A187" s="1">
        <v>45478</v>
      </c>
      <c r="B187" s="2">
        <v>4</v>
      </c>
      <c r="C187" s="160"/>
      <c r="D187" s="158"/>
    </row>
    <row r="188" spans="1:4" x14ac:dyDescent="0.45">
      <c r="A188" s="1">
        <v>45479</v>
      </c>
      <c r="B188" s="2">
        <v>10</v>
      </c>
      <c r="C188" s="160"/>
      <c r="D188" s="158"/>
    </row>
    <row r="189" spans="1:4" x14ac:dyDescent="0.45">
      <c r="A189" s="1">
        <v>45480</v>
      </c>
      <c r="B189" s="2">
        <v>6</v>
      </c>
      <c r="C189" s="160"/>
      <c r="D189" s="158"/>
    </row>
    <row r="190" spans="1:4" x14ac:dyDescent="0.45">
      <c r="A190" s="1">
        <v>45481</v>
      </c>
      <c r="B190" s="2">
        <v>4</v>
      </c>
      <c r="C190" s="160"/>
      <c r="D190" s="158"/>
    </row>
    <row r="191" spans="1:4" x14ac:dyDescent="0.45">
      <c r="A191" s="1">
        <v>45482</v>
      </c>
      <c r="B191" s="2">
        <v>4</v>
      </c>
      <c r="C191" s="160"/>
      <c r="D191" s="158"/>
    </row>
    <row r="192" spans="1:4" x14ac:dyDescent="0.45">
      <c r="A192" s="1">
        <v>45483</v>
      </c>
      <c r="B192" s="2">
        <v>4</v>
      </c>
      <c r="C192" s="160"/>
      <c r="D192" s="158"/>
    </row>
    <row r="193" spans="1:4" x14ac:dyDescent="0.45">
      <c r="A193" s="1">
        <v>45484</v>
      </c>
      <c r="B193" s="2">
        <v>6</v>
      </c>
      <c r="C193" s="160"/>
      <c r="D193" s="158"/>
    </row>
    <row r="194" spans="1:4" x14ac:dyDescent="0.45">
      <c r="A194" s="1">
        <v>45485</v>
      </c>
      <c r="B194" s="2">
        <v>4</v>
      </c>
      <c r="C194" s="160"/>
      <c r="D194" s="158"/>
    </row>
    <row r="195" spans="1:4" x14ac:dyDescent="0.45">
      <c r="A195" s="1">
        <v>45486</v>
      </c>
      <c r="B195" s="2">
        <v>10</v>
      </c>
      <c r="C195" s="160"/>
      <c r="D195" s="158"/>
    </row>
    <row r="196" spans="1:4" x14ac:dyDescent="0.45">
      <c r="A196" s="1">
        <v>45487</v>
      </c>
      <c r="B196" s="2">
        <v>6</v>
      </c>
      <c r="C196" s="160"/>
      <c r="D196" s="158"/>
    </row>
    <row r="197" spans="1:4" x14ac:dyDescent="0.45">
      <c r="A197" s="1">
        <v>45488</v>
      </c>
      <c r="B197" s="2">
        <v>4</v>
      </c>
      <c r="C197" s="160"/>
      <c r="D197" s="158"/>
    </row>
    <row r="198" spans="1:4" x14ac:dyDescent="0.45">
      <c r="A198" s="1">
        <v>45489</v>
      </c>
      <c r="B198" s="2">
        <v>4</v>
      </c>
      <c r="C198" s="160"/>
      <c r="D198" s="158"/>
    </row>
    <row r="199" spans="1:4" x14ac:dyDescent="0.45">
      <c r="A199" s="1">
        <v>45490</v>
      </c>
      <c r="B199" s="2">
        <v>6</v>
      </c>
      <c r="C199" s="160"/>
      <c r="D199" s="158"/>
    </row>
    <row r="200" spans="1:4" x14ac:dyDescent="0.45">
      <c r="A200" s="1">
        <v>45491</v>
      </c>
      <c r="B200" s="2">
        <v>4</v>
      </c>
      <c r="C200" s="160"/>
      <c r="D200" s="158"/>
    </row>
    <row r="201" spans="1:4" x14ac:dyDescent="0.45">
      <c r="A201" s="1">
        <v>45492</v>
      </c>
      <c r="B201" s="2">
        <v>2</v>
      </c>
      <c r="C201" s="160"/>
      <c r="D201" s="158"/>
    </row>
    <row r="202" spans="1:4" x14ac:dyDescent="0.45">
      <c r="A202" s="1">
        <v>45493</v>
      </c>
      <c r="B202" s="2">
        <v>8</v>
      </c>
      <c r="C202" s="160"/>
      <c r="D202" s="158"/>
    </row>
    <row r="203" spans="1:4" x14ac:dyDescent="0.45">
      <c r="A203" s="1">
        <v>45494</v>
      </c>
      <c r="B203" s="2">
        <v>6</v>
      </c>
      <c r="C203" s="160"/>
      <c r="D203" s="158"/>
    </row>
    <row r="204" spans="1:4" x14ac:dyDescent="0.45">
      <c r="A204" s="1">
        <v>45495</v>
      </c>
      <c r="B204" s="2">
        <v>4</v>
      </c>
      <c r="C204" s="160"/>
      <c r="D204" s="158"/>
    </row>
    <row r="205" spans="1:4" x14ac:dyDescent="0.45">
      <c r="A205" s="1">
        <v>45496</v>
      </c>
      <c r="B205" s="2">
        <v>4</v>
      </c>
      <c r="C205" s="160"/>
      <c r="D205" s="158"/>
    </row>
    <row r="206" spans="1:4" x14ac:dyDescent="0.45">
      <c r="A206" s="1">
        <v>45497</v>
      </c>
      <c r="B206" s="2">
        <v>2</v>
      </c>
      <c r="C206" s="160"/>
      <c r="D206" s="158"/>
    </row>
    <row r="207" spans="1:4" x14ac:dyDescent="0.45">
      <c r="A207" s="1">
        <v>45498</v>
      </c>
      <c r="B207" s="2">
        <v>4</v>
      </c>
      <c r="C207" s="160"/>
      <c r="D207" s="158"/>
    </row>
    <row r="208" spans="1:4" x14ac:dyDescent="0.45">
      <c r="A208" s="1">
        <v>45499</v>
      </c>
      <c r="B208" s="2">
        <v>4</v>
      </c>
      <c r="C208" s="160"/>
      <c r="D208" s="158"/>
    </row>
    <row r="209" spans="1:4" x14ac:dyDescent="0.45">
      <c r="A209" s="1">
        <v>45500</v>
      </c>
      <c r="B209" s="2">
        <v>6</v>
      </c>
      <c r="C209" s="160"/>
      <c r="D209" s="158"/>
    </row>
    <row r="210" spans="1:4" x14ac:dyDescent="0.45">
      <c r="A210" s="1">
        <v>45501</v>
      </c>
      <c r="B210" s="2">
        <v>6</v>
      </c>
      <c r="C210" s="160"/>
      <c r="D210" s="158"/>
    </row>
    <row r="211" spans="1:4" x14ac:dyDescent="0.45">
      <c r="A211" s="1">
        <v>45502</v>
      </c>
      <c r="B211" s="2">
        <v>6</v>
      </c>
      <c r="C211" s="160"/>
      <c r="D211" s="158"/>
    </row>
    <row r="212" spans="1:4" x14ac:dyDescent="0.45">
      <c r="A212" s="1">
        <v>45503</v>
      </c>
      <c r="B212" s="2">
        <v>6</v>
      </c>
      <c r="C212" s="160"/>
      <c r="D212" s="158"/>
    </row>
    <row r="213" spans="1:4" x14ac:dyDescent="0.45">
      <c r="A213" s="1">
        <v>45504</v>
      </c>
      <c r="B213" s="2">
        <v>6</v>
      </c>
      <c r="C213" s="150"/>
      <c r="D213" s="158"/>
    </row>
    <row r="214" spans="1:4" x14ac:dyDescent="0.45">
      <c r="A214" s="1">
        <v>45505</v>
      </c>
      <c r="B214" s="2">
        <v>6</v>
      </c>
      <c r="C214" s="159">
        <f>AVERAGE(B214:B244)</f>
        <v>4.967741935483871</v>
      </c>
      <c r="D214" s="158"/>
    </row>
    <row r="215" spans="1:4" x14ac:dyDescent="0.45">
      <c r="A215" s="1">
        <v>45506</v>
      </c>
      <c r="B215" s="2">
        <v>6</v>
      </c>
      <c r="C215" s="160"/>
      <c r="D215" s="158"/>
    </row>
    <row r="216" spans="1:4" x14ac:dyDescent="0.45">
      <c r="A216" s="1">
        <v>45507</v>
      </c>
      <c r="B216" s="2">
        <v>6</v>
      </c>
      <c r="C216" s="160"/>
      <c r="D216" s="158"/>
    </row>
    <row r="217" spans="1:4" x14ac:dyDescent="0.45">
      <c r="A217" s="1">
        <v>45508</v>
      </c>
      <c r="B217" s="2">
        <v>8</v>
      </c>
      <c r="C217" s="160"/>
      <c r="D217" s="158"/>
    </row>
    <row r="218" spans="1:4" x14ac:dyDescent="0.45">
      <c r="A218" s="1">
        <v>45509</v>
      </c>
      <c r="B218" s="2">
        <v>4</v>
      </c>
      <c r="C218" s="160"/>
      <c r="D218" s="158"/>
    </row>
    <row r="219" spans="1:4" x14ac:dyDescent="0.45">
      <c r="A219" s="1">
        <v>45510</v>
      </c>
      <c r="B219" s="2">
        <v>4</v>
      </c>
      <c r="C219" s="160"/>
      <c r="D219" s="158"/>
    </row>
    <row r="220" spans="1:4" x14ac:dyDescent="0.45">
      <c r="A220" s="1">
        <v>45511</v>
      </c>
      <c r="B220" s="2">
        <v>6</v>
      </c>
      <c r="C220" s="160"/>
      <c r="D220" s="158"/>
    </row>
    <row r="221" spans="1:4" x14ac:dyDescent="0.45">
      <c r="A221" s="1">
        <v>45512</v>
      </c>
      <c r="B221" s="2">
        <v>4</v>
      </c>
      <c r="C221" s="160"/>
      <c r="D221" s="158"/>
    </row>
    <row r="222" spans="1:4" x14ac:dyDescent="0.45">
      <c r="A222" s="1">
        <v>45513</v>
      </c>
      <c r="B222" s="2">
        <v>6</v>
      </c>
      <c r="C222" s="160"/>
      <c r="D222" s="158"/>
    </row>
    <row r="223" spans="1:4" x14ac:dyDescent="0.45">
      <c r="A223" s="1">
        <v>45514</v>
      </c>
      <c r="B223" s="2">
        <v>6</v>
      </c>
      <c r="C223" s="160"/>
      <c r="D223" s="158"/>
    </row>
    <row r="224" spans="1:4" x14ac:dyDescent="0.45">
      <c r="A224" s="1">
        <v>45515</v>
      </c>
      <c r="B224" s="2">
        <v>6</v>
      </c>
      <c r="C224" s="160"/>
      <c r="D224" s="158"/>
    </row>
    <row r="225" spans="1:4" x14ac:dyDescent="0.45">
      <c r="A225" s="1">
        <v>45516</v>
      </c>
      <c r="B225" s="2">
        <v>6</v>
      </c>
      <c r="C225" s="160"/>
      <c r="D225" s="158"/>
    </row>
    <row r="226" spans="1:4" x14ac:dyDescent="0.45">
      <c r="A226" s="1">
        <v>45517</v>
      </c>
      <c r="B226" s="2">
        <v>4</v>
      </c>
      <c r="C226" s="160"/>
      <c r="D226" s="158"/>
    </row>
    <row r="227" spans="1:4" x14ac:dyDescent="0.45">
      <c r="A227" s="1">
        <v>45518</v>
      </c>
      <c r="B227" s="2">
        <v>2</v>
      </c>
      <c r="C227" s="160"/>
      <c r="D227" s="158"/>
    </row>
    <row r="228" spans="1:4" x14ac:dyDescent="0.45">
      <c r="A228" s="1">
        <v>45519</v>
      </c>
      <c r="B228" s="2">
        <v>2</v>
      </c>
      <c r="C228" s="160"/>
      <c r="D228" s="158"/>
    </row>
    <row r="229" spans="1:4" x14ac:dyDescent="0.45">
      <c r="A229" s="1">
        <v>45520</v>
      </c>
      <c r="B229" s="2">
        <v>4</v>
      </c>
      <c r="C229" s="160"/>
      <c r="D229" s="158"/>
    </row>
    <row r="230" spans="1:4" x14ac:dyDescent="0.45">
      <c r="A230" s="1">
        <v>45521</v>
      </c>
      <c r="B230" s="2">
        <v>6</v>
      </c>
      <c r="C230" s="160"/>
      <c r="D230" s="158"/>
    </row>
    <row r="231" spans="1:4" x14ac:dyDescent="0.45">
      <c r="A231" s="1">
        <v>45522</v>
      </c>
      <c r="B231" s="2">
        <v>8</v>
      </c>
      <c r="C231" s="160"/>
      <c r="D231" s="158"/>
    </row>
    <row r="232" spans="1:4" x14ac:dyDescent="0.45">
      <c r="A232" s="1">
        <v>45523</v>
      </c>
      <c r="B232" s="2">
        <v>4</v>
      </c>
      <c r="C232" s="160"/>
      <c r="D232" s="158"/>
    </row>
    <row r="233" spans="1:4" x14ac:dyDescent="0.45">
      <c r="A233" s="1">
        <v>45524</v>
      </c>
      <c r="B233" s="2">
        <v>4</v>
      </c>
      <c r="C233" s="160"/>
      <c r="D233" s="158"/>
    </row>
    <row r="234" spans="1:4" x14ac:dyDescent="0.45">
      <c r="A234" s="1">
        <v>45525</v>
      </c>
      <c r="B234" s="2">
        <v>4</v>
      </c>
      <c r="C234" s="160"/>
      <c r="D234" s="158"/>
    </row>
    <row r="235" spans="1:4" x14ac:dyDescent="0.45">
      <c r="A235" s="1">
        <v>45526</v>
      </c>
      <c r="B235" s="2">
        <v>4</v>
      </c>
      <c r="C235" s="160"/>
      <c r="D235" s="158"/>
    </row>
    <row r="236" spans="1:4" x14ac:dyDescent="0.45">
      <c r="A236" s="1">
        <v>45527</v>
      </c>
      <c r="B236" s="2">
        <v>6</v>
      </c>
      <c r="C236" s="160"/>
      <c r="D236" s="158"/>
    </row>
    <row r="237" spans="1:4" x14ac:dyDescent="0.45">
      <c r="A237" s="1">
        <v>45528</v>
      </c>
      <c r="B237" s="2">
        <v>4</v>
      </c>
      <c r="C237" s="160"/>
      <c r="D237" s="158"/>
    </row>
    <row r="238" spans="1:4" x14ac:dyDescent="0.45">
      <c r="A238" s="1">
        <v>45529</v>
      </c>
      <c r="B238" s="2">
        <v>4</v>
      </c>
      <c r="C238" s="160"/>
      <c r="D238" s="158"/>
    </row>
    <row r="239" spans="1:4" x14ac:dyDescent="0.45">
      <c r="A239" s="1">
        <v>45530</v>
      </c>
      <c r="B239" s="2">
        <v>6</v>
      </c>
      <c r="C239" s="160"/>
      <c r="D239" s="158"/>
    </row>
    <row r="240" spans="1:4" x14ac:dyDescent="0.45">
      <c r="A240" s="1">
        <v>45531</v>
      </c>
      <c r="B240" s="2">
        <v>2</v>
      </c>
      <c r="C240" s="160"/>
      <c r="D240" s="158"/>
    </row>
    <row r="241" spans="1:4" x14ac:dyDescent="0.45">
      <c r="A241" s="1">
        <v>45532</v>
      </c>
      <c r="B241" s="2">
        <v>6</v>
      </c>
      <c r="C241" s="160"/>
      <c r="D241" s="158"/>
    </row>
    <row r="242" spans="1:4" x14ac:dyDescent="0.45">
      <c r="A242" s="1">
        <v>45533</v>
      </c>
      <c r="B242" s="2">
        <v>6</v>
      </c>
      <c r="C242" s="160"/>
      <c r="D242" s="158"/>
    </row>
    <row r="243" spans="1:4" x14ac:dyDescent="0.45">
      <c r="A243" s="1">
        <v>45534</v>
      </c>
      <c r="B243" s="2">
        <v>4</v>
      </c>
      <c r="C243" s="160"/>
      <c r="D243" s="158"/>
    </row>
    <row r="244" spans="1:4" x14ac:dyDescent="0.45">
      <c r="A244" s="1">
        <v>45535</v>
      </c>
      <c r="B244" s="2">
        <v>6</v>
      </c>
      <c r="C244" s="150"/>
      <c r="D244" s="158"/>
    </row>
    <row r="245" spans="1:4" x14ac:dyDescent="0.45">
      <c r="A245" s="1">
        <v>45536</v>
      </c>
      <c r="B245" s="2">
        <v>4</v>
      </c>
      <c r="C245" s="159">
        <f>AVERAGE(B245:B274)</f>
        <v>5.2666666666666666</v>
      </c>
      <c r="D245" s="158"/>
    </row>
    <row r="246" spans="1:4" x14ac:dyDescent="0.45">
      <c r="A246" s="1">
        <v>45537</v>
      </c>
      <c r="B246" s="2">
        <v>4</v>
      </c>
      <c r="C246" s="160"/>
      <c r="D246" s="158"/>
    </row>
    <row r="247" spans="1:4" x14ac:dyDescent="0.45">
      <c r="A247" s="1">
        <v>45538</v>
      </c>
      <c r="B247" s="2">
        <v>6</v>
      </c>
      <c r="C247" s="160"/>
      <c r="D247" s="158"/>
    </row>
    <row r="248" spans="1:4" x14ac:dyDescent="0.45">
      <c r="A248" s="1">
        <v>45539</v>
      </c>
      <c r="B248" s="2">
        <v>4</v>
      </c>
      <c r="C248" s="160"/>
      <c r="D248" s="158"/>
    </row>
    <row r="249" spans="1:4" x14ac:dyDescent="0.45">
      <c r="A249" s="1">
        <v>45540</v>
      </c>
      <c r="B249" s="2">
        <v>6</v>
      </c>
      <c r="C249" s="160"/>
      <c r="D249" s="158"/>
    </row>
    <row r="250" spans="1:4" x14ac:dyDescent="0.45">
      <c r="A250" s="1">
        <v>45541</v>
      </c>
      <c r="B250" s="2">
        <v>4</v>
      </c>
      <c r="C250" s="160"/>
      <c r="D250" s="158"/>
    </row>
    <row r="251" spans="1:4" x14ac:dyDescent="0.45">
      <c r="A251" s="1">
        <v>45542</v>
      </c>
      <c r="B251" s="2">
        <v>4</v>
      </c>
      <c r="C251" s="160"/>
      <c r="D251" s="158"/>
    </row>
    <row r="252" spans="1:4" x14ac:dyDescent="0.45">
      <c r="A252" s="1">
        <v>45543</v>
      </c>
      <c r="B252" s="2">
        <v>6</v>
      </c>
      <c r="C252" s="160"/>
      <c r="D252" s="158"/>
    </row>
    <row r="253" spans="1:4" x14ac:dyDescent="0.45">
      <c r="A253" s="1">
        <v>45544</v>
      </c>
      <c r="B253" s="2">
        <v>4</v>
      </c>
      <c r="C253" s="160"/>
      <c r="D253" s="158"/>
    </row>
    <row r="254" spans="1:4" x14ac:dyDescent="0.45">
      <c r="A254" s="1">
        <v>45545</v>
      </c>
      <c r="B254" s="2">
        <v>4</v>
      </c>
      <c r="C254" s="160"/>
      <c r="D254" s="158"/>
    </row>
    <row r="255" spans="1:4" x14ac:dyDescent="0.45">
      <c r="A255" s="1">
        <v>45546</v>
      </c>
      <c r="B255" s="2">
        <v>6</v>
      </c>
      <c r="C255" s="160"/>
      <c r="D255" s="158"/>
    </row>
    <row r="256" spans="1:4" x14ac:dyDescent="0.45">
      <c r="A256" s="1">
        <v>45547</v>
      </c>
      <c r="B256" s="2">
        <v>6</v>
      </c>
      <c r="C256" s="160"/>
      <c r="D256" s="158"/>
    </row>
    <row r="257" spans="1:4" x14ac:dyDescent="0.45">
      <c r="A257" s="1">
        <v>45548</v>
      </c>
      <c r="B257" s="2">
        <v>10</v>
      </c>
      <c r="C257" s="160"/>
      <c r="D257" s="158"/>
    </row>
    <row r="258" spans="1:4" x14ac:dyDescent="0.45">
      <c r="A258" s="1">
        <v>45549</v>
      </c>
      <c r="B258" s="2">
        <v>8</v>
      </c>
      <c r="C258" s="160"/>
      <c r="D258" s="158"/>
    </row>
    <row r="259" spans="1:4" x14ac:dyDescent="0.45">
      <c r="A259" s="1">
        <v>45550</v>
      </c>
      <c r="B259" s="2">
        <v>6</v>
      </c>
      <c r="C259" s="160"/>
      <c r="D259" s="158"/>
    </row>
    <row r="260" spans="1:4" x14ac:dyDescent="0.45">
      <c r="A260" s="1">
        <v>45551</v>
      </c>
      <c r="B260" s="2">
        <v>6</v>
      </c>
      <c r="C260" s="160"/>
      <c r="D260" s="158"/>
    </row>
    <row r="261" spans="1:4" x14ac:dyDescent="0.45">
      <c r="A261" s="1">
        <v>45552</v>
      </c>
      <c r="B261" s="2">
        <v>4</v>
      </c>
      <c r="C261" s="160"/>
      <c r="D261" s="158"/>
    </row>
    <row r="262" spans="1:4" x14ac:dyDescent="0.45">
      <c r="A262" s="1">
        <v>45553</v>
      </c>
      <c r="B262" s="2">
        <v>2</v>
      </c>
      <c r="C262" s="160"/>
      <c r="D262" s="158"/>
    </row>
    <row r="263" spans="1:4" x14ac:dyDescent="0.45">
      <c r="A263" s="1">
        <v>45554</v>
      </c>
      <c r="B263" s="2">
        <v>4</v>
      </c>
      <c r="C263" s="160"/>
      <c r="D263" s="158"/>
    </row>
    <row r="264" spans="1:4" x14ac:dyDescent="0.45">
      <c r="A264" s="1">
        <v>45555</v>
      </c>
      <c r="B264" s="2">
        <v>4</v>
      </c>
      <c r="C264" s="160"/>
      <c r="D264" s="158"/>
    </row>
    <row r="265" spans="1:4" x14ac:dyDescent="0.45">
      <c r="A265" s="1">
        <v>45556</v>
      </c>
      <c r="B265" s="2">
        <v>6</v>
      </c>
      <c r="C265" s="160"/>
      <c r="D265" s="158"/>
    </row>
    <row r="266" spans="1:4" x14ac:dyDescent="0.45">
      <c r="A266" s="1">
        <v>45557</v>
      </c>
      <c r="B266" s="2">
        <v>6</v>
      </c>
      <c r="C266" s="160"/>
      <c r="D266" s="158"/>
    </row>
    <row r="267" spans="1:4" x14ac:dyDescent="0.45">
      <c r="A267" s="1">
        <v>45558</v>
      </c>
      <c r="B267" s="2">
        <v>4</v>
      </c>
      <c r="C267" s="160"/>
      <c r="D267" s="158"/>
    </row>
    <row r="268" spans="1:4" x14ac:dyDescent="0.45">
      <c r="A268" s="1">
        <v>45559</v>
      </c>
      <c r="B268" s="2">
        <v>2</v>
      </c>
      <c r="C268" s="160"/>
      <c r="D268" s="158"/>
    </row>
    <row r="269" spans="1:4" x14ac:dyDescent="0.45">
      <c r="A269" s="1">
        <v>45560</v>
      </c>
      <c r="B269" s="2">
        <v>6</v>
      </c>
      <c r="C269" s="160"/>
      <c r="D269" s="158"/>
    </row>
    <row r="270" spans="1:4" x14ac:dyDescent="0.45">
      <c r="A270" s="1">
        <v>45561</v>
      </c>
      <c r="B270" s="2">
        <v>8</v>
      </c>
      <c r="C270" s="160"/>
      <c r="D270" s="158"/>
    </row>
    <row r="271" spans="1:4" x14ac:dyDescent="0.45">
      <c r="A271" s="1">
        <v>45562</v>
      </c>
      <c r="B271" s="2">
        <v>4</v>
      </c>
      <c r="C271" s="160"/>
      <c r="D271" s="158"/>
    </row>
    <row r="272" spans="1:4" x14ac:dyDescent="0.45">
      <c r="A272" s="1">
        <v>45563</v>
      </c>
      <c r="B272" s="2">
        <v>6</v>
      </c>
      <c r="C272" s="160"/>
      <c r="D272" s="158"/>
    </row>
    <row r="273" spans="1:4" x14ac:dyDescent="0.45">
      <c r="A273" s="1">
        <v>45564</v>
      </c>
      <c r="B273" s="2">
        <v>8</v>
      </c>
      <c r="C273" s="160"/>
      <c r="D273" s="158"/>
    </row>
    <row r="274" spans="1:4" x14ac:dyDescent="0.45">
      <c r="A274" s="1">
        <v>45565</v>
      </c>
      <c r="B274" s="2">
        <v>6</v>
      </c>
      <c r="C274" s="150"/>
      <c r="D274" s="158"/>
    </row>
    <row r="275" spans="1:4" x14ac:dyDescent="0.45">
      <c r="A275" s="1">
        <v>45566</v>
      </c>
      <c r="B275" s="2">
        <v>4</v>
      </c>
      <c r="C275" s="159">
        <f>AVERAGE(B275:B305)</f>
        <v>5.612903225806452</v>
      </c>
      <c r="D275" s="158"/>
    </row>
    <row r="276" spans="1:4" x14ac:dyDescent="0.45">
      <c r="A276" s="1">
        <v>45567</v>
      </c>
      <c r="B276" s="2">
        <v>6</v>
      </c>
      <c r="C276" s="160"/>
      <c r="D276" s="158"/>
    </row>
    <row r="277" spans="1:4" x14ac:dyDescent="0.45">
      <c r="A277" s="1">
        <v>45568</v>
      </c>
      <c r="B277" s="2">
        <v>6</v>
      </c>
      <c r="C277" s="160"/>
      <c r="D277" s="158"/>
    </row>
    <row r="278" spans="1:4" x14ac:dyDescent="0.45">
      <c r="A278" s="1">
        <v>45569</v>
      </c>
      <c r="B278" s="2">
        <v>6</v>
      </c>
      <c r="C278" s="160"/>
      <c r="D278" s="158"/>
    </row>
    <row r="279" spans="1:4" x14ac:dyDescent="0.45">
      <c r="A279" s="1">
        <v>45570</v>
      </c>
      <c r="B279" s="2">
        <v>2</v>
      </c>
      <c r="C279" s="160"/>
      <c r="D279" s="158"/>
    </row>
    <row r="280" spans="1:4" x14ac:dyDescent="0.45">
      <c r="A280" s="1">
        <v>45571</v>
      </c>
      <c r="B280" s="2">
        <v>4</v>
      </c>
      <c r="C280" s="160"/>
      <c r="D280" s="158"/>
    </row>
    <row r="281" spans="1:4" x14ac:dyDescent="0.45">
      <c r="A281" s="1">
        <v>45572</v>
      </c>
      <c r="B281" s="2">
        <v>0</v>
      </c>
      <c r="C281" s="160"/>
      <c r="D281" s="158"/>
    </row>
    <row r="282" spans="1:4" x14ac:dyDescent="0.45">
      <c r="A282" s="1">
        <v>45573</v>
      </c>
      <c r="B282" s="2">
        <v>2</v>
      </c>
      <c r="C282" s="160"/>
      <c r="D282" s="158"/>
    </row>
    <row r="283" spans="1:4" x14ac:dyDescent="0.45">
      <c r="A283" s="1">
        <v>45574</v>
      </c>
      <c r="B283" s="2">
        <v>6</v>
      </c>
      <c r="C283" s="160"/>
      <c r="D283" s="158"/>
    </row>
    <row r="284" spans="1:4" x14ac:dyDescent="0.45">
      <c r="A284" s="1">
        <v>45575</v>
      </c>
      <c r="B284" s="2">
        <v>6</v>
      </c>
      <c r="C284" s="160"/>
      <c r="D284" s="158"/>
    </row>
    <row r="285" spans="1:4" x14ac:dyDescent="0.45">
      <c r="A285" s="1">
        <v>45576</v>
      </c>
      <c r="B285" s="2">
        <v>8</v>
      </c>
      <c r="C285" s="160"/>
      <c r="D285" s="158"/>
    </row>
    <row r="286" spans="1:4" x14ac:dyDescent="0.45">
      <c r="A286" s="1">
        <v>45577</v>
      </c>
      <c r="B286" s="2">
        <v>8</v>
      </c>
      <c r="C286" s="160"/>
      <c r="D286" s="158"/>
    </row>
    <row r="287" spans="1:4" x14ac:dyDescent="0.45">
      <c r="A287" s="1">
        <v>45578</v>
      </c>
      <c r="B287" s="2">
        <v>6</v>
      </c>
      <c r="C287" s="160"/>
      <c r="D287" s="158"/>
    </row>
    <row r="288" spans="1:4" x14ac:dyDescent="0.45">
      <c r="A288" s="1">
        <v>45579</v>
      </c>
      <c r="B288" s="2">
        <v>6</v>
      </c>
      <c r="C288" s="160"/>
      <c r="D288" s="158"/>
    </row>
    <row r="289" spans="1:4" x14ac:dyDescent="0.45">
      <c r="A289" s="1">
        <v>45580</v>
      </c>
      <c r="B289" s="2">
        <v>6</v>
      </c>
      <c r="C289" s="160"/>
      <c r="D289" s="158"/>
    </row>
    <row r="290" spans="1:4" x14ac:dyDescent="0.45">
      <c r="A290" s="1">
        <v>45581</v>
      </c>
      <c r="B290" s="2">
        <v>4</v>
      </c>
      <c r="C290" s="160"/>
      <c r="D290" s="158"/>
    </row>
    <row r="291" spans="1:4" x14ac:dyDescent="0.45">
      <c r="A291" s="1">
        <v>45582</v>
      </c>
      <c r="B291" s="2">
        <v>6</v>
      </c>
      <c r="C291" s="160"/>
      <c r="D291" s="158"/>
    </row>
    <row r="292" spans="1:4" x14ac:dyDescent="0.45">
      <c r="A292" s="1">
        <v>45583</v>
      </c>
      <c r="B292" s="2">
        <v>8</v>
      </c>
      <c r="C292" s="160"/>
      <c r="D292" s="158"/>
    </row>
    <row r="293" spans="1:4" x14ac:dyDescent="0.45">
      <c r="A293" s="1">
        <v>45584</v>
      </c>
      <c r="B293" s="2">
        <v>6</v>
      </c>
      <c r="C293" s="160"/>
      <c r="D293" s="158"/>
    </row>
    <row r="294" spans="1:4" x14ac:dyDescent="0.45">
      <c r="A294" s="1">
        <v>45585</v>
      </c>
      <c r="B294" s="2">
        <v>6</v>
      </c>
      <c r="C294" s="160"/>
      <c r="D294" s="158"/>
    </row>
    <row r="295" spans="1:4" x14ac:dyDescent="0.45">
      <c r="A295" s="1">
        <v>45586</v>
      </c>
      <c r="B295" s="2">
        <v>6</v>
      </c>
      <c r="C295" s="160"/>
      <c r="D295" s="158"/>
    </row>
    <row r="296" spans="1:4" x14ac:dyDescent="0.45">
      <c r="A296" s="1">
        <v>45587</v>
      </c>
      <c r="B296" s="2">
        <v>6</v>
      </c>
      <c r="C296" s="160"/>
      <c r="D296" s="158"/>
    </row>
    <row r="297" spans="1:4" x14ac:dyDescent="0.45">
      <c r="A297" s="1">
        <v>45588</v>
      </c>
      <c r="B297" s="2">
        <v>4</v>
      </c>
      <c r="C297" s="160"/>
      <c r="D297" s="158"/>
    </row>
    <row r="298" spans="1:4" x14ac:dyDescent="0.45">
      <c r="A298" s="1">
        <v>45589</v>
      </c>
      <c r="B298" s="2">
        <v>4</v>
      </c>
      <c r="C298" s="160"/>
      <c r="D298" s="158"/>
    </row>
    <row r="299" spans="1:4" x14ac:dyDescent="0.45">
      <c r="A299" s="1">
        <v>45590</v>
      </c>
      <c r="B299" s="2">
        <v>6</v>
      </c>
      <c r="C299" s="160"/>
      <c r="D299" s="158"/>
    </row>
    <row r="300" spans="1:4" x14ac:dyDescent="0.45">
      <c r="A300" s="1">
        <v>45591</v>
      </c>
      <c r="B300" s="2">
        <v>6</v>
      </c>
      <c r="C300" s="160"/>
      <c r="D300" s="158"/>
    </row>
    <row r="301" spans="1:4" x14ac:dyDescent="0.45">
      <c r="A301" s="1">
        <v>45592</v>
      </c>
      <c r="B301" s="2">
        <v>4</v>
      </c>
      <c r="C301" s="160"/>
      <c r="D301" s="158"/>
    </row>
    <row r="302" spans="1:4" x14ac:dyDescent="0.45">
      <c r="A302" s="1">
        <v>45593</v>
      </c>
      <c r="B302" s="2">
        <v>6</v>
      </c>
      <c r="C302" s="160"/>
      <c r="D302" s="158"/>
    </row>
    <row r="303" spans="1:4" x14ac:dyDescent="0.45">
      <c r="A303" s="1">
        <v>45594</v>
      </c>
      <c r="B303" s="2">
        <v>8</v>
      </c>
      <c r="C303" s="160"/>
      <c r="D303" s="158"/>
    </row>
    <row r="304" spans="1:4" x14ac:dyDescent="0.45">
      <c r="A304" s="1">
        <v>45595</v>
      </c>
      <c r="B304" s="2">
        <v>8</v>
      </c>
      <c r="C304" s="160"/>
      <c r="D304" s="158"/>
    </row>
    <row r="305" spans="1:15" x14ac:dyDescent="0.45">
      <c r="A305" s="1">
        <v>45596</v>
      </c>
      <c r="B305" s="2">
        <v>10</v>
      </c>
      <c r="C305" s="150"/>
      <c r="D305" s="158"/>
    </row>
    <row r="306" spans="1:15" x14ac:dyDescent="0.45">
      <c r="A306" s="1">
        <v>45597</v>
      </c>
      <c r="B306" s="2">
        <v>6</v>
      </c>
      <c r="C306" s="159">
        <f>AVERAGE(B306:B335)</f>
        <v>5.5333333333333332</v>
      </c>
      <c r="D306" s="158"/>
    </row>
    <row r="307" spans="1:15" x14ac:dyDescent="0.45">
      <c r="A307" s="1">
        <v>45598</v>
      </c>
      <c r="B307" s="2">
        <v>2</v>
      </c>
      <c r="C307" s="160"/>
      <c r="D307" s="158"/>
    </row>
    <row r="308" spans="1:15" x14ac:dyDescent="0.45">
      <c r="A308" s="1">
        <v>45599</v>
      </c>
      <c r="B308" s="2">
        <v>0</v>
      </c>
      <c r="C308" s="160"/>
      <c r="D308" s="158"/>
    </row>
    <row r="309" spans="1:15" x14ac:dyDescent="0.45">
      <c r="A309" s="1">
        <v>45600</v>
      </c>
      <c r="B309" s="2">
        <v>4</v>
      </c>
      <c r="C309" s="160"/>
      <c r="D309" s="158"/>
    </row>
    <row r="310" spans="1:15" x14ac:dyDescent="0.45">
      <c r="A310" s="1">
        <v>45601</v>
      </c>
      <c r="B310" s="2">
        <v>6</v>
      </c>
      <c r="C310" s="160"/>
      <c r="D310" s="158"/>
    </row>
    <row r="311" spans="1:15" x14ac:dyDescent="0.45">
      <c r="A311" s="1">
        <v>45602</v>
      </c>
      <c r="B311" s="2">
        <v>6</v>
      </c>
      <c r="C311" s="160"/>
      <c r="D311" s="158"/>
    </row>
    <row r="312" spans="1:15" x14ac:dyDescent="0.45">
      <c r="A312" s="1">
        <v>45603</v>
      </c>
      <c r="B312" s="2">
        <v>6</v>
      </c>
      <c r="C312" s="160"/>
      <c r="D312" s="158"/>
    </row>
    <row r="313" spans="1:15" x14ac:dyDescent="0.45">
      <c r="A313" s="1">
        <v>45604</v>
      </c>
      <c r="B313" s="2">
        <v>8</v>
      </c>
      <c r="C313" s="160"/>
      <c r="D313" s="158"/>
    </row>
    <row r="314" spans="1:15" x14ac:dyDescent="0.45">
      <c r="A314" s="1">
        <v>45605</v>
      </c>
      <c r="B314" s="2">
        <v>6</v>
      </c>
      <c r="C314" s="160"/>
      <c r="D314" s="158"/>
    </row>
    <row r="315" spans="1:15" x14ac:dyDescent="0.45">
      <c r="A315" s="1">
        <v>45606</v>
      </c>
      <c r="B315" s="2">
        <v>8</v>
      </c>
      <c r="C315" s="160"/>
      <c r="D315" s="158"/>
    </row>
    <row r="316" spans="1:15" x14ac:dyDescent="0.45">
      <c r="A316" s="1">
        <v>45607</v>
      </c>
      <c r="B316" s="2">
        <v>8</v>
      </c>
      <c r="C316" s="160"/>
      <c r="D316" s="158"/>
      <c r="M316" s="3"/>
      <c r="O316" s="3"/>
    </row>
    <row r="317" spans="1:15" x14ac:dyDescent="0.45">
      <c r="A317" s="1">
        <v>45608</v>
      </c>
      <c r="B317" s="2">
        <v>2</v>
      </c>
      <c r="C317" s="160"/>
      <c r="D317" s="158"/>
      <c r="M317" s="3"/>
      <c r="O317" s="3"/>
    </row>
    <row r="318" spans="1:15" x14ac:dyDescent="0.45">
      <c r="A318" s="1">
        <v>45609</v>
      </c>
      <c r="B318" s="2">
        <v>6</v>
      </c>
      <c r="C318" s="160"/>
      <c r="D318" s="158"/>
      <c r="M318" s="3"/>
      <c r="O318" s="3"/>
    </row>
    <row r="319" spans="1:15" x14ac:dyDescent="0.45">
      <c r="A319" s="1">
        <v>45610</v>
      </c>
      <c r="B319" s="2">
        <v>8</v>
      </c>
      <c r="C319" s="160"/>
      <c r="D319" s="158"/>
    </row>
    <row r="320" spans="1:15" x14ac:dyDescent="0.45">
      <c r="A320" s="1">
        <v>45611</v>
      </c>
      <c r="B320" s="2">
        <v>8</v>
      </c>
      <c r="C320" s="160"/>
      <c r="D320" s="158"/>
    </row>
    <row r="321" spans="1:4" x14ac:dyDescent="0.45">
      <c r="A321" s="1">
        <v>45612</v>
      </c>
      <c r="B321" s="2">
        <v>6</v>
      </c>
      <c r="C321" s="160"/>
      <c r="D321" s="158"/>
    </row>
    <row r="322" spans="1:4" x14ac:dyDescent="0.45">
      <c r="A322" s="1">
        <v>45613</v>
      </c>
      <c r="B322" s="2">
        <v>6</v>
      </c>
      <c r="C322" s="160"/>
      <c r="D322" s="158"/>
    </row>
    <row r="323" spans="1:4" x14ac:dyDescent="0.45">
      <c r="A323" s="1">
        <v>45614</v>
      </c>
      <c r="B323" s="2">
        <v>4</v>
      </c>
      <c r="C323" s="160"/>
      <c r="D323" s="158"/>
    </row>
    <row r="324" spans="1:4" x14ac:dyDescent="0.45">
      <c r="A324" s="1">
        <v>45615</v>
      </c>
      <c r="B324" s="2">
        <v>8</v>
      </c>
      <c r="C324" s="160"/>
      <c r="D324" s="158"/>
    </row>
    <row r="325" spans="1:4" x14ac:dyDescent="0.45">
      <c r="A325" s="1">
        <v>45616</v>
      </c>
      <c r="B325" s="2">
        <v>6</v>
      </c>
      <c r="C325" s="160"/>
      <c r="D325" s="158"/>
    </row>
    <row r="326" spans="1:4" x14ac:dyDescent="0.45">
      <c r="A326" s="1">
        <v>45617</v>
      </c>
      <c r="B326" s="2">
        <v>4</v>
      </c>
      <c r="C326" s="160"/>
      <c r="D326" s="158"/>
    </row>
    <row r="327" spans="1:4" x14ac:dyDescent="0.45">
      <c r="A327" s="1">
        <v>45618</v>
      </c>
      <c r="B327" s="2">
        <v>4</v>
      </c>
      <c r="C327" s="160"/>
      <c r="D327" s="158"/>
    </row>
    <row r="328" spans="1:4" x14ac:dyDescent="0.45">
      <c r="A328" s="1">
        <v>45619</v>
      </c>
      <c r="B328" s="2">
        <v>6</v>
      </c>
      <c r="C328" s="160"/>
      <c r="D328" s="158"/>
    </row>
    <row r="329" spans="1:4" x14ac:dyDescent="0.45">
      <c r="A329" s="1">
        <v>45620</v>
      </c>
      <c r="B329" s="2">
        <v>8</v>
      </c>
      <c r="C329" s="160"/>
      <c r="D329" s="158"/>
    </row>
    <row r="330" spans="1:4" x14ac:dyDescent="0.45">
      <c r="A330" s="1">
        <v>45621</v>
      </c>
      <c r="B330" s="2">
        <v>4</v>
      </c>
      <c r="C330" s="160"/>
      <c r="D330" s="158"/>
    </row>
    <row r="331" spans="1:4" x14ac:dyDescent="0.45">
      <c r="A331" s="1">
        <v>45622</v>
      </c>
      <c r="B331" s="2">
        <v>6</v>
      </c>
      <c r="C331" s="160"/>
      <c r="D331" s="158"/>
    </row>
    <row r="332" spans="1:4" x14ac:dyDescent="0.45">
      <c r="A332" s="1">
        <v>45623</v>
      </c>
      <c r="B332" s="2">
        <v>6</v>
      </c>
      <c r="C332" s="160"/>
      <c r="D332" s="158"/>
    </row>
    <row r="333" spans="1:4" x14ac:dyDescent="0.45">
      <c r="A333" s="1">
        <v>45624</v>
      </c>
      <c r="B333" s="2">
        <v>2</v>
      </c>
      <c r="C333" s="160"/>
      <c r="D333" s="158"/>
    </row>
    <row r="334" spans="1:4" x14ac:dyDescent="0.45">
      <c r="A334" s="1">
        <v>45625</v>
      </c>
      <c r="B334" s="2">
        <v>6</v>
      </c>
      <c r="C334" s="160"/>
      <c r="D334" s="158"/>
    </row>
    <row r="335" spans="1:4" x14ac:dyDescent="0.45">
      <c r="A335" s="1">
        <v>45626</v>
      </c>
      <c r="B335" s="2">
        <v>6</v>
      </c>
      <c r="C335" s="150"/>
      <c r="D335" s="158"/>
    </row>
    <row r="336" spans="1:4" x14ac:dyDescent="0.45">
      <c r="A336" s="1">
        <v>45627</v>
      </c>
      <c r="B336" s="2">
        <v>6</v>
      </c>
      <c r="C336" s="159">
        <f>AVERAGE(B336:B366)</f>
        <v>4.709677419354839</v>
      </c>
      <c r="D336" s="158"/>
    </row>
    <row r="337" spans="1:4" x14ac:dyDescent="0.45">
      <c r="A337" s="1">
        <v>45628</v>
      </c>
      <c r="B337" s="2">
        <v>4</v>
      </c>
      <c r="C337" s="160"/>
      <c r="D337" s="158"/>
    </row>
    <row r="338" spans="1:4" x14ac:dyDescent="0.45">
      <c r="A338" s="1">
        <v>45629</v>
      </c>
      <c r="B338" s="2">
        <v>4</v>
      </c>
      <c r="C338" s="160"/>
      <c r="D338" s="158"/>
    </row>
    <row r="339" spans="1:4" x14ac:dyDescent="0.45">
      <c r="A339" s="1">
        <v>45630</v>
      </c>
      <c r="B339" s="2">
        <v>6</v>
      </c>
      <c r="C339" s="160"/>
      <c r="D339" s="158"/>
    </row>
    <row r="340" spans="1:4" x14ac:dyDescent="0.45">
      <c r="A340" s="1">
        <v>45631</v>
      </c>
      <c r="B340" s="2">
        <v>6</v>
      </c>
      <c r="C340" s="160"/>
      <c r="D340" s="158"/>
    </row>
    <row r="341" spans="1:4" x14ac:dyDescent="0.45">
      <c r="A341" s="1">
        <v>45632</v>
      </c>
      <c r="B341" s="2">
        <v>6</v>
      </c>
      <c r="C341" s="160"/>
      <c r="D341" s="158"/>
    </row>
    <row r="342" spans="1:4" x14ac:dyDescent="0.45">
      <c r="A342" s="1">
        <v>45633</v>
      </c>
      <c r="B342" s="2">
        <v>6</v>
      </c>
      <c r="C342" s="160"/>
      <c r="D342" s="158"/>
    </row>
    <row r="343" spans="1:4" x14ac:dyDescent="0.45">
      <c r="A343" s="1">
        <v>45634</v>
      </c>
      <c r="B343" s="2">
        <v>4</v>
      </c>
      <c r="C343" s="160"/>
      <c r="D343" s="158"/>
    </row>
    <row r="344" spans="1:4" x14ac:dyDescent="0.45">
      <c r="A344" s="1">
        <v>45635</v>
      </c>
      <c r="B344" s="2">
        <v>4</v>
      </c>
      <c r="C344" s="160"/>
      <c r="D344" s="158"/>
    </row>
    <row r="345" spans="1:4" x14ac:dyDescent="0.45">
      <c r="A345" s="1">
        <v>45636</v>
      </c>
      <c r="B345" s="2">
        <v>4</v>
      </c>
      <c r="C345" s="160"/>
      <c r="D345" s="158"/>
    </row>
    <row r="346" spans="1:4" x14ac:dyDescent="0.45">
      <c r="A346" s="1">
        <v>45637</v>
      </c>
      <c r="B346" s="2">
        <v>4</v>
      </c>
      <c r="C346" s="160"/>
      <c r="D346" s="158"/>
    </row>
    <row r="347" spans="1:4" x14ac:dyDescent="0.45">
      <c r="A347" s="1">
        <v>45638</v>
      </c>
      <c r="B347" s="2">
        <v>6</v>
      </c>
      <c r="C347" s="160"/>
      <c r="D347" s="158"/>
    </row>
    <row r="348" spans="1:4" x14ac:dyDescent="0.45">
      <c r="A348" s="1">
        <v>45639</v>
      </c>
      <c r="B348" s="2">
        <v>4</v>
      </c>
      <c r="C348" s="160"/>
      <c r="D348" s="158"/>
    </row>
    <row r="349" spans="1:4" x14ac:dyDescent="0.45">
      <c r="A349" s="1">
        <v>45640</v>
      </c>
      <c r="B349" s="2">
        <v>6</v>
      </c>
      <c r="C349" s="160"/>
      <c r="D349" s="158"/>
    </row>
    <row r="350" spans="1:4" x14ac:dyDescent="0.45">
      <c r="A350" s="1">
        <v>45641</v>
      </c>
      <c r="B350" s="2">
        <v>4</v>
      </c>
      <c r="C350" s="160"/>
      <c r="D350" s="158"/>
    </row>
    <row r="351" spans="1:4" x14ac:dyDescent="0.45">
      <c r="A351" s="1">
        <v>45642</v>
      </c>
      <c r="B351" s="2">
        <v>4</v>
      </c>
      <c r="C351" s="160"/>
      <c r="D351" s="158"/>
    </row>
    <row r="352" spans="1:4" x14ac:dyDescent="0.45">
      <c r="A352" s="1">
        <v>45643</v>
      </c>
      <c r="B352" s="2">
        <v>2</v>
      </c>
      <c r="C352" s="160"/>
      <c r="D352" s="158"/>
    </row>
    <row r="353" spans="1:4" x14ac:dyDescent="0.45">
      <c r="A353" s="1">
        <v>45644</v>
      </c>
      <c r="B353" s="2">
        <v>4</v>
      </c>
      <c r="C353" s="160"/>
      <c r="D353" s="158"/>
    </row>
    <row r="354" spans="1:4" x14ac:dyDescent="0.45">
      <c r="A354" s="1">
        <v>45645</v>
      </c>
      <c r="B354" s="2">
        <v>2</v>
      </c>
      <c r="C354" s="160"/>
      <c r="D354" s="158"/>
    </row>
    <row r="355" spans="1:4" x14ac:dyDescent="0.45">
      <c r="A355" s="1">
        <v>45646</v>
      </c>
      <c r="B355" s="2">
        <v>4</v>
      </c>
      <c r="C355" s="160"/>
      <c r="D355" s="158"/>
    </row>
    <row r="356" spans="1:4" x14ac:dyDescent="0.45">
      <c r="A356" s="1">
        <v>45647</v>
      </c>
      <c r="B356" s="2">
        <v>4</v>
      </c>
      <c r="C356" s="160"/>
      <c r="D356" s="158"/>
    </row>
    <row r="357" spans="1:4" x14ac:dyDescent="0.45">
      <c r="A357" s="1">
        <v>45648</v>
      </c>
      <c r="B357" s="2">
        <v>4</v>
      </c>
      <c r="C357" s="160"/>
      <c r="D357" s="158"/>
    </row>
    <row r="358" spans="1:4" x14ac:dyDescent="0.45">
      <c r="A358" s="1">
        <v>45649</v>
      </c>
      <c r="B358" s="2">
        <v>4</v>
      </c>
      <c r="C358" s="160"/>
      <c r="D358" s="158"/>
    </row>
    <row r="359" spans="1:4" x14ac:dyDescent="0.45">
      <c r="A359" s="1">
        <v>45650</v>
      </c>
      <c r="B359" s="2">
        <v>10</v>
      </c>
      <c r="C359" s="160"/>
      <c r="D359" s="158"/>
    </row>
    <row r="360" spans="1:4" x14ac:dyDescent="0.45">
      <c r="A360" s="1">
        <v>45651</v>
      </c>
      <c r="B360" s="2">
        <v>6</v>
      </c>
      <c r="C360" s="160"/>
      <c r="D360" s="158"/>
    </row>
    <row r="361" spans="1:4" x14ac:dyDescent="0.45">
      <c r="A361" s="1">
        <v>45652</v>
      </c>
      <c r="B361" s="2">
        <v>4</v>
      </c>
      <c r="C361" s="160"/>
      <c r="D361" s="158"/>
    </row>
    <row r="362" spans="1:4" x14ac:dyDescent="0.45">
      <c r="A362" s="1">
        <v>45653</v>
      </c>
      <c r="B362" s="2">
        <v>4</v>
      </c>
      <c r="C362" s="160"/>
      <c r="D362" s="158"/>
    </row>
    <row r="363" spans="1:4" x14ac:dyDescent="0.45">
      <c r="A363" s="1">
        <v>45654</v>
      </c>
      <c r="B363" s="2">
        <v>4</v>
      </c>
      <c r="C363" s="160"/>
      <c r="D363" s="158"/>
    </row>
    <row r="364" spans="1:4" x14ac:dyDescent="0.45">
      <c r="A364" s="1">
        <v>45655</v>
      </c>
      <c r="B364" s="2">
        <v>6</v>
      </c>
      <c r="C364" s="160"/>
      <c r="D364" s="158"/>
    </row>
    <row r="365" spans="1:4" x14ac:dyDescent="0.45">
      <c r="A365" s="1">
        <v>45656</v>
      </c>
      <c r="B365" s="2">
        <v>4</v>
      </c>
      <c r="C365" s="160"/>
      <c r="D365" s="158"/>
    </row>
    <row r="366" spans="1:4" x14ac:dyDescent="0.45">
      <c r="A366" s="1">
        <v>45657</v>
      </c>
      <c r="B366" s="2">
        <v>6</v>
      </c>
      <c r="C366" s="150"/>
      <c r="D366" s="158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M23" sqref="M23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67" t="s">
        <v>52</v>
      </c>
      <c r="B1" s="167"/>
      <c r="C1" s="167"/>
      <c r="D1" s="167"/>
      <c r="F1" s="166" t="s">
        <v>53</v>
      </c>
      <c r="G1" s="166"/>
      <c r="H1" s="166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7.35</v>
      </c>
      <c r="D3" s="32" t="s">
        <v>41</v>
      </c>
      <c r="F3" s="32" t="s">
        <v>185</v>
      </c>
      <c r="G3" s="32">
        <v>6.7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7.35</v>
      </c>
      <c r="D4" s="32" t="s">
        <v>41</v>
      </c>
      <c r="F4" s="32" t="s">
        <v>218</v>
      </c>
      <c r="G4" s="32">
        <v>6.7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7.3360000000000003</v>
      </c>
      <c r="D5" s="32" t="s">
        <v>42</v>
      </c>
      <c r="F5" s="32" t="s">
        <v>193</v>
      </c>
      <c r="G5" s="32">
        <v>6.4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7.3342000000000001</v>
      </c>
      <c r="D6" s="32" t="s">
        <v>41</v>
      </c>
      <c r="F6" s="32" t="s">
        <v>45</v>
      </c>
      <c r="G6" s="32">
        <v>6.31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7.33</v>
      </c>
      <c r="D7" s="32" t="s">
        <v>42</v>
      </c>
      <c r="F7" s="32" t="s">
        <v>220</v>
      </c>
      <c r="G7" s="32">
        <v>6.29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7.33</v>
      </c>
      <c r="D8" s="32" t="s">
        <v>42</v>
      </c>
      <c r="F8" s="32" t="s">
        <v>49</v>
      </c>
      <c r="G8" s="32">
        <v>6.28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6.9</v>
      </c>
      <c r="D9" s="32" t="s">
        <v>43</v>
      </c>
      <c r="F9" s="32" t="s">
        <v>48</v>
      </c>
      <c r="G9" s="32">
        <v>6.27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6.8</v>
      </c>
      <c r="D10" s="32" t="s">
        <v>43</v>
      </c>
      <c r="F10" s="32" t="s">
        <v>47</v>
      </c>
      <c r="G10" s="32">
        <v>6.6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6.7</v>
      </c>
      <c r="D11" s="32" t="s">
        <v>38</v>
      </c>
      <c r="F11" s="32" t="s">
        <v>44</v>
      </c>
      <c r="G11" s="32">
        <v>6.15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6.25</v>
      </c>
      <c r="D12" s="32" t="s">
        <v>41</v>
      </c>
      <c r="F12" s="32" t="s">
        <v>50</v>
      </c>
      <c r="G12" s="32">
        <v>5.3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6.2</v>
      </c>
      <c r="D13" s="32" t="s">
        <v>43</v>
      </c>
      <c r="F13" s="32" t="s">
        <v>46</v>
      </c>
      <c r="G13" s="32">
        <v>5.2</v>
      </c>
      <c r="H13" s="32" t="s">
        <v>42</v>
      </c>
    </row>
    <row r="14" spans="1:8" x14ac:dyDescent="0.5">
      <c r="F14" s="32" t="s">
        <v>51</v>
      </c>
      <c r="G14" s="32">
        <v>5</v>
      </c>
      <c r="H14" s="32" t="s">
        <v>43</v>
      </c>
    </row>
    <row r="15" spans="1:8" x14ac:dyDescent="0.5">
      <c r="F15" s="32" t="s">
        <v>33</v>
      </c>
      <c r="G15" s="32">
        <v>5.5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55" t="s">
        <v>55</v>
      </c>
      <c r="B1" s="155"/>
      <c r="C1" s="155"/>
      <c r="D1" s="157" t="s">
        <v>56</v>
      </c>
      <c r="E1" s="157"/>
      <c r="F1" s="157"/>
    </row>
    <row r="2" spans="1:6" x14ac:dyDescent="0.5">
      <c r="A2" s="34" t="s">
        <v>26</v>
      </c>
      <c r="B2" s="156" t="s">
        <v>27</v>
      </c>
      <c r="C2" s="156"/>
      <c r="D2" s="35" t="s">
        <v>57</v>
      </c>
      <c r="E2" s="156" t="s">
        <v>27</v>
      </c>
      <c r="F2" s="156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7"/>
  <sheetViews>
    <sheetView workbookViewId="0">
      <selection activeCell="B20" sqref="B20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68" t="s">
        <v>107</v>
      </c>
      <c r="C1" s="168"/>
      <c r="D1" s="168"/>
      <c r="E1" s="168"/>
      <c r="F1" s="168"/>
      <c r="G1" s="168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70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71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71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71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71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71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71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71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71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71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71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71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171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1">
        <v>14</v>
      </c>
      <c r="B16" s="44">
        <v>45776</v>
      </c>
      <c r="C16" s="37" t="s">
        <v>116</v>
      </c>
      <c r="D16" s="37" t="s">
        <v>116</v>
      </c>
      <c r="E16" s="41" t="s">
        <v>125</v>
      </c>
      <c r="F16" s="50" t="s">
        <v>120</v>
      </c>
      <c r="G16" s="41">
        <v>7166</v>
      </c>
      <c r="H16" s="172"/>
      <c r="I16" s="43">
        <v>2275</v>
      </c>
      <c r="J16" s="41" t="s">
        <v>139</v>
      </c>
      <c r="K16" s="41" t="s">
        <v>146</v>
      </c>
      <c r="L16" s="41" t="s">
        <v>222</v>
      </c>
    </row>
    <row r="17" spans="1:12" x14ac:dyDescent="0.5">
      <c r="A17" s="43"/>
      <c r="B17" s="169" t="s">
        <v>122</v>
      </c>
      <c r="C17" s="169"/>
      <c r="D17" s="169"/>
      <c r="E17" s="169"/>
      <c r="F17" s="169"/>
      <c r="G17" s="40">
        <f>SUM(G3:G16)</f>
        <v>109487</v>
      </c>
      <c r="H17" s="43"/>
      <c r="I17" s="40">
        <f>SUM(I3:I16)</f>
        <v>31935</v>
      </c>
      <c r="J17" s="41"/>
      <c r="K17" s="41"/>
      <c r="L17" s="41"/>
    </row>
  </sheetData>
  <mergeCells count="3">
    <mergeCell ref="B1:G1"/>
    <mergeCell ref="B17:F17"/>
    <mergeCell ref="H3:H16"/>
  </mergeCells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zoomScale="72" workbookViewId="0">
      <selection activeCell="F32" sqref="F32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M14"/>
  <sheetViews>
    <sheetView workbookViewId="0">
      <selection activeCell="M8" sqref="M8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13" x14ac:dyDescent="0.5">
      <c r="A1" s="130" t="s">
        <v>280</v>
      </c>
      <c r="B1" s="131" t="s">
        <v>281</v>
      </c>
      <c r="C1" s="131" t="s">
        <v>282</v>
      </c>
      <c r="D1" s="131"/>
      <c r="E1" s="173"/>
      <c r="F1" s="174"/>
      <c r="G1" s="174"/>
      <c r="H1" s="174"/>
      <c r="I1" s="174"/>
      <c r="J1" s="174"/>
      <c r="K1" s="175"/>
    </row>
    <row r="2" spans="1:13" x14ac:dyDescent="0.5">
      <c r="A2" s="132" t="s">
        <v>274</v>
      </c>
      <c r="B2" s="129">
        <v>4</v>
      </c>
      <c r="C2" s="129">
        <v>10</v>
      </c>
      <c r="D2" s="129">
        <f>B2*C2</f>
        <v>40</v>
      </c>
      <c r="E2" s="178"/>
      <c r="F2" s="186" t="s">
        <v>160</v>
      </c>
      <c r="G2" s="186"/>
      <c r="H2" s="178"/>
      <c r="I2" s="178"/>
      <c r="J2" s="176"/>
      <c r="K2" s="177"/>
    </row>
    <row r="3" spans="1:13" x14ac:dyDescent="0.5">
      <c r="A3" s="132" t="s">
        <v>275</v>
      </c>
      <c r="B3" s="129">
        <v>4</v>
      </c>
      <c r="C3" s="129">
        <v>9</v>
      </c>
      <c r="D3" s="129">
        <f>B3*C3</f>
        <v>36</v>
      </c>
      <c r="E3" s="178"/>
      <c r="F3" s="186"/>
      <c r="G3" s="186"/>
      <c r="H3" s="178"/>
      <c r="I3" s="178"/>
      <c r="J3" s="128" t="s">
        <v>279</v>
      </c>
      <c r="K3" s="133" t="s">
        <v>160</v>
      </c>
    </row>
    <row r="4" spans="1:13" x14ac:dyDescent="0.5">
      <c r="A4" s="132" t="s">
        <v>276</v>
      </c>
      <c r="B4" s="129">
        <v>4</v>
      </c>
      <c r="C4" s="129">
        <v>10</v>
      </c>
      <c r="D4" s="129">
        <f t="shared" ref="D4:D8" si="0">B4*C4</f>
        <v>40</v>
      </c>
      <c r="E4" s="178"/>
      <c r="F4" s="187">
        <f>D9/B9</f>
        <v>9.7407407407407405</v>
      </c>
      <c r="G4" s="187"/>
      <c r="H4" s="178"/>
      <c r="I4" s="178"/>
      <c r="J4" s="128">
        <v>1</v>
      </c>
      <c r="K4" s="133">
        <v>9.74</v>
      </c>
    </row>
    <row r="5" spans="1:13" x14ac:dyDescent="0.5">
      <c r="A5" s="132" t="s">
        <v>277</v>
      </c>
      <c r="B5" s="129">
        <v>3</v>
      </c>
      <c r="C5" s="129">
        <v>9</v>
      </c>
      <c r="D5" s="129">
        <f t="shared" si="0"/>
        <v>27</v>
      </c>
      <c r="E5" s="178"/>
      <c r="F5" s="187"/>
      <c r="G5" s="187"/>
      <c r="H5" s="178"/>
      <c r="I5" s="178"/>
      <c r="J5" s="128">
        <v>2</v>
      </c>
      <c r="K5" s="133">
        <v>9.43</v>
      </c>
    </row>
    <row r="6" spans="1:13" x14ac:dyDescent="0.5">
      <c r="A6" s="132" t="s">
        <v>273</v>
      </c>
      <c r="B6" s="129">
        <v>3</v>
      </c>
      <c r="C6" s="129">
        <v>10</v>
      </c>
      <c r="D6" s="129">
        <f t="shared" si="0"/>
        <v>30</v>
      </c>
      <c r="E6" s="178"/>
      <c r="F6" s="192" t="s">
        <v>161</v>
      </c>
      <c r="G6" s="193"/>
      <c r="H6" s="178"/>
      <c r="I6" s="178"/>
      <c r="J6" s="128">
        <v>3</v>
      </c>
      <c r="K6" s="133">
        <v>9.58</v>
      </c>
    </row>
    <row r="7" spans="1:13" x14ac:dyDescent="0.5">
      <c r="A7" s="132" t="s">
        <v>278</v>
      </c>
      <c r="B7" s="129">
        <v>3</v>
      </c>
      <c r="C7" s="129">
        <v>10</v>
      </c>
      <c r="D7" s="129">
        <f t="shared" si="0"/>
        <v>30</v>
      </c>
      <c r="E7" s="178"/>
      <c r="F7" s="194"/>
      <c r="G7" s="195"/>
      <c r="H7" s="178"/>
      <c r="I7" s="178"/>
      <c r="J7" s="128">
        <v>4</v>
      </c>
      <c r="K7" s="133">
        <v>9.5399999999999991</v>
      </c>
      <c r="M7">
        <f>COUNT(K4:K11)</f>
        <v>6</v>
      </c>
    </row>
    <row r="8" spans="1:13" x14ac:dyDescent="0.5">
      <c r="A8" s="132" t="s">
        <v>283</v>
      </c>
      <c r="B8" s="129">
        <v>6</v>
      </c>
      <c r="C8" s="129">
        <v>10</v>
      </c>
      <c r="D8" s="129">
        <f t="shared" si="0"/>
        <v>60</v>
      </c>
      <c r="E8" s="178"/>
      <c r="F8" s="188">
        <f>K12/M7</f>
        <v>9.6567901234567906</v>
      </c>
      <c r="G8" s="189"/>
      <c r="H8" s="178"/>
      <c r="I8" s="178"/>
      <c r="J8" s="128">
        <v>5</v>
      </c>
      <c r="K8" s="133">
        <v>9.91</v>
      </c>
    </row>
    <row r="9" spans="1:13" x14ac:dyDescent="0.5">
      <c r="A9" s="132" t="s">
        <v>284</v>
      </c>
      <c r="B9" s="129">
        <f>SUM(B2:B8)</f>
        <v>27</v>
      </c>
      <c r="C9" s="129"/>
      <c r="D9" s="129">
        <f>SUM(D2:D8)</f>
        <v>263</v>
      </c>
      <c r="E9" s="178"/>
      <c r="F9" s="190"/>
      <c r="G9" s="191"/>
      <c r="H9" s="178"/>
      <c r="I9" s="178"/>
      <c r="J9" s="128">
        <v>6</v>
      </c>
      <c r="K9" s="134">
        <f>F4</f>
        <v>9.7407407407407405</v>
      </c>
    </row>
    <row r="10" spans="1:13" x14ac:dyDescent="0.5">
      <c r="A10" s="180"/>
      <c r="B10" s="181"/>
      <c r="C10" s="181"/>
      <c r="D10" s="181"/>
      <c r="E10" s="178"/>
      <c r="F10" s="181"/>
      <c r="G10" s="181"/>
      <c r="H10" s="178"/>
      <c r="I10" s="178"/>
      <c r="J10" s="128">
        <v>7</v>
      </c>
      <c r="K10" s="133"/>
    </row>
    <row r="11" spans="1:13" x14ac:dyDescent="0.5">
      <c r="A11" s="182"/>
      <c r="B11" s="178"/>
      <c r="C11" s="178"/>
      <c r="D11" s="178"/>
      <c r="E11" s="178"/>
      <c r="F11" s="178"/>
      <c r="G11" s="178"/>
      <c r="H11" s="178"/>
      <c r="I11" s="178"/>
      <c r="J11" s="128">
        <v>8</v>
      </c>
      <c r="K11" s="133"/>
    </row>
    <row r="12" spans="1:13" x14ac:dyDescent="0.5">
      <c r="A12" s="182"/>
      <c r="B12" s="178"/>
      <c r="C12" s="178"/>
      <c r="D12" s="178"/>
      <c r="E12" s="178"/>
      <c r="F12" s="178" t="s">
        <v>285</v>
      </c>
      <c r="G12" s="178">
        <v>9.6999999999999993</v>
      </c>
      <c r="H12" s="178"/>
      <c r="I12" s="178"/>
      <c r="J12" s="128"/>
      <c r="K12" s="134">
        <f>SUM(K4:K11)</f>
        <v>57.940740740740743</v>
      </c>
    </row>
    <row r="13" spans="1:13" x14ac:dyDescent="0.5">
      <c r="A13" s="182"/>
      <c r="B13" s="178"/>
      <c r="C13" s="178"/>
      <c r="D13" s="178"/>
      <c r="E13" s="178"/>
      <c r="F13" s="178"/>
      <c r="G13" s="178"/>
      <c r="H13" s="178"/>
      <c r="I13" s="178"/>
      <c r="J13" s="181"/>
      <c r="K13" s="184"/>
    </row>
    <row r="14" spans="1:13" ht="14.7" thickBot="1" x14ac:dyDescent="0.55000000000000004">
      <c r="A14" s="183"/>
      <c r="B14" s="179"/>
      <c r="C14" s="179"/>
      <c r="D14" s="179"/>
      <c r="E14" s="179"/>
      <c r="F14" s="135" t="s">
        <v>286</v>
      </c>
      <c r="G14" s="135">
        <f>(G12-F8)*100/G12</f>
        <v>0.4454626447753478</v>
      </c>
      <c r="H14" s="179"/>
      <c r="I14" s="179"/>
      <c r="J14" s="179"/>
      <c r="K14" s="185"/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2" customWidth="1"/>
  </cols>
  <sheetData>
    <row r="1" spans="1:7" x14ac:dyDescent="0.5">
      <c r="A1" s="196" t="s">
        <v>225</v>
      </c>
      <c r="B1" s="83" t="s">
        <v>231</v>
      </c>
      <c r="C1" s="84" t="s">
        <v>234</v>
      </c>
      <c r="D1" s="84" t="s">
        <v>250</v>
      </c>
      <c r="E1" s="84"/>
      <c r="F1" s="84"/>
      <c r="G1" s="113"/>
    </row>
    <row r="2" spans="1:7" x14ac:dyDescent="0.5">
      <c r="A2" s="197"/>
      <c r="B2" s="85" t="s">
        <v>232</v>
      </c>
      <c r="C2" s="86" t="s">
        <v>256</v>
      </c>
      <c r="D2" s="86"/>
      <c r="E2" s="86"/>
      <c r="F2" s="86"/>
      <c r="G2" s="114"/>
    </row>
    <row r="3" spans="1:7" ht="29" thickBot="1" x14ac:dyDescent="0.55000000000000004">
      <c r="A3" s="198"/>
      <c r="B3" s="87" t="s">
        <v>233</v>
      </c>
      <c r="C3" s="88" t="s">
        <v>190</v>
      </c>
      <c r="D3" s="88"/>
      <c r="E3" s="88"/>
      <c r="F3" s="88"/>
      <c r="G3" s="115"/>
    </row>
    <row r="4" spans="1:7" x14ac:dyDescent="0.5">
      <c r="A4" s="199" t="s">
        <v>183</v>
      </c>
      <c r="B4" s="89" t="s">
        <v>235</v>
      </c>
      <c r="C4" s="90" t="s">
        <v>236</v>
      </c>
      <c r="D4" s="90" t="s">
        <v>261</v>
      </c>
      <c r="E4" s="90"/>
      <c r="F4" s="90"/>
      <c r="G4" s="116"/>
    </row>
    <row r="5" spans="1:7" x14ac:dyDescent="0.5">
      <c r="A5" s="200"/>
      <c r="B5" s="91" t="s">
        <v>251</v>
      </c>
      <c r="C5" s="92" t="s">
        <v>253</v>
      </c>
      <c r="D5" s="92" t="s">
        <v>262</v>
      </c>
      <c r="E5" s="92"/>
      <c r="F5" s="92"/>
      <c r="G5" s="117"/>
    </row>
    <row r="6" spans="1:7" ht="14.7" thickBot="1" x14ac:dyDescent="0.55000000000000004">
      <c r="A6" s="201"/>
      <c r="B6" s="93" t="s">
        <v>265</v>
      </c>
      <c r="C6" s="94" t="s">
        <v>266</v>
      </c>
      <c r="D6" s="94"/>
      <c r="E6" s="94"/>
      <c r="F6" s="94"/>
      <c r="G6" s="118"/>
    </row>
    <row r="7" spans="1:7" x14ac:dyDescent="0.5">
      <c r="A7" s="202" t="s">
        <v>226</v>
      </c>
      <c r="B7" s="95" t="s">
        <v>237</v>
      </c>
      <c r="C7" s="96" t="s">
        <v>249</v>
      </c>
      <c r="D7" s="96"/>
      <c r="E7" s="96"/>
      <c r="F7" s="96"/>
      <c r="G7" s="119"/>
    </row>
    <row r="8" spans="1:7" x14ac:dyDescent="0.5">
      <c r="A8" s="203"/>
      <c r="B8" s="97" t="s">
        <v>241</v>
      </c>
      <c r="C8" s="98" t="s">
        <v>260</v>
      </c>
      <c r="D8" s="98"/>
      <c r="E8" s="98"/>
      <c r="F8" s="98"/>
      <c r="G8" s="120"/>
    </row>
    <row r="9" spans="1:7" ht="14.7" thickBot="1" x14ac:dyDescent="0.55000000000000004">
      <c r="A9" s="204"/>
      <c r="B9" s="99" t="s">
        <v>244</v>
      </c>
      <c r="C9" s="100"/>
      <c r="D9" s="100"/>
      <c r="E9" s="100"/>
      <c r="F9" s="100"/>
      <c r="G9" s="121"/>
    </row>
    <row r="10" spans="1:7" x14ac:dyDescent="0.5">
      <c r="A10" s="205" t="s">
        <v>227</v>
      </c>
      <c r="B10" s="101" t="s">
        <v>238</v>
      </c>
      <c r="C10" s="102" t="s">
        <v>239</v>
      </c>
      <c r="D10" s="102" t="s">
        <v>254</v>
      </c>
      <c r="E10" s="102"/>
      <c r="F10" s="102"/>
      <c r="G10" s="122"/>
    </row>
    <row r="11" spans="1:7" ht="14.7" thickBot="1" x14ac:dyDescent="0.55000000000000004">
      <c r="A11" s="206"/>
      <c r="B11" s="103" t="s">
        <v>188</v>
      </c>
      <c r="C11" s="104" t="s">
        <v>252</v>
      </c>
      <c r="D11" s="104" t="s">
        <v>259</v>
      </c>
      <c r="E11" s="104"/>
      <c r="F11" s="104"/>
      <c r="G11" s="123"/>
    </row>
    <row r="12" spans="1:7" ht="28.7" x14ac:dyDescent="0.5">
      <c r="A12" s="207" t="s">
        <v>228</v>
      </c>
      <c r="B12" s="105" t="s">
        <v>240</v>
      </c>
      <c r="C12" s="106" t="s">
        <v>255</v>
      </c>
      <c r="D12" s="106" t="s">
        <v>257</v>
      </c>
      <c r="E12" s="106"/>
      <c r="F12" s="106"/>
      <c r="G12" s="124"/>
    </row>
    <row r="13" spans="1:7" ht="14.7" thickBot="1" x14ac:dyDescent="0.55000000000000004">
      <c r="A13" s="208"/>
      <c r="B13" s="107" t="s">
        <v>258</v>
      </c>
      <c r="C13" s="108" t="s">
        <v>264</v>
      </c>
      <c r="D13" s="108"/>
      <c r="E13" s="108"/>
      <c r="F13" s="108"/>
      <c r="G13" s="125"/>
    </row>
    <row r="14" spans="1:7" ht="29" thickBot="1" x14ac:dyDescent="0.55000000000000004">
      <c r="A14" s="81" t="s">
        <v>229</v>
      </c>
      <c r="B14" s="109" t="s">
        <v>242</v>
      </c>
      <c r="C14" s="110" t="s">
        <v>243</v>
      </c>
      <c r="D14" s="110" t="s">
        <v>245</v>
      </c>
      <c r="E14" s="110" t="s">
        <v>246</v>
      </c>
      <c r="F14" s="110" t="s">
        <v>263</v>
      </c>
      <c r="G14" s="126"/>
    </row>
    <row r="15" spans="1:7" ht="29" thickBot="1" x14ac:dyDescent="0.55000000000000004">
      <c r="A15" s="82" t="s">
        <v>230</v>
      </c>
      <c r="B15" s="111" t="s">
        <v>247</v>
      </c>
      <c r="C15" s="111" t="s">
        <v>248</v>
      </c>
      <c r="D15" s="111"/>
      <c r="E15" s="111"/>
      <c r="F15" s="111"/>
      <c r="G15" s="127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2025-04-27T16:42:42Z</dcterms:modified>
</cp:coreProperties>
</file>