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nie\Desktop\MTE 380\code-daniel\Rescue-Heroes\Electrical\color_data\"/>
    </mc:Choice>
  </mc:AlternateContent>
  <xr:revisionPtr revIDLastSave="0" documentId="13_ncr:1_{B2D8C1A4-1122-4E76-8CD6-D3C9FCE63C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dafruit" sheetId="1" r:id="rId1"/>
    <sheet name="eb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F28" i="2"/>
  <c r="F29" i="2"/>
  <c r="F30" i="2"/>
  <c r="F31" i="2"/>
  <c r="F32" i="2"/>
  <c r="F33" i="2"/>
  <c r="F27" i="2"/>
  <c r="M3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L3" i="2"/>
  <c r="K3" i="2"/>
  <c r="J3" i="2"/>
  <c r="F10" i="2"/>
  <c r="M4" i="2"/>
  <c r="F3" i="2"/>
  <c r="F4" i="2"/>
  <c r="F5" i="2"/>
  <c r="F6" i="2"/>
  <c r="F7" i="2"/>
  <c r="F8" i="2"/>
  <c r="F2" i="2"/>
  <c r="L5" i="2"/>
  <c r="K5" i="2"/>
  <c r="J5" i="2"/>
  <c r="M4" i="1"/>
  <c r="M3" i="1"/>
  <c r="M2" i="1"/>
  <c r="F23" i="1"/>
  <c r="F24" i="1"/>
  <c r="F25" i="1"/>
  <c r="F26" i="1"/>
  <c r="F27" i="1"/>
  <c r="F28" i="1"/>
  <c r="F29" i="1"/>
  <c r="F30" i="1"/>
  <c r="F31" i="1"/>
  <c r="F22" i="1"/>
  <c r="F14" i="1"/>
  <c r="F15" i="1"/>
  <c r="F16" i="1"/>
  <c r="F17" i="1"/>
  <c r="F18" i="1"/>
  <c r="F19" i="1"/>
  <c r="F20" i="1"/>
  <c r="F21" i="1"/>
  <c r="F13" i="1"/>
  <c r="F3" i="1"/>
  <c r="F4" i="1"/>
  <c r="F5" i="1"/>
  <c r="F6" i="1"/>
  <c r="F7" i="1"/>
  <c r="F8" i="1"/>
  <c r="F9" i="1"/>
  <c r="F10" i="1"/>
  <c r="F2" i="1"/>
  <c r="L4" i="2"/>
  <c r="K4" i="2"/>
  <c r="J4" i="2"/>
  <c r="L2" i="2"/>
  <c r="K2" i="2"/>
  <c r="J2" i="2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<sst xmlns="http://schemas.openxmlformats.org/spreadsheetml/2006/main" count="203" uniqueCount="88">
  <si>
    <t>Object</t>
  </si>
  <si>
    <t xml:space="preserve"> R</t>
  </si>
  <si>
    <t xml:space="preserve"> G</t>
  </si>
  <si>
    <t xml:space="preserve"> B</t>
  </si>
  <si>
    <t xml:space="preserve"> HEX</t>
  </si>
  <si>
    <t>Gravel</t>
  </si>
  <si>
    <t xml:space="preserve"> 68523B</t>
  </si>
  <si>
    <t>Blue</t>
  </si>
  <si>
    <t xml:space="preserve"> 1A5389</t>
  </si>
  <si>
    <t xml:space="preserve"> 28517F</t>
  </si>
  <si>
    <t xml:space="preserve"> 1E5189</t>
  </si>
  <si>
    <t xml:space="preserve"> 1E4F83</t>
  </si>
  <si>
    <t xml:space="preserve"> 1A5084</t>
  </si>
  <si>
    <t xml:space="preserve"> 204F81</t>
  </si>
  <si>
    <t xml:space="preserve"> 214E7F</t>
  </si>
  <si>
    <t>Green</t>
  </si>
  <si>
    <t>Sand</t>
  </si>
  <si>
    <t xml:space="preserve"> 704C34</t>
  </si>
  <si>
    <t>Screw</t>
  </si>
  <si>
    <t xml:space="preserve"> 5C533C</t>
  </si>
  <si>
    <t xml:space="preserve"> 6A7845</t>
  </si>
  <si>
    <t xml:space="preserve"> 4B6D32</t>
  </si>
  <si>
    <t xml:space="preserve"> 586C3D</t>
  </si>
  <si>
    <t xml:space="preserve"> 3B7533</t>
  </si>
  <si>
    <t xml:space="preserve"> 486F32</t>
  </si>
  <si>
    <t xml:space="preserve"> 586B4E</t>
  </si>
  <si>
    <t>Red</t>
  </si>
  <si>
    <t xml:space="preserve"> A72D2C</t>
  </si>
  <si>
    <t>Wood</t>
  </si>
  <si>
    <t xml:space="preserve"> 5D5640</t>
  </si>
  <si>
    <t xml:space="preserve"> 666B51</t>
  </si>
  <si>
    <t xml:space="preserve"> A82C2B</t>
  </si>
  <si>
    <t xml:space="preserve"> 5E523B</t>
  </si>
  <si>
    <t xml:space="preserve"> A62D2C</t>
  </si>
  <si>
    <t xml:space="preserve"> 60523B</t>
  </si>
  <si>
    <t xml:space="preserve"> A62E2C</t>
  </si>
  <si>
    <t xml:space="preserve"> A72C2C</t>
  </si>
  <si>
    <t xml:space="preserve"> A42B28</t>
  </si>
  <si>
    <t xml:space="preserve"> 60513A</t>
  </si>
  <si>
    <t xml:space="preserve"> A62A26</t>
  </si>
  <si>
    <t xml:space="preserve"> 9C2F2A</t>
  </si>
  <si>
    <t xml:space="preserve"> A62A27</t>
  </si>
  <si>
    <t xml:space="preserve"> A02D28</t>
  </si>
  <si>
    <t xml:space="preserve"> 5F523B</t>
  </si>
  <si>
    <t xml:space="preserve"> 5D533C</t>
  </si>
  <si>
    <t xml:space="preserve"> 59543D</t>
  </si>
  <si>
    <t>Average R</t>
  </si>
  <si>
    <t>Average G</t>
  </si>
  <si>
    <t>Average B</t>
  </si>
  <si>
    <t xml:space="preserve">Green </t>
  </si>
  <si>
    <t>Largest Euclidean Distance</t>
  </si>
  <si>
    <t xml:space="preserve"> 3D646F</t>
  </si>
  <si>
    <t xml:space="preserve"> 3B6471</t>
  </si>
  <si>
    <t xml:space="preserve"> 3E616F</t>
  </si>
  <si>
    <t xml:space="preserve"> 415E6C</t>
  </si>
  <si>
    <t>Empty</t>
  </si>
  <si>
    <t xml:space="preserve"> 66623C</t>
  </si>
  <si>
    <t xml:space="preserve"> 6D6932</t>
  </si>
  <si>
    <t xml:space="preserve"> 6F6832</t>
  </si>
  <si>
    <t xml:space="preserve"> 6B6B32</t>
  </si>
  <si>
    <t xml:space="preserve"> 6D6A32</t>
  </si>
  <si>
    <t xml:space="preserve"> 6B6A33</t>
  </si>
  <si>
    <t xml:space="preserve"> 6C6933</t>
  </si>
  <si>
    <t xml:space="preserve"> 6B6B33</t>
  </si>
  <si>
    <t xml:space="preserve"> 6F6633</t>
  </si>
  <si>
    <t xml:space="preserve"> 676D32</t>
  </si>
  <si>
    <t xml:space="preserve"> 6C6A32</t>
  </si>
  <si>
    <t xml:space="preserve"> 6F6932</t>
  </si>
  <si>
    <t xml:space="preserve"> 696B32</t>
  </si>
  <si>
    <t xml:space="preserve"> C72A28</t>
  </si>
  <si>
    <t xml:space="preserve"> C92927</t>
  </si>
  <si>
    <t xml:space="preserve"> BD312A</t>
  </si>
  <si>
    <t xml:space="preserve"> C82928</t>
  </si>
  <si>
    <t xml:space="preserve"> C72A29</t>
  </si>
  <si>
    <t xml:space="preserve"> C32C29</t>
  </si>
  <si>
    <t xml:space="preserve"> 87532F</t>
  </si>
  <si>
    <t xml:space="preserve"> 8A4F33</t>
  </si>
  <si>
    <t xml:space="preserve"> 8B4F33</t>
  </si>
  <si>
    <t xml:space="preserve"> 8D4E32</t>
  </si>
  <si>
    <t xml:space="preserve"> 8E4D32</t>
  </si>
  <si>
    <t xml:space="preserve"> 8B4E33</t>
  </si>
  <si>
    <t xml:space="preserve"> 894F35</t>
  </si>
  <si>
    <t xml:space="preserve"> 8B4F34</t>
  </si>
  <si>
    <t xml:space="preserve"> 8B4E34</t>
  </si>
  <si>
    <t xml:space="preserve"> 894F34</t>
  </si>
  <si>
    <t xml:space="preserve"> 924F35</t>
  </si>
  <si>
    <t xml:space="preserve"> 8D4D33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</si>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</sst>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34201-2DCE-4289-9C2B-68BA73022CD1}" name="Table1" displayName="Table1" ref="A1:E48" totalsRowShown="0">
  <autoFilter ref="A1:E48" xr:uid="{08434201-2DCE-4289-9C2B-68BA73022CD1}"/>
  <sortState xmlns:xlrd2="http://schemas.microsoft.com/office/spreadsheetml/2017/richdata2" ref="A2:E48">
    <sortCondition ref="A1:A48"/>
  </sortState>
  <tableColumns count="5">
    <tableColumn id="1" xr3:uid="{8773C7AA-E52C-4792-A04F-91512042481A}" name="Object"/>
    <tableColumn id="2" xr3:uid="{A31C7B8A-F36D-4BA9-9616-715DC0596126}" name=" R"/>
    <tableColumn id="3" xr3:uid="{3E278463-ED9C-4D35-AB63-54A6FE665E24}" name=" G"/>
    <tableColumn id="4" xr3:uid="{E23AFA91-76E4-408B-A6D6-5EF5A3661BAE}" name=" B"/>
    <tableColumn id="5" xr3:uid="{C6732805-072F-4BC0-8DF7-4E3607C3C810}" name=" HEX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AB93B-59AC-41CE-9F8A-03FE6FFD23D6}" name="Table2" displayName="Table2" ref="A1:E54" totalsRowShown="0">
  <autoFilter ref="A1:E54" xr:uid="{B74AB93B-59AC-41CE-9F8A-03FE6FFD23D6}"/>
  <sortState xmlns:xlrd2="http://schemas.microsoft.com/office/spreadsheetml/2017/richdata2" ref="A2:E54">
    <sortCondition ref="A1:A54"/>
  </sortState>
  <tableColumns count="5">
    <tableColumn id="1" xr3:uid="{178483C1-2DF1-4981-8AFE-255A28785C71}" name="Object"/>
    <tableColumn id="2" xr3:uid="{F9061691-A921-483E-B2CA-63171DABFC75}" name=" R"/>
    <tableColumn id="3" xr3:uid="{E4DDE91E-4245-44E4-A049-5535AED46B96}" name=" G"/>
    <tableColumn id="4" xr3:uid="{4500F0CB-57BA-47F8-8AB2-EFE9EC684388}" name=" B"/>
    <tableColumn id="5" xr3:uid="{716260C1-37A0-47C4-BD4D-92E64E868686}" name=" HEX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K16" sqref="K16"/>
    </sheetView>
  </sheetViews>
  <sheetFormatPr defaultRowHeight="14.5" x14ac:dyDescent="0.35"/>
  <cols>
    <col min="6" max="6" width="17.36328125" customWidth="1"/>
    <col min="9" max="9" width="9.90625" customWidth="1"/>
    <col min="10" max="10" width="10.54296875" customWidth="1"/>
    <col min="11" max="11" width="10.26953125" customWidth="1"/>
    <col min="12" max="12" width="12.1796875" customWidth="1"/>
    <col min="13" max="13" width="23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J1" t="s">
        <v>46</v>
      </c>
      <c r="K1" t="s">
        <v>47</v>
      </c>
      <c r="L1" t="s">
        <v>48</v>
      </c>
      <c r="M1" t="s">
        <v>50</v>
      </c>
    </row>
    <row r="2" spans="1:13" x14ac:dyDescent="0.35">
      <c r="A2" t="s">
        <v>7</v>
      </c>
      <c r="B2">
        <v>24</v>
      </c>
      <c r="C2">
        <v>83</v>
      </c>
      <c r="D2">
        <v>137</v>
      </c>
      <c r="E2">
        <v>185389</v>
      </c>
      <c r="F2" s="2">
        <f>SQRT((Table1[[#This Row],[ R]]-29.11)^2+(Table1[[#This Row],[ G]]-80.89)^2+(Table1[[#This Row],[ B]]-132.33)^2)</f>
        <v>7.2369261430527176</v>
      </c>
      <c r="I2" t="s">
        <v>26</v>
      </c>
      <c r="J2" s="2">
        <f>AVERAGE(B22:B31)</f>
        <v>164.6</v>
      </c>
      <c r="K2" s="2">
        <f>AVERAGE(C22:C31)</f>
        <v>44.3</v>
      </c>
      <c r="L2" s="2">
        <f>AVERAGE(D22:D31)</f>
        <v>41.8</v>
      </c>
      <c r="M2" s="2">
        <f>LARGE(F22:F31,1)</f>
        <v>9.0160967164288977</v>
      </c>
    </row>
    <row r="3" spans="1:13" x14ac:dyDescent="0.35">
      <c r="A3" t="s">
        <v>7</v>
      </c>
      <c r="B3">
        <v>26</v>
      </c>
      <c r="C3">
        <v>83</v>
      </c>
      <c r="D3">
        <v>137</v>
      </c>
      <c r="E3" t="s">
        <v>8</v>
      </c>
      <c r="F3" s="2">
        <f>SQRT((Table1[[#This Row],[ R]]-29.11)^2+(Table1[[#This Row],[ G]]-80.89)^2+(Table1[[#This Row],[ B]]-132.33)^2)</f>
        <v>5.9944224075385177</v>
      </c>
      <c r="I3" t="s">
        <v>49</v>
      </c>
      <c r="J3" s="2">
        <f>AVERAGE(B13:B21)</f>
        <v>69.222222222222229</v>
      </c>
      <c r="K3" s="2">
        <f>AVERAGE(C11:C21)</f>
        <v>107.36363636363636</v>
      </c>
      <c r="L3">
        <f>AVERAGE(D14:D21)</f>
        <v>50.75</v>
      </c>
      <c r="M3" s="2">
        <f>LARGE(F13:F21,1)</f>
        <v>14.051352248093419</v>
      </c>
    </row>
    <row r="4" spans="1:13" x14ac:dyDescent="0.35">
      <c r="A4" t="s">
        <v>7</v>
      </c>
      <c r="B4">
        <v>21</v>
      </c>
      <c r="C4">
        <v>84</v>
      </c>
      <c r="D4">
        <v>134</v>
      </c>
      <c r="E4">
        <v>155486</v>
      </c>
      <c r="F4" s="2">
        <f>SQRT((Table1[[#This Row],[ R]]-29.11)^2+(Table1[[#This Row],[ G]]-80.89)^2+(Table1[[#This Row],[ B]]-132.33)^2)</f>
        <v>8.8449477104163794</v>
      </c>
      <c r="I4" t="s">
        <v>7</v>
      </c>
      <c r="J4" s="2">
        <f>AVERAGE(B2:B10)</f>
        <v>29.111111111111111</v>
      </c>
      <c r="K4" s="2">
        <f>AVERAGE(C2:C10)</f>
        <v>80.888888888888886</v>
      </c>
      <c r="L4" s="2">
        <f>AVERAGE(D2:D10)</f>
        <v>132.33333333333334</v>
      </c>
      <c r="M4" s="2">
        <f>LARGE(F2:F10,1)</f>
        <v>12.124895875841579</v>
      </c>
    </row>
    <row r="5" spans="1:13" x14ac:dyDescent="0.35">
      <c r="A5" t="s">
        <v>7</v>
      </c>
      <c r="B5">
        <v>40</v>
      </c>
      <c r="C5">
        <v>81</v>
      </c>
      <c r="D5">
        <v>127</v>
      </c>
      <c r="E5" t="s">
        <v>9</v>
      </c>
      <c r="F5" s="2">
        <f>SQRT((Table1[[#This Row],[ R]]-29.11)^2+(Table1[[#This Row],[ G]]-80.89)^2+(Table1[[#This Row],[ B]]-132.33)^2)</f>
        <v>12.124895875841579</v>
      </c>
      <c r="I5" t="s">
        <v>28</v>
      </c>
      <c r="J5" s="2">
        <f>AVERAGE(B38:B48)</f>
        <v>94.909090909090907</v>
      </c>
      <c r="K5" s="3">
        <f>AVERAGE(C38:C48)</f>
        <v>85</v>
      </c>
      <c r="L5" s="2">
        <f>AVERAGE(D38:D48)</f>
        <v>62.090909090909093</v>
      </c>
    </row>
    <row r="6" spans="1:13" x14ac:dyDescent="0.35">
      <c r="A6" t="s">
        <v>7</v>
      </c>
      <c r="B6">
        <v>30</v>
      </c>
      <c r="C6">
        <v>81</v>
      </c>
      <c r="D6">
        <v>137</v>
      </c>
      <c r="E6" s="1" t="s">
        <v>10</v>
      </c>
      <c r="F6" s="2">
        <f>SQRT((Table1[[#This Row],[ R]]-29.11)^2+(Table1[[#This Row],[ G]]-80.89)^2+(Table1[[#This Row],[ B]]-132.33)^2)</f>
        <v>4.755323332855494</v>
      </c>
    </row>
    <row r="7" spans="1:13" x14ac:dyDescent="0.35">
      <c r="A7" t="s">
        <v>7</v>
      </c>
      <c r="B7">
        <v>30</v>
      </c>
      <c r="C7">
        <v>79</v>
      </c>
      <c r="D7">
        <v>131</v>
      </c>
      <c r="E7" t="s">
        <v>11</v>
      </c>
      <c r="F7" s="2">
        <f>SQRT((Table1[[#This Row],[ R]]-29.11)^2+(Table1[[#This Row],[ G]]-80.89)^2+(Table1[[#This Row],[ B]]-132.33)^2)</f>
        <v>2.476509640603088</v>
      </c>
    </row>
    <row r="8" spans="1:13" x14ac:dyDescent="0.35">
      <c r="A8" t="s">
        <v>7</v>
      </c>
      <c r="B8">
        <v>26</v>
      </c>
      <c r="C8">
        <v>80</v>
      </c>
      <c r="D8">
        <v>132</v>
      </c>
      <c r="E8" t="s">
        <v>12</v>
      </c>
      <c r="F8" s="2">
        <f>SQRT((Table1[[#This Row],[ R]]-29.11)^2+(Table1[[#This Row],[ G]]-80.89)^2+(Table1[[#This Row],[ B]]-132.33)^2)</f>
        <v>3.2516303602962018</v>
      </c>
    </row>
    <row r="9" spans="1:13" x14ac:dyDescent="0.35">
      <c r="A9" t="s">
        <v>7</v>
      </c>
      <c r="B9">
        <v>32</v>
      </c>
      <c r="C9">
        <v>79</v>
      </c>
      <c r="D9">
        <v>129</v>
      </c>
      <c r="E9" t="s">
        <v>13</v>
      </c>
      <c r="F9" s="2">
        <f>SQRT((Table1[[#This Row],[ R]]-29.11)^2+(Table1[[#This Row],[ G]]-80.89)^2+(Table1[[#This Row],[ B]]-132.33)^2)</f>
        <v>4.7971970983064782</v>
      </c>
      <c r="I9" s="2"/>
      <c r="J9" s="2"/>
    </row>
    <row r="10" spans="1:13" x14ac:dyDescent="0.35">
      <c r="A10" t="s">
        <v>7</v>
      </c>
      <c r="B10">
        <v>33</v>
      </c>
      <c r="C10">
        <v>78</v>
      </c>
      <c r="D10">
        <v>127</v>
      </c>
      <c r="E10" t="s">
        <v>14</v>
      </c>
      <c r="F10" s="2">
        <f>SQRT((Table1[[#This Row],[ R]]-29.11)^2+(Table1[[#This Row],[ G]]-80.89)^2+(Table1[[#This Row],[ B]]-132.33)^2)</f>
        <v>7.2036865562016335</v>
      </c>
      <c r="I10" s="2"/>
      <c r="J10" s="2"/>
      <c r="K10" s="2"/>
    </row>
    <row r="11" spans="1:13" x14ac:dyDescent="0.35">
      <c r="A11" t="s">
        <v>5</v>
      </c>
      <c r="B11">
        <v>104</v>
      </c>
      <c r="C11">
        <v>82</v>
      </c>
      <c r="D11">
        <v>59</v>
      </c>
      <c r="E11" t="s">
        <v>6</v>
      </c>
      <c r="I11" s="2"/>
      <c r="K11" s="2"/>
    </row>
    <row r="12" spans="1:13" x14ac:dyDescent="0.35">
      <c r="A12" t="s">
        <v>5</v>
      </c>
      <c r="B12">
        <v>98</v>
      </c>
      <c r="C12">
        <v>82</v>
      </c>
      <c r="D12">
        <v>57</v>
      </c>
      <c r="E12">
        <v>625239</v>
      </c>
    </row>
    <row r="13" spans="1:13" x14ac:dyDescent="0.35">
      <c r="A13" t="s">
        <v>15</v>
      </c>
      <c r="B13">
        <v>70</v>
      </c>
      <c r="C13">
        <v>116</v>
      </c>
      <c r="D13">
        <v>55</v>
      </c>
      <c r="E13">
        <v>467437</v>
      </c>
      <c r="F13" s="2">
        <f>SQRT((Table1[[#This Row],[ R]]-69.22)^2+(Table1[[#This Row],[ G]]-107.36)^2+(Table1[[#This Row],[ B]]-50.75)^2)</f>
        <v>9.6602536198590574</v>
      </c>
    </row>
    <row r="14" spans="1:13" x14ac:dyDescent="0.35">
      <c r="A14" t="s">
        <v>15</v>
      </c>
      <c r="B14">
        <v>69</v>
      </c>
      <c r="C14">
        <v>116</v>
      </c>
      <c r="D14">
        <v>55</v>
      </c>
      <c r="E14">
        <v>457437</v>
      </c>
      <c r="F14" s="2">
        <f>SQRT((Table1[[#This Row],[ R]]-69.22)^2+(Table1[[#This Row],[ G]]-107.36)^2+(Table1[[#This Row],[ B]]-50.75)^2)</f>
        <v>9.6312252595399315</v>
      </c>
    </row>
    <row r="15" spans="1:13" x14ac:dyDescent="0.35">
      <c r="A15" t="s">
        <v>15</v>
      </c>
      <c r="B15">
        <v>70</v>
      </c>
      <c r="C15">
        <v>112</v>
      </c>
      <c r="D15">
        <v>50</v>
      </c>
      <c r="E15">
        <v>467032</v>
      </c>
      <c r="F15" s="2">
        <f>SQRT((Table1[[#This Row],[ R]]-69.22)^2+(Table1[[#This Row],[ G]]-107.36)^2+(Table1[[#This Row],[ B]]-50.75)^2)</f>
        <v>4.7645041714747203</v>
      </c>
    </row>
    <row r="16" spans="1:13" x14ac:dyDescent="0.35">
      <c r="A16" t="s">
        <v>15</v>
      </c>
      <c r="B16">
        <v>69</v>
      </c>
      <c r="C16">
        <v>113</v>
      </c>
      <c r="D16">
        <v>50</v>
      </c>
      <c r="E16">
        <v>457132</v>
      </c>
      <c r="F16" s="2">
        <f>SQRT((Table1[[#This Row],[ R]]-69.22)^2+(Table1[[#This Row],[ G]]-107.36)^2+(Table1[[#This Row],[ B]]-50.75)^2)</f>
        <v>5.6939002449990292</v>
      </c>
    </row>
    <row r="17" spans="1:6" x14ac:dyDescent="0.35">
      <c r="A17" t="s">
        <v>15</v>
      </c>
      <c r="B17">
        <v>75</v>
      </c>
      <c r="C17">
        <v>109</v>
      </c>
      <c r="D17">
        <v>50</v>
      </c>
      <c r="E17" t="s">
        <v>21</v>
      </c>
      <c r="F17" s="2">
        <f>SQRT((Table1[[#This Row],[ R]]-69.22)^2+(Table1[[#This Row],[ G]]-107.36)^2+(Table1[[#This Row],[ B]]-50.75)^2)</f>
        <v>6.0547914910424465</v>
      </c>
    </row>
    <row r="18" spans="1:6" x14ac:dyDescent="0.35">
      <c r="A18" t="s">
        <v>15</v>
      </c>
      <c r="B18">
        <v>59</v>
      </c>
      <c r="C18">
        <v>117</v>
      </c>
      <c r="D18">
        <v>51</v>
      </c>
      <c r="E18" t="s">
        <v>23</v>
      </c>
      <c r="F18" s="2">
        <f>SQRT((Table1[[#This Row],[ R]]-69.22)^2+(Table1[[#This Row],[ G]]-107.36)^2+(Table1[[#This Row],[ B]]-50.75)^2)</f>
        <v>14.051352248093419</v>
      </c>
    </row>
    <row r="19" spans="1:6" x14ac:dyDescent="0.35">
      <c r="A19" t="s">
        <v>15</v>
      </c>
      <c r="B19">
        <v>72</v>
      </c>
      <c r="C19">
        <v>111</v>
      </c>
      <c r="D19">
        <v>50</v>
      </c>
      <c r="E19" t="s">
        <v>24</v>
      </c>
      <c r="F19" s="2">
        <f>SQRT((Table1[[#This Row],[ R]]-69.22)^2+(Table1[[#This Row],[ G]]-107.36)^2+(Table1[[#This Row],[ B]]-50.75)^2)</f>
        <v>4.6411744203380261</v>
      </c>
    </row>
    <row r="20" spans="1:6" x14ac:dyDescent="0.35">
      <c r="A20" t="s">
        <v>15</v>
      </c>
      <c r="B20">
        <v>72</v>
      </c>
      <c r="C20">
        <v>110</v>
      </c>
      <c r="D20">
        <v>50</v>
      </c>
      <c r="E20" s="1">
        <v>4.8600000000000004E+34</v>
      </c>
      <c r="F20" s="2">
        <f>SQRT((Table1[[#This Row],[ R]]-69.22)^2+(Table1[[#This Row],[ G]]-107.36)^2+(Table1[[#This Row],[ B]]-50.75)^2)</f>
        <v>3.9064689938613375</v>
      </c>
    </row>
    <row r="21" spans="1:6" x14ac:dyDescent="0.35">
      <c r="A21" t="s">
        <v>15</v>
      </c>
      <c r="B21">
        <v>67</v>
      </c>
      <c r="C21">
        <v>113</v>
      </c>
      <c r="D21">
        <v>50</v>
      </c>
      <c r="E21">
        <v>437132</v>
      </c>
      <c r="F21" s="2">
        <f>SQRT((Table1[[#This Row],[ R]]-69.22)^2+(Table1[[#This Row],[ G]]-107.36)^2+(Table1[[#This Row],[ B]]-50.75)^2)</f>
        <v>6.107413527836477</v>
      </c>
    </row>
    <row r="22" spans="1:6" x14ac:dyDescent="0.35">
      <c r="A22" t="s">
        <v>26</v>
      </c>
      <c r="B22">
        <v>167</v>
      </c>
      <c r="C22">
        <v>45</v>
      </c>
      <c r="D22">
        <v>44</v>
      </c>
      <c r="E22" t="s">
        <v>27</v>
      </c>
      <c r="F22" s="2">
        <f>SQRT((Table1[[#This Row],[ R]]-164.6)^2+(Table1[[#This Row],[ G]]-44.3)^2+(Table1[[#This Row],[ B]]-41.8)^2)</f>
        <v>3.330165161069349</v>
      </c>
    </row>
    <row r="23" spans="1:6" x14ac:dyDescent="0.35">
      <c r="A23" t="s">
        <v>26</v>
      </c>
      <c r="B23">
        <v>168</v>
      </c>
      <c r="C23">
        <v>44</v>
      </c>
      <c r="D23">
        <v>43</v>
      </c>
      <c r="E23" t="s">
        <v>31</v>
      </c>
      <c r="F23" s="2">
        <f>SQRT((Table1[[#This Row],[ R]]-164.6)^2+(Table1[[#This Row],[ G]]-44.3)^2+(Table1[[#This Row],[ B]]-41.8)^2)</f>
        <v>3.6180105030251144</v>
      </c>
    </row>
    <row r="24" spans="1:6" x14ac:dyDescent="0.35">
      <c r="A24" t="s">
        <v>26</v>
      </c>
      <c r="B24">
        <v>166</v>
      </c>
      <c r="C24">
        <v>45</v>
      </c>
      <c r="D24">
        <v>44</v>
      </c>
      <c r="E24" t="s">
        <v>33</v>
      </c>
      <c r="F24" s="2">
        <f>SQRT((Table1[[#This Row],[ R]]-164.6)^2+(Table1[[#This Row],[ G]]-44.3)^2+(Table1[[#This Row],[ B]]-41.8)^2)</f>
        <v>2.700000000000006</v>
      </c>
    </row>
    <row r="25" spans="1:6" x14ac:dyDescent="0.35">
      <c r="A25" t="s">
        <v>26</v>
      </c>
      <c r="B25">
        <v>166</v>
      </c>
      <c r="C25">
        <v>46</v>
      </c>
      <c r="D25">
        <v>44</v>
      </c>
      <c r="E25" t="s">
        <v>35</v>
      </c>
      <c r="F25" s="2">
        <f>SQRT((Table1[[#This Row],[ R]]-164.6)^2+(Table1[[#This Row],[ G]]-44.3)^2+(Table1[[#This Row],[ B]]-41.8)^2)</f>
        <v>3.112876483254682</v>
      </c>
    </row>
    <row r="26" spans="1:6" x14ac:dyDescent="0.35">
      <c r="A26" t="s">
        <v>26</v>
      </c>
      <c r="B26">
        <v>167</v>
      </c>
      <c r="C26">
        <v>44</v>
      </c>
      <c r="D26">
        <v>44</v>
      </c>
      <c r="E26" t="s">
        <v>36</v>
      </c>
      <c r="F26" s="2">
        <f>SQRT((Table1[[#This Row],[ R]]-164.6)^2+(Table1[[#This Row],[ G]]-44.3)^2+(Table1[[#This Row],[ B]]-41.8)^2)</f>
        <v>3.2695565448543684</v>
      </c>
    </row>
    <row r="27" spans="1:6" x14ac:dyDescent="0.35">
      <c r="A27" t="s">
        <v>26</v>
      </c>
      <c r="B27">
        <v>164</v>
      </c>
      <c r="C27">
        <v>43</v>
      </c>
      <c r="D27">
        <v>40</v>
      </c>
      <c r="E27" t="s">
        <v>37</v>
      </c>
      <c r="F27" s="2">
        <f>SQRT((Table1[[#This Row],[ R]]-164.6)^2+(Table1[[#This Row],[ G]]-44.3)^2+(Table1[[#This Row],[ B]]-41.8)^2)</f>
        <v>2.2999999999999945</v>
      </c>
    </row>
    <row r="28" spans="1:6" x14ac:dyDescent="0.35">
      <c r="A28" t="s">
        <v>26</v>
      </c>
      <c r="B28">
        <v>166</v>
      </c>
      <c r="C28">
        <v>42</v>
      </c>
      <c r="D28">
        <v>38</v>
      </c>
      <c r="E28" t="s">
        <v>39</v>
      </c>
      <c r="F28" s="2">
        <f>SQRT((Table1[[#This Row],[ R]]-164.6)^2+(Table1[[#This Row],[ G]]-44.3)^2+(Table1[[#This Row],[ B]]-41.8)^2)</f>
        <v>4.657252408878005</v>
      </c>
    </row>
    <row r="29" spans="1:6" x14ac:dyDescent="0.35">
      <c r="A29" t="s">
        <v>26</v>
      </c>
      <c r="B29">
        <v>156</v>
      </c>
      <c r="C29">
        <v>47</v>
      </c>
      <c r="D29">
        <v>42</v>
      </c>
      <c r="E29" t="s">
        <v>40</v>
      </c>
      <c r="F29" s="2">
        <f>SQRT((Table1[[#This Row],[ R]]-164.6)^2+(Table1[[#This Row],[ G]]-44.3)^2+(Table1[[#This Row],[ B]]-41.8)^2)</f>
        <v>9.0160967164288977</v>
      </c>
    </row>
    <row r="30" spans="1:6" x14ac:dyDescent="0.35">
      <c r="A30" t="s">
        <v>26</v>
      </c>
      <c r="B30">
        <v>166</v>
      </c>
      <c r="C30">
        <v>42</v>
      </c>
      <c r="D30">
        <v>39</v>
      </c>
      <c r="E30" t="s">
        <v>41</v>
      </c>
      <c r="F30" s="2">
        <f>SQRT((Table1[[#This Row],[ R]]-164.6)^2+(Table1[[#This Row],[ G]]-44.3)^2+(Table1[[#This Row],[ B]]-41.8)^2)</f>
        <v>3.8845849199110045</v>
      </c>
    </row>
    <row r="31" spans="1:6" x14ac:dyDescent="0.35">
      <c r="A31" t="s">
        <v>26</v>
      </c>
      <c r="B31">
        <v>160</v>
      </c>
      <c r="C31">
        <v>45</v>
      </c>
      <c r="D31">
        <v>40</v>
      </c>
      <c r="E31" t="s">
        <v>42</v>
      </c>
      <c r="F31" s="2">
        <f>SQRT((Table1[[#This Row],[ R]]-164.6)^2+(Table1[[#This Row],[ G]]-44.3)^2+(Table1[[#This Row],[ B]]-41.8)^2)</f>
        <v>4.9889878733065629</v>
      </c>
    </row>
    <row r="32" spans="1:6" x14ac:dyDescent="0.35">
      <c r="A32" t="s">
        <v>16</v>
      </c>
      <c r="B32">
        <v>112</v>
      </c>
      <c r="C32">
        <v>78</v>
      </c>
      <c r="D32">
        <v>57</v>
      </c>
      <c r="E32" s="1">
        <v>7.0399999999999997E+41</v>
      </c>
    </row>
    <row r="33" spans="1:5" x14ac:dyDescent="0.35">
      <c r="A33" t="s">
        <v>16</v>
      </c>
      <c r="B33">
        <v>112</v>
      </c>
      <c r="C33">
        <v>76</v>
      </c>
      <c r="D33">
        <v>52</v>
      </c>
      <c r="E33" t="s">
        <v>17</v>
      </c>
    </row>
    <row r="34" spans="1:5" x14ac:dyDescent="0.35">
      <c r="A34" t="s">
        <v>18</v>
      </c>
      <c r="B34">
        <v>92</v>
      </c>
      <c r="C34">
        <v>83</v>
      </c>
      <c r="D34">
        <v>60</v>
      </c>
      <c r="E34" t="s">
        <v>19</v>
      </c>
    </row>
    <row r="35" spans="1:5" x14ac:dyDescent="0.35">
      <c r="A35" t="s">
        <v>18</v>
      </c>
      <c r="B35">
        <v>106</v>
      </c>
      <c r="C35">
        <v>120</v>
      </c>
      <c r="D35">
        <v>69</v>
      </c>
      <c r="E35" t="s">
        <v>20</v>
      </c>
    </row>
    <row r="36" spans="1:5" x14ac:dyDescent="0.35">
      <c r="A36" t="s">
        <v>18</v>
      </c>
      <c r="B36">
        <v>88</v>
      </c>
      <c r="C36">
        <v>108</v>
      </c>
      <c r="D36">
        <v>61</v>
      </c>
      <c r="E36" t="s">
        <v>22</v>
      </c>
    </row>
    <row r="37" spans="1:5" x14ac:dyDescent="0.35">
      <c r="A37" t="s">
        <v>18</v>
      </c>
      <c r="B37">
        <v>88</v>
      </c>
      <c r="C37">
        <v>107</v>
      </c>
      <c r="D37">
        <v>78</v>
      </c>
      <c r="E37" t="s">
        <v>25</v>
      </c>
    </row>
    <row r="38" spans="1:5" x14ac:dyDescent="0.35">
      <c r="A38" t="s">
        <v>28</v>
      </c>
      <c r="B38">
        <v>93</v>
      </c>
      <c r="C38">
        <v>86</v>
      </c>
      <c r="D38">
        <v>64</v>
      </c>
      <c r="E38" t="s">
        <v>29</v>
      </c>
    </row>
    <row r="39" spans="1:5" x14ac:dyDescent="0.35">
      <c r="A39" t="s">
        <v>28</v>
      </c>
      <c r="B39">
        <v>102</v>
      </c>
      <c r="C39">
        <v>107</v>
      </c>
      <c r="D39">
        <v>81</v>
      </c>
      <c r="E39" t="s">
        <v>30</v>
      </c>
    </row>
    <row r="40" spans="1:5" x14ac:dyDescent="0.35">
      <c r="A40" t="s">
        <v>28</v>
      </c>
      <c r="B40">
        <v>96</v>
      </c>
      <c r="C40">
        <v>84</v>
      </c>
      <c r="D40">
        <v>64</v>
      </c>
      <c r="E40">
        <v>605440</v>
      </c>
    </row>
    <row r="41" spans="1:5" x14ac:dyDescent="0.35">
      <c r="A41" t="s">
        <v>28</v>
      </c>
      <c r="B41">
        <v>94</v>
      </c>
      <c r="C41">
        <v>82</v>
      </c>
      <c r="D41">
        <v>59</v>
      </c>
      <c r="E41" s="1" t="s">
        <v>32</v>
      </c>
    </row>
    <row r="42" spans="1:5" x14ac:dyDescent="0.35">
      <c r="A42" t="s">
        <v>28</v>
      </c>
      <c r="B42">
        <v>96</v>
      </c>
      <c r="C42">
        <v>82</v>
      </c>
      <c r="D42">
        <v>59</v>
      </c>
      <c r="E42" t="s">
        <v>34</v>
      </c>
    </row>
    <row r="43" spans="1:5" x14ac:dyDescent="0.35">
      <c r="A43" t="s">
        <v>28</v>
      </c>
      <c r="B43">
        <v>96</v>
      </c>
      <c r="C43">
        <v>82</v>
      </c>
      <c r="D43">
        <v>59</v>
      </c>
      <c r="E43" t="s">
        <v>34</v>
      </c>
    </row>
    <row r="44" spans="1:5" x14ac:dyDescent="0.35">
      <c r="A44" t="s">
        <v>28</v>
      </c>
      <c r="B44">
        <v>96</v>
      </c>
      <c r="C44">
        <v>81</v>
      </c>
      <c r="D44">
        <v>58</v>
      </c>
      <c r="E44" t="s">
        <v>38</v>
      </c>
    </row>
    <row r="45" spans="1:5" x14ac:dyDescent="0.35">
      <c r="A45" t="s">
        <v>28</v>
      </c>
      <c r="B45">
        <v>95</v>
      </c>
      <c r="C45">
        <v>82</v>
      </c>
      <c r="D45">
        <v>59</v>
      </c>
      <c r="E45" t="s">
        <v>43</v>
      </c>
    </row>
    <row r="46" spans="1:5" x14ac:dyDescent="0.35">
      <c r="A46" t="s">
        <v>28</v>
      </c>
      <c r="B46">
        <v>94</v>
      </c>
      <c r="C46">
        <v>82</v>
      </c>
      <c r="D46">
        <v>59</v>
      </c>
      <c r="E46" s="1" t="s">
        <v>32</v>
      </c>
    </row>
    <row r="47" spans="1:5" x14ac:dyDescent="0.35">
      <c r="A47" t="s">
        <v>28</v>
      </c>
      <c r="B47">
        <v>93</v>
      </c>
      <c r="C47">
        <v>83</v>
      </c>
      <c r="D47">
        <v>60</v>
      </c>
      <c r="E47" t="s">
        <v>44</v>
      </c>
    </row>
    <row r="48" spans="1:5" x14ac:dyDescent="0.35">
      <c r="A48" t="s">
        <v>28</v>
      </c>
      <c r="B48">
        <v>89</v>
      </c>
      <c r="C48">
        <v>84</v>
      </c>
      <c r="D48">
        <v>61</v>
      </c>
      <c r="E48" t="s">
        <v>45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1CCD-A5CE-40EF-942D-ADCAB2DCE89A}">
  <dimension ref="A1:M54"/>
  <sheetViews>
    <sheetView workbookViewId="0">
      <selection activeCell="J9" sqref="J9"/>
    </sheetView>
  </sheetViews>
  <sheetFormatPr defaultRowHeight="14.5" x14ac:dyDescent="0.35"/>
  <cols>
    <col min="6" max="6" width="18.08984375" customWidth="1"/>
    <col min="9" max="9" width="10.08984375" customWidth="1"/>
    <col min="10" max="10" width="10.36328125" bestFit="1" customWidth="1"/>
    <col min="11" max="11" width="10.26953125" customWidth="1"/>
    <col min="12" max="12" width="11.1796875" customWidth="1"/>
    <col min="13" max="13" width="24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J1" t="s">
        <v>46</v>
      </c>
      <c r="K1" t="s">
        <v>47</v>
      </c>
      <c r="L1" t="s">
        <v>48</v>
      </c>
      <c r="M1" t="s">
        <v>50</v>
      </c>
    </row>
    <row r="2" spans="1:13" x14ac:dyDescent="0.35">
      <c r="A2" t="s">
        <v>7</v>
      </c>
      <c r="B2">
        <v>61</v>
      </c>
      <c r="C2">
        <v>100</v>
      </c>
      <c r="D2">
        <v>111</v>
      </c>
      <c r="E2" t="s">
        <v>51</v>
      </c>
      <c r="F2" s="2">
        <f>SQRT((Table2[[#This Row],[ R]]-63.14)^2+(Table2[[#This Row],[ G]]-98.29)^2+(Table2[[#This Row],[ B]]-109)^2)</f>
        <v>3.3917104829274538</v>
      </c>
      <c r="I2" t="s">
        <v>26</v>
      </c>
      <c r="J2" s="2">
        <f>AVERAGE(B27:B33)</f>
        <v>197.57142857142858</v>
      </c>
      <c r="K2" s="2">
        <f>AVERAGE(C27:C33)</f>
        <v>42.857142857142854</v>
      </c>
      <c r="L2" s="2">
        <f>AVERAGE(D27:D33)</f>
        <v>40.428571428571431</v>
      </c>
      <c r="M2" s="2">
        <f>LARGE(F27:F33,1)</f>
        <v>10.658771036099795</v>
      </c>
    </row>
    <row r="3" spans="1:13" x14ac:dyDescent="0.35">
      <c r="A3" t="s">
        <v>7</v>
      </c>
      <c r="B3">
        <v>61</v>
      </c>
      <c r="C3">
        <v>100</v>
      </c>
      <c r="D3">
        <v>111</v>
      </c>
      <c r="E3" t="s">
        <v>51</v>
      </c>
      <c r="F3" s="2">
        <f>SQRT((Table2[[#This Row],[ R]]-63.14)^2+(Table2[[#This Row],[ G]]-98.29)^2+(Table2[[#This Row],[ B]]-109)^2)</f>
        <v>3.3917104829274538</v>
      </c>
      <c r="I3" t="s">
        <v>49</v>
      </c>
      <c r="J3" s="2">
        <f>AVERAGE(B10:B26)</f>
        <v>106.41176470588235</v>
      </c>
      <c r="K3" s="2">
        <f>AVERAGE(C10:C26)</f>
        <v>106.35294117647059</v>
      </c>
      <c r="L3" s="2">
        <f>AVERAGE(D10:D26)</f>
        <v>50.352941176470587</v>
      </c>
      <c r="M3" s="2">
        <f>LARGE(F10:F26,1)</f>
        <v>21.314152575225691</v>
      </c>
    </row>
    <row r="4" spans="1:13" x14ac:dyDescent="0.35">
      <c r="A4" t="s">
        <v>7</v>
      </c>
      <c r="B4">
        <v>69</v>
      </c>
      <c r="C4">
        <v>99</v>
      </c>
      <c r="D4">
        <v>104</v>
      </c>
      <c r="E4">
        <v>456368</v>
      </c>
      <c r="F4" s="2">
        <f>SQRT((Table2[[#This Row],[ R]]-63.14)^2+(Table2[[#This Row],[ G]]-98.29)^2+(Table2[[#This Row],[ B]]-109)^2)</f>
        <v>7.7358709916854211</v>
      </c>
      <c r="I4" t="s">
        <v>7</v>
      </c>
      <c r="J4" s="2">
        <f>AVERAGE(B2:B8)</f>
        <v>63.142857142857146</v>
      </c>
      <c r="K4" s="2">
        <f>AVERAGE(C2:C8)</f>
        <v>98.285714285714292</v>
      </c>
      <c r="L4">
        <f>AVERAGE(D2:D7)</f>
        <v>109</v>
      </c>
      <c r="M4" s="2">
        <f>LARGE(F2:F8,1)</f>
        <v>7.7358709916854211</v>
      </c>
    </row>
    <row r="5" spans="1:13" x14ac:dyDescent="0.35">
      <c r="A5" t="s">
        <v>7</v>
      </c>
      <c r="B5">
        <v>65</v>
      </c>
      <c r="C5">
        <v>98</v>
      </c>
      <c r="D5">
        <v>104</v>
      </c>
      <c r="E5">
        <v>416268</v>
      </c>
      <c r="F5" s="2">
        <f>SQRT((Table2[[#This Row],[ R]]-63.14)^2+(Table2[[#This Row],[ G]]-98.29)^2+(Table2[[#This Row],[ B]]-109)^2)</f>
        <v>5.3426304382766361</v>
      </c>
      <c r="I5" t="s">
        <v>28</v>
      </c>
      <c r="J5" s="2">
        <f>AVERAGE(B38:B54)</f>
        <v>138.29411764705881</v>
      </c>
      <c r="K5" s="2">
        <f>AVERAGE(C38:C54)</f>
        <v>79.058823529411768</v>
      </c>
      <c r="L5" s="2">
        <f>AVERAGE(D38:D54)</f>
        <v>51.352941176470587</v>
      </c>
    </row>
    <row r="6" spans="1:13" x14ac:dyDescent="0.35">
      <c r="A6" t="s">
        <v>7</v>
      </c>
      <c r="B6">
        <v>59</v>
      </c>
      <c r="C6">
        <v>100</v>
      </c>
      <c r="D6">
        <v>113</v>
      </c>
      <c r="E6" t="s">
        <v>52</v>
      </c>
      <c r="F6" s="2">
        <f>SQRT((Table2[[#This Row],[ R]]-63.14)^2+(Table2[[#This Row],[ G]]-98.29)^2+(Table2[[#This Row],[ B]]-109)^2)</f>
        <v>6.0053059872083105</v>
      </c>
    </row>
    <row r="7" spans="1:13" x14ac:dyDescent="0.35">
      <c r="A7" t="s">
        <v>7</v>
      </c>
      <c r="B7">
        <v>62</v>
      </c>
      <c r="C7">
        <v>97</v>
      </c>
      <c r="D7">
        <v>111</v>
      </c>
      <c r="E7" s="1" t="s">
        <v>53</v>
      </c>
      <c r="F7" s="2">
        <f>SQRT((Table2[[#This Row],[ R]]-63.14)^2+(Table2[[#This Row],[ G]]-98.29)^2+(Table2[[#This Row],[ B]]-109)^2)</f>
        <v>2.6388823391731617</v>
      </c>
    </row>
    <row r="8" spans="1:13" x14ac:dyDescent="0.35">
      <c r="A8" t="s">
        <v>7</v>
      </c>
      <c r="B8">
        <v>65</v>
      </c>
      <c r="C8">
        <v>94</v>
      </c>
      <c r="D8">
        <v>108</v>
      </c>
      <c r="E8" t="s">
        <v>54</v>
      </c>
      <c r="F8" s="2">
        <f>SQRT((Table2[[#This Row],[ R]]-63.14)^2+(Table2[[#This Row],[ G]]-98.29)^2+(Table2[[#This Row],[ B]]-109)^2)</f>
        <v>4.7816001505772157</v>
      </c>
    </row>
    <row r="9" spans="1:13" x14ac:dyDescent="0.35">
      <c r="A9" t="s">
        <v>55</v>
      </c>
      <c r="B9">
        <v>102</v>
      </c>
      <c r="C9">
        <v>98</v>
      </c>
      <c r="D9">
        <v>60</v>
      </c>
      <c r="E9" t="s">
        <v>56</v>
      </c>
    </row>
    <row r="10" spans="1:13" x14ac:dyDescent="0.35">
      <c r="A10" t="s">
        <v>15</v>
      </c>
      <c r="B10">
        <v>109</v>
      </c>
      <c r="C10">
        <v>105</v>
      </c>
      <c r="D10">
        <v>50</v>
      </c>
      <c r="E10" t="s">
        <v>57</v>
      </c>
      <c r="F10" s="2">
        <f>SQRT((Table2[[#This Row],[ R]]-106.41)^2+(Table2[[#This Row],[ G]]-106.35)^2+(Table2[[#This Row],[ B]]-50.35)^2)</f>
        <v>2.9416152025715401</v>
      </c>
    </row>
    <row r="11" spans="1:13" x14ac:dyDescent="0.35">
      <c r="A11" t="s">
        <v>15</v>
      </c>
      <c r="B11">
        <v>111</v>
      </c>
      <c r="C11">
        <v>104</v>
      </c>
      <c r="D11">
        <v>50</v>
      </c>
      <c r="E11" t="s">
        <v>58</v>
      </c>
      <c r="F11" s="2">
        <f>SQRT((Table2[[#This Row],[ R]]-106.41)^2+(Table2[[#This Row],[ G]]-106.35)^2+(Table2[[#This Row],[ B]]-50.35)^2)</f>
        <v>5.1684717276966898</v>
      </c>
    </row>
    <row r="12" spans="1:13" x14ac:dyDescent="0.35">
      <c r="A12" t="s">
        <v>15</v>
      </c>
      <c r="B12">
        <v>107</v>
      </c>
      <c r="C12">
        <v>107</v>
      </c>
      <c r="D12">
        <v>50</v>
      </c>
      <c r="E12" t="s">
        <v>59</v>
      </c>
      <c r="F12" s="2">
        <f>SQRT((Table2[[#This Row],[ R]]-106.41)^2+(Table2[[#This Row],[ G]]-106.35)^2+(Table2[[#This Row],[ B]]-50.35)^2)</f>
        <v>0.9450396817065474</v>
      </c>
    </row>
    <row r="13" spans="1:13" x14ac:dyDescent="0.35">
      <c r="A13" t="s">
        <v>15</v>
      </c>
      <c r="B13">
        <v>109</v>
      </c>
      <c r="C13">
        <v>106</v>
      </c>
      <c r="D13">
        <v>50</v>
      </c>
      <c r="E13" t="s">
        <v>60</v>
      </c>
      <c r="F13" s="2">
        <f>SQRT((Table2[[#This Row],[ R]]-106.41)^2+(Table2[[#This Row],[ G]]-106.35)^2+(Table2[[#This Row],[ B]]-50.35)^2)</f>
        <v>2.6368731482572336</v>
      </c>
    </row>
    <row r="14" spans="1:13" x14ac:dyDescent="0.35">
      <c r="A14" t="s">
        <v>15</v>
      </c>
      <c r="B14">
        <v>112</v>
      </c>
      <c r="C14">
        <v>104</v>
      </c>
      <c r="D14">
        <v>50</v>
      </c>
      <c r="E14">
        <v>706832</v>
      </c>
      <c r="F14" s="2">
        <f>SQRT((Table2[[#This Row],[ R]]-106.41)^2+(Table2[[#This Row],[ G]]-106.35)^2+(Table2[[#This Row],[ B]]-50.35)^2)</f>
        <v>6.0739690483241686</v>
      </c>
    </row>
    <row r="15" spans="1:13" x14ac:dyDescent="0.35">
      <c r="A15" t="s">
        <v>15</v>
      </c>
      <c r="B15">
        <v>107</v>
      </c>
      <c r="C15">
        <v>106</v>
      </c>
      <c r="D15">
        <v>51</v>
      </c>
      <c r="E15" t="s">
        <v>61</v>
      </c>
      <c r="F15" s="2">
        <f>SQRT((Table2[[#This Row],[ R]]-106.41)^2+(Table2[[#This Row],[ G]]-106.35)^2+(Table2[[#This Row],[ B]]-50.35)^2)</f>
        <v>0.94503968170653985</v>
      </c>
    </row>
    <row r="16" spans="1:13" x14ac:dyDescent="0.35">
      <c r="A16" t="s">
        <v>15</v>
      </c>
      <c r="B16">
        <v>108</v>
      </c>
      <c r="C16">
        <v>105</v>
      </c>
      <c r="D16">
        <v>51</v>
      </c>
      <c r="E16" t="s">
        <v>62</v>
      </c>
      <c r="F16" s="2">
        <f>SQRT((Table2[[#This Row],[ R]]-106.41)^2+(Table2[[#This Row],[ G]]-106.35)^2+(Table2[[#This Row],[ B]]-50.35)^2)</f>
        <v>2.1847425477616338</v>
      </c>
    </row>
    <row r="17" spans="1:6" x14ac:dyDescent="0.35">
      <c r="A17" t="s">
        <v>15</v>
      </c>
      <c r="B17">
        <v>107</v>
      </c>
      <c r="C17">
        <v>107</v>
      </c>
      <c r="D17">
        <v>51</v>
      </c>
      <c r="E17" t="s">
        <v>63</v>
      </c>
      <c r="F17" s="2">
        <f>SQRT((Table2[[#This Row],[ R]]-106.41)^2+(Table2[[#This Row],[ G]]-106.35)^2+(Table2[[#This Row],[ B]]-50.35)^2)</f>
        <v>1.0922911699725535</v>
      </c>
    </row>
    <row r="18" spans="1:6" x14ac:dyDescent="0.35">
      <c r="A18" t="s">
        <v>15</v>
      </c>
      <c r="B18">
        <v>111</v>
      </c>
      <c r="C18">
        <v>102</v>
      </c>
      <c r="D18">
        <v>51</v>
      </c>
      <c r="E18" t="s">
        <v>64</v>
      </c>
      <c r="F18" s="2">
        <f>SQRT((Table2[[#This Row],[ R]]-106.41)^2+(Table2[[#This Row],[ G]]-106.35)^2+(Table2[[#This Row],[ B]]-50.35)^2)</f>
        <v>6.3571298555244233</v>
      </c>
    </row>
    <row r="19" spans="1:6" x14ac:dyDescent="0.35">
      <c r="A19" t="s">
        <v>15</v>
      </c>
      <c r="B19">
        <v>103</v>
      </c>
      <c r="C19">
        <v>109</v>
      </c>
      <c r="D19">
        <v>50</v>
      </c>
      <c r="E19" t="s">
        <v>65</v>
      </c>
      <c r="F19" s="2">
        <f>SQRT((Table2[[#This Row],[ R]]-106.41)^2+(Table2[[#This Row],[ G]]-106.35)^2+(Table2[[#This Row],[ B]]-50.35)^2)</f>
        <v>4.3327935561251945</v>
      </c>
    </row>
    <row r="20" spans="1:6" x14ac:dyDescent="0.35">
      <c r="A20" t="s">
        <v>15</v>
      </c>
      <c r="B20">
        <v>108</v>
      </c>
      <c r="C20">
        <v>106</v>
      </c>
      <c r="D20">
        <v>50</v>
      </c>
      <c r="E20" t="s">
        <v>66</v>
      </c>
      <c r="F20" s="2">
        <f>SQRT((Table2[[#This Row],[ R]]-106.41)^2+(Table2[[#This Row],[ G]]-106.35)^2+(Table2[[#This Row],[ B]]-50.35)^2)</f>
        <v>1.6652627420320218</v>
      </c>
    </row>
    <row r="21" spans="1:6" x14ac:dyDescent="0.35">
      <c r="A21" t="s">
        <v>15</v>
      </c>
      <c r="B21">
        <v>98</v>
      </c>
      <c r="C21">
        <v>112</v>
      </c>
      <c r="D21">
        <v>50</v>
      </c>
      <c r="E21">
        <v>627032</v>
      </c>
      <c r="F21" s="2">
        <f>SQRT((Table2[[#This Row],[ R]]-106.41)^2+(Table2[[#This Row],[ G]]-106.35)^2+(Table2[[#This Row],[ B]]-50.35)^2)</f>
        <v>10.137706841293054</v>
      </c>
    </row>
    <row r="22" spans="1:6" x14ac:dyDescent="0.35">
      <c r="A22" t="s">
        <v>15</v>
      </c>
      <c r="B22">
        <v>87</v>
      </c>
      <c r="C22">
        <v>115</v>
      </c>
      <c r="D22">
        <v>52</v>
      </c>
      <c r="E22">
        <v>577334</v>
      </c>
      <c r="F22" s="2">
        <f>SQRT((Table2[[#This Row],[ R]]-106.41)^2+(Table2[[#This Row],[ G]]-106.35)^2+(Table2[[#This Row],[ B]]-50.35)^2)</f>
        <v>21.314152575225691</v>
      </c>
    </row>
    <row r="23" spans="1:6" x14ac:dyDescent="0.35">
      <c r="A23" t="s">
        <v>15</v>
      </c>
      <c r="B23">
        <v>116</v>
      </c>
      <c r="C23">
        <v>98</v>
      </c>
      <c r="D23">
        <v>51</v>
      </c>
      <c r="E23">
        <v>746233</v>
      </c>
      <c r="F23" s="2">
        <f>SQRT((Table2[[#This Row],[ R]]-106.41)^2+(Table2[[#This Row],[ G]]-106.35)^2+(Table2[[#This Row],[ B]]-50.35)^2)</f>
        <v>12.732364273770994</v>
      </c>
    </row>
    <row r="24" spans="1:6" x14ac:dyDescent="0.35">
      <c r="A24" t="s">
        <v>15</v>
      </c>
      <c r="B24">
        <v>111</v>
      </c>
      <c r="C24">
        <v>105</v>
      </c>
      <c r="D24">
        <v>50</v>
      </c>
      <c r="E24" t="s">
        <v>67</v>
      </c>
      <c r="F24" s="2">
        <f>SQRT((Table2[[#This Row],[ R]]-106.41)^2+(Table2[[#This Row],[ G]]-106.35)^2+(Table2[[#This Row],[ B]]-50.35)^2)</f>
        <v>4.7971970983064702</v>
      </c>
    </row>
    <row r="25" spans="1:6" x14ac:dyDescent="0.35">
      <c r="A25" t="s">
        <v>15</v>
      </c>
      <c r="B25">
        <v>100</v>
      </c>
      <c r="C25">
        <v>110</v>
      </c>
      <c r="D25">
        <v>49</v>
      </c>
      <c r="E25" s="1">
        <v>6.4600000000000001E+33</v>
      </c>
      <c r="F25" s="2">
        <f>SQRT((Table2[[#This Row],[ R]]-106.41)^2+(Table2[[#This Row],[ G]]-106.35)^2+(Table2[[#This Row],[ B]]-50.35)^2)</f>
        <v>7.4988732486954328</v>
      </c>
    </row>
    <row r="26" spans="1:6" x14ac:dyDescent="0.35">
      <c r="A26" t="s">
        <v>15</v>
      </c>
      <c r="B26">
        <v>105</v>
      </c>
      <c r="C26">
        <v>107</v>
      </c>
      <c r="D26">
        <v>50</v>
      </c>
      <c r="E26" t="s">
        <v>68</v>
      </c>
      <c r="F26" s="2">
        <f>SQRT((Table2[[#This Row],[ R]]-106.41)^2+(Table2[[#This Row],[ G]]-106.35)^2+(Table2[[#This Row],[ B]]-50.35)^2)</f>
        <v>1.5915715503865979</v>
      </c>
    </row>
    <row r="27" spans="1:6" x14ac:dyDescent="0.35">
      <c r="A27" t="s">
        <v>26</v>
      </c>
      <c r="B27">
        <v>199</v>
      </c>
      <c r="C27">
        <v>42</v>
      </c>
      <c r="D27">
        <v>40</v>
      </c>
      <c r="E27" t="s">
        <v>69</v>
      </c>
      <c r="F27" s="2">
        <f>SQRT((Table2[[#This Row],[ R]]-197.57)^2+(Table2[[#This Row],[ G]]-42.86)^2+(Table2[[#This Row],[ B]]-40.43)^2)</f>
        <v>1.7231947075127694</v>
      </c>
    </row>
    <row r="28" spans="1:6" x14ac:dyDescent="0.35">
      <c r="A28" t="s">
        <v>26</v>
      </c>
      <c r="B28">
        <v>201</v>
      </c>
      <c r="C28">
        <v>41</v>
      </c>
      <c r="D28">
        <v>39</v>
      </c>
      <c r="E28" t="s">
        <v>70</v>
      </c>
      <c r="F28" s="2">
        <f>SQRT((Table2[[#This Row],[ R]]-197.57)^2+(Table2[[#This Row],[ G]]-42.86)^2+(Table2[[#This Row],[ B]]-40.43)^2)</f>
        <v>4.1556467607341272</v>
      </c>
    </row>
    <row r="29" spans="1:6" x14ac:dyDescent="0.35">
      <c r="A29" t="s">
        <v>26</v>
      </c>
      <c r="B29">
        <v>189</v>
      </c>
      <c r="C29">
        <v>49</v>
      </c>
      <c r="D29">
        <v>42</v>
      </c>
      <c r="E29" t="s">
        <v>71</v>
      </c>
      <c r="F29" s="2">
        <f>SQRT((Table2[[#This Row],[ R]]-197.57)^2+(Table2[[#This Row],[ G]]-42.86)^2+(Table2[[#This Row],[ B]]-40.43)^2)</f>
        <v>10.658771036099795</v>
      </c>
    </row>
    <row r="30" spans="1:6" x14ac:dyDescent="0.35">
      <c r="A30" t="s">
        <v>26</v>
      </c>
      <c r="B30">
        <v>200</v>
      </c>
      <c r="C30">
        <v>41</v>
      </c>
      <c r="D30">
        <v>40</v>
      </c>
      <c r="E30" t="s">
        <v>72</v>
      </c>
      <c r="F30" s="2">
        <f>SQRT((Table2[[#This Row],[ R]]-197.57)^2+(Table2[[#This Row],[ G]]-42.86)^2+(Table2[[#This Row],[ B]]-40.43)^2)</f>
        <v>3.0902103488274113</v>
      </c>
    </row>
    <row r="31" spans="1:6" x14ac:dyDescent="0.35">
      <c r="A31" t="s">
        <v>26</v>
      </c>
      <c r="B31">
        <v>199</v>
      </c>
      <c r="C31">
        <v>42</v>
      </c>
      <c r="D31">
        <v>41</v>
      </c>
      <c r="E31" t="s">
        <v>73</v>
      </c>
      <c r="F31" s="2">
        <f>SQRT((Table2[[#This Row],[ R]]-197.57)^2+(Table2[[#This Row],[ G]]-42.86)^2+(Table2[[#This Row],[ B]]-40.43)^2)</f>
        <v>1.7633490862560421</v>
      </c>
    </row>
    <row r="32" spans="1:6" x14ac:dyDescent="0.35">
      <c r="A32" t="s">
        <v>26</v>
      </c>
      <c r="B32">
        <v>195</v>
      </c>
      <c r="C32">
        <v>44</v>
      </c>
      <c r="D32">
        <v>41</v>
      </c>
      <c r="E32" t="s">
        <v>74</v>
      </c>
      <c r="F32" s="2">
        <f>SQRT((Table2[[#This Row],[ R]]-197.57)^2+(Table2[[#This Row],[ G]]-42.86)^2+(Table2[[#This Row],[ B]]-40.43)^2)</f>
        <v>2.8686930822240231</v>
      </c>
    </row>
    <row r="33" spans="1:6" x14ac:dyDescent="0.35">
      <c r="A33" t="s">
        <v>26</v>
      </c>
      <c r="B33">
        <v>200</v>
      </c>
      <c r="C33">
        <v>41</v>
      </c>
      <c r="D33">
        <v>40</v>
      </c>
      <c r="E33" t="s">
        <v>72</v>
      </c>
      <c r="F33" s="2">
        <f>SQRT((Table2[[#This Row],[ R]]-197.57)^2+(Table2[[#This Row],[ G]]-42.86)^2+(Table2[[#This Row],[ B]]-40.43)^2)</f>
        <v>3.0902103488274113</v>
      </c>
    </row>
    <row r="34" spans="1:6" x14ac:dyDescent="0.35">
      <c r="A34" t="s">
        <v>18</v>
      </c>
      <c r="B34">
        <v>130</v>
      </c>
      <c r="C34">
        <v>84</v>
      </c>
      <c r="D34">
        <v>50</v>
      </c>
      <c r="E34">
        <v>825432</v>
      </c>
    </row>
    <row r="35" spans="1:6" x14ac:dyDescent="0.35">
      <c r="A35" t="s">
        <v>18</v>
      </c>
      <c r="B35">
        <v>133</v>
      </c>
      <c r="C35">
        <v>81</v>
      </c>
      <c r="D35">
        <v>49</v>
      </c>
      <c r="E35">
        <v>855131</v>
      </c>
    </row>
    <row r="36" spans="1:6" x14ac:dyDescent="0.35">
      <c r="A36" t="s">
        <v>18</v>
      </c>
      <c r="B36">
        <v>135</v>
      </c>
      <c r="C36">
        <v>83</v>
      </c>
      <c r="D36">
        <v>47</v>
      </c>
      <c r="E36" t="s">
        <v>75</v>
      </c>
    </row>
    <row r="37" spans="1:6" x14ac:dyDescent="0.35">
      <c r="A37" t="s">
        <v>18</v>
      </c>
      <c r="B37">
        <v>119</v>
      </c>
      <c r="C37">
        <v>89</v>
      </c>
      <c r="D37">
        <v>53</v>
      </c>
      <c r="E37">
        <v>775935</v>
      </c>
    </row>
    <row r="38" spans="1:6" x14ac:dyDescent="0.35">
      <c r="A38" t="s">
        <v>28</v>
      </c>
      <c r="B38">
        <v>134</v>
      </c>
      <c r="C38">
        <v>81</v>
      </c>
      <c r="D38">
        <v>51</v>
      </c>
      <c r="E38">
        <v>865133</v>
      </c>
    </row>
    <row r="39" spans="1:6" x14ac:dyDescent="0.35">
      <c r="A39" t="s">
        <v>28</v>
      </c>
      <c r="B39">
        <v>132</v>
      </c>
      <c r="C39">
        <v>82</v>
      </c>
      <c r="D39">
        <v>51</v>
      </c>
      <c r="E39">
        <v>845233</v>
      </c>
    </row>
    <row r="40" spans="1:6" x14ac:dyDescent="0.35">
      <c r="A40" t="s">
        <v>28</v>
      </c>
      <c r="B40">
        <v>138</v>
      </c>
      <c r="C40">
        <v>79</v>
      </c>
      <c r="D40">
        <v>51</v>
      </c>
      <c r="E40" t="s">
        <v>76</v>
      </c>
    </row>
    <row r="41" spans="1:6" x14ac:dyDescent="0.35">
      <c r="A41" t="s">
        <v>28</v>
      </c>
      <c r="B41">
        <v>139</v>
      </c>
      <c r="C41">
        <v>79</v>
      </c>
      <c r="D41">
        <v>51</v>
      </c>
      <c r="E41" t="s">
        <v>77</v>
      </c>
    </row>
    <row r="42" spans="1:6" x14ac:dyDescent="0.35">
      <c r="A42" t="s">
        <v>28</v>
      </c>
      <c r="B42">
        <v>141</v>
      </c>
      <c r="C42">
        <v>78</v>
      </c>
      <c r="D42">
        <v>50</v>
      </c>
      <c r="E42" t="s">
        <v>78</v>
      </c>
    </row>
    <row r="43" spans="1:6" x14ac:dyDescent="0.35">
      <c r="A43" t="s">
        <v>28</v>
      </c>
      <c r="B43">
        <v>142</v>
      </c>
      <c r="C43">
        <v>77</v>
      </c>
      <c r="D43">
        <v>50</v>
      </c>
      <c r="E43" t="s">
        <v>79</v>
      </c>
    </row>
    <row r="44" spans="1:6" x14ac:dyDescent="0.35">
      <c r="A44" t="s">
        <v>28</v>
      </c>
      <c r="B44">
        <v>139</v>
      </c>
      <c r="C44">
        <v>78</v>
      </c>
      <c r="D44">
        <v>51</v>
      </c>
      <c r="E44" t="s">
        <v>80</v>
      </c>
    </row>
    <row r="45" spans="1:6" x14ac:dyDescent="0.35">
      <c r="A45" t="s">
        <v>28</v>
      </c>
      <c r="B45">
        <v>137</v>
      </c>
      <c r="C45">
        <v>79</v>
      </c>
      <c r="D45">
        <v>53</v>
      </c>
      <c r="E45" t="s">
        <v>81</v>
      </c>
    </row>
    <row r="46" spans="1:6" x14ac:dyDescent="0.35">
      <c r="A46" t="s">
        <v>28</v>
      </c>
      <c r="B46">
        <v>139</v>
      </c>
      <c r="C46">
        <v>79</v>
      </c>
      <c r="D46">
        <v>52</v>
      </c>
      <c r="E46" t="s">
        <v>82</v>
      </c>
    </row>
    <row r="47" spans="1:6" x14ac:dyDescent="0.35">
      <c r="A47" t="s">
        <v>28</v>
      </c>
      <c r="B47">
        <v>139</v>
      </c>
      <c r="C47">
        <v>78</v>
      </c>
      <c r="D47">
        <v>52</v>
      </c>
      <c r="E47" t="s">
        <v>83</v>
      </c>
    </row>
    <row r="48" spans="1:6" x14ac:dyDescent="0.35">
      <c r="A48" t="s">
        <v>28</v>
      </c>
      <c r="B48">
        <v>139</v>
      </c>
      <c r="C48">
        <v>79</v>
      </c>
      <c r="D48">
        <v>51</v>
      </c>
      <c r="E48" t="s">
        <v>77</v>
      </c>
    </row>
    <row r="49" spans="1:5" x14ac:dyDescent="0.35">
      <c r="A49" t="s">
        <v>28</v>
      </c>
      <c r="B49">
        <v>135</v>
      </c>
      <c r="C49">
        <v>80</v>
      </c>
      <c r="D49">
        <v>52</v>
      </c>
      <c r="E49">
        <v>875034</v>
      </c>
    </row>
    <row r="50" spans="1:5" x14ac:dyDescent="0.35">
      <c r="A50" t="s">
        <v>28</v>
      </c>
      <c r="B50">
        <v>137</v>
      </c>
      <c r="C50">
        <v>79</v>
      </c>
      <c r="D50">
        <v>52</v>
      </c>
      <c r="E50" t="s">
        <v>84</v>
      </c>
    </row>
    <row r="51" spans="1:5" x14ac:dyDescent="0.35">
      <c r="A51" t="s">
        <v>28</v>
      </c>
      <c r="B51">
        <v>146</v>
      </c>
      <c r="C51">
        <v>79</v>
      </c>
      <c r="D51">
        <v>53</v>
      </c>
      <c r="E51" t="s">
        <v>85</v>
      </c>
    </row>
    <row r="52" spans="1:5" x14ac:dyDescent="0.35">
      <c r="A52" t="s">
        <v>28</v>
      </c>
      <c r="B52">
        <v>134</v>
      </c>
      <c r="C52">
        <v>82</v>
      </c>
      <c r="D52">
        <v>51</v>
      </c>
      <c r="E52">
        <v>865233</v>
      </c>
    </row>
    <row r="53" spans="1:5" x14ac:dyDescent="0.35">
      <c r="A53" t="s">
        <v>28</v>
      </c>
      <c r="B53">
        <v>139</v>
      </c>
      <c r="C53">
        <v>78</v>
      </c>
      <c r="D53">
        <v>51</v>
      </c>
      <c r="E53" t="s">
        <v>80</v>
      </c>
    </row>
    <row r="54" spans="1:5" x14ac:dyDescent="0.35">
      <c r="A54" t="s">
        <v>28</v>
      </c>
      <c r="B54">
        <v>141</v>
      </c>
      <c r="C54">
        <v>77</v>
      </c>
      <c r="D54">
        <v>51</v>
      </c>
      <c r="E54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adafruit</vt:lpstr>
      <vt:lpstr>ebay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Leung</dc:creator>
  <cp:lastModifiedBy>Daniel Leung</cp:lastModifiedBy>
  <dcterms:created xsi:type="dcterms:W3CDTF">2015-06-05T18:17:20Z</dcterms:created>
  <dcterms:modified xsi:type="dcterms:W3CDTF">2021-11-05T21:43:14Z</dcterms:modified>
</cp:coreProperties>
</file>