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18879\Documents\Diff Pay\2022-23 salary schedules\"/>
    </mc:Choice>
  </mc:AlternateContent>
  <xr:revisionPtr revIDLastSave="0" documentId="8_{886EC12C-75F0-497C-AC5A-9D7B7A1B50A5}" xr6:coauthVersionLast="47" xr6:coauthVersionMax="47" xr10:uidLastSave="{00000000-0000-0000-0000-000000000000}"/>
  <bookViews>
    <workbookView xWindow="4545" yWindow="4545" windowWidth="28800" windowHeight="15435" xr2:uid="{8935FC6B-FC52-422E-B063-D7C6310DFBAE}"/>
  </bookViews>
  <sheets>
    <sheet name="T &amp; P" sheetId="1" r:id="rId1"/>
  </sheets>
  <definedNames>
    <definedName name="_xlnm.Print_Area">#REF!</definedName>
    <definedName name="_xlnm.Print_Titles" localSheetId="0">'T &amp; P'!$1:$1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125" i="1" l="1"/>
  <c r="AV125" i="1"/>
  <c r="AU125" i="1"/>
  <c r="AS125" i="1"/>
  <c r="AR125" i="1"/>
  <c r="AP125" i="1"/>
  <c r="BC124" i="1"/>
  <c r="AW124" i="1"/>
  <c r="AT124" i="1"/>
  <c r="AQ124" i="1"/>
  <c r="AO124" i="1"/>
  <c r="AM124" i="1"/>
  <c r="AH124" i="1"/>
  <c r="AI124" i="1" s="1"/>
  <c r="AC124" i="1"/>
  <c r="AB124" i="1"/>
  <c r="AA124" i="1"/>
  <c r="Z124" i="1"/>
  <c r="V124" i="1"/>
  <c r="R124" i="1"/>
  <c r="Q124" i="1"/>
  <c r="P124" i="1"/>
  <c r="T124" i="1" s="1"/>
  <c r="M124" i="1"/>
  <c r="L124" i="1"/>
  <c r="S124" i="1" s="1"/>
  <c r="G124" i="1"/>
  <c r="E124" i="1"/>
  <c r="F124" i="1" s="1"/>
  <c r="BF123" i="1"/>
  <c r="BA123" i="1"/>
  <c r="AX123" i="1"/>
  <c r="AW123" i="1"/>
  <c r="BG123" i="1" s="1"/>
  <c r="AT123" i="1"/>
  <c r="AQ123" i="1"/>
  <c r="AO123" i="1"/>
  <c r="AM123" i="1"/>
  <c r="AH123" i="1"/>
  <c r="AC123" i="1"/>
  <c r="AB123" i="1"/>
  <c r="AA123" i="1"/>
  <c r="Z123" i="1"/>
  <c r="V123" i="1"/>
  <c r="R123" i="1"/>
  <c r="Q123" i="1"/>
  <c r="P123" i="1"/>
  <c r="T123" i="1" s="1"/>
  <c r="M123" i="1"/>
  <c r="L123" i="1"/>
  <c r="S123" i="1" s="1"/>
  <c r="G123" i="1"/>
  <c r="F123" i="1"/>
  <c r="E123" i="1"/>
  <c r="BG122" i="1"/>
  <c r="BF122" i="1"/>
  <c r="AY122" i="1"/>
  <c r="AX122" i="1"/>
  <c r="AW122" i="1"/>
  <c r="BC122" i="1" s="1"/>
  <c r="AT122" i="1"/>
  <c r="AQ122" i="1"/>
  <c r="AO122" i="1"/>
  <c r="AM122" i="1"/>
  <c r="AI122" i="1"/>
  <c r="AH122" i="1"/>
  <c r="AJ122" i="1" s="1"/>
  <c r="AC122" i="1"/>
  <c r="AB122" i="1"/>
  <c r="AA122" i="1"/>
  <c r="Z122" i="1"/>
  <c r="V122" i="1"/>
  <c r="S122" i="1"/>
  <c r="R122" i="1"/>
  <c r="Q122" i="1"/>
  <c r="P122" i="1"/>
  <c r="T122" i="1" s="1"/>
  <c r="M122" i="1"/>
  <c r="L122" i="1"/>
  <c r="E122" i="1"/>
  <c r="BA121" i="1"/>
  <c r="AW121" i="1"/>
  <c r="BF121" i="1" s="1"/>
  <c r="AT121" i="1"/>
  <c r="AQ121" i="1"/>
  <c r="AO121" i="1"/>
  <c r="AM121" i="1"/>
  <c r="AJ121" i="1"/>
  <c r="AH121" i="1"/>
  <c r="AI121" i="1" s="1"/>
  <c r="AB121" i="1"/>
  <c r="AC121" i="1" s="1"/>
  <c r="AA121" i="1"/>
  <c r="Z121" i="1"/>
  <c r="V121" i="1"/>
  <c r="T121" i="1"/>
  <c r="P121" i="1"/>
  <c r="M121" i="1"/>
  <c r="L121" i="1"/>
  <c r="S121" i="1" s="1"/>
  <c r="G121" i="1"/>
  <c r="F121" i="1"/>
  <c r="E121" i="1"/>
  <c r="AW120" i="1"/>
  <c r="AT120" i="1"/>
  <c r="AQ120" i="1"/>
  <c r="AO120" i="1"/>
  <c r="AM120" i="1"/>
  <c r="AI120" i="1"/>
  <c r="AH120" i="1"/>
  <c r="AJ120" i="1" s="1"/>
  <c r="AC120" i="1"/>
  <c r="AB120" i="1"/>
  <c r="AA120" i="1"/>
  <c r="Z120" i="1"/>
  <c r="V120" i="1"/>
  <c r="S120" i="1"/>
  <c r="Q120" i="1"/>
  <c r="P120" i="1"/>
  <c r="R120" i="1" s="1"/>
  <c r="M120" i="1"/>
  <c r="L120" i="1"/>
  <c r="G120" i="1"/>
  <c r="E120" i="1"/>
  <c r="F120" i="1" s="1"/>
  <c r="BF119" i="1"/>
  <c r="BA119" i="1"/>
  <c r="AX119" i="1"/>
  <c r="AW119" i="1"/>
  <c r="BG119" i="1" s="1"/>
  <c r="AT119" i="1"/>
  <c r="AQ119" i="1"/>
  <c r="AO119" i="1"/>
  <c r="AM119" i="1"/>
  <c r="AH119" i="1"/>
  <c r="AB119" i="1"/>
  <c r="AC119" i="1" s="1"/>
  <c r="AA119" i="1"/>
  <c r="Z119" i="1"/>
  <c r="V119" i="1"/>
  <c r="R119" i="1"/>
  <c r="P119" i="1"/>
  <c r="T119" i="1" s="1"/>
  <c r="M119" i="1"/>
  <c r="L119" i="1"/>
  <c r="S119" i="1" s="1"/>
  <c r="G119" i="1"/>
  <c r="F119" i="1"/>
  <c r="E119" i="1"/>
  <c r="BG118" i="1"/>
  <c r="AY118" i="1"/>
  <c r="AW118" i="1"/>
  <c r="BC118" i="1" s="1"/>
  <c r="AT118" i="1"/>
  <c r="AQ118" i="1"/>
  <c r="AO118" i="1"/>
  <c r="AM118" i="1"/>
  <c r="AI118" i="1"/>
  <c r="AH118" i="1"/>
  <c r="AJ118" i="1" s="1"/>
  <c r="AC118" i="1"/>
  <c r="AB118" i="1"/>
  <c r="AA118" i="1"/>
  <c r="Z118" i="1"/>
  <c r="V118" i="1"/>
  <c r="S118" i="1"/>
  <c r="Q118" i="1"/>
  <c r="P118" i="1"/>
  <c r="T118" i="1" s="1"/>
  <c r="M118" i="1"/>
  <c r="L118" i="1"/>
  <c r="E118" i="1"/>
  <c r="BF117" i="1"/>
  <c r="BA117" i="1"/>
  <c r="AX117" i="1"/>
  <c r="AW117" i="1"/>
  <c r="BC117" i="1" s="1"/>
  <c r="AT117" i="1"/>
  <c r="AQ117" i="1"/>
  <c r="AO117" i="1"/>
  <c r="AM117" i="1"/>
  <c r="AJ117" i="1"/>
  <c r="AH117" i="1"/>
  <c r="AI117" i="1" s="1"/>
  <c r="AB117" i="1"/>
  <c r="AC117" i="1" s="1"/>
  <c r="AA117" i="1"/>
  <c r="Z117" i="1"/>
  <c r="V117" i="1"/>
  <c r="T117" i="1"/>
  <c r="P117" i="1"/>
  <c r="M117" i="1"/>
  <c r="L117" i="1"/>
  <c r="S117" i="1" s="1"/>
  <c r="F117" i="1"/>
  <c r="E117" i="1"/>
  <c r="G117" i="1" s="1"/>
  <c r="AW116" i="1"/>
  <c r="AT116" i="1"/>
  <c r="AQ116" i="1"/>
  <c r="AO116" i="1"/>
  <c r="AM116" i="1"/>
  <c r="AI116" i="1"/>
  <c r="AH116" i="1"/>
  <c r="AJ116" i="1" s="1"/>
  <c r="AC116" i="1"/>
  <c r="AB116" i="1"/>
  <c r="AA116" i="1"/>
  <c r="Z116" i="1"/>
  <c r="V116" i="1"/>
  <c r="Q116" i="1"/>
  <c r="P116" i="1"/>
  <c r="R116" i="1" s="1"/>
  <c r="M116" i="1"/>
  <c r="L116" i="1"/>
  <c r="S116" i="1" s="1"/>
  <c r="G116" i="1"/>
  <c r="E116" i="1"/>
  <c r="F116" i="1" s="1"/>
  <c r="BF115" i="1"/>
  <c r="BA115" i="1"/>
  <c r="AX115" i="1"/>
  <c r="AW115" i="1"/>
  <c r="BG115" i="1" s="1"/>
  <c r="AT115" i="1"/>
  <c r="AQ115" i="1"/>
  <c r="AO115" i="1"/>
  <c r="AM115" i="1"/>
  <c r="AH115" i="1"/>
  <c r="AB115" i="1"/>
  <c r="AC115" i="1" s="1"/>
  <c r="AA115" i="1"/>
  <c r="Z115" i="1"/>
  <c r="V115" i="1"/>
  <c r="R115" i="1"/>
  <c r="Q115" i="1"/>
  <c r="P115" i="1"/>
  <c r="T115" i="1" s="1"/>
  <c r="M115" i="1"/>
  <c r="L115" i="1"/>
  <c r="S115" i="1" s="1"/>
  <c r="G115" i="1"/>
  <c r="F115" i="1"/>
  <c r="E115" i="1"/>
  <c r="BG114" i="1"/>
  <c r="BF114" i="1"/>
  <c r="AY114" i="1"/>
  <c r="AX114" i="1"/>
  <c r="AW114" i="1"/>
  <c r="BC114" i="1" s="1"/>
  <c r="AT114" i="1"/>
  <c r="AQ114" i="1"/>
  <c r="AO114" i="1"/>
  <c r="AM114" i="1"/>
  <c r="AI114" i="1"/>
  <c r="AH114" i="1"/>
  <c r="AJ114" i="1" s="1"/>
  <c r="AC114" i="1"/>
  <c r="AB114" i="1"/>
  <c r="AA114" i="1"/>
  <c r="Z114" i="1"/>
  <c r="V114" i="1"/>
  <c r="R114" i="1"/>
  <c r="Q114" i="1"/>
  <c r="P114" i="1"/>
  <c r="M114" i="1"/>
  <c r="L114" i="1"/>
  <c r="S114" i="1" s="1"/>
  <c r="E114" i="1"/>
  <c r="BA113" i="1"/>
  <c r="AY113" i="1"/>
  <c r="AW113" i="1"/>
  <c r="BF113" i="1" s="1"/>
  <c r="AT113" i="1"/>
  <c r="BG113" i="1" s="1"/>
  <c r="AQ113" i="1"/>
  <c r="AO113" i="1"/>
  <c r="AM113" i="1"/>
  <c r="AJ113" i="1"/>
  <c r="AI113" i="1"/>
  <c r="AH113" i="1"/>
  <c r="AB113" i="1"/>
  <c r="AC113" i="1" s="1"/>
  <c r="AA113" i="1"/>
  <c r="Z113" i="1"/>
  <c r="V113" i="1"/>
  <c r="S113" i="1"/>
  <c r="P113" i="1"/>
  <c r="M113" i="1"/>
  <c r="L113" i="1"/>
  <c r="E113" i="1"/>
  <c r="G113" i="1" s="1"/>
  <c r="BC112" i="1"/>
  <c r="BA112" i="1"/>
  <c r="AW112" i="1"/>
  <c r="AT112" i="1"/>
  <c r="AQ112" i="1"/>
  <c r="AO112" i="1"/>
  <c r="AM112" i="1"/>
  <c r="AJ112" i="1"/>
  <c r="AH112" i="1"/>
  <c r="AI112" i="1" s="1"/>
  <c r="AC112" i="1"/>
  <c r="AB112" i="1"/>
  <c r="AA112" i="1"/>
  <c r="Z112" i="1"/>
  <c r="V112" i="1"/>
  <c r="P112" i="1"/>
  <c r="M112" i="1"/>
  <c r="L112" i="1"/>
  <c r="S112" i="1" s="1"/>
  <c r="G112" i="1"/>
  <c r="F112" i="1"/>
  <c r="E112" i="1"/>
  <c r="AX111" i="1"/>
  <c r="AW111" i="1"/>
  <c r="BF111" i="1" s="1"/>
  <c r="AT111" i="1"/>
  <c r="AQ111" i="1"/>
  <c r="AO111" i="1"/>
  <c r="BC111" i="1" s="1"/>
  <c r="AM111" i="1"/>
  <c r="AH111" i="1"/>
  <c r="AC111" i="1"/>
  <c r="AB111" i="1"/>
  <c r="AA111" i="1"/>
  <c r="Z111" i="1"/>
  <c r="V111" i="1"/>
  <c r="R111" i="1"/>
  <c r="Q111" i="1"/>
  <c r="P111" i="1"/>
  <c r="T111" i="1" s="1"/>
  <c r="M111" i="1"/>
  <c r="L111" i="1"/>
  <c r="S111" i="1" s="1"/>
  <c r="G111" i="1"/>
  <c r="F111" i="1"/>
  <c r="E111" i="1"/>
  <c r="BG110" i="1"/>
  <c r="BF110" i="1"/>
  <c r="AY110" i="1"/>
  <c r="AX110" i="1"/>
  <c r="AW110" i="1"/>
  <c r="BC110" i="1" s="1"/>
  <c r="AT110" i="1"/>
  <c r="AQ110" i="1"/>
  <c r="AO110" i="1"/>
  <c r="AM110" i="1"/>
  <c r="AH110" i="1"/>
  <c r="AJ110" i="1" s="1"/>
  <c r="AC110" i="1"/>
  <c r="AB110" i="1"/>
  <c r="AA110" i="1"/>
  <c r="Z110" i="1"/>
  <c r="V110" i="1"/>
  <c r="S110" i="1"/>
  <c r="R110" i="1"/>
  <c r="Q110" i="1"/>
  <c r="P110" i="1"/>
  <c r="T110" i="1" s="1"/>
  <c r="M110" i="1"/>
  <c r="L110" i="1"/>
  <c r="E110" i="1"/>
  <c r="BG109" i="1"/>
  <c r="BF109" i="1"/>
  <c r="BA109" i="1"/>
  <c r="AY109" i="1"/>
  <c r="AX109" i="1"/>
  <c r="AW109" i="1"/>
  <c r="BC109" i="1" s="1"/>
  <c r="AT109" i="1"/>
  <c r="AQ109" i="1"/>
  <c r="AO109" i="1"/>
  <c r="AM109" i="1"/>
  <c r="AJ109" i="1"/>
  <c r="AI109" i="1"/>
  <c r="AH109" i="1"/>
  <c r="AB109" i="1"/>
  <c r="AC109" i="1" s="1"/>
  <c r="AA109" i="1"/>
  <c r="Z109" i="1"/>
  <c r="V109" i="1"/>
  <c r="T109" i="1"/>
  <c r="S109" i="1"/>
  <c r="P109" i="1"/>
  <c r="M109" i="1"/>
  <c r="L109" i="1"/>
  <c r="E109" i="1"/>
  <c r="G109" i="1" s="1"/>
  <c r="BC108" i="1"/>
  <c r="BA108" i="1"/>
  <c r="AW108" i="1"/>
  <c r="AT108" i="1"/>
  <c r="AQ108" i="1"/>
  <c r="AO108" i="1"/>
  <c r="AM108" i="1"/>
  <c r="AJ108" i="1"/>
  <c r="AI108" i="1"/>
  <c r="AH108" i="1"/>
  <c r="AB108" i="1"/>
  <c r="AC108" i="1" s="1"/>
  <c r="AA108" i="1"/>
  <c r="Z108" i="1"/>
  <c r="V108" i="1"/>
  <c r="P108" i="1"/>
  <c r="M108" i="1"/>
  <c r="L108" i="1"/>
  <c r="S108" i="1" s="1"/>
  <c r="G108" i="1"/>
  <c r="F108" i="1"/>
  <c r="E108" i="1"/>
  <c r="BF107" i="1"/>
  <c r="AX107" i="1"/>
  <c r="AW107" i="1"/>
  <c r="AT107" i="1"/>
  <c r="AQ107" i="1"/>
  <c r="AO107" i="1"/>
  <c r="BC107" i="1" s="1"/>
  <c r="AM107" i="1"/>
  <c r="AH107" i="1"/>
  <c r="AC107" i="1"/>
  <c r="AB107" i="1"/>
  <c r="AA107" i="1"/>
  <c r="Z107" i="1"/>
  <c r="V107" i="1"/>
  <c r="R107" i="1"/>
  <c r="Q107" i="1"/>
  <c r="P107" i="1"/>
  <c r="T107" i="1" s="1"/>
  <c r="M107" i="1"/>
  <c r="L107" i="1"/>
  <c r="S107" i="1" s="1"/>
  <c r="G107" i="1"/>
  <c r="E107" i="1"/>
  <c r="F107" i="1" s="1"/>
  <c r="BG106" i="1"/>
  <c r="BF106" i="1"/>
  <c r="BA106" i="1"/>
  <c r="AY106" i="1"/>
  <c r="AX106" i="1"/>
  <c r="AW106" i="1"/>
  <c r="BC106" i="1" s="1"/>
  <c r="AT106" i="1"/>
  <c r="AQ106" i="1"/>
  <c r="AO106" i="1"/>
  <c r="AM106" i="1"/>
  <c r="AH106" i="1"/>
  <c r="AJ106" i="1" s="1"/>
  <c r="AB106" i="1"/>
  <c r="AC106" i="1" s="1"/>
  <c r="AA106" i="1"/>
  <c r="Z106" i="1"/>
  <c r="V106" i="1"/>
  <c r="R106" i="1"/>
  <c r="P106" i="1"/>
  <c r="Q106" i="1" s="1"/>
  <c r="M106" i="1"/>
  <c r="L106" i="1"/>
  <c r="S106" i="1" s="1"/>
  <c r="E106" i="1"/>
  <c r="BA105" i="1"/>
  <c r="AY105" i="1"/>
  <c r="AW105" i="1"/>
  <c r="BF105" i="1" s="1"/>
  <c r="AT105" i="1"/>
  <c r="BG105" i="1" s="1"/>
  <c r="AQ105" i="1"/>
  <c r="AQ125" i="1" s="1"/>
  <c r="AO105" i="1"/>
  <c r="AM105" i="1"/>
  <c r="AJ105" i="1"/>
  <c r="AI105" i="1"/>
  <c r="AH105" i="1"/>
  <c r="AB105" i="1"/>
  <c r="AC105" i="1" s="1"/>
  <c r="AA105" i="1"/>
  <c r="Z105" i="1"/>
  <c r="V105" i="1"/>
  <c r="T105" i="1"/>
  <c r="S105" i="1"/>
  <c r="P105" i="1"/>
  <c r="M105" i="1"/>
  <c r="L105" i="1"/>
  <c r="E105" i="1"/>
  <c r="G105" i="1" s="1"/>
  <c r="BC104" i="1"/>
  <c r="BA104" i="1"/>
  <c r="AW104" i="1"/>
  <c r="AT104" i="1"/>
  <c r="AQ104" i="1"/>
  <c r="AO104" i="1"/>
  <c r="AM104" i="1"/>
  <c r="AJ104" i="1"/>
  <c r="AH104" i="1"/>
  <c r="AI104" i="1" s="1"/>
  <c r="AC104" i="1"/>
  <c r="AB104" i="1"/>
  <c r="AA104" i="1"/>
  <c r="Z104" i="1"/>
  <c r="V104" i="1"/>
  <c r="P104" i="1"/>
  <c r="R104" i="1" s="1"/>
  <c r="M104" i="1"/>
  <c r="L104" i="1"/>
  <c r="S104" i="1" s="1"/>
  <c r="G104" i="1"/>
  <c r="F104" i="1"/>
  <c r="E104" i="1"/>
  <c r="AW103" i="1"/>
  <c r="AT103" i="1"/>
  <c r="AQ103" i="1"/>
  <c r="AO103" i="1"/>
  <c r="AM103" i="1"/>
  <c r="AH103" i="1"/>
  <c r="AC103" i="1"/>
  <c r="AB103" i="1"/>
  <c r="AA103" i="1"/>
  <c r="Z103" i="1"/>
  <c r="V103" i="1"/>
  <c r="R103" i="1"/>
  <c r="Q103" i="1"/>
  <c r="P103" i="1"/>
  <c r="T103" i="1" s="1"/>
  <c r="M103" i="1"/>
  <c r="L103" i="1"/>
  <c r="S103" i="1" s="1"/>
  <c r="G103" i="1"/>
  <c r="E103" i="1"/>
  <c r="F103" i="1" s="1"/>
  <c r="AZ99" i="1"/>
  <c r="AV99" i="1"/>
  <c r="AU99" i="1"/>
  <c r="AS99" i="1"/>
  <c r="AR99" i="1"/>
  <c r="AP99" i="1"/>
  <c r="BG98" i="1"/>
  <c r="AY98" i="1"/>
  <c r="AX98" i="1"/>
  <c r="AW98" i="1"/>
  <c r="BA98" i="1" s="1"/>
  <c r="AT98" i="1"/>
  <c r="AQ98" i="1"/>
  <c r="AO98" i="1"/>
  <c r="BC98" i="1" s="1"/>
  <c r="AM98" i="1"/>
  <c r="AH98" i="1"/>
  <c r="AJ98" i="1" s="1"/>
  <c r="AC98" i="1"/>
  <c r="AB98" i="1"/>
  <c r="AA98" i="1"/>
  <c r="Z98" i="1"/>
  <c r="V98" i="1"/>
  <c r="R98" i="1"/>
  <c r="Q98" i="1"/>
  <c r="P98" i="1"/>
  <c r="M98" i="1"/>
  <c r="L98" i="1"/>
  <c r="S98" i="1" s="1"/>
  <c r="E98" i="1"/>
  <c r="BA97" i="1"/>
  <c r="AW97" i="1"/>
  <c r="AT97" i="1"/>
  <c r="AQ97" i="1"/>
  <c r="AO97" i="1"/>
  <c r="AM97" i="1"/>
  <c r="AJ97" i="1"/>
  <c r="AH97" i="1"/>
  <c r="AI97" i="1" s="1"/>
  <c r="AB97" i="1"/>
  <c r="AC97" i="1" s="1"/>
  <c r="AA97" i="1"/>
  <c r="Z97" i="1"/>
  <c r="V97" i="1"/>
  <c r="P97" i="1"/>
  <c r="M97" i="1"/>
  <c r="L97" i="1"/>
  <c r="S97" i="1" s="1"/>
  <c r="G97" i="1"/>
  <c r="F97" i="1"/>
  <c r="E97" i="1"/>
  <c r="AW96" i="1"/>
  <c r="AT96" i="1"/>
  <c r="AQ96" i="1"/>
  <c r="AO96" i="1"/>
  <c r="AM96" i="1"/>
  <c r="AH96" i="1"/>
  <c r="AJ96" i="1" s="1"/>
  <c r="AC96" i="1"/>
  <c r="AB96" i="1"/>
  <c r="AA96" i="1"/>
  <c r="Z96" i="1"/>
  <c r="V96" i="1"/>
  <c r="R96" i="1"/>
  <c r="Q96" i="1"/>
  <c r="P96" i="1"/>
  <c r="T96" i="1" s="1"/>
  <c r="M96" i="1"/>
  <c r="L96" i="1"/>
  <c r="S96" i="1" s="1"/>
  <c r="G96" i="1"/>
  <c r="E96" i="1"/>
  <c r="F96" i="1" s="1"/>
  <c r="BG95" i="1"/>
  <c r="BF95" i="1"/>
  <c r="BA95" i="1"/>
  <c r="AY95" i="1"/>
  <c r="AX95" i="1"/>
  <c r="AW95" i="1"/>
  <c r="AT95" i="1"/>
  <c r="AQ95" i="1"/>
  <c r="AO95" i="1"/>
  <c r="AM95" i="1"/>
  <c r="AH95" i="1"/>
  <c r="AB95" i="1"/>
  <c r="AC95" i="1" s="1"/>
  <c r="AA95" i="1"/>
  <c r="Z95" i="1"/>
  <c r="V95" i="1"/>
  <c r="R95" i="1"/>
  <c r="P95" i="1"/>
  <c r="Q95" i="1" s="1"/>
  <c r="M95" i="1"/>
  <c r="L95" i="1"/>
  <c r="S95" i="1" s="1"/>
  <c r="E95" i="1"/>
  <c r="G95" i="1" s="1"/>
  <c r="BG94" i="1"/>
  <c r="BA94" i="1"/>
  <c r="AY94" i="1"/>
  <c r="AW94" i="1"/>
  <c r="BF94" i="1" s="1"/>
  <c r="AT94" i="1"/>
  <c r="AQ94" i="1"/>
  <c r="AO94" i="1"/>
  <c r="AM94" i="1"/>
  <c r="AJ94" i="1"/>
  <c r="AI94" i="1"/>
  <c r="AH94" i="1"/>
  <c r="AB94" i="1"/>
  <c r="AC94" i="1" s="1"/>
  <c r="AA94" i="1"/>
  <c r="Z94" i="1"/>
  <c r="V94" i="1"/>
  <c r="S94" i="1"/>
  <c r="P94" i="1"/>
  <c r="R94" i="1" s="1"/>
  <c r="M94" i="1"/>
  <c r="L94" i="1"/>
  <c r="E94" i="1"/>
  <c r="BA93" i="1"/>
  <c r="AW93" i="1"/>
  <c r="AT93" i="1"/>
  <c r="AQ93" i="1"/>
  <c r="AO93" i="1"/>
  <c r="AM93" i="1"/>
  <c r="AJ93" i="1"/>
  <c r="AH93" i="1"/>
  <c r="AI93" i="1" s="1"/>
  <c r="AB93" i="1"/>
  <c r="AC93" i="1" s="1"/>
  <c r="AA93" i="1"/>
  <c r="Z93" i="1"/>
  <c r="V93" i="1"/>
  <c r="T93" i="1"/>
  <c r="P93" i="1"/>
  <c r="M93" i="1"/>
  <c r="L93" i="1"/>
  <c r="S93" i="1" s="1"/>
  <c r="G93" i="1"/>
  <c r="F93" i="1"/>
  <c r="E93" i="1"/>
  <c r="BC92" i="1"/>
  <c r="AW92" i="1"/>
  <c r="AT92" i="1"/>
  <c r="AQ92" i="1"/>
  <c r="AO92" i="1"/>
  <c r="AM92" i="1"/>
  <c r="AH92" i="1"/>
  <c r="AJ92" i="1" s="1"/>
  <c r="AC92" i="1"/>
  <c r="AB92" i="1"/>
  <c r="AA92" i="1"/>
  <c r="Z92" i="1"/>
  <c r="V92" i="1"/>
  <c r="R92" i="1"/>
  <c r="Q92" i="1"/>
  <c r="P92" i="1"/>
  <c r="T92" i="1" s="1"/>
  <c r="M92" i="1"/>
  <c r="L92" i="1"/>
  <c r="S92" i="1" s="1"/>
  <c r="G92" i="1"/>
  <c r="E92" i="1"/>
  <c r="F92" i="1" s="1"/>
  <c r="BF91" i="1"/>
  <c r="BA91" i="1"/>
  <c r="AY91" i="1"/>
  <c r="AX91" i="1"/>
  <c r="AW91" i="1"/>
  <c r="AT91" i="1"/>
  <c r="BG91" i="1" s="1"/>
  <c r="AQ91" i="1"/>
  <c r="AO91" i="1"/>
  <c r="AM91" i="1"/>
  <c r="AH91" i="1"/>
  <c r="AB91" i="1"/>
  <c r="AC91" i="1" s="1"/>
  <c r="AA91" i="1"/>
  <c r="Z91" i="1"/>
  <c r="V91" i="1"/>
  <c r="R91" i="1"/>
  <c r="P91" i="1"/>
  <c r="Q91" i="1" s="1"/>
  <c r="M91" i="1"/>
  <c r="L91" i="1"/>
  <c r="S91" i="1" s="1"/>
  <c r="E91" i="1"/>
  <c r="G91" i="1" s="1"/>
  <c r="BG90" i="1"/>
  <c r="AY90" i="1"/>
  <c r="AW90" i="1"/>
  <c r="BF90" i="1" s="1"/>
  <c r="AT90" i="1"/>
  <c r="AQ90" i="1"/>
  <c r="AO90" i="1"/>
  <c r="AM90" i="1"/>
  <c r="AJ90" i="1"/>
  <c r="AI90" i="1"/>
  <c r="AH90" i="1"/>
  <c r="AB90" i="1"/>
  <c r="AC90" i="1" s="1"/>
  <c r="AA90" i="1"/>
  <c r="Z90" i="1"/>
  <c r="V90" i="1"/>
  <c r="S90" i="1"/>
  <c r="P90" i="1"/>
  <c r="R90" i="1" s="1"/>
  <c r="M90" i="1"/>
  <c r="L90" i="1"/>
  <c r="E90" i="1"/>
  <c r="BA89" i="1"/>
  <c r="AW89" i="1"/>
  <c r="BG89" i="1" s="1"/>
  <c r="AT89" i="1"/>
  <c r="AQ89" i="1"/>
  <c r="AO89" i="1"/>
  <c r="AM89" i="1"/>
  <c r="AJ89" i="1"/>
  <c r="AH89" i="1"/>
  <c r="AI89" i="1" s="1"/>
  <c r="AB89" i="1"/>
  <c r="AC89" i="1" s="1"/>
  <c r="AA89" i="1"/>
  <c r="Z89" i="1"/>
  <c r="V89" i="1"/>
  <c r="T89" i="1"/>
  <c r="P89" i="1"/>
  <c r="M89" i="1"/>
  <c r="L89" i="1"/>
  <c r="S89" i="1" s="1"/>
  <c r="G89" i="1"/>
  <c r="F89" i="1"/>
  <c r="E89" i="1"/>
  <c r="BC88" i="1"/>
  <c r="AW88" i="1"/>
  <c r="AT88" i="1"/>
  <c r="AQ88" i="1"/>
  <c r="AO88" i="1"/>
  <c r="AM88" i="1"/>
  <c r="AH88" i="1"/>
  <c r="AJ88" i="1" s="1"/>
  <c r="AC88" i="1"/>
  <c r="AB88" i="1"/>
  <c r="AA88" i="1"/>
  <c r="Z88" i="1"/>
  <c r="V88" i="1"/>
  <c r="R88" i="1"/>
  <c r="Q88" i="1"/>
  <c r="P88" i="1"/>
  <c r="T88" i="1" s="1"/>
  <c r="M88" i="1"/>
  <c r="L88" i="1"/>
  <c r="S88" i="1" s="1"/>
  <c r="G88" i="1"/>
  <c r="E88" i="1"/>
  <c r="F88" i="1" s="1"/>
  <c r="BG87" i="1"/>
  <c r="BF87" i="1"/>
  <c r="BA87" i="1"/>
  <c r="AY87" i="1"/>
  <c r="AX87" i="1"/>
  <c r="AW87" i="1"/>
  <c r="BC87" i="1" s="1"/>
  <c r="AT87" i="1"/>
  <c r="AQ87" i="1"/>
  <c r="AO87" i="1"/>
  <c r="AM87" i="1"/>
  <c r="AH87" i="1"/>
  <c r="AB87" i="1"/>
  <c r="AC87" i="1" s="1"/>
  <c r="AA87" i="1"/>
  <c r="Z87" i="1"/>
  <c r="V87" i="1"/>
  <c r="R87" i="1"/>
  <c r="P87" i="1"/>
  <c r="Q87" i="1" s="1"/>
  <c r="M87" i="1"/>
  <c r="L87" i="1"/>
  <c r="S87" i="1" s="1"/>
  <c r="E87" i="1"/>
  <c r="G87" i="1" s="1"/>
  <c r="BG86" i="1"/>
  <c r="BA86" i="1"/>
  <c r="AY86" i="1"/>
  <c r="AW86" i="1"/>
  <c r="BF86" i="1" s="1"/>
  <c r="AT86" i="1"/>
  <c r="AQ86" i="1"/>
  <c r="AO86" i="1"/>
  <c r="AM86" i="1"/>
  <c r="AJ86" i="1"/>
  <c r="AI86" i="1"/>
  <c r="AH86" i="1"/>
  <c r="AB86" i="1"/>
  <c r="AC86" i="1" s="1"/>
  <c r="AA86" i="1"/>
  <c r="Z86" i="1"/>
  <c r="V86" i="1"/>
  <c r="S86" i="1"/>
  <c r="P86" i="1"/>
  <c r="R86" i="1" s="1"/>
  <c r="M86" i="1"/>
  <c r="L86" i="1"/>
  <c r="E86" i="1"/>
  <c r="BA85" i="1"/>
  <c r="AW85" i="1"/>
  <c r="BG85" i="1" s="1"/>
  <c r="AT85" i="1"/>
  <c r="AQ85" i="1"/>
  <c r="AO85" i="1"/>
  <c r="AM85" i="1"/>
  <c r="AJ85" i="1"/>
  <c r="AH85" i="1"/>
  <c r="AI85" i="1" s="1"/>
  <c r="AB85" i="1"/>
  <c r="AC85" i="1" s="1"/>
  <c r="AA85" i="1"/>
  <c r="Z85" i="1"/>
  <c r="V85" i="1"/>
  <c r="P85" i="1"/>
  <c r="M85" i="1"/>
  <c r="L85" i="1"/>
  <c r="S85" i="1" s="1"/>
  <c r="G85" i="1"/>
  <c r="F85" i="1"/>
  <c r="E85" i="1"/>
  <c r="AX84" i="1"/>
  <c r="AW84" i="1"/>
  <c r="AT84" i="1"/>
  <c r="AQ84" i="1"/>
  <c r="AO84" i="1"/>
  <c r="AM84" i="1"/>
  <c r="AH84" i="1"/>
  <c r="AC84" i="1"/>
  <c r="AB84" i="1"/>
  <c r="AA84" i="1"/>
  <c r="Z84" i="1"/>
  <c r="V84" i="1"/>
  <c r="R84" i="1"/>
  <c r="Q84" i="1"/>
  <c r="P84" i="1"/>
  <c r="M84" i="1"/>
  <c r="L84" i="1"/>
  <c r="S84" i="1" s="1"/>
  <c r="G84" i="1"/>
  <c r="E84" i="1"/>
  <c r="F84" i="1" s="1"/>
  <c r="BF83" i="1"/>
  <c r="BA83" i="1"/>
  <c r="AY83" i="1"/>
  <c r="AX83" i="1"/>
  <c r="AW83" i="1"/>
  <c r="BC83" i="1" s="1"/>
  <c r="AT83" i="1"/>
  <c r="BG83" i="1" s="1"/>
  <c r="AQ83" i="1"/>
  <c r="AO83" i="1"/>
  <c r="AM83" i="1"/>
  <c r="AJ83" i="1"/>
  <c r="AI83" i="1"/>
  <c r="AH83" i="1"/>
  <c r="AB83" i="1"/>
  <c r="AC83" i="1" s="1"/>
  <c r="AA83" i="1"/>
  <c r="Z83" i="1"/>
  <c r="V83" i="1"/>
  <c r="T83" i="1"/>
  <c r="R83" i="1"/>
  <c r="P83" i="1"/>
  <c r="Q83" i="1" s="1"/>
  <c r="M83" i="1"/>
  <c r="L83" i="1"/>
  <c r="S83" i="1" s="1"/>
  <c r="F83" i="1"/>
  <c r="E83" i="1"/>
  <c r="G83" i="1" s="1"/>
  <c r="AW82" i="1"/>
  <c r="BC82" i="1" s="1"/>
  <c r="AT82" i="1"/>
  <c r="AQ82" i="1"/>
  <c r="AO82" i="1"/>
  <c r="AM82" i="1"/>
  <c r="AJ82" i="1"/>
  <c r="AI82" i="1"/>
  <c r="AH82" i="1"/>
  <c r="AC82" i="1"/>
  <c r="AB82" i="1"/>
  <c r="AA82" i="1"/>
  <c r="Z82" i="1"/>
  <c r="V82" i="1"/>
  <c r="S82" i="1"/>
  <c r="P82" i="1"/>
  <c r="R82" i="1" s="1"/>
  <c r="M82" i="1"/>
  <c r="L82" i="1"/>
  <c r="F82" i="1"/>
  <c r="E82" i="1"/>
  <c r="G82" i="1" s="1"/>
  <c r="BA81" i="1"/>
  <c r="AX81" i="1"/>
  <c r="AW81" i="1"/>
  <c r="BC81" i="1" s="1"/>
  <c r="AT81" i="1"/>
  <c r="AQ81" i="1"/>
  <c r="AO81" i="1"/>
  <c r="AM81" i="1"/>
  <c r="AH81" i="1"/>
  <c r="AI81" i="1" s="1"/>
  <c r="AC81" i="1"/>
  <c r="AB81" i="1"/>
  <c r="AA81" i="1"/>
  <c r="Z81" i="1"/>
  <c r="V81" i="1"/>
  <c r="Q81" i="1"/>
  <c r="P81" i="1"/>
  <c r="T81" i="1" s="1"/>
  <c r="M81" i="1"/>
  <c r="L81" i="1"/>
  <c r="S81" i="1" s="1"/>
  <c r="G81" i="1"/>
  <c r="F81" i="1"/>
  <c r="E81" i="1"/>
  <c r="AW80" i="1"/>
  <c r="BA80" i="1" s="1"/>
  <c r="AT80" i="1"/>
  <c r="AQ80" i="1"/>
  <c r="AO80" i="1"/>
  <c r="AM80" i="1"/>
  <c r="AI80" i="1"/>
  <c r="AH80" i="1"/>
  <c r="AJ80" i="1" s="1"/>
  <c r="AC80" i="1"/>
  <c r="AB80" i="1"/>
  <c r="AA80" i="1"/>
  <c r="Z80" i="1"/>
  <c r="V80" i="1"/>
  <c r="S80" i="1"/>
  <c r="R80" i="1"/>
  <c r="Q80" i="1"/>
  <c r="P80" i="1"/>
  <c r="M80" i="1"/>
  <c r="L80" i="1"/>
  <c r="G80" i="1"/>
  <c r="E80" i="1"/>
  <c r="F80" i="1" s="1"/>
  <c r="BG79" i="1"/>
  <c r="AX79" i="1"/>
  <c r="AW79" i="1"/>
  <c r="AT79" i="1"/>
  <c r="AQ79" i="1"/>
  <c r="AO79" i="1"/>
  <c r="AM79" i="1"/>
  <c r="AH79" i="1"/>
  <c r="AJ79" i="1" s="1"/>
  <c r="AC79" i="1"/>
  <c r="AB79" i="1"/>
  <c r="AA79" i="1"/>
  <c r="Z79" i="1"/>
  <c r="V79" i="1"/>
  <c r="R79" i="1"/>
  <c r="Q79" i="1"/>
  <c r="P79" i="1"/>
  <c r="T79" i="1" s="1"/>
  <c r="M79" i="1"/>
  <c r="L79" i="1"/>
  <c r="S79" i="1" s="1"/>
  <c r="G79" i="1"/>
  <c r="F79" i="1"/>
  <c r="E79" i="1"/>
  <c r="BG78" i="1"/>
  <c r="BF78" i="1"/>
  <c r="AY78" i="1"/>
  <c r="AX78" i="1"/>
  <c r="AW78" i="1"/>
  <c r="BC78" i="1" s="1"/>
  <c r="AT78" i="1"/>
  <c r="AQ78" i="1"/>
  <c r="AO78" i="1"/>
  <c r="AM78" i="1"/>
  <c r="AI78" i="1"/>
  <c r="AH78" i="1"/>
  <c r="AJ78" i="1" s="1"/>
  <c r="AC78" i="1"/>
  <c r="AB78" i="1"/>
  <c r="AA78" i="1"/>
  <c r="Z78" i="1"/>
  <c r="V78" i="1"/>
  <c r="S78" i="1"/>
  <c r="R78" i="1"/>
  <c r="Q78" i="1"/>
  <c r="P78" i="1"/>
  <c r="T78" i="1" s="1"/>
  <c r="M78" i="1"/>
  <c r="L78" i="1"/>
  <c r="E78" i="1"/>
  <c r="G78" i="1" s="1"/>
  <c r="BF77" i="1"/>
  <c r="BA77" i="1"/>
  <c r="AY77" i="1"/>
  <c r="AX77" i="1"/>
  <c r="AW77" i="1"/>
  <c r="AT77" i="1"/>
  <c r="AT99" i="1" s="1"/>
  <c r="AQ77" i="1"/>
  <c r="AQ99" i="1" s="1"/>
  <c r="AO77" i="1"/>
  <c r="AM77" i="1"/>
  <c r="AJ77" i="1"/>
  <c r="AI77" i="1"/>
  <c r="AH77" i="1"/>
  <c r="AB77" i="1"/>
  <c r="AC77" i="1" s="1"/>
  <c r="AA77" i="1"/>
  <c r="Z77" i="1"/>
  <c r="V77" i="1"/>
  <c r="S77" i="1"/>
  <c r="P77" i="1"/>
  <c r="R77" i="1" s="1"/>
  <c r="M77" i="1"/>
  <c r="L77" i="1"/>
  <c r="F77" i="1"/>
  <c r="E77" i="1"/>
  <c r="G77" i="1" s="1"/>
  <c r="AZ74" i="1"/>
  <c r="AV74" i="1"/>
  <c r="AU74" i="1"/>
  <c r="AS74" i="1"/>
  <c r="AR74" i="1"/>
  <c r="AP74" i="1"/>
  <c r="AW73" i="1"/>
  <c r="BG73" i="1" s="1"/>
  <c r="AT73" i="1"/>
  <c r="AQ73" i="1"/>
  <c r="AO73" i="1"/>
  <c r="AM73" i="1"/>
  <c r="AJ73" i="1"/>
  <c r="AI73" i="1"/>
  <c r="AH73" i="1"/>
  <c r="AC73" i="1"/>
  <c r="AB73" i="1"/>
  <c r="AA73" i="1"/>
  <c r="Z73" i="1"/>
  <c r="V73" i="1"/>
  <c r="S73" i="1"/>
  <c r="Q73" i="1"/>
  <c r="P73" i="1"/>
  <c r="R73" i="1" s="1"/>
  <c r="M73" i="1"/>
  <c r="L73" i="1"/>
  <c r="G73" i="1"/>
  <c r="F73" i="1"/>
  <c r="E73" i="1"/>
  <c r="BF72" i="1"/>
  <c r="AX72" i="1"/>
  <c r="AW72" i="1"/>
  <c r="BA72" i="1" s="1"/>
  <c r="AT72" i="1"/>
  <c r="AQ72" i="1"/>
  <c r="AO72" i="1"/>
  <c r="AM72" i="1"/>
  <c r="AH72" i="1"/>
  <c r="AJ72" i="1" s="1"/>
  <c r="AC72" i="1"/>
  <c r="AB72" i="1"/>
  <c r="AA72" i="1"/>
  <c r="Z72" i="1"/>
  <c r="V72" i="1"/>
  <c r="R72" i="1"/>
  <c r="Q72" i="1"/>
  <c r="P72" i="1"/>
  <c r="T72" i="1" s="1"/>
  <c r="M72" i="1"/>
  <c r="L72" i="1"/>
  <c r="S72" i="1" s="1"/>
  <c r="G72" i="1"/>
  <c r="F72" i="1"/>
  <c r="E72" i="1"/>
  <c r="BG71" i="1"/>
  <c r="BF71" i="1"/>
  <c r="AY71" i="1"/>
  <c r="AX71" i="1"/>
  <c r="AW71" i="1"/>
  <c r="BC71" i="1" s="1"/>
  <c r="AT71" i="1"/>
  <c r="AQ71" i="1"/>
  <c r="AO71" i="1"/>
  <c r="AM71" i="1"/>
  <c r="AI71" i="1"/>
  <c r="AH71" i="1"/>
  <c r="AJ71" i="1" s="1"/>
  <c r="AC71" i="1"/>
  <c r="AB71" i="1"/>
  <c r="AA71" i="1"/>
  <c r="Z71" i="1"/>
  <c r="V71" i="1"/>
  <c r="R71" i="1"/>
  <c r="Q71" i="1"/>
  <c r="P71" i="1"/>
  <c r="T71" i="1" s="1"/>
  <c r="M71" i="1"/>
  <c r="L71" i="1"/>
  <c r="S71" i="1" s="1"/>
  <c r="E71" i="1"/>
  <c r="G71" i="1" s="1"/>
  <c r="BF70" i="1"/>
  <c r="BA70" i="1"/>
  <c r="AY70" i="1"/>
  <c r="AX70" i="1"/>
  <c r="AW70" i="1"/>
  <c r="BC70" i="1" s="1"/>
  <c r="AT70" i="1"/>
  <c r="BG70" i="1" s="1"/>
  <c r="AQ70" i="1"/>
  <c r="AO70" i="1"/>
  <c r="AM70" i="1"/>
  <c r="AJ70" i="1"/>
  <c r="AI70" i="1"/>
  <c r="AH70" i="1"/>
  <c r="AB70" i="1"/>
  <c r="AC70" i="1" s="1"/>
  <c r="AA70" i="1"/>
  <c r="Z70" i="1"/>
  <c r="V70" i="1"/>
  <c r="S70" i="1"/>
  <c r="P70" i="1"/>
  <c r="R70" i="1" s="1"/>
  <c r="M70" i="1"/>
  <c r="L70" i="1"/>
  <c r="E70" i="1"/>
  <c r="G70" i="1" s="1"/>
  <c r="AW69" i="1"/>
  <c r="BG69" i="1" s="1"/>
  <c r="AT69" i="1"/>
  <c r="AQ69" i="1"/>
  <c r="AO69" i="1"/>
  <c r="AM69" i="1"/>
  <c r="AJ69" i="1"/>
  <c r="AI69" i="1"/>
  <c r="AH69" i="1"/>
  <c r="AB69" i="1"/>
  <c r="AC69" i="1" s="1"/>
  <c r="AA69" i="1"/>
  <c r="Z69" i="1"/>
  <c r="V69" i="1"/>
  <c r="S69" i="1"/>
  <c r="P69" i="1"/>
  <c r="R69" i="1" s="1"/>
  <c r="M69" i="1"/>
  <c r="L69" i="1"/>
  <c r="G69" i="1"/>
  <c r="F69" i="1"/>
  <c r="E69" i="1"/>
  <c r="AW68" i="1"/>
  <c r="BA68" i="1" s="1"/>
  <c r="AT68" i="1"/>
  <c r="AQ68" i="1"/>
  <c r="AO68" i="1"/>
  <c r="AM68" i="1"/>
  <c r="AH68" i="1"/>
  <c r="AJ68" i="1" s="1"/>
  <c r="AC68" i="1"/>
  <c r="AB68" i="1"/>
  <c r="AA68" i="1"/>
  <c r="Z68" i="1"/>
  <c r="V68" i="1"/>
  <c r="R68" i="1"/>
  <c r="Q68" i="1"/>
  <c r="P68" i="1"/>
  <c r="T68" i="1" s="1"/>
  <c r="M68" i="1"/>
  <c r="L68" i="1"/>
  <c r="S68" i="1" s="1"/>
  <c r="G68" i="1"/>
  <c r="F68" i="1"/>
  <c r="E68" i="1"/>
  <c r="BG67" i="1"/>
  <c r="BF67" i="1"/>
  <c r="AY67" i="1"/>
  <c r="AX67" i="1"/>
  <c r="AW67" i="1"/>
  <c r="BC67" i="1" s="1"/>
  <c r="AT67" i="1"/>
  <c r="AQ67" i="1"/>
  <c r="AO67" i="1"/>
  <c r="AM67" i="1"/>
  <c r="AH67" i="1"/>
  <c r="AJ67" i="1" s="1"/>
  <c r="AC67" i="1"/>
  <c r="AB67" i="1"/>
  <c r="AA67" i="1"/>
  <c r="Z67" i="1"/>
  <c r="V67" i="1"/>
  <c r="R67" i="1"/>
  <c r="Q67" i="1"/>
  <c r="P67" i="1"/>
  <c r="T67" i="1" s="1"/>
  <c r="M67" i="1"/>
  <c r="L67" i="1"/>
  <c r="S67" i="1" s="1"/>
  <c r="E67" i="1"/>
  <c r="G67" i="1" s="1"/>
  <c r="BF66" i="1"/>
  <c r="BA66" i="1"/>
  <c r="AY66" i="1"/>
  <c r="AX66" i="1"/>
  <c r="AW66" i="1"/>
  <c r="BC66" i="1" s="1"/>
  <c r="AT66" i="1"/>
  <c r="BG66" i="1" s="1"/>
  <c r="AQ66" i="1"/>
  <c r="AO66" i="1"/>
  <c r="AM66" i="1"/>
  <c r="AJ66" i="1"/>
  <c r="AI66" i="1"/>
  <c r="AH66" i="1"/>
  <c r="AB66" i="1"/>
  <c r="AC66" i="1" s="1"/>
  <c r="AA66" i="1"/>
  <c r="Z66" i="1"/>
  <c r="V66" i="1"/>
  <c r="S66" i="1"/>
  <c r="P66" i="1"/>
  <c r="R66" i="1" s="1"/>
  <c r="M66" i="1"/>
  <c r="L66" i="1"/>
  <c r="E66" i="1"/>
  <c r="G66" i="1" s="1"/>
  <c r="BA65" i="1"/>
  <c r="AW65" i="1"/>
  <c r="BG65" i="1" s="1"/>
  <c r="AT65" i="1"/>
  <c r="AQ65" i="1"/>
  <c r="AO65" i="1"/>
  <c r="AM65" i="1"/>
  <c r="AJ65" i="1"/>
  <c r="AI65" i="1"/>
  <c r="AH65" i="1"/>
  <c r="AB65" i="1"/>
  <c r="AC65" i="1" s="1"/>
  <c r="AA65" i="1"/>
  <c r="Z65" i="1"/>
  <c r="V65" i="1"/>
  <c r="S65" i="1"/>
  <c r="P65" i="1"/>
  <c r="R65" i="1" s="1"/>
  <c r="M65" i="1"/>
  <c r="L65" i="1"/>
  <c r="G65" i="1"/>
  <c r="F65" i="1"/>
  <c r="E65" i="1"/>
  <c r="AW64" i="1"/>
  <c r="BA64" i="1" s="1"/>
  <c r="AT64" i="1"/>
  <c r="AQ64" i="1"/>
  <c r="AO64" i="1"/>
  <c r="AM64" i="1"/>
  <c r="AH64" i="1"/>
  <c r="AJ64" i="1" s="1"/>
  <c r="AC64" i="1"/>
  <c r="AB64" i="1"/>
  <c r="AA64" i="1"/>
  <c r="Z64" i="1"/>
  <c r="V64" i="1"/>
  <c r="R64" i="1"/>
  <c r="Q64" i="1"/>
  <c r="P64" i="1"/>
  <c r="T64" i="1" s="1"/>
  <c r="M64" i="1"/>
  <c r="L64" i="1"/>
  <c r="S64" i="1" s="1"/>
  <c r="G64" i="1"/>
  <c r="F64" i="1"/>
  <c r="E64" i="1"/>
  <c r="BG63" i="1"/>
  <c r="BF63" i="1"/>
  <c r="AY63" i="1"/>
  <c r="AX63" i="1"/>
  <c r="AW63" i="1"/>
  <c r="BC63" i="1" s="1"/>
  <c r="AT63" i="1"/>
  <c r="AQ63" i="1"/>
  <c r="AO63" i="1"/>
  <c r="AM63" i="1"/>
  <c r="AH63" i="1"/>
  <c r="AJ63" i="1" s="1"/>
  <c r="AC63" i="1"/>
  <c r="AB63" i="1"/>
  <c r="AA63" i="1"/>
  <c r="Z63" i="1"/>
  <c r="V63" i="1"/>
  <c r="R63" i="1"/>
  <c r="Q63" i="1"/>
  <c r="P63" i="1"/>
  <c r="T63" i="1" s="1"/>
  <c r="M63" i="1"/>
  <c r="L63" i="1"/>
  <c r="S63" i="1" s="1"/>
  <c r="E63" i="1"/>
  <c r="G63" i="1" s="1"/>
  <c r="BG62" i="1"/>
  <c r="BF62" i="1"/>
  <c r="BA62" i="1"/>
  <c r="AY62" i="1"/>
  <c r="AX62" i="1"/>
  <c r="AW62" i="1"/>
  <c r="BC62" i="1" s="1"/>
  <c r="AT62" i="1"/>
  <c r="AQ62" i="1"/>
  <c r="AO62" i="1"/>
  <c r="AM62" i="1"/>
  <c r="AJ62" i="1"/>
  <c r="AI62" i="1"/>
  <c r="AH62" i="1"/>
  <c r="AB62" i="1"/>
  <c r="AC62" i="1" s="1"/>
  <c r="AA62" i="1"/>
  <c r="Z62" i="1"/>
  <c r="V62" i="1"/>
  <c r="S62" i="1"/>
  <c r="P62" i="1"/>
  <c r="R62" i="1" s="1"/>
  <c r="M62" i="1"/>
  <c r="L62" i="1"/>
  <c r="E62" i="1"/>
  <c r="G62" i="1" s="1"/>
  <c r="BA61" i="1"/>
  <c r="AW61" i="1"/>
  <c r="BG61" i="1" s="1"/>
  <c r="AT61" i="1"/>
  <c r="AQ61" i="1"/>
  <c r="AO61" i="1"/>
  <c r="AM61" i="1"/>
  <c r="AJ61" i="1"/>
  <c r="AI61" i="1"/>
  <c r="AH61" i="1"/>
  <c r="AB61" i="1"/>
  <c r="AC61" i="1" s="1"/>
  <c r="AA61" i="1"/>
  <c r="Z61" i="1"/>
  <c r="V61" i="1"/>
  <c r="S61" i="1"/>
  <c r="P61" i="1"/>
  <c r="R61" i="1" s="1"/>
  <c r="M61" i="1"/>
  <c r="L61" i="1"/>
  <c r="G61" i="1"/>
  <c r="F61" i="1"/>
  <c r="E61" i="1"/>
  <c r="AW60" i="1"/>
  <c r="BA60" i="1" s="1"/>
  <c r="AT60" i="1"/>
  <c r="AQ60" i="1"/>
  <c r="AO60" i="1"/>
  <c r="AM60" i="1"/>
  <c r="AH60" i="1"/>
  <c r="AJ60" i="1" s="1"/>
  <c r="AC60" i="1"/>
  <c r="AB60" i="1"/>
  <c r="AA60" i="1"/>
  <c r="Z60" i="1"/>
  <c r="V60" i="1"/>
  <c r="R60" i="1"/>
  <c r="Q60" i="1"/>
  <c r="P60" i="1"/>
  <c r="T60" i="1" s="1"/>
  <c r="M60" i="1"/>
  <c r="L60" i="1"/>
  <c r="S60" i="1" s="1"/>
  <c r="G60" i="1"/>
  <c r="F60" i="1"/>
  <c r="E60" i="1"/>
  <c r="BG59" i="1"/>
  <c r="BF59" i="1"/>
  <c r="AY59" i="1"/>
  <c r="AX59" i="1"/>
  <c r="AW59" i="1"/>
  <c r="BC59" i="1" s="1"/>
  <c r="AT59" i="1"/>
  <c r="AQ59" i="1"/>
  <c r="AO59" i="1"/>
  <c r="AM59" i="1"/>
  <c r="AH59" i="1"/>
  <c r="AJ59" i="1" s="1"/>
  <c r="AC59" i="1"/>
  <c r="AB59" i="1"/>
  <c r="AA59" i="1"/>
  <c r="Z59" i="1"/>
  <c r="V59" i="1"/>
  <c r="R59" i="1"/>
  <c r="Q59" i="1"/>
  <c r="P59" i="1"/>
  <c r="T59" i="1" s="1"/>
  <c r="M59" i="1"/>
  <c r="L59" i="1"/>
  <c r="S59" i="1" s="1"/>
  <c r="E59" i="1"/>
  <c r="G59" i="1" s="1"/>
  <c r="BG58" i="1"/>
  <c r="BF58" i="1"/>
  <c r="BA58" i="1"/>
  <c r="AY58" i="1"/>
  <c r="AX58" i="1"/>
  <c r="AW58" i="1"/>
  <c r="BC58" i="1" s="1"/>
  <c r="AT58" i="1"/>
  <c r="AQ58" i="1"/>
  <c r="AO58" i="1"/>
  <c r="AM58" i="1"/>
  <c r="AJ58" i="1"/>
  <c r="AI58" i="1"/>
  <c r="AH58" i="1"/>
  <c r="AB58" i="1"/>
  <c r="AC58" i="1" s="1"/>
  <c r="AA58" i="1"/>
  <c r="Z58" i="1"/>
  <c r="V58" i="1"/>
  <c r="S58" i="1"/>
  <c r="P58" i="1"/>
  <c r="R58" i="1" s="1"/>
  <c r="M58" i="1"/>
  <c r="L58" i="1"/>
  <c r="E58" i="1"/>
  <c r="G58" i="1" s="1"/>
  <c r="BA57" i="1"/>
  <c r="AW57" i="1"/>
  <c r="BG57" i="1" s="1"/>
  <c r="AT57" i="1"/>
  <c r="AQ57" i="1"/>
  <c r="AO57" i="1"/>
  <c r="AM57" i="1"/>
  <c r="AJ57" i="1"/>
  <c r="AI57" i="1"/>
  <c r="AH57" i="1"/>
  <c r="AB57" i="1"/>
  <c r="AC57" i="1" s="1"/>
  <c r="AA57" i="1"/>
  <c r="Z57" i="1"/>
  <c r="V57" i="1"/>
  <c r="S57" i="1"/>
  <c r="P57" i="1"/>
  <c r="R57" i="1" s="1"/>
  <c r="M57" i="1"/>
  <c r="L57" i="1"/>
  <c r="G57" i="1"/>
  <c r="F57" i="1"/>
  <c r="E57" i="1"/>
  <c r="AW56" i="1"/>
  <c r="BA56" i="1" s="1"/>
  <c r="AT56" i="1"/>
  <c r="AQ56" i="1"/>
  <c r="AO56" i="1"/>
  <c r="AM56" i="1"/>
  <c r="AH56" i="1"/>
  <c r="AJ56" i="1" s="1"/>
  <c r="AC56" i="1"/>
  <c r="AB56" i="1"/>
  <c r="AA56" i="1"/>
  <c r="Z56" i="1"/>
  <c r="V56" i="1"/>
  <c r="R56" i="1"/>
  <c r="Q56" i="1"/>
  <c r="P56" i="1"/>
  <c r="T56" i="1" s="1"/>
  <c r="M56" i="1"/>
  <c r="L56" i="1"/>
  <c r="S56" i="1" s="1"/>
  <c r="G56" i="1"/>
  <c r="F56" i="1"/>
  <c r="E56" i="1"/>
  <c r="BG55" i="1"/>
  <c r="BF55" i="1"/>
  <c r="AY55" i="1"/>
  <c r="AX55" i="1"/>
  <c r="AW55" i="1"/>
  <c r="BC55" i="1" s="1"/>
  <c r="AT55" i="1"/>
  <c r="AQ55" i="1"/>
  <c r="AO55" i="1"/>
  <c r="AM55" i="1"/>
  <c r="AH55" i="1"/>
  <c r="AJ55" i="1" s="1"/>
  <c r="AC55" i="1"/>
  <c r="AB55" i="1"/>
  <c r="AA55" i="1"/>
  <c r="Z55" i="1"/>
  <c r="V55" i="1"/>
  <c r="R55" i="1"/>
  <c r="Q55" i="1"/>
  <c r="P55" i="1"/>
  <c r="T55" i="1" s="1"/>
  <c r="M55" i="1"/>
  <c r="L55" i="1"/>
  <c r="S55" i="1" s="1"/>
  <c r="E55" i="1"/>
  <c r="G55" i="1" s="1"/>
  <c r="BG54" i="1"/>
  <c r="BF54" i="1"/>
  <c r="BA54" i="1"/>
  <c r="AY54" i="1"/>
  <c r="AX54" i="1"/>
  <c r="AW54" i="1"/>
  <c r="BC54" i="1" s="1"/>
  <c r="AT54" i="1"/>
  <c r="AQ54" i="1"/>
  <c r="AO54" i="1"/>
  <c r="AM54" i="1"/>
  <c r="AJ54" i="1"/>
  <c r="AI54" i="1"/>
  <c r="AH54" i="1"/>
  <c r="AB54" i="1"/>
  <c r="AC54" i="1" s="1"/>
  <c r="AA54" i="1"/>
  <c r="Z54" i="1"/>
  <c r="V54" i="1"/>
  <c r="S54" i="1"/>
  <c r="P54" i="1"/>
  <c r="R54" i="1" s="1"/>
  <c r="M54" i="1"/>
  <c r="L54" i="1"/>
  <c r="E54" i="1"/>
  <c r="G54" i="1" s="1"/>
  <c r="BA53" i="1"/>
  <c r="AW53" i="1"/>
  <c r="BG53" i="1" s="1"/>
  <c r="AT53" i="1"/>
  <c r="AQ53" i="1"/>
  <c r="AO53" i="1"/>
  <c r="AM53" i="1"/>
  <c r="AJ53" i="1"/>
  <c r="AI53" i="1"/>
  <c r="AH53" i="1"/>
  <c r="AB53" i="1"/>
  <c r="AC53" i="1" s="1"/>
  <c r="AA53" i="1"/>
  <c r="Z53" i="1"/>
  <c r="V53" i="1"/>
  <c r="S53" i="1"/>
  <c r="P53" i="1"/>
  <c r="R53" i="1" s="1"/>
  <c r="M53" i="1"/>
  <c r="L53" i="1"/>
  <c r="G53" i="1"/>
  <c r="F53" i="1"/>
  <c r="E53" i="1"/>
  <c r="AW52" i="1"/>
  <c r="AW74" i="1" s="1"/>
  <c r="AT52" i="1"/>
  <c r="AT74" i="1" s="1"/>
  <c r="AQ52" i="1"/>
  <c r="AQ74" i="1" s="1"/>
  <c r="AO52" i="1"/>
  <c r="AM52" i="1"/>
  <c r="AH52" i="1"/>
  <c r="AJ52" i="1" s="1"/>
  <c r="AC52" i="1"/>
  <c r="AB52" i="1"/>
  <c r="AA52" i="1"/>
  <c r="Z52" i="1"/>
  <c r="V52" i="1"/>
  <c r="R52" i="1"/>
  <c r="Q52" i="1"/>
  <c r="P52" i="1"/>
  <c r="T52" i="1" s="1"/>
  <c r="M52" i="1"/>
  <c r="L52" i="1"/>
  <c r="S52" i="1" s="1"/>
  <c r="G52" i="1"/>
  <c r="F52" i="1"/>
  <c r="E52" i="1"/>
  <c r="AZ49" i="1"/>
  <c r="AV49" i="1"/>
  <c r="AU49" i="1"/>
  <c r="AS49" i="1"/>
  <c r="AR49" i="1"/>
  <c r="AP49" i="1"/>
  <c r="BG48" i="1"/>
  <c r="BF48" i="1"/>
  <c r="AY48" i="1"/>
  <c r="AX48" i="1"/>
  <c r="AW48" i="1"/>
  <c r="BC48" i="1" s="1"/>
  <c r="AT48" i="1"/>
  <c r="AQ48" i="1"/>
  <c r="AO48" i="1"/>
  <c r="AM48" i="1"/>
  <c r="AH48" i="1"/>
  <c r="AJ48" i="1" s="1"/>
  <c r="AC48" i="1"/>
  <c r="AB48" i="1"/>
  <c r="AA48" i="1"/>
  <c r="Z48" i="1"/>
  <c r="V48" i="1"/>
  <c r="R48" i="1"/>
  <c r="Q48" i="1"/>
  <c r="P48" i="1"/>
  <c r="T48" i="1" s="1"/>
  <c r="M48" i="1"/>
  <c r="L48" i="1"/>
  <c r="S48" i="1" s="1"/>
  <c r="E48" i="1"/>
  <c r="G48" i="1" s="1"/>
  <c r="BG47" i="1"/>
  <c r="BF47" i="1"/>
  <c r="BA47" i="1"/>
  <c r="AY47" i="1"/>
  <c r="AX47" i="1"/>
  <c r="AW47" i="1"/>
  <c r="BC47" i="1" s="1"/>
  <c r="AT47" i="1"/>
  <c r="AQ47" i="1"/>
  <c r="AO47" i="1"/>
  <c r="AM47" i="1"/>
  <c r="AJ47" i="1"/>
  <c r="AI47" i="1"/>
  <c r="AH47" i="1"/>
  <c r="AB47" i="1"/>
  <c r="AC47" i="1" s="1"/>
  <c r="AA47" i="1"/>
  <c r="Z47" i="1"/>
  <c r="V47" i="1"/>
  <c r="S47" i="1"/>
  <c r="P47" i="1"/>
  <c r="R47" i="1" s="1"/>
  <c r="M47" i="1"/>
  <c r="L47" i="1"/>
  <c r="E47" i="1"/>
  <c r="G47" i="1" s="1"/>
  <c r="BA46" i="1"/>
  <c r="AW46" i="1"/>
  <c r="BG46" i="1" s="1"/>
  <c r="AT46" i="1"/>
  <c r="AQ46" i="1"/>
  <c r="AO46" i="1"/>
  <c r="AM46" i="1"/>
  <c r="AJ46" i="1"/>
  <c r="AI46" i="1"/>
  <c r="AH46" i="1"/>
  <c r="AB46" i="1"/>
  <c r="AC46" i="1" s="1"/>
  <c r="AA46" i="1"/>
  <c r="Z46" i="1"/>
  <c r="V46" i="1"/>
  <c r="S46" i="1"/>
  <c r="P46" i="1"/>
  <c r="R46" i="1" s="1"/>
  <c r="M46" i="1"/>
  <c r="L46" i="1"/>
  <c r="G46" i="1"/>
  <c r="F46" i="1"/>
  <c r="E46" i="1"/>
  <c r="AW45" i="1"/>
  <c r="BA45" i="1" s="1"/>
  <c r="AT45" i="1"/>
  <c r="AQ45" i="1"/>
  <c r="AO45" i="1"/>
  <c r="AM45" i="1"/>
  <c r="AH45" i="1"/>
  <c r="AJ45" i="1" s="1"/>
  <c r="AC45" i="1"/>
  <c r="AB45" i="1"/>
  <c r="AA45" i="1"/>
  <c r="Z45" i="1"/>
  <c r="V45" i="1"/>
  <c r="R45" i="1"/>
  <c r="Q45" i="1"/>
  <c r="P45" i="1"/>
  <c r="T45" i="1" s="1"/>
  <c r="M45" i="1"/>
  <c r="L45" i="1"/>
  <c r="S45" i="1" s="1"/>
  <c r="G45" i="1"/>
  <c r="F45" i="1"/>
  <c r="E45" i="1"/>
  <c r="BG44" i="1"/>
  <c r="BF44" i="1"/>
  <c r="AY44" i="1"/>
  <c r="AX44" i="1"/>
  <c r="AW44" i="1"/>
  <c r="BC44" i="1" s="1"/>
  <c r="AT44" i="1"/>
  <c r="AQ44" i="1"/>
  <c r="AO44" i="1"/>
  <c r="AM44" i="1"/>
  <c r="AH44" i="1"/>
  <c r="AJ44" i="1" s="1"/>
  <c r="AC44" i="1"/>
  <c r="AB44" i="1"/>
  <c r="AA44" i="1"/>
  <c r="Z44" i="1"/>
  <c r="V44" i="1"/>
  <c r="R44" i="1"/>
  <c r="Q44" i="1"/>
  <c r="P44" i="1"/>
  <c r="T44" i="1" s="1"/>
  <c r="M44" i="1"/>
  <c r="L44" i="1"/>
  <c r="S44" i="1" s="1"/>
  <c r="E44" i="1"/>
  <c r="G44" i="1" s="1"/>
  <c r="BG43" i="1"/>
  <c r="BF43" i="1"/>
  <c r="BA43" i="1"/>
  <c r="AY43" i="1"/>
  <c r="AX43" i="1"/>
  <c r="AW43" i="1"/>
  <c r="BC43" i="1" s="1"/>
  <c r="AT43" i="1"/>
  <c r="AQ43" i="1"/>
  <c r="AO43" i="1"/>
  <c r="AM43" i="1"/>
  <c r="AJ43" i="1"/>
  <c r="AI43" i="1"/>
  <c r="AH43" i="1"/>
  <c r="AB43" i="1"/>
  <c r="AC43" i="1" s="1"/>
  <c r="AA43" i="1"/>
  <c r="Z43" i="1"/>
  <c r="V43" i="1"/>
  <c r="S43" i="1"/>
  <c r="P43" i="1"/>
  <c r="R43" i="1" s="1"/>
  <c r="M43" i="1"/>
  <c r="L43" i="1"/>
  <c r="E43" i="1"/>
  <c r="G43" i="1" s="1"/>
  <c r="BA42" i="1"/>
  <c r="AW42" i="1"/>
  <c r="BG42" i="1" s="1"/>
  <c r="AT42" i="1"/>
  <c r="AQ42" i="1"/>
  <c r="AO42" i="1"/>
  <c r="AM42" i="1"/>
  <c r="AJ42" i="1"/>
  <c r="AI42" i="1"/>
  <c r="AH42" i="1"/>
  <c r="AB42" i="1"/>
  <c r="AC42" i="1" s="1"/>
  <c r="AA42" i="1"/>
  <c r="Z42" i="1"/>
  <c r="V42" i="1"/>
  <c r="S42" i="1"/>
  <c r="P42" i="1"/>
  <c r="R42" i="1" s="1"/>
  <c r="M42" i="1"/>
  <c r="L42" i="1"/>
  <c r="G42" i="1"/>
  <c r="F42" i="1"/>
  <c r="E42" i="1"/>
  <c r="AW41" i="1"/>
  <c r="BA41" i="1" s="1"/>
  <c r="AT41" i="1"/>
  <c r="AQ41" i="1"/>
  <c r="AO41" i="1"/>
  <c r="AM41" i="1"/>
  <c r="AH41" i="1"/>
  <c r="AJ41" i="1" s="1"/>
  <c r="AC41" i="1"/>
  <c r="AB41" i="1"/>
  <c r="AA41" i="1"/>
  <c r="Z41" i="1"/>
  <c r="V41" i="1"/>
  <c r="R41" i="1"/>
  <c r="Q41" i="1"/>
  <c r="P41" i="1"/>
  <c r="T41" i="1" s="1"/>
  <c r="M41" i="1"/>
  <c r="L41" i="1"/>
  <c r="S41" i="1" s="1"/>
  <c r="G41" i="1"/>
  <c r="F41" i="1"/>
  <c r="E41" i="1"/>
  <c r="BG40" i="1"/>
  <c r="BF40" i="1"/>
  <c r="AY40" i="1"/>
  <c r="AX40" i="1"/>
  <c r="AW40" i="1"/>
  <c r="BC40" i="1" s="1"/>
  <c r="AT40" i="1"/>
  <c r="AQ40" i="1"/>
  <c r="AO40" i="1"/>
  <c r="AM40" i="1"/>
  <c r="AH40" i="1"/>
  <c r="AC40" i="1"/>
  <c r="AB40" i="1"/>
  <c r="AA40" i="1"/>
  <c r="Z40" i="1"/>
  <c r="V40" i="1"/>
  <c r="R40" i="1"/>
  <c r="Q40" i="1"/>
  <c r="P40" i="1"/>
  <c r="T40" i="1" s="1"/>
  <c r="M40" i="1"/>
  <c r="L40" i="1"/>
  <c r="S40" i="1" s="1"/>
  <c r="E40" i="1"/>
  <c r="G40" i="1" s="1"/>
  <c r="BG39" i="1"/>
  <c r="BF39" i="1"/>
  <c r="BA39" i="1"/>
  <c r="AY39" i="1"/>
  <c r="AX39" i="1"/>
  <c r="AW39" i="1"/>
  <c r="BC39" i="1" s="1"/>
  <c r="AT39" i="1"/>
  <c r="AQ39" i="1"/>
  <c r="AO39" i="1"/>
  <c r="AM39" i="1"/>
  <c r="AJ39" i="1"/>
  <c r="AI39" i="1"/>
  <c r="AH39" i="1"/>
  <c r="AB39" i="1"/>
  <c r="AC39" i="1" s="1"/>
  <c r="AA39" i="1"/>
  <c r="Z39" i="1"/>
  <c r="V39" i="1"/>
  <c r="S39" i="1"/>
  <c r="P39" i="1"/>
  <c r="R39" i="1" s="1"/>
  <c r="M39" i="1"/>
  <c r="L39" i="1"/>
  <c r="E39" i="1"/>
  <c r="BA38" i="1"/>
  <c r="AW38" i="1"/>
  <c r="BG38" i="1" s="1"/>
  <c r="AT38" i="1"/>
  <c r="AQ38" i="1"/>
  <c r="AO38" i="1"/>
  <c r="AM38" i="1"/>
  <c r="AJ38" i="1"/>
  <c r="AI38" i="1"/>
  <c r="AH38" i="1"/>
  <c r="AB38" i="1"/>
  <c r="AC38" i="1" s="1"/>
  <c r="AA38" i="1"/>
  <c r="Z38" i="1"/>
  <c r="V38" i="1"/>
  <c r="T38" i="1"/>
  <c r="S38" i="1"/>
  <c r="P38" i="1"/>
  <c r="M38" i="1"/>
  <c r="L38" i="1"/>
  <c r="G38" i="1"/>
  <c r="F38" i="1"/>
  <c r="E38" i="1"/>
  <c r="BC37" i="1"/>
  <c r="AW37" i="1"/>
  <c r="AT37" i="1"/>
  <c r="AQ37" i="1"/>
  <c r="AO37" i="1"/>
  <c r="AM37" i="1"/>
  <c r="AH37" i="1"/>
  <c r="AJ37" i="1" s="1"/>
  <c r="AC37" i="1"/>
  <c r="AB37" i="1"/>
  <c r="AA37" i="1"/>
  <c r="Z37" i="1"/>
  <c r="V37" i="1"/>
  <c r="R37" i="1"/>
  <c r="Q37" i="1"/>
  <c r="P37" i="1"/>
  <c r="T37" i="1" s="1"/>
  <c r="M37" i="1"/>
  <c r="L37" i="1"/>
  <c r="S37" i="1" s="1"/>
  <c r="G37" i="1"/>
  <c r="F37" i="1"/>
  <c r="E37" i="1"/>
  <c r="BG36" i="1"/>
  <c r="BF36" i="1"/>
  <c r="AY36" i="1"/>
  <c r="AX36" i="1"/>
  <c r="AW36" i="1"/>
  <c r="AT36" i="1"/>
  <c r="AQ36" i="1"/>
  <c r="AO36" i="1"/>
  <c r="AM36" i="1"/>
  <c r="AH36" i="1"/>
  <c r="AJ36" i="1" s="1"/>
  <c r="AC36" i="1"/>
  <c r="AB36" i="1"/>
  <c r="AA36" i="1"/>
  <c r="Z36" i="1"/>
  <c r="V36" i="1"/>
  <c r="S36" i="1"/>
  <c r="R36" i="1"/>
  <c r="Q36" i="1"/>
  <c r="P36" i="1"/>
  <c r="M36" i="1"/>
  <c r="L36" i="1"/>
  <c r="E36" i="1"/>
  <c r="BG35" i="1"/>
  <c r="BF35" i="1"/>
  <c r="BA35" i="1"/>
  <c r="AY35" i="1"/>
  <c r="AX35" i="1"/>
  <c r="AW35" i="1"/>
  <c r="AT35" i="1"/>
  <c r="AQ35" i="1"/>
  <c r="AO35" i="1"/>
  <c r="AM35" i="1"/>
  <c r="AI35" i="1"/>
  <c r="AH35" i="1"/>
  <c r="AJ35" i="1" s="1"/>
  <c r="AB35" i="1"/>
  <c r="AC35" i="1" s="1"/>
  <c r="AA35" i="1"/>
  <c r="Z35" i="1"/>
  <c r="V35" i="1"/>
  <c r="R35" i="1"/>
  <c r="P35" i="1"/>
  <c r="Q35" i="1" s="1"/>
  <c r="M35" i="1"/>
  <c r="L35" i="1"/>
  <c r="S35" i="1" s="1"/>
  <c r="F35" i="1"/>
  <c r="E35" i="1"/>
  <c r="G35" i="1" s="1"/>
  <c r="BC34" i="1"/>
  <c r="BA34" i="1"/>
  <c r="AY34" i="1"/>
  <c r="AW34" i="1"/>
  <c r="AT34" i="1"/>
  <c r="AQ34" i="1"/>
  <c r="AO34" i="1"/>
  <c r="AM34" i="1"/>
  <c r="AJ34" i="1"/>
  <c r="AI34" i="1"/>
  <c r="AH34" i="1"/>
  <c r="AB34" i="1"/>
  <c r="AC34" i="1" s="1"/>
  <c r="AA34" i="1"/>
  <c r="Z34" i="1"/>
  <c r="V34" i="1"/>
  <c r="S34" i="1"/>
  <c r="Q34" i="1"/>
  <c r="P34" i="1"/>
  <c r="R34" i="1" s="1"/>
  <c r="M34" i="1"/>
  <c r="L34" i="1"/>
  <c r="G34" i="1"/>
  <c r="E34" i="1"/>
  <c r="T34" i="1" s="1"/>
  <c r="AW33" i="1"/>
  <c r="AT33" i="1"/>
  <c r="AQ33" i="1"/>
  <c r="AO33" i="1"/>
  <c r="AM33" i="1"/>
  <c r="AJ33" i="1"/>
  <c r="AH33" i="1"/>
  <c r="AI33" i="1" s="1"/>
  <c r="AC33" i="1"/>
  <c r="AB33" i="1"/>
  <c r="AA33" i="1"/>
  <c r="Z33" i="1"/>
  <c r="V33" i="1"/>
  <c r="Q33" i="1"/>
  <c r="P33" i="1"/>
  <c r="R33" i="1" s="1"/>
  <c r="M33" i="1"/>
  <c r="L33" i="1"/>
  <c r="S33" i="1" s="1"/>
  <c r="G33" i="1"/>
  <c r="F33" i="1"/>
  <c r="E33" i="1"/>
  <c r="BF32" i="1"/>
  <c r="AX32" i="1"/>
  <c r="AW32" i="1"/>
  <c r="BG32" i="1" s="1"/>
  <c r="AT32" i="1"/>
  <c r="AQ32" i="1"/>
  <c r="AO32" i="1"/>
  <c r="AM32" i="1"/>
  <c r="AH32" i="1"/>
  <c r="AC32" i="1"/>
  <c r="AB32" i="1"/>
  <c r="AA32" i="1"/>
  <c r="Z32" i="1"/>
  <c r="V32" i="1"/>
  <c r="R32" i="1"/>
  <c r="Q32" i="1"/>
  <c r="P32" i="1"/>
  <c r="T32" i="1" s="1"/>
  <c r="M32" i="1"/>
  <c r="L32" i="1"/>
  <c r="S32" i="1" s="1"/>
  <c r="G32" i="1"/>
  <c r="E32" i="1"/>
  <c r="F32" i="1" s="1"/>
  <c r="BG31" i="1"/>
  <c r="BF31" i="1"/>
  <c r="BA31" i="1"/>
  <c r="AY31" i="1"/>
  <c r="AX31" i="1"/>
  <c r="AW31" i="1"/>
  <c r="BC31" i="1" s="1"/>
  <c r="AT31" i="1"/>
  <c r="AQ31" i="1"/>
  <c r="AO31" i="1"/>
  <c r="AM31" i="1"/>
  <c r="AI31" i="1"/>
  <c r="AH31" i="1"/>
  <c r="AJ31" i="1" s="1"/>
  <c r="AB31" i="1"/>
  <c r="AC31" i="1" s="1"/>
  <c r="AA31" i="1"/>
  <c r="Z31" i="1"/>
  <c r="V31" i="1"/>
  <c r="S31" i="1"/>
  <c r="R31" i="1"/>
  <c r="P31" i="1"/>
  <c r="T31" i="1" s="1"/>
  <c r="M31" i="1"/>
  <c r="L31" i="1"/>
  <c r="E31" i="1"/>
  <c r="BA30" i="1"/>
  <c r="AY30" i="1"/>
  <c r="AW30" i="1"/>
  <c r="BC30" i="1" s="1"/>
  <c r="AT30" i="1"/>
  <c r="BG30" i="1" s="1"/>
  <c r="AQ30" i="1"/>
  <c r="AO30" i="1"/>
  <c r="AM30" i="1"/>
  <c r="AJ30" i="1"/>
  <c r="AI30" i="1"/>
  <c r="AH30" i="1"/>
  <c r="AB30" i="1"/>
  <c r="AC30" i="1" s="1"/>
  <c r="AA30" i="1"/>
  <c r="Z30" i="1"/>
  <c r="V30" i="1"/>
  <c r="S30" i="1"/>
  <c r="P30" i="1"/>
  <c r="M30" i="1"/>
  <c r="L30" i="1"/>
  <c r="F30" i="1"/>
  <c r="E30" i="1"/>
  <c r="G30" i="1" s="1"/>
  <c r="BC29" i="1"/>
  <c r="AW29" i="1"/>
  <c r="AT29" i="1"/>
  <c r="AQ29" i="1"/>
  <c r="AO29" i="1"/>
  <c r="AM29" i="1"/>
  <c r="AJ29" i="1"/>
  <c r="AH29" i="1"/>
  <c r="AI29" i="1" s="1"/>
  <c r="AC29" i="1"/>
  <c r="AB29" i="1"/>
  <c r="AA29" i="1"/>
  <c r="Z29" i="1"/>
  <c r="V29" i="1"/>
  <c r="Q29" i="1"/>
  <c r="P29" i="1"/>
  <c r="R29" i="1" s="1"/>
  <c r="M29" i="1"/>
  <c r="L29" i="1"/>
  <c r="S29" i="1" s="1"/>
  <c r="G29" i="1"/>
  <c r="F29" i="1"/>
  <c r="E29" i="1"/>
  <c r="BF28" i="1"/>
  <c r="AX28" i="1"/>
  <c r="AW28" i="1"/>
  <c r="BG28" i="1" s="1"/>
  <c r="AT28" i="1"/>
  <c r="AQ28" i="1"/>
  <c r="AO28" i="1"/>
  <c r="AM28" i="1"/>
  <c r="AH28" i="1"/>
  <c r="AC28" i="1"/>
  <c r="AB28" i="1"/>
  <c r="AA28" i="1"/>
  <c r="Z28" i="1"/>
  <c r="V28" i="1"/>
  <c r="R28" i="1"/>
  <c r="Q28" i="1"/>
  <c r="P28" i="1"/>
  <c r="T28" i="1" s="1"/>
  <c r="M28" i="1"/>
  <c r="L28" i="1"/>
  <c r="S28" i="1" s="1"/>
  <c r="G28" i="1"/>
  <c r="E28" i="1"/>
  <c r="F28" i="1" s="1"/>
  <c r="BG27" i="1"/>
  <c r="BF27" i="1"/>
  <c r="AY27" i="1"/>
  <c r="AX27" i="1"/>
  <c r="AW27" i="1"/>
  <c r="AT27" i="1"/>
  <c r="AQ27" i="1"/>
  <c r="AO27" i="1"/>
  <c r="AM27" i="1"/>
  <c r="AI27" i="1"/>
  <c r="AH27" i="1"/>
  <c r="AJ27" i="1" s="1"/>
  <c r="AB27" i="1"/>
  <c r="AC27" i="1" s="1"/>
  <c r="AA27" i="1"/>
  <c r="Z27" i="1"/>
  <c r="V27" i="1"/>
  <c r="S27" i="1"/>
  <c r="R27" i="1"/>
  <c r="P27" i="1"/>
  <c r="M27" i="1"/>
  <c r="L27" i="1"/>
  <c r="E27" i="1"/>
  <c r="AV24" i="1"/>
  <c r="AU24" i="1"/>
  <c r="AS24" i="1"/>
  <c r="BG23" i="1"/>
  <c r="BF23" i="1"/>
  <c r="BA23" i="1"/>
  <c r="AY23" i="1"/>
  <c r="AX23" i="1"/>
  <c r="AW23" i="1"/>
  <c r="BC23" i="1" s="1"/>
  <c r="AT23" i="1"/>
  <c r="AQ23" i="1"/>
  <c r="AO23" i="1"/>
  <c r="AM23" i="1"/>
  <c r="AI23" i="1"/>
  <c r="AH23" i="1"/>
  <c r="AJ23" i="1" s="1"/>
  <c r="AB23" i="1"/>
  <c r="AC23" i="1" s="1"/>
  <c r="AA23" i="1"/>
  <c r="Z23" i="1"/>
  <c r="V23" i="1"/>
  <c r="S23" i="1"/>
  <c r="R23" i="1"/>
  <c r="P23" i="1"/>
  <c r="T23" i="1" s="1"/>
  <c r="M23" i="1"/>
  <c r="L23" i="1"/>
  <c r="E23" i="1"/>
  <c r="BA22" i="1"/>
  <c r="AY22" i="1"/>
  <c r="AW22" i="1"/>
  <c r="BC22" i="1" s="1"/>
  <c r="AT22" i="1"/>
  <c r="BG22" i="1" s="1"/>
  <c r="AQ22" i="1"/>
  <c r="AO22" i="1"/>
  <c r="AM22" i="1"/>
  <c r="AJ22" i="1"/>
  <c r="AI22" i="1"/>
  <c r="AH22" i="1"/>
  <c r="AB22" i="1"/>
  <c r="AC22" i="1" s="1"/>
  <c r="AA22" i="1"/>
  <c r="Z22" i="1"/>
  <c r="V22" i="1"/>
  <c r="T22" i="1"/>
  <c r="S22" i="1"/>
  <c r="P22" i="1"/>
  <c r="M22" i="1"/>
  <c r="L22" i="1"/>
  <c r="F22" i="1"/>
  <c r="E22" i="1"/>
  <c r="G22" i="1" s="1"/>
  <c r="AW21" i="1"/>
  <c r="AT21" i="1"/>
  <c r="AQ21" i="1"/>
  <c r="AO21" i="1"/>
  <c r="AM21" i="1"/>
  <c r="AJ21" i="1"/>
  <c r="AH21" i="1"/>
  <c r="AI21" i="1" s="1"/>
  <c r="AC21" i="1"/>
  <c r="AB21" i="1"/>
  <c r="AA21" i="1"/>
  <c r="Z21" i="1"/>
  <c r="V21" i="1"/>
  <c r="Q21" i="1"/>
  <c r="P21" i="1"/>
  <c r="R21" i="1" s="1"/>
  <c r="M21" i="1"/>
  <c r="L21" i="1"/>
  <c r="S21" i="1" s="1"/>
  <c r="G21" i="1"/>
  <c r="F21" i="1"/>
  <c r="E21" i="1"/>
  <c r="BF20" i="1"/>
  <c r="AX20" i="1"/>
  <c r="AW20" i="1"/>
  <c r="BG20" i="1" s="1"/>
  <c r="AT20" i="1"/>
  <c r="AQ20" i="1"/>
  <c r="AO20" i="1"/>
  <c r="AM20" i="1"/>
  <c r="AH20" i="1"/>
  <c r="AC20" i="1"/>
  <c r="AB20" i="1"/>
  <c r="AA20" i="1"/>
  <c r="Z20" i="1"/>
  <c r="V20" i="1"/>
  <c r="R20" i="1"/>
  <c r="Q20" i="1"/>
  <c r="P20" i="1"/>
  <c r="T20" i="1" s="1"/>
  <c r="M20" i="1"/>
  <c r="L20" i="1"/>
  <c r="S20" i="1" s="1"/>
  <c r="G20" i="1"/>
  <c r="F20" i="1"/>
  <c r="E20" i="1"/>
  <c r="BG19" i="1"/>
  <c r="BF19" i="1"/>
  <c r="AY19" i="1"/>
  <c r="AX19" i="1"/>
  <c r="AW19" i="1"/>
  <c r="BA19" i="1" s="1"/>
  <c r="AT19" i="1"/>
  <c r="AQ19" i="1"/>
  <c r="AO19" i="1"/>
  <c r="AM19" i="1"/>
  <c r="AI19" i="1"/>
  <c r="AH19" i="1"/>
  <c r="AJ19" i="1" s="1"/>
  <c r="AC19" i="1"/>
  <c r="AB19" i="1"/>
  <c r="AA19" i="1"/>
  <c r="Z19" i="1"/>
  <c r="V19" i="1"/>
  <c r="S19" i="1"/>
  <c r="R19" i="1"/>
  <c r="Q19" i="1"/>
  <c r="P19" i="1"/>
  <c r="T19" i="1" s="1"/>
  <c r="M19" i="1"/>
  <c r="L19" i="1"/>
  <c r="E19" i="1"/>
  <c r="BF18" i="1"/>
  <c r="BA18" i="1"/>
  <c r="AY18" i="1"/>
  <c r="AX18" i="1"/>
  <c r="AW18" i="1"/>
  <c r="BC18" i="1" s="1"/>
  <c r="AT18" i="1"/>
  <c r="BG18" i="1" s="1"/>
  <c r="AQ18" i="1"/>
  <c r="AO18" i="1"/>
  <c r="AM18" i="1"/>
  <c r="AJ18" i="1"/>
  <c r="AI18" i="1"/>
  <c r="AH18" i="1"/>
  <c r="AB18" i="1"/>
  <c r="AC18" i="1" s="1"/>
  <c r="AA18" i="1"/>
  <c r="Z18" i="1"/>
  <c r="V18" i="1"/>
  <c r="T18" i="1"/>
  <c r="S18" i="1"/>
  <c r="P18" i="1"/>
  <c r="M18" i="1"/>
  <c r="L18" i="1"/>
  <c r="F18" i="1"/>
  <c r="E18" i="1"/>
  <c r="G18" i="1" s="1"/>
  <c r="AW17" i="1"/>
  <c r="AT17" i="1"/>
  <c r="AQ17" i="1"/>
  <c r="AO17" i="1"/>
  <c r="AM17" i="1"/>
  <c r="AJ17" i="1"/>
  <c r="AI17" i="1"/>
  <c r="AH17" i="1"/>
  <c r="AC17" i="1"/>
  <c r="AB17" i="1"/>
  <c r="AA17" i="1"/>
  <c r="Z17" i="1"/>
  <c r="V17" i="1"/>
  <c r="S17" i="1"/>
  <c r="Q17" i="1"/>
  <c r="P17" i="1"/>
  <c r="R17" i="1" s="1"/>
  <c r="M17" i="1"/>
  <c r="L17" i="1"/>
  <c r="G17" i="1"/>
  <c r="F17" i="1"/>
  <c r="E17" i="1"/>
  <c r="BF16" i="1"/>
  <c r="AX16" i="1"/>
  <c r="AW16" i="1"/>
  <c r="BG16" i="1" s="1"/>
  <c r="AT16" i="1"/>
  <c r="AQ16" i="1"/>
  <c r="AO16" i="1"/>
  <c r="AM16" i="1"/>
  <c r="AH16" i="1"/>
  <c r="AC16" i="1"/>
  <c r="AB16" i="1"/>
  <c r="AA16" i="1"/>
  <c r="Z16" i="1"/>
  <c r="V16" i="1"/>
  <c r="R16" i="1"/>
  <c r="Q16" i="1"/>
  <c r="P16" i="1"/>
  <c r="T16" i="1" s="1"/>
  <c r="M16" i="1"/>
  <c r="L16" i="1"/>
  <c r="S16" i="1" s="1"/>
  <c r="G16" i="1"/>
  <c r="E16" i="1"/>
  <c r="F16" i="1" s="1"/>
  <c r="BG15" i="1"/>
  <c r="BF15" i="1"/>
  <c r="AY15" i="1"/>
  <c r="AX15" i="1"/>
  <c r="AW15" i="1"/>
  <c r="BA15" i="1" s="1"/>
  <c r="AT15" i="1"/>
  <c r="AQ15" i="1"/>
  <c r="AO15" i="1"/>
  <c r="AM15" i="1"/>
  <c r="AI15" i="1"/>
  <c r="AH15" i="1"/>
  <c r="AJ15" i="1" s="1"/>
  <c r="AB15" i="1"/>
  <c r="AC15" i="1" s="1"/>
  <c r="AA15" i="1"/>
  <c r="Z15" i="1"/>
  <c r="V15" i="1"/>
  <c r="S15" i="1"/>
  <c r="R15" i="1"/>
  <c r="Q15" i="1"/>
  <c r="P15" i="1"/>
  <c r="T15" i="1" s="1"/>
  <c r="M15" i="1"/>
  <c r="L15" i="1"/>
  <c r="E15" i="1"/>
  <c r="BA14" i="1"/>
  <c r="AY14" i="1"/>
  <c r="AW14" i="1"/>
  <c r="BC14" i="1" s="1"/>
  <c r="AT14" i="1"/>
  <c r="BG14" i="1" s="1"/>
  <c r="AQ14" i="1"/>
  <c r="AO14" i="1"/>
  <c r="AM14" i="1"/>
  <c r="AJ14" i="1"/>
  <c r="AI14" i="1"/>
  <c r="AH14" i="1"/>
  <c r="AB14" i="1"/>
  <c r="AC14" i="1" s="1"/>
  <c r="AA14" i="1"/>
  <c r="Z14" i="1"/>
  <c r="V14" i="1"/>
  <c r="T14" i="1"/>
  <c r="S14" i="1"/>
  <c r="P14" i="1"/>
  <c r="M14" i="1"/>
  <c r="L14" i="1"/>
  <c r="F14" i="1"/>
  <c r="E14" i="1"/>
  <c r="G14" i="1" s="1"/>
  <c r="AW13" i="1"/>
  <c r="AT13" i="1"/>
  <c r="AQ13" i="1"/>
  <c r="AO13" i="1"/>
  <c r="AM13" i="1"/>
  <c r="AJ13" i="1"/>
  <c r="AH13" i="1"/>
  <c r="AI13" i="1" s="1"/>
  <c r="AC13" i="1"/>
  <c r="AB13" i="1"/>
  <c r="AA13" i="1"/>
  <c r="Z13" i="1"/>
  <c r="V13" i="1"/>
  <c r="Q13" i="1"/>
  <c r="P13" i="1"/>
  <c r="M13" i="1"/>
  <c r="L13" i="1"/>
  <c r="S13" i="1" s="1"/>
  <c r="G13" i="1"/>
  <c r="F13" i="1"/>
  <c r="E13" i="1"/>
  <c r="BF12" i="1"/>
  <c r="BC12" i="1"/>
  <c r="AW12" i="1"/>
  <c r="AT12" i="1"/>
  <c r="AQ12" i="1"/>
  <c r="AO12" i="1"/>
  <c r="AM12" i="1"/>
  <c r="AH12" i="1"/>
  <c r="AC12" i="1"/>
  <c r="AB12" i="1"/>
  <c r="AA12" i="1"/>
  <c r="Z12" i="1"/>
  <c r="V12" i="1"/>
  <c r="R12" i="1"/>
  <c r="Q12" i="1"/>
  <c r="P12" i="1"/>
  <c r="T12" i="1" s="1"/>
  <c r="M12" i="1"/>
  <c r="L12" i="1"/>
  <c r="S12" i="1" s="1"/>
  <c r="G12" i="1"/>
  <c r="E12" i="1"/>
  <c r="F12" i="1" s="1"/>
  <c r="BG11" i="1"/>
  <c r="BF11" i="1"/>
  <c r="AY11" i="1"/>
  <c r="AX11" i="1"/>
  <c r="AW11" i="1"/>
  <c r="BA11" i="1" s="1"/>
  <c r="AT11" i="1"/>
  <c r="AQ11" i="1"/>
  <c r="AO11" i="1"/>
  <c r="AM11" i="1"/>
  <c r="AH11" i="1"/>
  <c r="AJ11" i="1" s="1"/>
  <c r="AB11" i="1"/>
  <c r="AC11" i="1" s="1"/>
  <c r="AA11" i="1"/>
  <c r="Z11" i="1"/>
  <c r="V11" i="1"/>
  <c r="R11" i="1"/>
  <c r="P11" i="1"/>
  <c r="M11" i="1"/>
  <c r="L11" i="1"/>
  <c r="S11" i="1" s="1"/>
  <c r="E11" i="1"/>
  <c r="BA10" i="1"/>
  <c r="AY10" i="1"/>
  <c r="AW10" i="1"/>
  <c r="BC10" i="1" s="1"/>
  <c r="AT10" i="1"/>
  <c r="BG10" i="1" s="1"/>
  <c r="AQ10" i="1"/>
  <c r="AO10" i="1"/>
  <c r="AM10" i="1"/>
  <c r="AJ10" i="1"/>
  <c r="AI10" i="1"/>
  <c r="AH10" i="1"/>
  <c r="AB10" i="1"/>
  <c r="AC10" i="1" s="1"/>
  <c r="AA10" i="1"/>
  <c r="Z10" i="1"/>
  <c r="V10" i="1"/>
  <c r="T10" i="1"/>
  <c r="S10" i="1"/>
  <c r="P10" i="1"/>
  <c r="M10" i="1"/>
  <c r="L10" i="1"/>
  <c r="E10" i="1"/>
  <c r="G10" i="1" s="1"/>
  <c r="BC9" i="1"/>
  <c r="BA9" i="1"/>
  <c r="AW9" i="1"/>
  <c r="AT9" i="1"/>
  <c r="AQ9" i="1"/>
  <c r="AO9" i="1"/>
  <c r="AM9" i="1"/>
  <c r="AJ9" i="1"/>
  <c r="AH9" i="1"/>
  <c r="AI9" i="1" s="1"/>
  <c r="AC9" i="1"/>
  <c r="AB9" i="1"/>
  <c r="AA9" i="1"/>
  <c r="Z9" i="1"/>
  <c r="V9" i="1"/>
  <c r="P9" i="1"/>
  <c r="R9" i="1" s="1"/>
  <c r="M9" i="1"/>
  <c r="L9" i="1"/>
  <c r="S9" i="1" s="1"/>
  <c r="G9" i="1"/>
  <c r="F9" i="1"/>
  <c r="E9" i="1"/>
  <c r="AW8" i="1"/>
  <c r="AT8" i="1"/>
  <c r="AQ8" i="1"/>
  <c r="AO8" i="1"/>
  <c r="AM8" i="1"/>
  <c r="AH8" i="1"/>
  <c r="AJ8" i="1" s="1"/>
  <c r="AC8" i="1"/>
  <c r="AB8" i="1"/>
  <c r="AA8" i="1"/>
  <c r="Z8" i="1"/>
  <c r="V8" i="1"/>
  <c r="R8" i="1"/>
  <c r="Q8" i="1"/>
  <c r="P8" i="1"/>
  <c r="T8" i="1" s="1"/>
  <c r="M8" i="1"/>
  <c r="L8" i="1"/>
  <c r="S8" i="1" s="1"/>
  <c r="G8" i="1"/>
  <c r="E8" i="1"/>
  <c r="F8" i="1" s="1"/>
  <c r="BG7" i="1"/>
  <c r="BF7" i="1"/>
  <c r="BA7" i="1"/>
  <c r="AY7" i="1"/>
  <c r="AX7" i="1"/>
  <c r="AW7" i="1"/>
  <c r="BC7" i="1" s="1"/>
  <c r="AT7" i="1"/>
  <c r="AQ7" i="1"/>
  <c r="AO7" i="1"/>
  <c r="AM7" i="1"/>
  <c r="AH7" i="1"/>
  <c r="AJ7" i="1" s="1"/>
  <c r="AB7" i="1"/>
  <c r="AC7" i="1" s="1"/>
  <c r="AA7" i="1"/>
  <c r="Z7" i="1"/>
  <c r="V7" i="1"/>
  <c r="R7" i="1"/>
  <c r="P7" i="1"/>
  <c r="Q7" i="1" s="1"/>
  <c r="M7" i="1"/>
  <c r="L7" i="1"/>
  <c r="S7" i="1" s="1"/>
  <c r="E7" i="1"/>
  <c r="G7" i="1" s="1"/>
  <c r="BG6" i="1"/>
  <c r="BA6" i="1"/>
  <c r="AY6" i="1"/>
  <c r="AW6" i="1"/>
  <c r="BF6" i="1" s="1"/>
  <c r="AT6" i="1"/>
  <c r="AQ6" i="1"/>
  <c r="AO6" i="1"/>
  <c r="AM6" i="1"/>
  <c r="AJ6" i="1"/>
  <c r="AI6" i="1"/>
  <c r="AH6" i="1"/>
  <c r="AB6" i="1"/>
  <c r="AC6" i="1" s="1"/>
  <c r="AA6" i="1"/>
  <c r="Z6" i="1"/>
  <c r="V6" i="1"/>
  <c r="S6" i="1"/>
  <c r="P6" i="1"/>
  <c r="R6" i="1" s="1"/>
  <c r="M6" i="1"/>
  <c r="L6" i="1"/>
  <c r="E6" i="1"/>
  <c r="F6" i="1" s="1"/>
  <c r="BA5" i="1"/>
  <c r="AW5" i="1"/>
  <c r="BG5" i="1" s="1"/>
  <c r="AT5" i="1"/>
  <c r="AQ5" i="1"/>
  <c r="AO5" i="1"/>
  <c r="AM5" i="1"/>
  <c r="AJ5" i="1"/>
  <c r="AH5" i="1"/>
  <c r="AI5" i="1" s="1"/>
  <c r="AB5" i="1"/>
  <c r="AC5" i="1" s="1"/>
  <c r="AA5" i="1"/>
  <c r="Z5" i="1"/>
  <c r="V5" i="1"/>
  <c r="P5" i="1"/>
  <c r="R5" i="1" s="1"/>
  <c r="M5" i="1"/>
  <c r="L5" i="1"/>
  <c r="S5" i="1" s="1"/>
  <c r="G5" i="1"/>
  <c r="F5" i="1"/>
  <c r="E5" i="1"/>
  <c r="AW4" i="1"/>
  <c r="BA4" i="1" s="1"/>
  <c r="AT4" i="1"/>
  <c r="AQ4" i="1"/>
  <c r="AO4" i="1"/>
  <c r="AM4" i="1"/>
  <c r="AH4" i="1"/>
  <c r="AJ4" i="1" s="1"/>
  <c r="AC4" i="1"/>
  <c r="AB4" i="1"/>
  <c r="AA4" i="1"/>
  <c r="Z4" i="1"/>
  <c r="V4" i="1"/>
  <c r="R4" i="1"/>
  <c r="Q4" i="1"/>
  <c r="P4" i="1"/>
  <c r="T4" i="1" s="1"/>
  <c r="M4" i="1"/>
  <c r="L4" i="1"/>
  <c r="S4" i="1" s="1"/>
  <c r="G4" i="1"/>
  <c r="E4" i="1"/>
  <c r="F4" i="1" s="1"/>
  <c r="BG3" i="1"/>
  <c r="BF3" i="1"/>
  <c r="BA3" i="1"/>
  <c r="AY3" i="1"/>
  <c r="AX3" i="1"/>
  <c r="AW3" i="1"/>
  <c r="BC3" i="1" s="1"/>
  <c r="AT3" i="1"/>
  <c r="AQ3" i="1"/>
  <c r="AO3" i="1"/>
  <c r="AM3" i="1"/>
  <c r="AH3" i="1"/>
  <c r="AJ3" i="1" s="1"/>
  <c r="AB3" i="1"/>
  <c r="AC3" i="1" s="1"/>
  <c r="AA3" i="1"/>
  <c r="Z3" i="1"/>
  <c r="V3" i="1"/>
  <c r="R3" i="1"/>
  <c r="P3" i="1"/>
  <c r="Q3" i="1" s="1"/>
  <c r="M3" i="1"/>
  <c r="L3" i="1"/>
  <c r="S3" i="1" s="1"/>
  <c r="E3" i="1"/>
  <c r="G3" i="1" s="1"/>
  <c r="BG2" i="1"/>
  <c r="BA2" i="1"/>
  <c r="AY2" i="1"/>
  <c r="AW2" i="1"/>
  <c r="BC2" i="1" s="1"/>
  <c r="AT2" i="1"/>
  <c r="AQ2" i="1"/>
  <c r="AO2" i="1"/>
  <c r="AM2" i="1"/>
  <c r="AJ2" i="1"/>
  <c r="AI2" i="1"/>
  <c r="AH2" i="1"/>
  <c r="AB2" i="1"/>
  <c r="AC2" i="1" s="1"/>
  <c r="AA2" i="1"/>
  <c r="Z2" i="1"/>
  <c r="V2" i="1"/>
  <c r="S2" i="1"/>
  <c r="P2" i="1"/>
  <c r="R2" i="1" s="1"/>
  <c r="M2" i="1"/>
  <c r="L2" i="1"/>
  <c r="E2" i="1"/>
  <c r="F2" i="1" s="1"/>
  <c r="BC4" i="1" l="1"/>
  <c r="BG8" i="1"/>
  <c r="AY8" i="1"/>
  <c r="BA8" i="1"/>
  <c r="F11" i="1"/>
  <c r="G11" i="1"/>
  <c r="BF13" i="1"/>
  <c r="AX13" i="1"/>
  <c r="BA13" i="1"/>
  <c r="BG13" i="1"/>
  <c r="AY13" i="1"/>
  <c r="BF21" i="1"/>
  <c r="AX21" i="1"/>
  <c r="BA21" i="1"/>
  <c r="BG21" i="1"/>
  <c r="AY21" i="1"/>
  <c r="F27" i="1"/>
  <c r="G27" i="1"/>
  <c r="AI32" i="1"/>
  <c r="AJ32" i="1"/>
  <c r="F36" i="1"/>
  <c r="G36" i="1"/>
  <c r="Q5" i="1"/>
  <c r="BC5" i="1"/>
  <c r="T6" i="1"/>
  <c r="AI12" i="1"/>
  <c r="AJ12" i="1"/>
  <c r="BC13" i="1"/>
  <c r="AI16" i="1"/>
  <c r="AJ16" i="1"/>
  <c r="BF17" i="1"/>
  <c r="AX17" i="1"/>
  <c r="BA17" i="1"/>
  <c r="BG17" i="1"/>
  <c r="AY17" i="1"/>
  <c r="BC21" i="1"/>
  <c r="AI28" i="1"/>
  <c r="AJ28" i="1"/>
  <c r="Q30" i="1"/>
  <c r="R30" i="1"/>
  <c r="T5" i="1"/>
  <c r="AT24" i="1"/>
  <c r="AI3" i="1"/>
  <c r="BF4" i="1"/>
  <c r="AI7" i="1"/>
  <c r="AX8" i="1"/>
  <c r="G2" i="1"/>
  <c r="F3" i="1"/>
  <c r="AI4" i="1"/>
  <c r="AY4" i="1"/>
  <c r="BG4" i="1"/>
  <c r="AX5" i="1"/>
  <c r="BF5" i="1"/>
  <c r="G6" i="1"/>
  <c r="Q6" i="1"/>
  <c r="BC6" i="1"/>
  <c r="F7" i="1"/>
  <c r="T7" i="1"/>
  <c r="AI8" i="1"/>
  <c r="BC8" i="1"/>
  <c r="Q9" i="1"/>
  <c r="Q10" i="1"/>
  <c r="R10" i="1"/>
  <c r="BG12" i="1"/>
  <c r="AY12" i="1"/>
  <c r="BA12" i="1"/>
  <c r="Q14" i="1"/>
  <c r="R14" i="1"/>
  <c r="BC17" i="1"/>
  <c r="F19" i="1"/>
  <c r="G19" i="1"/>
  <c r="AI20" i="1"/>
  <c r="AJ20" i="1"/>
  <c r="Q22" i="1"/>
  <c r="R22" i="1"/>
  <c r="AQ49" i="1"/>
  <c r="F31" i="1"/>
  <c r="G31" i="1"/>
  <c r="BG33" i="1"/>
  <c r="AY33" i="1"/>
  <c r="AX33" i="1"/>
  <c r="BC33" i="1"/>
  <c r="BA33" i="1"/>
  <c r="T2" i="1"/>
  <c r="AX4" i="1"/>
  <c r="Q2" i="1"/>
  <c r="AW24" i="1"/>
  <c r="T3" i="1"/>
  <c r="AX2" i="1"/>
  <c r="BF2" i="1"/>
  <c r="AY5" i="1"/>
  <c r="AX6" i="1"/>
  <c r="BF8" i="1"/>
  <c r="T9" i="1"/>
  <c r="BF9" i="1"/>
  <c r="AX9" i="1"/>
  <c r="BG9" i="1"/>
  <c r="AY9" i="1"/>
  <c r="F10" i="1"/>
  <c r="T11" i="1"/>
  <c r="AI11" i="1"/>
  <c r="AX12" i="1"/>
  <c r="R13" i="1"/>
  <c r="T13" i="1"/>
  <c r="F15" i="1"/>
  <c r="G15" i="1"/>
  <c r="Q18" i="1"/>
  <c r="R18" i="1"/>
  <c r="F23" i="1"/>
  <c r="G23" i="1"/>
  <c r="T27" i="1"/>
  <c r="BF29" i="1"/>
  <c r="AX29" i="1"/>
  <c r="BA29" i="1"/>
  <c r="BG29" i="1"/>
  <c r="AY29" i="1"/>
  <c r="T30" i="1"/>
  <c r="BF33" i="1"/>
  <c r="T36" i="1"/>
  <c r="AX10" i="1"/>
  <c r="BF10" i="1"/>
  <c r="Q11" i="1"/>
  <c r="BC11" i="1"/>
  <c r="AX14" i="1"/>
  <c r="BF14" i="1"/>
  <c r="BC15" i="1"/>
  <c r="BA16" i="1"/>
  <c r="BC19" i="1"/>
  <c r="BA20" i="1"/>
  <c r="AX22" i="1"/>
  <c r="BF22" i="1"/>
  <c r="Q23" i="1"/>
  <c r="Q27" i="1"/>
  <c r="AW49" i="1"/>
  <c r="BC27" i="1"/>
  <c r="BA28" i="1"/>
  <c r="AX30" i="1"/>
  <c r="BF30" i="1"/>
  <c r="Q31" i="1"/>
  <c r="BA32" i="1"/>
  <c r="F34" i="1"/>
  <c r="BF34" i="1"/>
  <c r="AX34" i="1"/>
  <c r="BG34" i="1"/>
  <c r="T35" i="1"/>
  <c r="BC35" i="1"/>
  <c r="AI36" i="1"/>
  <c r="BA37" i="1"/>
  <c r="BG37" i="1"/>
  <c r="AY37" i="1"/>
  <c r="BF37" i="1"/>
  <c r="AX37" i="1"/>
  <c r="AJ40" i="1"/>
  <c r="AI40" i="1"/>
  <c r="BC16" i="1"/>
  <c r="T17" i="1"/>
  <c r="BC20" i="1"/>
  <c r="T21" i="1"/>
  <c r="BC28" i="1"/>
  <c r="T29" i="1"/>
  <c r="BC32" i="1"/>
  <c r="T33" i="1"/>
  <c r="BC36" i="1"/>
  <c r="BG74" i="1"/>
  <c r="BF74" i="1"/>
  <c r="AY16" i="1"/>
  <c r="AY20" i="1"/>
  <c r="AT49" i="1"/>
  <c r="BA27" i="1"/>
  <c r="AY28" i="1"/>
  <c r="AY32" i="1"/>
  <c r="R38" i="1"/>
  <c r="Q38" i="1"/>
  <c r="G39" i="1"/>
  <c r="F39" i="1"/>
  <c r="BC41" i="1"/>
  <c r="T42" i="1"/>
  <c r="BC45" i="1"/>
  <c r="T46" i="1"/>
  <c r="BC52" i="1"/>
  <c r="T53" i="1"/>
  <c r="BC56" i="1"/>
  <c r="T57" i="1"/>
  <c r="BC60" i="1"/>
  <c r="T61" i="1"/>
  <c r="BC64" i="1"/>
  <c r="T65" i="1"/>
  <c r="BC68" i="1"/>
  <c r="T69" i="1"/>
  <c r="BA69" i="1"/>
  <c r="BC72" i="1"/>
  <c r="T73" i="1"/>
  <c r="BA73" i="1"/>
  <c r="BG77" i="1"/>
  <c r="BC79" i="1"/>
  <c r="BF79" i="1"/>
  <c r="BC80" i="1"/>
  <c r="T82" i="1"/>
  <c r="BA84" i="1"/>
  <c r="BG84" i="1"/>
  <c r="AY84" i="1"/>
  <c r="AJ87" i="1"/>
  <c r="AI87" i="1"/>
  <c r="BA88" i="1"/>
  <c r="BG88" i="1"/>
  <c r="AY88" i="1"/>
  <c r="BF88" i="1"/>
  <c r="AX88" i="1"/>
  <c r="BA92" i="1"/>
  <c r="BG92" i="1"/>
  <c r="AY92" i="1"/>
  <c r="BF92" i="1"/>
  <c r="AX92" i="1"/>
  <c r="R108" i="1"/>
  <c r="T108" i="1"/>
  <c r="Q108" i="1"/>
  <c r="BC38" i="1"/>
  <c r="T39" i="1"/>
  <c r="AX41" i="1"/>
  <c r="BF41" i="1"/>
  <c r="Q42" i="1"/>
  <c r="BC42" i="1"/>
  <c r="F43" i="1"/>
  <c r="T43" i="1"/>
  <c r="AI44" i="1"/>
  <c r="AX45" i="1"/>
  <c r="BF45" i="1"/>
  <c r="Q46" i="1"/>
  <c r="BC46" i="1"/>
  <c r="F47" i="1"/>
  <c r="T47" i="1"/>
  <c r="AI48" i="1"/>
  <c r="AX52" i="1"/>
  <c r="BF52" i="1"/>
  <c r="Q53" i="1"/>
  <c r="BC53" i="1"/>
  <c r="F54" i="1"/>
  <c r="T54" i="1"/>
  <c r="AI55" i="1"/>
  <c r="AX56" i="1"/>
  <c r="BF56" i="1"/>
  <c r="Q57" i="1"/>
  <c r="BC57" i="1"/>
  <c r="F58" i="1"/>
  <c r="T58" i="1"/>
  <c r="AI59" i="1"/>
  <c r="AX60" i="1"/>
  <c r="BF60" i="1"/>
  <c r="Q61" i="1"/>
  <c r="BC61" i="1"/>
  <c r="F62" i="1"/>
  <c r="T62" i="1"/>
  <c r="AI63" i="1"/>
  <c r="AX64" i="1"/>
  <c r="BF64" i="1"/>
  <c r="Q65" i="1"/>
  <c r="BC65" i="1"/>
  <c r="F66" i="1"/>
  <c r="T66" i="1"/>
  <c r="AI67" i="1"/>
  <c r="AX68" i="1"/>
  <c r="BF68" i="1"/>
  <c r="Q69" i="1"/>
  <c r="BC69" i="1"/>
  <c r="F70" i="1"/>
  <c r="T70" i="1"/>
  <c r="BC73" i="1"/>
  <c r="T77" i="1"/>
  <c r="BF80" i="1"/>
  <c r="BF82" i="1"/>
  <c r="AX82" i="1"/>
  <c r="BG82" i="1"/>
  <c r="R85" i="1"/>
  <c r="Q85" i="1"/>
  <c r="G90" i="1"/>
  <c r="F90" i="1"/>
  <c r="AJ91" i="1"/>
  <c r="AI91" i="1"/>
  <c r="G94" i="1"/>
  <c r="F94" i="1"/>
  <c r="R97" i="1"/>
  <c r="Q97" i="1"/>
  <c r="BG97" i="1"/>
  <c r="R112" i="1"/>
  <c r="T112" i="1"/>
  <c r="Q112" i="1"/>
  <c r="BA36" i="1"/>
  <c r="AI37" i="1"/>
  <c r="AX38" i="1"/>
  <c r="BF38" i="1"/>
  <c r="Q39" i="1"/>
  <c r="F40" i="1"/>
  <c r="BA40" i="1"/>
  <c r="AI41" i="1"/>
  <c r="AY41" i="1"/>
  <c r="BG41" i="1"/>
  <c r="AX42" i="1"/>
  <c r="BF42" i="1"/>
  <c r="Q43" i="1"/>
  <c r="F44" i="1"/>
  <c r="BA44" i="1"/>
  <c r="AI45" i="1"/>
  <c r="AY45" i="1"/>
  <c r="BG45" i="1"/>
  <c r="AX46" i="1"/>
  <c r="BF46" i="1"/>
  <c r="Q47" i="1"/>
  <c r="F48" i="1"/>
  <c r="BA48" i="1"/>
  <c r="AI52" i="1"/>
  <c r="AY52" i="1"/>
  <c r="BG52" i="1"/>
  <c r="AX53" i="1"/>
  <c r="BF53" i="1"/>
  <c r="Q54" i="1"/>
  <c r="F55" i="1"/>
  <c r="BA55" i="1"/>
  <c r="AI56" i="1"/>
  <c r="AY56" i="1"/>
  <c r="BG56" i="1"/>
  <c r="AX57" i="1"/>
  <c r="BF57" i="1"/>
  <c r="Q58" i="1"/>
  <c r="F59" i="1"/>
  <c r="BA59" i="1"/>
  <c r="AI60" i="1"/>
  <c r="AY60" i="1"/>
  <c r="BG60" i="1"/>
  <c r="AX61" i="1"/>
  <c r="BF61" i="1"/>
  <c r="Q62" i="1"/>
  <c r="F63" i="1"/>
  <c r="BA63" i="1"/>
  <c r="AI64" i="1"/>
  <c r="AY64" i="1"/>
  <c r="BG64" i="1"/>
  <c r="AX65" i="1"/>
  <c r="BF65" i="1"/>
  <c r="Q66" i="1"/>
  <c r="F67" i="1"/>
  <c r="BA67" i="1"/>
  <c r="AI68" i="1"/>
  <c r="AY68" i="1"/>
  <c r="BG68" i="1"/>
  <c r="AX69" i="1"/>
  <c r="BF69" i="1"/>
  <c r="Q70" i="1"/>
  <c r="F71" i="1"/>
  <c r="BA71" i="1"/>
  <c r="AI72" i="1"/>
  <c r="AY72" i="1"/>
  <c r="BG72" i="1"/>
  <c r="AX73" i="1"/>
  <c r="BF73" i="1"/>
  <c r="Q77" i="1"/>
  <c r="AW99" i="1"/>
  <c r="BC77" i="1"/>
  <c r="F78" i="1"/>
  <c r="BA78" i="1"/>
  <c r="BA99" i="1" s="1"/>
  <c r="AI79" i="1"/>
  <c r="AY79" i="1"/>
  <c r="T80" i="1"/>
  <c r="AX80" i="1"/>
  <c r="BG80" i="1"/>
  <c r="R81" i="1"/>
  <c r="AJ81" i="1"/>
  <c r="Q82" i="1"/>
  <c r="AY82" i="1"/>
  <c r="BC84" i="1"/>
  <c r="T85" i="1"/>
  <c r="BC91" i="1"/>
  <c r="AJ95" i="1"/>
  <c r="AI95" i="1"/>
  <c r="BA96" i="1"/>
  <c r="BG96" i="1"/>
  <c r="AY96" i="1"/>
  <c r="BF96" i="1"/>
  <c r="AX96" i="1"/>
  <c r="T97" i="1"/>
  <c r="T98" i="1"/>
  <c r="AW125" i="1"/>
  <c r="BA103" i="1"/>
  <c r="BG103" i="1"/>
  <c r="AY103" i="1"/>
  <c r="BF103" i="1"/>
  <c r="BC103" i="1"/>
  <c r="AX103" i="1"/>
  <c r="BG120" i="1"/>
  <c r="AY120" i="1"/>
  <c r="BF120" i="1"/>
  <c r="AX120" i="1"/>
  <c r="BA120" i="1"/>
  <c r="BC120" i="1"/>
  <c r="AY38" i="1"/>
  <c r="AY42" i="1"/>
  <c r="AY46" i="1"/>
  <c r="BA52" i="1"/>
  <c r="BA74" i="1" s="1"/>
  <c r="AY53" i="1"/>
  <c r="AY57" i="1"/>
  <c r="AY61" i="1"/>
  <c r="AY65" i="1"/>
  <c r="AY69" i="1"/>
  <c r="AY73" i="1"/>
  <c r="BA79" i="1"/>
  <c r="AY80" i="1"/>
  <c r="BG81" i="1"/>
  <c r="AY81" i="1"/>
  <c r="BF81" i="1"/>
  <c r="BA82" i="1"/>
  <c r="T84" i="1"/>
  <c r="AJ84" i="1"/>
  <c r="AI84" i="1"/>
  <c r="BF84" i="1"/>
  <c r="G86" i="1"/>
  <c r="F86" i="1"/>
  <c r="R89" i="1"/>
  <c r="Q89" i="1"/>
  <c r="R93" i="1"/>
  <c r="Q93" i="1"/>
  <c r="BG93" i="1"/>
  <c r="BC95" i="1"/>
  <c r="BC96" i="1"/>
  <c r="F98" i="1"/>
  <c r="G98" i="1"/>
  <c r="G106" i="1"/>
  <c r="F106" i="1"/>
  <c r="BG116" i="1"/>
  <c r="AY116" i="1"/>
  <c r="BF116" i="1"/>
  <c r="AX116" i="1"/>
  <c r="BA116" i="1"/>
  <c r="BC116" i="1"/>
  <c r="BC85" i="1"/>
  <c r="T86" i="1"/>
  <c r="BC89" i="1"/>
  <c r="T90" i="1"/>
  <c r="BA90" i="1"/>
  <c r="BC93" i="1"/>
  <c r="T94" i="1"/>
  <c r="BC97" i="1"/>
  <c r="R113" i="1"/>
  <c r="Q113" i="1"/>
  <c r="AJ119" i="1"/>
  <c r="AI119" i="1"/>
  <c r="G122" i="1"/>
  <c r="F122" i="1"/>
  <c r="AJ123" i="1"/>
  <c r="AI123" i="1"/>
  <c r="AX85" i="1"/>
  <c r="BF85" i="1"/>
  <c r="Q86" i="1"/>
  <c r="BC86" i="1"/>
  <c r="F87" i="1"/>
  <c r="T87" i="1"/>
  <c r="AI88" i="1"/>
  <c r="AX89" i="1"/>
  <c r="BF89" i="1"/>
  <c r="Q90" i="1"/>
  <c r="BC90" i="1"/>
  <c r="F91" i="1"/>
  <c r="T91" i="1"/>
  <c r="AI92" i="1"/>
  <c r="AX93" i="1"/>
  <c r="BF93" i="1"/>
  <c r="Q94" i="1"/>
  <c r="BC94" i="1"/>
  <c r="F95" i="1"/>
  <c r="T95" i="1"/>
  <c r="AI96" i="1"/>
  <c r="AX97" i="1"/>
  <c r="BF97" i="1"/>
  <c r="AI98" i="1"/>
  <c r="Q104" i="1"/>
  <c r="R105" i="1"/>
  <c r="Q105" i="1"/>
  <c r="AJ107" i="1"/>
  <c r="AI107" i="1"/>
  <c r="R109" i="1"/>
  <c r="Q109" i="1"/>
  <c r="G110" i="1"/>
  <c r="F110" i="1"/>
  <c r="AJ111" i="1"/>
  <c r="AI111" i="1"/>
  <c r="BG112" i="1"/>
  <c r="AY112" i="1"/>
  <c r="BF112" i="1"/>
  <c r="AX112" i="1"/>
  <c r="F113" i="1"/>
  <c r="T114" i="1"/>
  <c r="AJ115" i="1"/>
  <c r="AI115" i="1"/>
  <c r="R117" i="1"/>
  <c r="Q117" i="1"/>
  <c r="G118" i="1"/>
  <c r="F118" i="1"/>
  <c r="AY85" i="1"/>
  <c r="AX86" i="1"/>
  <c r="AY89" i="1"/>
  <c r="AX90" i="1"/>
  <c r="AY93" i="1"/>
  <c r="AX94" i="1"/>
  <c r="AY97" i="1"/>
  <c r="BF98" i="1"/>
  <c r="AJ103" i="1"/>
  <c r="AI103" i="1"/>
  <c r="AT125" i="1"/>
  <c r="T104" i="1"/>
  <c r="BG104" i="1"/>
  <c r="AY104" i="1"/>
  <c r="BF104" i="1"/>
  <c r="AX104" i="1"/>
  <c r="F105" i="1"/>
  <c r="AI106" i="1"/>
  <c r="BA107" i="1"/>
  <c r="BG107" i="1"/>
  <c r="AY107" i="1"/>
  <c r="BG108" i="1"/>
  <c r="AY108" i="1"/>
  <c r="BF108" i="1"/>
  <c r="AX108" i="1"/>
  <c r="F109" i="1"/>
  <c r="AI110" i="1"/>
  <c r="BA111" i="1"/>
  <c r="BG111" i="1"/>
  <c r="AY111" i="1"/>
  <c r="T113" i="1"/>
  <c r="G114" i="1"/>
  <c r="F114" i="1"/>
  <c r="R121" i="1"/>
  <c r="Q121" i="1"/>
  <c r="BG124" i="1"/>
  <c r="AY124" i="1"/>
  <c r="BF124" i="1"/>
  <c r="AX124" i="1"/>
  <c r="BA124" i="1"/>
  <c r="BC115" i="1"/>
  <c r="T116" i="1"/>
  <c r="AY117" i="1"/>
  <c r="BG117" i="1"/>
  <c r="R118" i="1"/>
  <c r="AX118" i="1"/>
  <c r="BF118" i="1"/>
  <c r="Q119" i="1"/>
  <c r="BC119" i="1"/>
  <c r="T120" i="1"/>
  <c r="AY121" i="1"/>
  <c r="BG121" i="1"/>
  <c r="BC123" i="1"/>
  <c r="AJ124" i="1"/>
  <c r="BC105" i="1"/>
  <c r="T106" i="1"/>
  <c r="BA110" i="1"/>
  <c r="BC113" i="1"/>
  <c r="BA114" i="1"/>
  <c r="AY115" i="1"/>
  <c r="BA118" i="1"/>
  <c r="AY119" i="1"/>
  <c r="BC121" i="1"/>
  <c r="BA122" i="1"/>
  <c r="AY123" i="1"/>
  <c r="AX105" i="1"/>
  <c r="AX113" i="1"/>
  <c r="AX121" i="1"/>
  <c r="BA125" i="1" l="1"/>
  <c r="BG24" i="1"/>
  <c r="BF24" i="1"/>
  <c r="BG125" i="1"/>
  <c r="BF125" i="1"/>
  <c r="BG49" i="1"/>
  <c r="BF49" i="1"/>
  <c r="BG99" i="1"/>
  <c r="BF99" i="1"/>
  <c r="BA49" i="1"/>
</calcChain>
</file>

<file path=xl/sharedStrings.xml><?xml version="1.0" encoding="utf-8"?>
<sst xmlns="http://schemas.openxmlformats.org/spreadsheetml/2006/main" count="174" uniqueCount="45">
  <si>
    <t>Degree</t>
  </si>
  <si>
    <t>Yrs. Exp.</t>
  </si>
  <si>
    <t xml:space="preserve">09-10 State </t>
  </si>
  <si>
    <t>09-10  Local</t>
  </si>
  <si>
    <t>Total Salary</t>
  </si>
  <si>
    <t>Monthly</t>
  </si>
  <si>
    <t>Daily</t>
  </si>
  <si>
    <t>Total Before 1%</t>
  </si>
  <si>
    <t xml:space="preserve">12-13 State </t>
  </si>
  <si>
    <t>*09-10  Local</t>
  </si>
  <si>
    <t>EST.   13-14 State</t>
  </si>
  <si>
    <t>15-16  State</t>
  </si>
  <si>
    <t>15-16 Local</t>
  </si>
  <si>
    <t>15-16 Total Salary</t>
  </si>
  <si>
    <t>Local Difference</t>
  </si>
  <si>
    <t>Total Difference</t>
  </si>
  <si>
    <t>Est.             11-12</t>
  </si>
  <si>
    <t>15-16 +3% State</t>
  </si>
  <si>
    <t>15-16 +3% Local</t>
  </si>
  <si>
    <t>15-16 +3%</t>
  </si>
  <si>
    <t>16-17 State</t>
  </si>
  <si>
    <t>16-17 Local</t>
  </si>
  <si>
    <t>16-17 Total Salary</t>
  </si>
  <si>
    <t>16-17 +2%</t>
  </si>
  <si>
    <t>17-18 Total Salary</t>
  </si>
  <si>
    <t>17-18 +1%</t>
  </si>
  <si>
    <t>18-19 Total Salary</t>
  </si>
  <si>
    <t>18-19 +2%</t>
  </si>
  <si>
    <t>19-20  Total Salary</t>
  </si>
  <si>
    <t>20-21  Total Salary</t>
  </si>
  <si>
    <t>21-22  Total Salary</t>
  </si>
  <si>
    <t>22-23 Increase</t>
  </si>
  <si>
    <t>22-23  Total Salary</t>
  </si>
  <si>
    <t>*Salary Bonus</t>
  </si>
  <si>
    <t>Total w/Bonus</t>
  </si>
  <si>
    <t>Yrly difference</t>
  </si>
  <si>
    <t>Cal. difference</t>
  </si>
  <si>
    <t>PHD</t>
  </si>
  <si>
    <t>20-24</t>
  </si>
  <si>
    <t>25+</t>
  </si>
  <si>
    <t>*Salary Bonus is based on years experience not degree.  It is paid once a year, but is included in  Total w/Bonus</t>
  </si>
  <si>
    <t>EDS</t>
  </si>
  <si>
    <t>Master's + 30</t>
  </si>
  <si>
    <t>Master's</t>
  </si>
  <si>
    <t>Bachelor's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</si>
</sst>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b/>
      <sz val="1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b/>
      <i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6"/>
      <name val="Arial"/>
      <family val="2"/>
    </font>
    <font>
      <i/>
      <sz val="8"/>
      <name val="Arial"/>
      <family val="2"/>
    </font>
    <font>
      <i/>
      <sz val="6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" fontId="2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4" fontId="3" fillId="0" borderId="0" xfId="1" applyFont="1" applyFill="1" applyBorder="1" applyAlignment="1">
      <alignment horizontal="center" wrapText="1"/>
    </xf>
    <xf numFmtId="3" fontId="3" fillId="0" borderId="0" xfId="1" applyNumberFormat="1" applyFont="1" applyFill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4" fontId="3" fillId="0" borderId="0" xfId="1" applyFont="1" applyFill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3" fontId="4" fillId="0" borderId="0" xfId="1" applyNumberFormat="1" applyFont="1" applyFill="1" applyBorder="1" applyAlignment="1">
      <alignment horizontal="center" wrapText="1"/>
    </xf>
    <xf numFmtId="3" fontId="4" fillId="0" borderId="0" xfId="0" applyNumberFormat="1" applyFont="1" applyAlignment="1">
      <alignment horizontal="center" wrapText="1"/>
    </xf>
    <xf numFmtId="4" fontId="4" fillId="0" borderId="0" xfId="1" applyFont="1" applyFill="1" applyBorder="1" applyAlignment="1">
      <alignment horizontal="center" wrapText="1"/>
    </xf>
    <xf numFmtId="4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3" fontId="6" fillId="0" borderId="0" xfId="1" applyNumberFormat="1" applyFont="1" applyFill="1" applyAlignment="1">
      <alignment horizontal="center" wrapText="1"/>
    </xf>
    <xf numFmtId="3" fontId="6" fillId="0" borderId="0" xfId="1" applyNumberFormat="1" applyFont="1" applyAlignment="1">
      <alignment horizontal="center" wrapText="1"/>
    </xf>
    <xf numFmtId="4" fontId="4" fillId="0" borderId="0" xfId="1" applyFont="1" applyBorder="1" applyAlignment="1">
      <alignment horizontal="center" wrapText="1"/>
    </xf>
    <xf numFmtId="3" fontId="1" fillId="0" borderId="0" xfId="1" applyNumberFormat="1" applyFont="1" applyBorder="1" applyAlignment="1">
      <alignment horizontal="center" wrapText="1"/>
    </xf>
    <xf numFmtId="3" fontId="1" fillId="0" borderId="0" xfId="1" applyNumberFormat="1" applyFont="1" applyFill="1" applyBorder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4" fontId="1" fillId="0" borderId="0" xfId="1" applyFont="1" applyFill="1" applyBorder="1" applyAlignment="1">
      <alignment horizontal="center" wrapText="1"/>
    </xf>
    <xf numFmtId="4" fontId="1" fillId="0" borderId="0" xfId="0" applyNumberFormat="1" applyFont="1" applyAlignment="1">
      <alignment horizontal="center" wrapText="1"/>
    </xf>
    <xf numFmtId="3" fontId="4" fillId="0" borderId="0" xfId="1" applyNumberFormat="1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1" xfId="0" applyFont="1" applyBorder="1"/>
    <xf numFmtId="0" fontId="7" fillId="0" borderId="1" xfId="0" applyFont="1" applyBorder="1" applyAlignment="1">
      <alignment horizontal="center"/>
    </xf>
    <xf numFmtId="3" fontId="8" fillId="0" borderId="1" xfId="0" applyNumberFormat="1" applyFont="1" applyBorder="1"/>
    <xf numFmtId="3" fontId="8" fillId="0" borderId="1" xfId="1" applyNumberFormat="1" applyFont="1" applyFill="1" applyBorder="1"/>
    <xf numFmtId="4" fontId="8" fillId="0" borderId="1" xfId="1" applyFont="1" applyFill="1" applyBorder="1"/>
    <xf numFmtId="4" fontId="8" fillId="0" borderId="1" xfId="0" applyNumberFormat="1" applyFont="1" applyBorder="1"/>
    <xf numFmtId="0" fontId="8" fillId="0" borderId="1" xfId="0" applyFont="1" applyBorder="1"/>
    <xf numFmtId="3" fontId="9" fillId="0" borderId="1" xfId="0" applyNumberFormat="1" applyFont="1" applyBorder="1"/>
    <xf numFmtId="4" fontId="9" fillId="0" borderId="1" xfId="1" applyFont="1" applyFill="1" applyBorder="1"/>
    <xf numFmtId="4" fontId="9" fillId="0" borderId="1" xfId="0" applyNumberFormat="1" applyFont="1" applyBorder="1"/>
    <xf numFmtId="3" fontId="0" fillId="0" borderId="1" xfId="0" applyNumberFormat="1" applyBorder="1"/>
    <xf numFmtId="3" fontId="10" fillId="0" borderId="1" xfId="1" applyNumberFormat="1" applyFont="1" applyFill="1" applyBorder="1" applyAlignment="1">
      <alignment horizontal="center"/>
    </xf>
    <xf numFmtId="3" fontId="0" fillId="0" borderId="1" xfId="1" applyNumberFormat="1" applyFont="1" applyFill="1" applyBorder="1"/>
    <xf numFmtId="3" fontId="7" fillId="0" borderId="1" xfId="0" applyNumberFormat="1" applyFont="1" applyBorder="1"/>
    <xf numFmtId="4" fontId="7" fillId="0" borderId="1" xfId="1" applyFont="1" applyFill="1" applyBorder="1"/>
    <xf numFmtId="4" fontId="7" fillId="0" borderId="1" xfId="0" applyNumberFormat="1" applyFont="1" applyBorder="1"/>
    <xf numFmtId="3" fontId="4" fillId="0" borderId="1" xfId="0" applyNumberFormat="1" applyFont="1" applyBorder="1"/>
    <xf numFmtId="3" fontId="1" fillId="0" borderId="1" xfId="0" applyNumberFormat="1" applyFont="1" applyBorder="1"/>
    <xf numFmtId="3" fontId="4" fillId="0" borderId="1" xfId="0" applyNumberFormat="1" applyFont="1" applyBorder="1" applyAlignment="1">
      <alignment horizontal="center"/>
    </xf>
    <xf numFmtId="3" fontId="0" fillId="0" borderId="0" xfId="0" applyNumberFormat="1"/>
    <xf numFmtId="3" fontId="8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4" fontId="8" fillId="0" borderId="0" xfId="0" applyNumberFormat="1" applyFont="1"/>
    <xf numFmtId="4" fontId="8" fillId="0" borderId="0" xfId="1" applyFont="1" applyFill="1" applyBorder="1"/>
    <xf numFmtId="3" fontId="3" fillId="0" borderId="0" xfId="0" applyNumberFormat="1" applyFont="1"/>
    <xf numFmtId="3" fontId="4" fillId="0" borderId="0" xfId="0" applyNumberFormat="1" applyFont="1"/>
    <xf numFmtId="3" fontId="4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4" fontId="11" fillId="0" borderId="0" xfId="0" applyNumberFormat="1" applyFont="1"/>
    <xf numFmtId="3" fontId="11" fillId="0" borderId="0" xfId="0" applyNumberFormat="1" applyFont="1"/>
    <xf numFmtId="4" fontId="11" fillId="0" borderId="0" xfId="1" applyFont="1" applyFill="1" applyBorder="1"/>
    <xf numFmtId="4" fontId="9" fillId="0" borderId="0" xfId="1" applyFont="1" applyFill="1" applyBorder="1"/>
    <xf numFmtId="3" fontId="9" fillId="0" borderId="0" xfId="0" applyNumberFormat="1" applyFont="1"/>
    <xf numFmtId="0" fontId="4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4" fontId="11" fillId="0" borderId="0" xfId="0" applyNumberFormat="1" applyFont="1" applyAlignment="1">
      <alignment horizontal="center"/>
    </xf>
    <xf numFmtId="3" fontId="6" fillId="0" borderId="1" xfId="0" applyNumberFormat="1" applyFont="1" applyBorder="1"/>
    <xf numFmtId="0" fontId="12" fillId="0" borderId="0" xfId="0" applyFont="1"/>
    <xf numFmtId="4" fontId="13" fillId="0" borderId="0" xfId="0" applyNumberFormat="1" applyFont="1" applyAlignment="1">
      <alignment horizontal="center"/>
    </xf>
    <xf numFmtId="4" fontId="13" fillId="0" borderId="0" xfId="0" applyNumberFormat="1" applyFont="1"/>
    <xf numFmtId="3" fontId="13" fillId="0" borderId="0" xfId="0" applyNumberFormat="1" applyFont="1"/>
    <xf numFmtId="4" fontId="13" fillId="0" borderId="0" xfId="1" applyFont="1" applyFill="1" applyBorder="1"/>
    <xf numFmtId="0" fontId="13" fillId="0" borderId="0" xfId="0" applyFont="1"/>
    <xf numFmtId="3" fontId="12" fillId="0" borderId="0" xfId="0" applyNumberFormat="1" applyFont="1"/>
    <xf numFmtId="4" fontId="10" fillId="0" borderId="0" xfId="1" applyFont="1" applyFill="1" applyBorder="1"/>
    <xf numFmtId="3" fontId="10" fillId="0" borderId="0" xfId="0" applyNumberFormat="1" applyFont="1"/>
    <xf numFmtId="3" fontId="6" fillId="0" borderId="0" xfId="0" applyNumberFormat="1" applyFont="1"/>
    <xf numFmtId="3" fontId="14" fillId="0" borderId="0" xfId="0" applyNumberFormat="1" applyFont="1"/>
    <xf numFmtId="0" fontId="2" fillId="0" borderId="0" xfId="0" applyFont="1"/>
    <xf numFmtId="0" fontId="7" fillId="0" borderId="0" xfId="0" applyFont="1" applyAlignment="1">
      <alignment horizontal="center"/>
    </xf>
    <xf numFmtId="4" fontId="8" fillId="0" borderId="0" xfId="1" applyFont="1" applyFill="1"/>
    <xf numFmtId="3" fontId="8" fillId="0" borderId="0" xfId="1" applyNumberFormat="1" applyFont="1" applyFill="1"/>
    <xf numFmtId="3" fontId="8" fillId="0" borderId="0" xfId="1" applyNumberFormat="1" applyFont="1" applyFill="1" applyBorder="1"/>
    <xf numFmtId="0" fontId="9" fillId="0" borderId="0" xfId="0" applyFont="1"/>
    <xf numFmtId="3" fontId="10" fillId="0" borderId="0" xfId="1" applyNumberFormat="1" applyFont="1" applyFill="1" applyAlignment="1">
      <alignment horizontal="center"/>
    </xf>
    <xf numFmtId="3" fontId="0" fillId="0" borderId="0" xfId="1" applyNumberFormat="1" applyFont="1" applyFill="1"/>
    <xf numFmtId="0" fontId="8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DEA9B-3773-4111-8D30-22508B5237C4}">
  <sheetPr>
    <tabColor rgb="FF00B050"/>
  </sheetPr>
  <dimension ref="A1:BG484"/>
  <sheetViews>
    <sheetView tabSelected="1" workbookViewId="0">
      <pane ySplit="1" topLeftCell="A87" activePane="bottomLeft" state="frozen"/>
      <selection pane="bottomLeft" activeCell="BA106" sqref="BA106"/>
    </sheetView>
  </sheetViews>
  <sheetFormatPr defaultColWidth="8.85546875" defaultRowHeight="20.25" customHeight="1" x14ac:dyDescent="0.25"/>
  <cols>
    <col min="1" max="1" width="14.42578125" style="76" customWidth="1"/>
    <col min="2" max="2" width="6.42578125" style="77" customWidth="1"/>
    <col min="3" max="3" width="6" style="45" hidden="1" customWidth="1"/>
    <col min="4" max="4" width="4.7109375" style="79" hidden="1" customWidth="1"/>
    <col min="5" max="5" width="6.5703125" style="44" hidden="1" customWidth="1"/>
    <col min="6" max="6" width="6.28515625" style="48" hidden="1" customWidth="1"/>
    <col min="7" max="7" width="5.140625" style="47" hidden="1" customWidth="1"/>
    <col min="8" max="8" width="2" style="45" hidden="1" customWidth="1"/>
    <col min="9" max="9" width="4.7109375" style="80" hidden="1" customWidth="1"/>
    <col min="10" max="10" width="5.42578125" style="44" hidden="1" customWidth="1"/>
    <col min="11" max="11" width="5.140625" style="45" hidden="1" customWidth="1"/>
    <col min="12" max="12" width="4.85546875" style="45" hidden="1" customWidth="1"/>
    <col min="13" max="13" width="7.28515625" style="45" hidden="1" customWidth="1"/>
    <col min="14" max="14" width="7.28515625" style="81" hidden="1" customWidth="1"/>
    <col min="15" max="15" width="5" style="81" hidden="1" customWidth="1"/>
    <col min="16" max="16" width="5.7109375" style="81" hidden="1" customWidth="1"/>
    <col min="17" max="17" width="7" style="81" hidden="1" customWidth="1"/>
    <col min="18" max="18" width="5.7109375" style="81" hidden="1" customWidth="1"/>
    <col min="19" max="20" width="7.85546875" hidden="1" customWidth="1"/>
    <col min="21" max="21" width="2.28515625" hidden="1" customWidth="1"/>
    <col min="22" max="22" width="8.140625" style="82" hidden="1" customWidth="1"/>
    <col min="23" max="23" width="2.5703125" hidden="1" customWidth="1"/>
    <col min="24" max="24" width="5.7109375" style="81" hidden="1" customWidth="1"/>
    <col min="25" max="25" width="5" style="81" hidden="1" customWidth="1"/>
    <col min="26" max="26" width="7.28515625" style="83" hidden="1" customWidth="1"/>
    <col min="27" max="27" width="5.28515625" style="83" hidden="1" customWidth="1"/>
    <col min="28" max="29" width="5.7109375" style="45" hidden="1" customWidth="1"/>
    <col min="30" max="30" width="0.7109375" style="81" hidden="1" customWidth="1"/>
    <col min="31" max="31" width="9.5703125" style="57" hidden="1" customWidth="1"/>
    <col min="32" max="32" width="9.5703125" style="62" hidden="1" customWidth="1"/>
    <col min="33" max="33" width="7.7109375" style="62" hidden="1" customWidth="1"/>
    <col min="34" max="36" width="9.140625" style="62" hidden="1" customWidth="1"/>
    <col min="37" max="37" width="0" hidden="1" customWidth="1"/>
    <col min="38" max="38" width="9.5703125" style="81" hidden="1" customWidth="1"/>
    <col min="39" max="39" width="9.140625" style="62" hidden="1" customWidth="1"/>
    <col min="40" max="41" width="8.5703125" style="59" hidden="1" customWidth="1"/>
    <col min="42" max="42" width="8.42578125" style="59" hidden="1" customWidth="1"/>
    <col min="43" max="43" width="10.140625" style="60" hidden="1" customWidth="1"/>
    <col min="44" max="44" width="8.85546875" style="59" hidden="1" customWidth="1"/>
    <col min="45" max="45" width="10.140625" style="59" hidden="1" customWidth="1"/>
    <col min="46" max="46" width="10.140625" style="60" hidden="1" customWidth="1"/>
    <col min="47" max="47" width="8.140625" style="59" customWidth="1"/>
    <col min="48" max="48" width="8.140625" style="61" customWidth="1"/>
    <col min="49" max="49" width="10.140625" style="60" customWidth="1"/>
    <col min="50" max="51" width="8.85546875" style="62"/>
    <col min="52" max="52" width="7.28515625" bestFit="1" customWidth="1"/>
    <col min="54" max="56" width="0" hidden="1" customWidth="1"/>
    <col min="58" max="59" width="8.85546875" style="45"/>
  </cols>
  <sheetData>
    <row r="1" spans="1:59" s="2" customFormat="1" ht="45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  <c r="I1" s="4" t="s">
        <v>3</v>
      </c>
      <c r="J1" s="5" t="s">
        <v>7</v>
      </c>
      <c r="K1" s="3" t="s">
        <v>8</v>
      </c>
      <c r="L1" s="4" t="s">
        <v>9</v>
      </c>
      <c r="M1" s="4" t="s">
        <v>10</v>
      </c>
      <c r="N1" s="9" t="s">
        <v>11</v>
      </c>
      <c r="O1" s="9" t="s">
        <v>12</v>
      </c>
      <c r="P1" s="10" t="s">
        <v>13</v>
      </c>
      <c r="Q1" s="11" t="s">
        <v>5</v>
      </c>
      <c r="R1" s="12" t="s">
        <v>6</v>
      </c>
      <c r="S1" s="13" t="s">
        <v>14</v>
      </c>
      <c r="T1" s="13" t="s">
        <v>15</v>
      </c>
      <c r="V1" s="14" t="s">
        <v>16</v>
      </c>
      <c r="X1" s="9" t="s">
        <v>11</v>
      </c>
      <c r="Y1" s="9" t="s">
        <v>12</v>
      </c>
      <c r="Z1" s="15" t="s">
        <v>17</v>
      </c>
      <c r="AA1" s="15" t="s">
        <v>18</v>
      </c>
      <c r="AB1" s="5" t="s">
        <v>13</v>
      </c>
      <c r="AC1" s="5" t="s">
        <v>19</v>
      </c>
      <c r="AD1" s="10"/>
      <c r="AE1" s="16" t="s">
        <v>20</v>
      </c>
      <c r="AF1" s="17" t="s">
        <v>20</v>
      </c>
      <c r="AG1" s="18" t="s">
        <v>21</v>
      </c>
      <c r="AH1" s="19" t="s">
        <v>4</v>
      </c>
      <c r="AI1" s="20" t="s">
        <v>5</v>
      </c>
      <c r="AJ1" s="21" t="s">
        <v>6</v>
      </c>
      <c r="AL1" s="22" t="s">
        <v>22</v>
      </c>
      <c r="AM1" s="19" t="s">
        <v>23</v>
      </c>
      <c r="AN1" s="10" t="s">
        <v>24</v>
      </c>
      <c r="AO1" s="10" t="s">
        <v>25</v>
      </c>
      <c r="AP1" s="10" t="s">
        <v>26</v>
      </c>
      <c r="AQ1" s="19" t="s">
        <v>27</v>
      </c>
      <c r="AR1" s="10" t="s">
        <v>28</v>
      </c>
      <c r="AS1" s="10" t="s">
        <v>29</v>
      </c>
      <c r="AT1" s="19"/>
      <c r="AU1" s="10" t="s">
        <v>30</v>
      </c>
      <c r="AV1" s="10" t="s">
        <v>31</v>
      </c>
      <c r="AW1" s="19" t="s">
        <v>32</v>
      </c>
      <c r="AX1" s="20" t="s">
        <v>5</v>
      </c>
      <c r="AY1" s="21" t="s">
        <v>6</v>
      </c>
      <c r="AZ1" s="8" t="s">
        <v>33</v>
      </c>
      <c r="BA1" s="23" t="s">
        <v>34</v>
      </c>
      <c r="BF1" s="8" t="s">
        <v>35</v>
      </c>
      <c r="BG1" s="8" t="s">
        <v>36</v>
      </c>
    </row>
    <row r="2" spans="1:59" ht="21" customHeight="1" x14ac:dyDescent="0.25">
      <c r="A2" s="24" t="s">
        <v>37</v>
      </c>
      <c r="B2" s="25">
        <v>0</v>
      </c>
      <c r="C2" s="26">
        <v>39165</v>
      </c>
      <c r="D2" s="27">
        <v>110</v>
      </c>
      <c r="E2" s="26">
        <f t="shared" ref="E2:E23" si="0">SUM(C2:D2)</f>
        <v>39275</v>
      </c>
      <c r="F2" s="28">
        <f t="shared" ref="F2:F23" si="1">SUM(E2/12)</f>
        <v>3272.9166666666665</v>
      </c>
      <c r="G2" s="29">
        <f t="shared" ref="G2:G23" si="2">SUM(E2/200)</f>
        <v>196.375</v>
      </c>
      <c r="H2" s="30"/>
      <c r="I2" s="27">
        <v>110</v>
      </c>
      <c r="J2" s="26">
        <v>39275</v>
      </c>
      <c r="K2" s="26">
        <v>40785</v>
      </c>
      <c r="L2" s="26">
        <f>SUM(J2*0.01)+I2</f>
        <v>502.75</v>
      </c>
      <c r="M2" s="26">
        <f>SUM(K2*1.015)</f>
        <v>41396.774999999994</v>
      </c>
      <c r="N2" s="31">
        <v>41395</v>
      </c>
      <c r="O2" s="31">
        <v>503</v>
      </c>
      <c r="P2" s="31">
        <f t="shared" ref="P2:P23" si="3">SUM(N2+O2)</f>
        <v>41898</v>
      </c>
      <c r="Q2" s="32">
        <f t="shared" ref="Q2:Q71" si="4">SUM(P2/12)</f>
        <v>3491.5</v>
      </c>
      <c r="R2" s="33">
        <f>SUM(P2/200)</f>
        <v>209.49</v>
      </c>
      <c r="S2" s="34">
        <f t="shared" ref="S2:S23" si="5">SUM(L2-I2)</f>
        <v>392.75</v>
      </c>
      <c r="T2" s="34">
        <f t="shared" ref="T2:T23" si="6">SUM(P2-E2)</f>
        <v>2623</v>
      </c>
      <c r="V2" s="35">
        <f t="shared" ref="V2:V23" si="7">SUM(K2*1.02+O2)</f>
        <v>42103.7</v>
      </c>
      <c r="X2" s="31">
        <v>41395</v>
      </c>
      <c r="Y2" s="31">
        <v>503</v>
      </c>
      <c r="Z2" s="36">
        <f>SUM(X2*1.03)</f>
        <v>42636.85</v>
      </c>
      <c r="AA2" s="36">
        <f>SUM(Y2*1.03)</f>
        <v>518.09</v>
      </c>
      <c r="AB2" s="26">
        <f>+X2+Y2</f>
        <v>41898</v>
      </c>
      <c r="AC2" s="26">
        <f t="shared" ref="AC2" si="8">SUM(AB2*1.03)</f>
        <v>43154.94</v>
      </c>
      <c r="AD2" s="31"/>
      <c r="AE2" s="32">
        <v>42636.85</v>
      </c>
      <c r="AF2" s="37">
        <v>42637</v>
      </c>
      <c r="AG2" s="37">
        <v>518</v>
      </c>
      <c r="AH2" s="37">
        <f t="shared" ref="AH2:AH23" si="9">SUM(AF2+AG2)</f>
        <v>43155</v>
      </c>
      <c r="AI2" s="38">
        <f t="shared" ref="AI2:AI23" si="10">SUM(AH2/12)</f>
        <v>3596.25</v>
      </c>
      <c r="AJ2" s="39">
        <f>SUM(AH2/200)</f>
        <v>215.77500000000001</v>
      </c>
      <c r="AL2" s="31">
        <v>43155</v>
      </c>
      <c r="AM2" s="37">
        <f t="shared" ref="AM2:AM23" si="11">SUM(AL2*1.02)</f>
        <v>44018.1</v>
      </c>
      <c r="AN2" s="40">
        <v>44018</v>
      </c>
      <c r="AO2" s="40">
        <f t="shared" ref="AO2:AO23" si="12">AN2*1.01</f>
        <v>44458.18</v>
      </c>
      <c r="AP2" s="40">
        <v>44460</v>
      </c>
      <c r="AQ2" s="41">
        <f>AP2*1.02</f>
        <v>45349.200000000004</v>
      </c>
      <c r="AR2" s="40">
        <v>45350</v>
      </c>
      <c r="AS2" s="40">
        <v>45350</v>
      </c>
      <c r="AT2" s="41">
        <f>+AS2*1.04</f>
        <v>47164</v>
      </c>
      <c r="AU2" s="40">
        <v>47165</v>
      </c>
      <c r="AV2" s="42">
        <v>1200</v>
      </c>
      <c r="AW2" s="41">
        <f>SUM(AU2:AV2)</f>
        <v>48365</v>
      </c>
      <c r="AX2" s="38">
        <f t="shared" ref="AX2:AX23" si="13">SUM(AW2/12)</f>
        <v>4030.4166666666665</v>
      </c>
      <c r="AY2" s="39">
        <f t="shared" ref="AY2:AY23" si="14">SUM(AW2/200)</f>
        <v>241.82499999999999</v>
      </c>
      <c r="AZ2">
        <v>975</v>
      </c>
      <c r="BA2" s="43">
        <f t="shared" ref="BA2:BA23" si="15">+AW2+AZ2</f>
        <v>49340</v>
      </c>
      <c r="BC2" s="43">
        <f t="shared" ref="BC2:BC23" si="16">AW2-AO2</f>
        <v>3906.8199999999997</v>
      </c>
      <c r="BF2" s="44">
        <f>+AW2-AS2</f>
        <v>3015</v>
      </c>
      <c r="BG2" s="44">
        <f t="shared" ref="BG2:BG24" si="17">+AW2-AT2</f>
        <v>1201</v>
      </c>
    </row>
    <row r="3" spans="1:59" ht="21" customHeight="1" x14ac:dyDescent="0.25">
      <c r="A3" s="24" t="s">
        <v>37</v>
      </c>
      <c r="B3" s="25">
        <v>1</v>
      </c>
      <c r="C3" s="26">
        <v>39725</v>
      </c>
      <c r="D3" s="27">
        <v>110</v>
      </c>
      <c r="E3" s="26">
        <f t="shared" si="0"/>
        <v>39835</v>
      </c>
      <c r="F3" s="28">
        <f t="shared" si="1"/>
        <v>3319.5833333333335</v>
      </c>
      <c r="G3" s="29">
        <f t="shared" si="2"/>
        <v>199.17500000000001</v>
      </c>
      <c r="H3" s="26"/>
      <c r="I3" s="27">
        <v>110</v>
      </c>
      <c r="J3" s="26">
        <v>39835</v>
      </c>
      <c r="K3" s="26">
        <v>41370</v>
      </c>
      <c r="L3" s="26">
        <f t="shared" ref="L3:L23" si="18">SUM(J3*0.01)+I3</f>
        <v>508.35</v>
      </c>
      <c r="M3" s="26">
        <f t="shared" ref="M3:M23" si="19">SUM(K3*1.015)</f>
        <v>41990.549999999996</v>
      </c>
      <c r="N3" s="31">
        <v>41990</v>
      </c>
      <c r="O3" s="31">
        <v>508</v>
      </c>
      <c r="P3" s="31">
        <f t="shared" si="3"/>
        <v>42498</v>
      </c>
      <c r="Q3" s="32">
        <f t="shared" si="4"/>
        <v>3541.5</v>
      </c>
      <c r="R3" s="33">
        <f t="shared" ref="R3:R23" si="20">SUM(P3/200)</f>
        <v>212.49</v>
      </c>
      <c r="S3" s="34">
        <f t="shared" si="5"/>
        <v>398.35</v>
      </c>
      <c r="T3" s="34">
        <f t="shared" si="6"/>
        <v>2663</v>
      </c>
      <c r="V3" s="35">
        <f t="shared" si="7"/>
        <v>42705.4</v>
      </c>
      <c r="X3" s="31">
        <v>41990</v>
      </c>
      <c r="Y3" s="31">
        <v>508</v>
      </c>
      <c r="Z3" s="36">
        <f t="shared" ref="Z3:AA23" si="21">SUM(X3*1.03)</f>
        <v>43249.700000000004</v>
      </c>
      <c r="AA3" s="36">
        <f t="shared" si="21"/>
        <v>523.24</v>
      </c>
      <c r="AB3" s="26">
        <f t="shared" ref="AB3:AB23" si="22">+X3+Y3</f>
        <v>42498</v>
      </c>
      <c r="AC3" s="26">
        <f>SUM(AB3*1.03)</f>
        <v>43772.94</v>
      </c>
      <c r="AD3" s="31"/>
      <c r="AE3" s="32">
        <v>43249.700000000004</v>
      </c>
      <c r="AF3" s="37">
        <v>43250</v>
      </c>
      <c r="AG3" s="37">
        <v>523</v>
      </c>
      <c r="AH3" s="37">
        <f t="shared" si="9"/>
        <v>43773</v>
      </c>
      <c r="AI3" s="38">
        <f t="shared" si="10"/>
        <v>3647.75</v>
      </c>
      <c r="AJ3" s="39">
        <f t="shared" ref="AJ3:AJ23" si="23">SUM(AH3/200)</f>
        <v>218.86500000000001</v>
      </c>
      <c r="AL3" s="31">
        <v>43773</v>
      </c>
      <c r="AM3" s="37">
        <f t="shared" si="11"/>
        <v>44648.46</v>
      </c>
      <c r="AN3" s="40">
        <v>44648</v>
      </c>
      <c r="AO3" s="40">
        <f t="shared" si="12"/>
        <v>45094.48</v>
      </c>
      <c r="AP3" s="40">
        <v>45095</v>
      </c>
      <c r="AQ3" s="41">
        <f t="shared" ref="AQ3:AQ23" si="24">AP3*1.02</f>
        <v>45996.9</v>
      </c>
      <c r="AR3" s="40">
        <v>46000</v>
      </c>
      <c r="AS3" s="40">
        <v>46000</v>
      </c>
      <c r="AT3" s="41">
        <f t="shared" ref="AT3:AT23" si="25">+AS3*1.04</f>
        <v>47840</v>
      </c>
      <c r="AU3" s="40">
        <v>47840</v>
      </c>
      <c r="AV3" s="42">
        <v>1200</v>
      </c>
      <c r="AW3" s="41">
        <f t="shared" ref="AW3:AW23" si="26">SUM(AU3:AV3)</f>
        <v>49040</v>
      </c>
      <c r="AX3" s="38">
        <f t="shared" si="13"/>
        <v>4086.6666666666665</v>
      </c>
      <c r="AY3" s="39">
        <f t="shared" si="14"/>
        <v>245.2</v>
      </c>
      <c r="AZ3">
        <v>1075</v>
      </c>
      <c r="BA3" s="43">
        <f t="shared" si="15"/>
        <v>50115</v>
      </c>
      <c r="BC3" s="43">
        <f t="shared" si="16"/>
        <v>3945.5199999999968</v>
      </c>
      <c r="BF3" s="44">
        <f t="shared" ref="BF3:BF24" si="27">+AW3-AR3</f>
        <v>3040</v>
      </c>
      <c r="BG3" s="44">
        <f t="shared" si="17"/>
        <v>1200</v>
      </c>
    </row>
    <row r="4" spans="1:59" ht="21" customHeight="1" x14ac:dyDescent="0.25">
      <c r="A4" s="24" t="s">
        <v>37</v>
      </c>
      <c r="B4" s="25">
        <v>2</v>
      </c>
      <c r="C4" s="26">
        <v>39725</v>
      </c>
      <c r="D4" s="27">
        <v>110</v>
      </c>
      <c r="E4" s="26">
        <f t="shared" si="0"/>
        <v>39835</v>
      </c>
      <c r="F4" s="28">
        <f t="shared" si="1"/>
        <v>3319.5833333333335</v>
      </c>
      <c r="G4" s="29">
        <f t="shared" si="2"/>
        <v>199.17500000000001</v>
      </c>
      <c r="H4" s="26"/>
      <c r="I4" s="27">
        <v>110</v>
      </c>
      <c r="J4" s="26">
        <v>39835</v>
      </c>
      <c r="K4" s="26">
        <v>41370</v>
      </c>
      <c r="L4" s="26">
        <f t="shared" si="18"/>
        <v>508.35</v>
      </c>
      <c r="M4" s="26">
        <f t="shared" si="19"/>
        <v>41990.549999999996</v>
      </c>
      <c r="N4" s="31">
        <v>41990</v>
      </c>
      <c r="O4" s="31">
        <v>508</v>
      </c>
      <c r="P4" s="31">
        <f t="shared" si="3"/>
        <v>42498</v>
      </c>
      <c r="Q4" s="32">
        <f t="shared" si="4"/>
        <v>3541.5</v>
      </c>
      <c r="R4" s="33">
        <f t="shared" si="20"/>
        <v>212.49</v>
      </c>
      <c r="S4" s="34">
        <f t="shared" si="5"/>
        <v>398.35</v>
      </c>
      <c r="T4" s="34">
        <f t="shared" si="6"/>
        <v>2663</v>
      </c>
      <c r="V4" s="35">
        <f t="shared" si="7"/>
        <v>42705.4</v>
      </c>
      <c r="X4" s="31">
        <v>41990</v>
      </c>
      <c r="Y4" s="31">
        <v>508</v>
      </c>
      <c r="Z4" s="36">
        <f t="shared" si="21"/>
        <v>43249.700000000004</v>
      </c>
      <c r="AA4" s="36">
        <f t="shared" si="21"/>
        <v>523.24</v>
      </c>
      <c r="AB4" s="26">
        <f t="shared" si="22"/>
        <v>42498</v>
      </c>
      <c r="AC4" s="26">
        <f t="shared" ref="AC4:AC23" si="28">SUM(AB4*1.03)</f>
        <v>43772.94</v>
      </c>
      <c r="AD4" s="31"/>
      <c r="AE4" s="32">
        <v>43249.700000000004</v>
      </c>
      <c r="AF4" s="37">
        <v>43250</v>
      </c>
      <c r="AG4" s="37">
        <v>523</v>
      </c>
      <c r="AH4" s="37">
        <f t="shared" si="9"/>
        <v>43773</v>
      </c>
      <c r="AI4" s="38">
        <f t="shared" si="10"/>
        <v>3647.75</v>
      </c>
      <c r="AJ4" s="39">
        <f t="shared" si="23"/>
        <v>218.86500000000001</v>
      </c>
      <c r="AL4" s="31">
        <v>43773</v>
      </c>
      <c r="AM4" s="37">
        <f t="shared" si="11"/>
        <v>44648.46</v>
      </c>
      <c r="AN4" s="40">
        <v>44648</v>
      </c>
      <c r="AO4" s="40">
        <f t="shared" si="12"/>
        <v>45094.48</v>
      </c>
      <c r="AP4" s="40">
        <v>45095</v>
      </c>
      <c r="AQ4" s="41">
        <f t="shared" si="24"/>
        <v>45996.9</v>
      </c>
      <c r="AR4" s="40">
        <v>46000</v>
      </c>
      <c r="AS4" s="40">
        <v>46000</v>
      </c>
      <c r="AT4" s="41">
        <f t="shared" si="25"/>
        <v>47840</v>
      </c>
      <c r="AU4" s="40">
        <v>47840</v>
      </c>
      <c r="AV4" s="42">
        <v>1200</v>
      </c>
      <c r="AW4" s="41">
        <f t="shared" si="26"/>
        <v>49040</v>
      </c>
      <c r="AX4" s="38">
        <f t="shared" si="13"/>
        <v>4086.6666666666665</v>
      </c>
      <c r="AY4" s="39">
        <f t="shared" si="14"/>
        <v>245.2</v>
      </c>
      <c r="AZ4">
        <v>1075</v>
      </c>
      <c r="BA4" s="43">
        <f t="shared" si="15"/>
        <v>50115</v>
      </c>
      <c r="BC4" s="43">
        <f t="shared" si="16"/>
        <v>3945.5199999999968</v>
      </c>
      <c r="BF4" s="44">
        <f t="shared" si="27"/>
        <v>3040</v>
      </c>
      <c r="BG4" s="44">
        <f t="shared" si="17"/>
        <v>1200</v>
      </c>
    </row>
    <row r="5" spans="1:59" ht="21" customHeight="1" x14ac:dyDescent="0.25">
      <c r="A5" s="24" t="s">
        <v>37</v>
      </c>
      <c r="B5" s="25">
        <v>3</v>
      </c>
      <c r="C5" s="26">
        <v>40390</v>
      </c>
      <c r="D5" s="27">
        <v>110</v>
      </c>
      <c r="E5" s="26">
        <f t="shared" si="0"/>
        <v>40500</v>
      </c>
      <c r="F5" s="28">
        <f t="shared" si="1"/>
        <v>3375</v>
      </c>
      <c r="G5" s="29">
        <f t="shared" si="2"/>
        <v>202.5</v>
      </c>
      <c r="H5" s="26"/>
      <c r="I5" s="27">
        <v>110</v>
      </c>
      <c r="J5" s="26">
        <v>40500</v>
      </c>
      <c r="K5" s="26">
        <v>42060</v>
      </c>
      <c r="L5" s="26">
        <f t="shared" si="18"/>
        <v>515</v>
      </c>
      <c r="M5" s="26">
        <f t="shared" si="19"/>
        <v>42690.899999999994</v>
      </c>
      <c r="N5" s="31">
        <v>42690</v>
      </c>
      <c r="O5" s="31">
        <v>515</v>
      </c>
      <c r="P5" s="31">
        <f t="shared" si="3"/>
        <v>43205</v>
      </c>
      <c r="Q5" s="32">
        <f t="shared" si="4"/>
        <v>3600.4166666666665</v>
      </c>
      <c r="R5" s="33">
        <f t="shared" si="20"/>
        <v>216.02500000000001</v>
      </c>
      <c r="S5" s="34">
        <f t="shared" si="5"/>
        <v>405</v>
      </c>
      <c r="T5" s="34">
        <f t="shared" si="6"/>
        <v>2705</v>
      </c>
      <c r="V5" s="35">
        <f t="shared" si="7"/>
        <v>43416.200000000004</v>
      </c>
      <c r="X5" s="31">
        <v>42690</v>
      </c>
      <c r="Y5" s="31">
        <v>515</v>
      </c>
      <c r="Z5" s="36">
        <f t="shared" si="21"/>
        <v>43970.700000000004</v>
      </c>
      <c r="AA5" s="36">
        <f t="shared" si="21"/>
        <v>530.45000000000005</v>
      </c>
      <c r="AB5" s="26">
        <f t="shared" si="22"/>
        <v>43205</v>
      </c>
      <c r="AC5" s="26">
        <f t="shared" si="28"/>
        <v>44501.15</v>
      </c>
      <c r="AD5" s="31"/>
      <c r="AE5" s="32">
        <v>43970.700000000004</v>
      </c>
      <c r="AF5" s="37">
        <v>43971</v>
      </c>
      <c r="AG5" s="37">
        <v>530</v>
      </c>
      <c r="AH5" s="37">
        <f t="shared" si="9"/>
        <v>44501</v>
      </c>
      <c r="AI5" s="38">
        <f t="shared" si="10"/>
        <v>3708.4166666666665</v>
      </c>
      <c r="AJ5" s="39">
        <f t="shared" si="23"/>
        <v>222.505</v>
      </c>
      <c r="AL5" s="31">
        <v>44501</v>
      </c>
      <c r="AM5" s="37">
        <f t="shared" si="11"/>
        <v>45391.020000000004</v>
      </c>
      <c r="AN5" s="40">
        <v>45391</v>
      </c>
      <c r="AO5" s="40">
        <f t="shared" si="12"/>
        <v>45844.91</v>
      </c>
      <c r="AP5" s="40">
        <v>45845</v>
      </c>
      <c r="AQ5" s="41">
        <f t="shared" si="24"/>
        <v>46761.9</v>
      </c>
      <c r="AR5" s="40">
        <v>46765</v>
      </c>
      <c r="AS5" s="40">
        <v>46765</v>
      </c>
      <c r="AT5" s="41">
        <f t="shared" si="25"/>
        <v>48635.6</v>
      </c>
      <c r="AU5" s="40">
        <v>48640</v>
      </c>
      <c r="AV5" s="42">
        <v>1200</v>
      </c>
      <c r="AW5" s="41">
        <f t="shared" si="26"/>
        <v>49840</v>
      </c>
      <c r="AX5" s="38">
        <f t="shared" si="13"/>
        <v>4153.333333333333</v>
      </c>
      <c r="AY5" s="39">
        <f t="shared" si="14"/>
        <v>249.2</v>
      </c>
      <c r="AZ5">
        <v>1075</v>
      </c>
      <c r="BA5" s="43">
        <f t="shared" si="15"/>
        <v>50915</v>
      </c>
      <c r="BC5" s="43">
        <f t="shared" si="16"/>
        <v>3995.0899999999965</v>
      </c>
      <c r="BF5" s="44">
        <f t="shared" si="27"/>
        <v>3075</v>
      </c>
      <c r="BG5" s="44">
        <f t="shared" si="17"/>
        <v>1204.4000000000015</v>
      </c>
    </row>
    <row r="6" spans="1:59" ht="21" customHeight="1" x14ac:dyDescent="0.25">
      <c r="A6" s="24" t="s">
        <v>37</v>
      </c>
      <c r="B6" s="25">
        <v>4</v>
      </c>
      <c r="C6" s="26">
        <v>41235</v>
      </c>
      <c r="D6" s="27">
        <v>110</v>
      </c>
      <c r="E6" s="26">
        <f t="shared" si="0"/>
        <v>41345</v>
      </c>
      <c r="F6" s="28">
        <f t="shared" si="1"/>
        <v>3445.4166666666665</v>
      </c>
      <c r="G6" s="29">
        <f t="shared" si="2"/>
        <v>206.72499999999999</v>
      </c>
      <c r="H6" s="26"/>
      <c r="I6" s="27">
        <v>110</v>
      </c>
      <c r="J6" s="26">
        <v>41345</v>
      </c>
      <c r="K6" s="26">
        <v>42940</v>
      </c>
      <c r="L6" s="26">
        <f t="shared" si="18"/>
        <v>523.45000000000005</v>
      </c>
      <c r="M6" s="26">
        <f t="shared" si="19"/>
        <v>43584.1</v>
      </c>
      <c r="N6" s="31">
        <v>43585</v>
      </c>
      <c r="O6" s="31">
        <v>523</v>
      </c>
      <c r="P6" s="31">
        <f t="shared" si="3"/>
        <v>44108</v>
      </c>
      <c r="Q6" s="32">
        <f t="shared" si="4"/>
        <v>3675.6666666666665</v>
      </c>
      <c r="R6" s="33">
        <f t="shared" si="20"/>
        <v>220.54</v>
      </c>
      <c r="S6" s="34">
        <f t="shared" si="5"/>
        <v>413.45000000000005</v>
      </c>
      <c r="T6" s="34">
        <f t="shared" si="6"/>
        <v>2763</v>
      </c>
      <c r="V6" s="35">
        <f t="shared" si="7"/>
        <v>44321.8</v>
      </c>
      <c r="X6" s="31">
        <v>43585</v>
      </c>
      <c r="Y6" s="31">
        <v>523</v>
      </c>
      <c r="Z6" s="36">
        <f t="shared" si="21"/>
        <v>44892.55</v>
      </c>
      <c r="AA6" s="36">
        <f t="shared" si="21"/>
        <v>538.69000000000005</v>
      </c>
      <c r="AB6" s="26">
        <f t="shared" si="22"/>
        <v>44108</v>
      </c>
      <c r="AC6" s="26">
        <f t="shared" si="28"/>
        <v>45431.24</v>
      </c>
      <c r="AD6" s="31"/>
      <c r="AE6" s="32">
        <v>44892.55</v>
      </c>
      <c r="AF6" s="37">
        <v>44893</v>
      </c>
      <c r="AG6" s="37">
        <v>539</v>
      </c>
      <c r="AH6" s="37">
        <f t="shared" si="9"/>
        <v>45432</v>
      </c>
      <c r="AI6" s="38">
        <f t="shared" si="10"/>
        <v>3786</v>
      </c>
      <c r="AJ6" s="39">
        <f t="shared" si="23"/>
        <v>227.16</v>
      </c>
      <c r="AL6" s="31">
        <v>45432</v>
      </c>
      <c r="AM6" s="37">
        <f t="shared" si="11"/>
        <v>46340.639999999999</v>
      </c>
      <c r="AN6" s="40">
        <v>46341</v>
      </c>
      <c r="AO6" s="40">
        <f t="shared" si="12"/>
        <v>46804.41</v>
      </c>
      <c r="AP6" s="40">
        <v>46805</v>
      </c>
      <c r="AQ6" s="41">
        <f t="shared" si="24"/>
        <v>47741.1</v>
      </c>
      <c r="AR6" s="40">
        <v>47745</v>
      </c>
      <c r="AS6" s="40">
        <v>47745</v>
      </c>
      <c r="AT6" s="41">
        <f t="shared" si="25"/>
        <v>49654.8</v>
      </c>
      <c r="AU6" s="40">
        <v>49655</v>
      </c>
      <c r="AV6" s="42">
        <v>1200</v>
      </c>
      <c r="AW6" s="41">
        <f t="shared" si="26"/>
        <v>50855</v>
      </c>
      <c r="AX6" s="38">
        <f t="shared" si="13"/>
        <v>4237.916666666667</v>
      </c>
      <c r="AY6" s="39">
        <f t="shared" si="14"/>
        <v>254.27500000000001</v>
      </c>
      <c r="AZ6">
        <v>1075</v>
      </c>
      <c r="BA6" s="43">
        <f t="shared" si="15"/>
        <v>51930</v>
      </c>
      <c r="BC6" s="43">
        <f t="shared" si="16"/>
        <v>4050.5899999999965</v>
      </c>
      <c r="BF6" s="44">
        <f t="shared" si="27"/>
        <v>3110</v>
      </c>
      <c r="BG6" s="44">
        <f t="shared" si="17"/>
        <v>1200.1999999999971</v>
      </c>
    </row>
    <row r="7" spans="1:59" ht="21" customHeight="1" x14ac:dyDescent="0.25">
      <c r="A7" s="24" t="s">
        <v>37</v>
      </c>
      <c r="B7" s="25">
        <v>5</v>
      </c>
      <c r="C7" s="26">
        <v>42085</v>
      </c>
      <c r="D7" s="27">
        <v>110</v>
      </c>
      <c r="E7" s="26">
        <f t="shared" si="0"/>
        <v>42195</v>
      </c>
      <c r="F7" s="28">
        <f t="shared" si="1"/>
        <v>3516.25</v>
      </c>
      <c r="G7" s="29">
        <f t="shared" si="2"/>
        <v>210.97499999999999</v>
      </c>
      <c r="H7" s="26"/>
      <c r="I7" s="27">
        <v>110</v>
      </c>
      <c r="J7" s="26">
        <v>42195</v>
      </c>
      <c r="K7" s="26">
        <v>43830</v>
      </c>
      <c r="L7" s="26">
        <f t="shared" si="18"/>
        <v>531.95000000000005</v>
      </c>
      <c r="M7" s="26">
        <f t="shared" si="19"/>
        <v>44487.45</v>
      </c>
      <c r="N7" s="31">
        <v>44485</v>
      </c>
      <c r="O7" s="31">
        <v>532</v>
      </c>
      <c r="P7" s="31">
        <f t="shared" si="3"/>
        <v>45017</v>
      </c>
      <c r="Q7" s="32">
        <f t="shared" si="4"/>
        <v>3751.4166666666665</v>
      </c>
      <c r="R7" s="33">
        <f t="shared" si="20"/>
        <v>225.08500000000001</v>
      </c>
      <c r="S7" s="34">
        <f t="shared" si="5"/>
        <v>421.95000000000005</v>
      </c>
      <c r="T7" s="34">
        <f t="shared" si="6"/>
        <v>2822</v>
      </c>
      <c r="V7" s="35">
        <f t="shared" si="7"/>
        <v>45238.6</v>
      </c>
      <c r="X7" s="31">
        <v>44485</v>
      </c>
      <c r="Y7" s="31">
        <v>532</v>
      </c>
      <c r="Z7" s="36">
        <f t="shared" si="21"/>
        <v>45819.55</v>
      </c>
      <c r="AA7" s="36">
        <f t="shared" si="21"/>
        <v>547.96</v>
      </c>
      <c r="AB7" s="26">
        <f t="shared" si="22"/>
        <v>45017</v>
      </c>
      <c r="AC7" s="26">
        <f t="shared" si="28"/>
        <v>46367.51</v>
      </c>
      <c r="AD7" s="31"/>
      <c r="AE7" s="32">
        <v>45819.55</v>
      </c>
      <c r="AF7" s="37">
        <v>45820</v>
      </c>
      <c r="AG7" s="37">
        <v>548</v>
      </c>
      <c r="AH7" s="37">
        <f t="shared" si="9"/>
        <v>46368</v>
      </c>
      <c r="AI7" s="38">
        <f t="shared" si="10"/>
        <v>3864</v>
      </c>
      <c r="AJ7" s="39">
        <f t="shared" si="23"/>
        <v>231.84</v>
      </c>
      <c r="AL7" s="31">
        <v>46368</v>
      </c>
      <c r="AM7" s="37">
        <f t="shared" si="11"/>
        <v>47295.360000000001</v>
      </c>
      <c r="AN7" s="40">
        <v>47295</v>
      </c>
      <c r="AO7" s="40">
        <f t="shared" si="12"/>
        <v>47767.95</v>
      </c>
      <c r="AP7" s="40">
        <v>47770</v>
      </c>
      <c r="AQ7" s="41">
        <f t="shared" si="24"/>
        <v>48725.4</v>
      </c>
      <c r="AR7" s="40">
        <v>48725</v>
      </c>
      <c r="AS7" s="40">
        <v>48725</v>
      </c>
      <c r="AT7" s="41">
        <f t="shared" si="25"/>
        <v>50674</v>
      </c>
      <c r="AU7" s="40">
        <v>50675</v>
      </c>
      <c r="AV7" s="42">
        <v>1200</v>
      </c>
      <c r="AW7" s="41">
        <f t="shared" si="26"/>
        <v>51875</v>
      </c>
      <c r="AX7" s="38">
        <f t="shared" si="13"/>
        <v>4322.916666666667</v>
      </c>
      <c r="AY7" s="39">
        <f t="shared" si="14"/>
        <v>259.375</v>
      </c>
      <c r="AZ7">
        <v>1175</v>
      </c>
      <c r="BA7" s="43">
        <f t="shared" si="15"/>
        <v>53050</v>
      </c>
      <c r="BC7" s="43">
        <f t="shared" si="16"/>
        <v>4107.0500000000029</v>
      </c>
      <c r="BF7" s="44">
        <f t="shared" si="27"/>
        <v>3150</v>
      </c>
      <c r="BG7" s="44">
        <f t="shared" si="17"/>
        <v>1201</v>
      </c>
    </row>
    <row r="8" spans="1:59" ht="21" customHeight="1" x14ac:dyDescent="0.25">
      <c r="A8" s="24" t="s">
        <v>37</v>
      </c>
      <c r="B8" s="25">
        <v>6</v>
      </c>
      <c r="C8" s="26">
        <v>43240</v>
      </c>
      <c r="D8" s="27">
        <v>110</v>
      </c>
      <c r="E8" s="26">
        <f t="shared" si="0"/>
        <v>43350</v>
      </c>
      <c r="F8" s="28">
        <f t="shared" si="1"/>
        <v>3612.5</v>
      </c>
      <c r="G8" s="29">
        <f t="shared" si="2"/>
        <v>216.75</v>
      </c>
      <c r="H8" s="26"/>
      <c r="I8" s="27">
        <v>110</v>
      </c>
      <c r="J8" s="26">
        <v>43350</v>
      </c>
      <c r="K8" s="26">
        <v>45030</v>
      </c>
      <c r="L8" s="26">
        <f t="shared" si="18"/>
        <v>543.5</v>
      </c>
      <c r="M8" s="26">
        <f t="shared" si="19"/>
        <v>45705.45</v>
      </c>
      <c r="N8" s="31">
        <v>45705</v>
      </c>
      <c r="O8" s="31">
        <v>544</v>
      </c>
      <c r="P8" s="31">
        <f t="shared" si="3"/>
        <v>46249</v>
      </c>
      <c r="Q8" s="32">
        <f t="shared" si="4"/>
        <v>3854.0833333333335</v>
      </c>
      <c r="R8" s="33">
        <f t="shared" si="20"/>
        <v>231.245</v>
      </c>
      <c r="S8" s="34">
        <f t="shared" si="5"/>
        <v>433.5</v>
      </c>
      <c r="T8" s="34">
        <f t="shared" si="6"/>
        <v>2899</v>
      </c>
      <c r="V8" s="35">
        <f t="shared" si="7"/>
        <v>46474.6</v>
      </c>
      <c r="X8" s="31">
        <v>45705</v>
      </c>
      <c r="Y8" s="31">
        <v>544</v>
      </c>
      <c r="Z8" s="36">
        <f t="shared" si="21"/>
        <v>47076.15</v>
      </c>
      <c r="AA8" s="36">
        <f t="shared" si="21"/>
        <v>560.32000000000005</v>
      </c>
      <c r="AB8" s="26">
        <f t="shared" si="22"/>
        <v>46249</v>
      </c>
      <c r="AC8" s="26">
        <f t="shared" si="28"/>
        <v>47636.47</v>
      </c>
      <c r="AD8" s="31"/>
      <c r="AE8" s="32">
        <v>47076.15</v>
      </c>
      <c r="AF8" s="37">
        <v>47076</v>
      </c>
      <c r="AG8" s="37">
        <v>560</v>
      </c>
      <c r="AH8" s="37">
        <f t="shared" si="9"/>
        <v>47636</v>
      </c>
      <c r="AI8" s="38">
        <f t="shared" si="10"/>
        <v>3969.6666666666665</v>
      </c>
      <c r="AJ8" s="39">
        <f t="shared" si="23"/>
        <v>238.18</v>
      </c>
      <c r="AL8" s="31">
        <v>47636</v>
      </c>
      <c r="AM8" s="37">
        <f t="shared" si="11"/>
        <v>48588.72</v>
      </c>
      <c r="AN8" s="40">
        <v>48589</v>
      </c>
      <c r="AO8" s="40">
        <f t="shared" si="12"/>
        <v>49074.89</v>
      </c>
      <c r="AP8" s="40">
        <v>49075</v>
      </c>
      <c r="AQ8" s="41">
        <f t="shared" si="24"/>
        <v>50056.5</v>
      </c>
      <c r="AR8" s="40">
        <v>50060</v>
      </c>
      <c r="AS8" s="40">
        <v>50060</v>
      </c>
      <c r="AT8" s="41">
        <f t="shared" si="25"/>
        <v>52062.400000000001</v>
      </c>
      <c r="AU8" s="40">
        <v>52065</v>
      </c>
      <c r="AV8" s="42">
        <v>1200</v>
      </c>
      <c r="AW8" s="41">
        <f t="shared" si="26"/>
        <v>53265</v>
      </c>
      <c r="AX8" s="38">
        <f t="shared" si="13"/>
        <v>4438.75</v>
      </c>
      <c r="AY8" s="39">
        <f t="shared" si="14"/>
        <v>266.32499999999999</v>
      </c>
      <c r="AZ8">
        <v>1175</v>
      </c>
      <c r="BA8" s="43">
        <f t="shared" si="15"/>
        <v>54440</v>
      </c>
      <c r="BC8" s="43">
        <f t="shared" si="16"/>
        <v>4190.1100000000006</v>
      </c>
      <c r="BF8" s="44">
        <f t="shared" si="27"/>
        <v>3205</v>
      </c>
      <c r="BG8" s="44">
        <f t="shared" si="17"/>
        <v>1202.5999999999985</v>
      </c>
    </row>
    <row r="9" spans="1:59" ht="21" customHeight="1" x14ac:dyDescent="0.25">
      <c r="A9" s="24" t="s">
        <v>37</v>
      </c>
      <c r="B9" s="25">
        <v>7</v>
      </c>
      <c r="C9" s="26">
        <v>44160</v>
      </c>
      <c r="D9" s="27">
        <v>110</v>
      </c>
      <c r="E9" s="26">
        <f t="shared" si="0"/>
        <v>44270</v>
      </c>
      <c r="F9" s="28">
        <f t="shared" si="1"/>
        <v>3689.1666666666665</v>
      </c>
      <c r="G9" s="29">
        <f t="shared" si="2"/>
        <v>221.35</v>
      </c>
      <c r="H9" s="26"/>
      <c r="I9" s="27">
        <v>110</v>
      </c>
      <c r="J9" s="26">
        <v>44270</v>
      </c>
      <c r="K9" s="26">
        <v>45985</v>
      </c>
      <c r="L9" s="26">
        <f t="shared" si="18"/>
        <v>552.70000000000005</v>
      </c>
      <c r="M9" s="26">
        <f t="shared" si="19"/>
        <v>46674.774999999994</v>
      </c>
      <c r="N9" s="31">
        <v>46675</v>
      </c>
      <c r="O9" s="31">
        <v>553</v>
      </c>
      <c r="P9" s="31">
        <f t="shared" si="3"/>
        <v>47228</v>
      </c>
      <c r="Q9" s="32">
        <f t="shared" si="4"/>
        <v>3935.6666666666665</v>
      </c>
      <c r="R9" s="33">
        <f t="shared" si="20"/>
        <v>236.14</v>
      </c>
      <c r="S9" s="34">
        <f t="shared" si="5"/>
        <v>442.70000000000005</v>
      </c>
      <c r="T9" s="34">
        <f t="shared" si="6"/>
        <v>2958</v>
      </c>
      <c r="V9" s="35">
        <f t="shared" si="7"/>
        <v>47457.700000000004</v>
      </c>
      <c r="X9" s="31">
        <v>46675</v>
      </c>
      <c r="Y9" s="31">
        <v>553</v>
      </c>
      <c r="Z9" s="36">
        <f t="shared" si="21"/>
        <v>48075.25</v>
      </c>
      <c r="AA9" s="36">
        <f t="shared" si="21"/>
        <v>569.59</v>
      </c>
      <c r="AB9" s="26">
        <f t="shared" si="22"/>
        <v>47228</v>
      </c>
      <c r="AC9" s="26">
        <f t="shared" si="28"/>
        <v>48644.840000000004</v>
      </c>
      <c r="AD9" s="31"/>
      <c r="AE9" s="32">
        <v>48075.25</v>
      </c>
      <c r="AF9" s="37">
        <v>48075</v>
      </c>
      <c r="AG9" s="37">
        <v>570</v>
      </c>
      <c r="AH9" s="37">
        <f t="shared" si="9"/>
        <v>48645</v>
      </c>
      <c r="AI9" s="38">
        <f t="shared" si="10"/>
        <v>4053.75</v>
      </c>
      <c r="AJ9" s="39">
        <f t="shared" si="23"/>
        <v>243.22499999999999</v>
      </c>
      <c r="AL9" s="31">
        <v>48645</v>
      </c>
      <c r="AM9" s="37">
        <f t="shared" si="11"/>
        <v>49617.9</v>
      </c>
      <c r="AN9" s="40">
        <v>49618</v>
      </c>
      <c r="AO9" s="40">
        <f t="shared" si="12"/>
        <v>50114.18</v>
      </c>
      <c r="AP9" s="40">
        <v>50115</v>
      </c>
      <c r="AQ9" s="41">
        <f t="shared" si="24"/>
        <v>51117.3</v>
      </c>
      <c r="AR9" s="40">
        <v>51120</v>
      </c>
      <c r="AS9" s="40">
        <v>51120</v>
      </c>
      <c r="AT9" s="41">
        <f t="shared" si="25"/>
        <v>53164.800000000003</v>
      </c>
      <c r="AU9" s="40">
        <v>53165</v>
      </c>
      <c r="AV9" s="42">
        <v>1200</v>
      </c>
      <c r="AW9" s="41">
        <f t="shared" si="26"/>
        <v>54365</v>
      </c>
      <c r="AX9" s="38">
        <f t="shared" si="13"/>
        <v>4530.416666666667</v>
      </c>
      <c r="AY9" s="39">
        <f t="shared" si="14"/>
        <v>271.82499999999999</v>
      </c>
      <c r="AZ9">
        <v>1175</v>
      </c>
      <c r="BA9" s="43">
        <f t="shared" si="15"/>
        <v>55540</v>
      </c>
      <c r="BC9" s="43">
        <f t="shared" si="16"/>
        <v>4250.82</v>
      </c>
      <c r="BF9" s="44">
        <f t="shared" si="27"/>
        <v>3245</v>
      </c>
      <c r="BG9" s="44">
        <f t="shared" si="17"/>
        <v>1200.1999999999971</v>
      </c>
    </row>
    <row r="10" spans="1:59" ht="21" customHeight="1" x14ac:dyDescent="0.25">
      <c r="A10" s="24" t="s">
        <v>37</v>
      </c>
      <c r="B10" s="25">
        <v>8</v>
      </c>
      <c r="C10" s="26">
        <v>45500</v>
      </c>
      <c r="D10" s="27">
        <v>110</v>
      </c>
      <c r="E10" s="26">
        <f t="shared" si="0"/>
        <v>45610</v>
      </c>
      <c r="F10" s="28">
        <f t="shared" si="1"/>
        <v>3800.8333333333335</v>
      </c>
      <c r="G10" s="29">
        <f t="shared" si="2"/>
        <v>228.05</v>
      </c>
      <c r="H10" s="26"/>
      <c r="I10" s="27">
        <v>110</v>
      </c>
      <c r="J10" s="26">
        <v>45610</v>
      </c>
      <c r="K10" s="26">
        <v>47385</v>
      </c>
      <c r="L10" s="26">
        <f t="shared" si="18"/>
        <v>566.1</v>
      </c>
      <c r="M10" s="26">
        <f t="shared" si="19"/>
        <v>48095.774999999994</v>
      </c>
      <c r="N10" s="31">
        <v>48095</v>
      </c>
      <c r="O10" s="31">
        <v>566</v>
      </c>
      <c r="P10" s="31">
        <f t="shared" si="3"/>
        <v>48661</v>
      </c>
      <c r="Q10" s="32">
        <f t="shared" si="4"/>
        <v>4055.0833333333335</v>
      </c>
      <c r="R10" s="33">
        <f t="shared" si="20"/>
        <v>243.30500000000001</v>
      </c>
      <c r="S10" s="34">
        <f t="shared" si="5"/>
        <v>456.1</v>
      </c>
      <c r="T10" s="34">
        <f t="shared" si="6"/>
        <v>3051</v>
      </c>
      <c r="V10" s="35">
        <f t="shared" si="7"/>
        <v>48898.700000000004</v>
      </c>
      <c r="X10" s="31">
        <v>48095</v>
      </c>
      <c r="Y10" s="31">
        <v>566</v>
      </c>
      <c r="Z10" s="36">
        <f t="shared" si="21"/>
        <v>49537.85</v>
      </c>
      <c r="AA10" s="36">
        <f t="shared" si="21"/>
        <v>582.98</v>
      </c>
      <c r="AB10" s="26">
        <f t="shared" si="22"/>
        <v>48661</v>
      </c>
      <c r="AC10" s="26">
        <f t="shared" si="28"/>
        <v>50120.83</v>
      </c>
      <c r="AD10" s="31"/>
      <c r="AE10" s="32">
        <v>49537.85</v>
      </c>
      <c r="AF10" s="37">
        <v>49538</v>
      </c>
      <c r="AG10" s="37">
        <v>583</v>
      </c>
      <c r="AH10" s="37">
        <f t="shared" si="9"/>
        <v>50121</v>
      </c>
      <c r="AI10" s="38">
        <f t="shared" si="10"/>
        <v>4176.75</v>
      </c>
      <c r="AJ10" s="39">
        <f t="shared" si="23"/>
        <v>250.60499999999999</v>
      </c>
      <c r="AL10" s="31">
        <v>50121</v>
      </c>
      <c r="AM10" s="37">
        <f t="shared" si="11"/>
        <v>51123.42</v>
      </c>
      <c r="AN10" s="40">
        <v>51123</v>
      </c>
      <c r="AO10" s="40">
        <f t="shared" si="12"/>
        <v>51634.23</v>
      </c>
      <c r="AP10" s="40">
        <v>51635</v>
      </c>
      <c r="AQ10" s="41">
        <f t="shared" si="24"/>
        <v>52667.700000000004</v>
      </c>
      <c r="AR10" s="40">
        <v>52670</v>
      </c>
      <c r="AS10" s="40">
        <v>52670</v>
      </c>
      <c r="AT10" s="41">
        <f t="shared" si="25"/>
        <v>54776.800000000003</v>
      </c>
      <c r="AU10" s="40">
        <v>54780</v>
      </c>
      <c r="AV10" s="42">
        <v>1200</v>
      </c>
      <c r="AW10" s="41">
        <f t="shared" si="26"/>
        <v>55980</v>
      </c>
      <c r="AX10" s="38">
        <f t="shared" si="13"/>
        <v>4665</v>
      </c>
      <c r="AY10" s="39">
        <f t="shared" si="14"/>
        <v>279.89999999999998</v>
      </c>
      <c r="AZ10">
        <v>1175</v>
      </c>
      <c r="BA10" s="43">
        <f t="shared" si="15"/>
        <v>57155</v>
      </c>
      <c r="BC10" s="43">
        <f t="shared" si="16"/>
        <v>4345.7699999999968</v>
      </c>
      <c r="BF10" s="44">
        <f t="shared" si="27"/>
        <v>3310</v>
      </c>
      <c r="BG10" s="44">
        <f t="shared" si="17"/>
        <v>1203.1999999999971</v>
      </c>
    </row>
    <row r="11" spans="1:59" ht="21" customHeight="1" x14ac:dyDescent="0.25">
      <c r="A11" s="24" t="s">
        <v>37</v>
      </c>
      <c r="B11" s="25">
        <v>9</v>
      </c>
      <c r="C11" s="26">
        <v>46485</v>
      </c>
      <c r="D11" s="27">
        <v>110</v>
      </c>
      <c r="E11" s="26">
        <f t="shared" si="0"/>
        <v>46595</v>
      </c>
      <c r="F11" s="28">
        <f t="shared" si="1"/>
        <v>3882.9166666666665</v>
      </c>
      <c r="G11" s="29">
        <f t="shared" si="2"/>
        <v>232.97499999999999</v>
      </c>
      <c r="H11" s="26"/>
      <c r="I11" s="27">
        <v>110</v>
      </c>
      <c r="J11" s="26">
        <v>46595</v>
      </c>
      <c r="K11" s="26">
        <v>48410</v>
      </c>
      <c r="L11" s="26">
        <f t="shared" si="18"/>
        <v>575.95000000000005</v>
      </c>
      <c r="M11" s="26">
        <f t="shared" si="19"/>
        <v>49136.149999999994</v>
      </c>
      <c r="N11" s="31">
        <v>49135</v>
      </c>
      <c r="O11" s="31">
        <v>576</v>
      </c>
      <c r="P11" s="31">
        <f t="shared" si="3"/>
        <v>49711</v>
      </c>
      <c r="Q11" s="32">
        <f t="shared" si="4"/>
        <v>4142.583333333333</v>
      </c>
      <c r="R11" s="33">
        <f t="shared" si="20"/>
        <v>248.55500000000001</v>
      </c>
      <c r="S11" s="34">
        <f t="shared" si="5"/>
        <v>465.95000000000005</v>
      </c>
      <c r="T11" s="34">
        <f t="shared" si="6"/>
        <v>3116</v>
      </c>
      <c r="V11" s="35">
        <f t="shared" si="7"/>
        <v>49954.200000000004</v>
      </c>
      <c r="X11" s="31">
        <v>49135</v>
      </c>
      <c r="Y11" s="31">
        <v>576</v>
      </c>
      <c r="Z11" s="36">
        <f t="shared" si="21"/>
        <v>50609.05</v>
      </c>
      <c r="AA11" s="36">
        <f t="shared" si="21"/>
        <v>593.28</v>
      </c>
      <c r="AB11" s="26">
        <f t="shared" si="22"/>
        <v>49711</v>
      </c>
      <c r="AC11" s="26">
        <f t="shared" si="28"/>
        <v>51202.33</v>
      </c>
      <c r="AD11" s="31"/>
      <c r="AE11" s="32">
        <v>50609.05</v>
      </c>
      <c r="AF11" s="37">
        <v>50609</v>
      </c>
      <c r="AG11" s="37">
        <v>593</v>
      </c>
      <c r="AH11" s="37">
        <f t="shared" si="9"/>
        <v>51202</v>
      </c>
      <c r="AI11" s="38">
        <f t="shared" si="10"/>
        <v>4266.833333333333</v>
      </c>
      <c r="AJ11" s="39">
        <f t="shared" si="23"/>
        <v>256.01</v>
      </c>
      <c r="AL11" s="31">
        <v>51202</v>
      </c>
      <c r="AM11" s="37">
        <f t="shared" si="11"/>
        <v>52226.04</v>
      </c>
      <c r="AN11" s="40">
        <v>52226</v>
      </c>
      <c r="AO11" s="40">
        <f t="shared" si="12"/>
        <v>52748.26</v>
      </c>
      <c r="AP11" s="40">
        <v>52750</v>
      </c>
      <c r="AQ11" s="41">
        <f t="shared" si="24"/>
        <v>53805</v>
      </c>
      <c r="AR11" s="40">
        <v>53805</v>
      </c>
      <c r="AS11" s="40">
        <v>53805</v>
      </c>
      <c r="AT11" s="41">
        <f t="shared" si="25"/>
        <v>55957.200000000004</v>
      </c>
      <c r="AU11" s="40">
        <v>55960</v>
      </c>
      <c r="AV11" s="42">
        <v>1200</v>
      </c>
      <c r="AW11" s="41">
        <f t="shared" si="26"/>
        <v>57160</v>
      </c>
      <c r="AX11" s="38">
        <f t="shared" si="13"/>
        <v>4763.333333333333</v>
      </c>
      <c r="AY11" s="39">
        <f t="shared" si="14"/>
        <v>285.8</v>
      </c>
      <c r="AZ11">
        <v>1175</v>
      </c>
      <c r="BA11" s="43">
        <f t="shared" si="15"/>
        <v>58335</v>
      </c>
      <c r="BC11" s="43">
        <f t="shared" si="16"/>
        <v>4411.739999999998</v>
      </c>
      <c r="BF11" s="44">
        <f t="shared" si="27"/>
        <v>3355</v>
      </c>
      <c r="BG11" s="44">
        <f t="shared" si="17"/>
        <v>1202.7999999999956</v>
      </c>
    </row>
    <row r="12" spans="1:59" ht="21" customHeight="1" x14ac:dyDescent="0.25">
      <c r="A12" s="24" t="s">
        <v>37</v>
      </c>
      <c r="B12" s="25">
        <v>10</v>
      </c>
      <c r="C12" s="26">
        <v>46660</v>
      </c>
      <c r="D12" s="27">
        <v>110</v>
      </c>
      <c r="E12" s="26">
        <f t="shared" si="0"/>
        <v>46770</v>
      </c>
      <c r="F12" s="28">
        <f t="shared" si="1"/>
        <v>3897.5</v>
      </c>
      <c r="G12" s="29">
        <f t="shared" si="2"/>
        <v>233.85</v>
      </c>
      <c r="H12" s="26"/>
      <c r="I12" s="27">
        <v>110</v>
      </c>
      <c r="J12" s="26">
        <v>46770</v>
      </c>
      <c r="K12" s="26">
        <v>48590</v>
      </c>
      <c r="L12" s="26">
        <f t="shared" si="18"/>
        <v>577.70000000000005</v>
      </c>
      <c r="M12" s="26">
        <f t="shared" si="19"/>
        <v>49318.85</v>
      </c>
      <c r="N12" s="31">
        <v>49320</v>
      </c>
      <c r="O12" s="31">
        <v>578</v>
      </c>
      <c r="P12" s="31">
        <f t="shared" si="3"/>
        <v>49898</v>
      </c>
      <c r="Q12" s="32">
        <f t="shared" si="4"/>
        <v>4158.166666666667</v>
      </c>
      <c r="R12" s="33">
        <f t="shared" si="20"/>
        <v>249.49</v>
      </c>
      <c r="S12" s="34">
        <f t="shared" si="5"/>
        <v>467.70000000000005</v>
      </c>
      <c r="T12" s="34">
        <f t="shared" si="6"/>
        <v>3128</v>
      </c>
      <c r="V12" s="35">
        <f t="shared" si="7"/>
        <v>50139.8</v>
      </c>
      <c r="X12" s="31">
        <v>49320</v>
      </c>
      <c r="Y12" s="31">
        <v>578</v>
      </c>
      <c r="Z12" s="36">
        <f t="shared" si="21"/>
        <v>50799.6</v>
      </c>
      <c r="AA12" s="36">
        <f t="shared" si="21"/>
        <v>595.34</v>
      </c>
      <c r="AB12" s="26">
        <f t="shared" si="22"/>
        <v>49898</v>
      </c>
      <c r="AC12" s="26">
        <f t="shared" si="28"/>
        <v>51394.94</v>
      </c>
      <c r="AD12" s="31"/>
      <c r="AE12" s="32">
        <v>50799.6</v>
      </c>
      <c r="AF12" s="37">
        <v>50800</v>
      </c>
      <c r="AG12" s="37">
        <v>595</v>
      </c>
      <c r="AH12" s="37">
        <f t="shared" si="9"/>
        <v>51395</v>
      </c>
      <c r="AI12" s="38">
        <f t="shared" si="10"/>
        <v>4282.916666666667</v>
      </c>
      <c r="AJ12" s="39">
        <f t="shared" si="23"/>
        <v>256.97500000000002</v>
      </c>
      <c r="AL12" s="31">
        <v>51395</v>
      </c>
      <c r="AM12" s="37">
        <f t="shared" si="11"/>
        <v>52422.9</v>
      </c>
      <c r="AN12" s="40">
        <v>52423</v>
      </c>
      <c r="AO12" s="40">
        <f t="shared" si="12"/>
        <v>52947.23</v>
      </c>
      <c r="AP12" s="40">
        <v>52950</v>
      </c>
      <c r="AQ12" s="41">
        <f t="shared" si="24"/>
        <v>54009</v>
      </c>
      <c r="AR12" s="40">
        <v>54010</v>
      </c>
      <c r="AS12" s="40">
        <v>54010</v>
      </c>
      <c r="AT12" s="41">
        <f t="shared" si="25"/>
        <v>56170.400000000001</v>
      </c>
      <c r="AU12" s="40">
        <v>56170</v>
      </c>
      <c r="AV12" s="42">
        <v>1200</v>
      </c>
      <c r="AW12" s="41">
        <f t="shared" si="26"/>
        <v>57370</v>
      </c>
      <c r="AX12" s="38">
        <f t="shared" si="13"/>
        <v>4780.833333333333</v>
      </c>
      <c r="AY12" s="39">
        <f t="shared" si="14"/>
        <v>286.85000000000002</v>
      </c>
      <c r="AZ12">
        <v>1275</v>
      </c>
      <c r="BA12" s="43">
        <f t="shared" si="15"/>
        <v>58645</v>
      </c>
      <c r="BC12" s="43">
        <f t="shared" si="16"/>
        <v>4422.7699999999968</v>
      </c>
      <c r="BF12" s="44">
        <f t="shared" si="27"/>
        <v>3360</v>
      </c>
      <c r="BG12" s="44">
        <f t="shared" si="17"/>
        <v>1199.5999999999985</v>
      </c>
    </row>
    <row r="13" spans="1:59" ht="21" customHeight="1" x14ac:dyDescent="0.25">
      <c r="A13" s="24" t="s">
        <v>37</v>
      </c>
      <c r="B13" s="25">
        <v>11</v>
      </c>
      <c r="C13" s="26">
        <v>47655</v>
      </c>
      <c r="D13" s="27">
        <v>110</v>
      </c>
      <c r="E13" s="26">
        <f t="shared" si="0"/>
        <v>47765</v>
      </c>
      <c r="F13" s="28">
        <f t="shared" si="1"/>
        <v>3980.4166666666665</v>
      </c>
      <c r="G13" s="29">
        <f t="shared" si="2"/>
        <v>238.82499999999999</v>
      </c>
      <c r="H13" s="26"/>
      <c r="I13" s="27">
        <v>110</v>
      </c>
      <c r="J13" s="26">
        <v>47765</v>
      </c>
      <c r="K13" s="26">
        <v>49625</v>
      </c>
      <c r="L13" s="26">
        <f t="shared" si="18"/>
        <v>587.65000000000009</v>
      </c>
      <c r="M13" s="26">
        <f t="shared" si="19"/>
        <v>50369.374999999993</v>
      </c>
      <c r="N13" s="31">
        <v>50370</v>
      </c>
      <c r="O13" s="31">
        <v>588</v>
      </c>
      <c r="P13" s="31">
        <f t="shared" si="3"/>
        <v>50958</v>
      </c>
      <c r="Q13" s="32">
        <f t="shared" si="4"/>
        <v>4246.5</v>
      </c>
      <c r="R13" s="33">
        <f t="shared" si="20"/>
        <v>254.79</v>
      </c>
      <c r="S13" s="34">
        <f t="shared" si="5"/>
        <v>477.65000000000009</v>
      </c>
      <c r="T13" s="34">
        <f t="shared" si="6"/>
        <v>3193</v>
      </c>
      <c r="V13" s="35">
        <f t="shared" si="7"/>
        <v>51205.5</v>
      </c>
      <c r="X13" s="31">
        <v>50370</v>
      </c>
      <c r="Y13" s="31">
        <v>588</v>
      </c>
      <c r="Z13" s="36">
        <f t="shared" si="21"/>
        <v>51881.1</v>
      </c>
      <c r="AA13" s="36">
        <f t="shared" si="21"/>
        <v>605.64</v>
      </c>
      <c r="AB13" s="26">
        <f t="shared" si="22"/>
        <v>50958</v>
      </c>
      <c r="AC13" s="26">
        <f t="shared" si="28"/>
        <v>52486.74</v>
      </c>
      <c r="AD13" s="31"/>
      <c r="AE13" s="32">
        <v>51881.1</v>
      </c>
      <c r="AF13" s="37">
        <v>51881</v>
      </c>
      <c r="AG13" s="37">
        <v>606</v>
      </c>
      <c r="AH13" s="37">
        <f t="shared" si="9"/>
        <v>52487</v>
      </c>
      <c r="AI13" s="38">
        <f t="shared" si="10"/>
        <v>4373.916666666667</v>
      </c>
      <c r="AJ13" s="39">
        <f t="shared" si="23"/>
        <v>262.435</v>
      </c>
      <c r="AL13" s="31">
        <v>52487</v>
      </c>
      <c r="AM13" s="37">
        <f t="shared" si="11"/>
        <v>53536.74</v>
      </c>
      <c r="AN13" s="40">
        <v>53537</v>
      </c>
      <c r="AO13" s="40">
        <f t="shared" si="12"/>
        <v>54072.37</v>
      </c>
      <c r="AP13" s="40">
        <v>54075</v>
      </c>
      <c r="AQ13" s="41">
        <f t="shared" si="24"/>
        <v>55156.5</v>
      </c>
      <c r="AR13" s="40">
        <v>55160</v>
      </c>
      <c r="AS13" s="40">
        <v>55160</v>
      </c>
      <c r="AT13" s="41">
        <f t="shared" si="25"/>
        <v>57366.400000000001</v>
      </c>
      <c r="AU13" s="40">
        <v>57370</v>
      </c>
      <c r="AV13" s="42">
        <v>1200</v>
      </c>
      <c r="AW13" s="41">
        <f t="shared" si="26"/>
        <v>58570</v>
      </c>
      <c r="AX13" s="38">
        <f t="shared" si="13"/>
        <v>4880.833333333333</v>
      </c>
      <c r="AY13" s="39">
        <f t="shared" si="14"/>
        <v>292.85000000000002</v>
      </c>
      <c r="AZ13">
        <v>1275</v>
      </c>
      <c r="BA13" s="43">
        <f t="shared" si="15"/>
        <v>59845</v>
      </c>
      <c r="BC13" s="43">
        <f t="shared" si="16"/>
        <v>4497.6299999999974</v>
      </c>
      <c r="BF13" s="44">
        <f t="shared" si="27"/>
        <v>3410</v>
      </c>
      <c r="BG13" s="44">
        <f t="shared" si="17"/>
        <v>1203.5999999999985</v>
      </c>
    </row>
    <row r="14" spans="1:59" ht="21" customHeight="1" x14ac:dyDescent="0.25">
      <c r="A14" s="24" t="s">
        <v>37</v>
      </c>
      <c r="B14" s="25">
        <v>12</v>
      </c>
      <c r="C14" s="26">
        <v>47855</v>
      </c>
      <c r="D14" s="27">
        <v>110</v>
      </c>
      <c r="E14" s="26">
        <f t="shared" si="0"/>
        <v>47965</v>
      </c>
      <c r="F14" s="28">
        <f t="shared" si="1"/>
        <v>3997.0833333333335</v>
      </c>
      <c r="G14" s="29">
        <f t="shared" si="2"/>
        <v>239.82499999999999</v>
      </c>
      <c r="H14" s="26"/>
      <c r="I14" s="27">
        <v>110</v>
      </c>
      <c r="J14" s="26">
        <v>47965</v>
      </c>
      <c r="K14" s="26">
        <v>49835</v>
      </c>
      <c r="L14" s="26">
        <f t="shared" si="18"/>
        <v>589.65000000000009</v>
      </c>
      <c r="M14" s="26">
        <f t="shared" si="19"/>
        <v>50582.524999999994</v>
      </c>
      <c r="N14" s="31">
        <v>50585</v>
      </c>
      <c r="O14" s="31">
        <v>590</v>
      </c>
      <c r="P14" s="31">
        <f t="shared" si="3"/>
        <v>51175</v>
      </c>
      <c r="Q14" s="32">
        <f t="shared" si="4"/>
        <v>4264.583333333333</v>
      </c>
      <c r="R14" s="33">
        <f t="shared" si="20"/>
        <v>255.875</v>
      </c>
      <c r="S14" s="34">
        <f t="shared" si="5"/>
        <v>479.65000000000009</v>
      </c>
      <c r="T14" s="34">
        <f t="shared" si="6"/>
        <v>3210</v>
      </c>
      <c r="V14" s="35">
        <f t="shared" si="7"/>
        <v>51421.700000000004</v>
      </c>
      <c r="X14" s="31">
        <v>50585</v>
      </c>
      <c r="Y14" s="31">
        <v>590</v>
      </c>
      <c r="Z14" s="36">
        <f t="shared" si="21"/>
        <v>52102.55</v>
      </c>
      <c r="AA14" s="36">
        <f t="shared" si="21"/>
        <v>607.70000000000005</v>
      </c>
      <c r="AB14" s="26">
        <f t="shared" si="22"/>
        <v>51175</v>
      </c>
      <c r="AC14" s="26">
        <f t="shared" si="28"/>
        <v>52710.25</v>
      </c>
      <c r="AD14" s="31"/>
      <c r="AE14" s="32">
        <v>52102.55</v>
      </c>
      <c r="AF14" s="37">
        <v>52103</v>
      </c>
      <c r="AG14" s="37">
        <v>608</v>
      </c>
      <c r="AH14" s="37">
        <f t="shared" si="9"/>
        <v>52711</v>
      </c>
      <c r="AI14" s="38">
        <f t="shared" si="10"/>
        <v>4392.583333333333</v>
      </c>
      <c r="AJ14" s="39">
        <f t="shared" si="23"/>
        <v>263.55500000000001</v>
      </c>
      <c r="AL14" s="31">
        <v>52711</v>
      </c>
      <c r="AM14" s="37">
        <f t="shared" si="11"/>
        <v>53765.22</v>
      </c>
      <c r="AN14" s="40">
        <v>53765</v>
      </c>
      <c r="AO14" s="40">
        <f t="shared" si="12"/>
        <v>54302.65</v>
      </c>
      <c r="AP14" s="40">
        <v>54305</v>
      </c>
      <c r="AQ14" s="41">
        <f t="shared" si="24"/>
        <v>55391.1</v>
      </c>
      <c r="AR14" s="40">
        <v>55395</v>
      </c>
      <c r="AS14" s="40">
        <v>55395</v>
      </c>
      <c r="AT14" s="41">
        <f t="shared" si="25"/>
        <v>57610.8</v>
      </c>
      <c r="AU14" s="40">
        <v>57615</v>
      </c>
      <c r="AV14" s="42">
        <v>1200</v>
      </c>
      <c r="AW14" s="41">
        <f t="shared" si="26"/>
        <v>58815</v>
      </c>
      <c r="AX14" s="38">
        <f t="shared" si="13"/>
        <v>4901.25</v>
      </c>
      <c r="AY14" s="39">
        <f t="shared" si="14"/>
        <v>294.07499999999999</v>
      </c>
      <c r="AZ14">
        <v>1275</v>
      </c>
      <c r="BA14" s="43">
        <f t="shared" si="15"/>
        <v>60090</v>
      </c>
      <c r="BC14" s="43">
        <f t="shared" si="16"/>
        <v>4512.3499999999985</v>
      </c>
      <c r="BF14" s="44">
        <f t="shared" si="27"/>
        <v>3420</v>
      </c>
      <c r="BG14" s="44">
        <f t="shared" si="17"/>
        <v>1204.1999999999971</v>
      </c>
    </row>
    <row r="15" spans="1:59" ht="21" customHeight="1" x14ac:dyDescent="0.25">
      <c r="A15" s="24" t="s">
        <v>37</v>
      </c>
      <c r="B15" s="25">
        <v>13</v>
      </c>
      <c r="C15" s="26">
        <v>48885</v>
      </c>
      <c r="D15" s="27">
        <v>110</v>
      </c>
      <c r="E15" s="26">
        <f t="shared" si="0"/>
        <v>48995</v>
      </c>
      <c r="F15" s="28">
        <f t="shared" si="1"/>
        <v>4082.9166666666665</v>
      </c>
      <c r="G15" s="29">
        <f t="shared" si="2"/>
        <v>244.97499999999999</v>
      </c>
      <c r="H15" s="26"/>
      <c r="I15" s="27">
        <v>110</v>
      </c>
      <c r="J15" s="26">
        <v>48995</v>
      </c>
      <c r="K15" s="26">
        <v>50905</v>
      </c>
      <c r="L15" s="26">
        <f t="shared" si="18"/>
        <v>599.95000000000005</v>
      </c>
      <c r="M15" s="26">
        <f t="shared" si="19"/>
        <v>51668.574999999997</v>
      </c>
      <c r="N15" s="31">
        <v>51670</v>
      </c>
      <c r="O15" s="31">
        <v>600</v>
      </c>
      <c r="P15" s="31">
        <f t="shared" si="3"/>
        <v>52270</v>
      </c>
      <c r="Q15" s="32">
        <f t="shared" si="4"/>
        <v>4355.833333333333</v>
      </c>
      <c r="R15" s="33">
        <f t="shared" si="20"/>
        <v>261.35000000000002</v>
      </c>
      <c r="S15" s="34">
        <f t="shared" si="5"/>
        <v>489.95000000000005</v>
      </c>
      <c r="T15" s="34">
        <f t="shared" si="6"/>
        <v>3275</v>
      </c>
      <c r="V15" s="35">
        <f t="shared" si="7"/>
        <v>52523.1</v>
      </c>
      <c r="X15" s="31">
        <v>51670</v>
      </c>
      <c r="Y15" s="31">
        <v>600</v>
      </c>
      <c r="Z15" s="36">
        <f t="shared" si="21"/>
        <v>53220.1</v>
      </c>
      <c r="AA15" s="36">
        <f t="shared" si="21"/>
        <v>618</v>
      </c>
      <c r="AB15" s="26">
        <f t="shared" si="22"/>
        <v>52270</v>
      </c>
      <c r="AC15" s="26">
        <f t="shared" si="28"/>
        <v>53838.1</v>
      </c>
      <c r="AD15" s="31"/>
      <c r="AE15" s="32">
        <v>53220.1</v>
      </c>
      <c r="AF15" s="37">
        <v>53220</v>
      </c>
      <c r="AG15" s="37">
        <v>618</v>
      </c>
      <c r="AH15" s="37">
        <f t="shared" si="9"/>
        <v>53838</v>
      </c>
      <c r="AI15" s="38">
        <f t="shared" si="10"/>
        <v>4486.5</v>
      </c>
      <c r="AJ15" s="39">
        <f t="shared" si="23"/>
        <v>269.19</v>
      </c>
      <c r="AL15" s="31">
        <v>53838</v>
      </c>
      <c r="AM15" s="37">
        <f t="shared" si="11"/>
        <v>54914.76</v>
      </c>
      <c r="AN15" s="40">
        <v>54915</v>
      </c>
      <c r="AO15" s="40">
        <f t="shared" si="12"/>
        <v>55464.15</v>
      </c>
      <c r="AP15" s="40">
        <v>55465</v>
      </c>
      <c r="AQ15" s="41">
        <f t="shared" si="24"/>
        <v>56574.3</v>
      </c>
      <c r="AR15" s="40">
        <v>56575</v>
      </c>
      <c r="AS15" s="40">
        <v>56575</v>
      </c>
      <c r="AT15" s="41">
        <f t="shared" si="25"/>
        <v>58838</v>
      </c>
      <c r="AU15" s="40">
        <v>58840</v>
      </c>
      <c r="AV15" s="42">
        <v>1200</v>
      </c>
      <c r="AW15" s="41">
        <f t="shared" si="26"/>
        <v>60040</v>
      </c>
      <c r="AX15" s="38">
        <f t="shared" si="13"/>
        <v>5003.333333333333</v>
      </c>
      <c r="AY15" s="39">
        <f t="shared" si="14"/>
        <v>300.2</v>
      </c>
      <c r="AZ15">
        <v>1275</v>
      </c>
      <c r="BA15" s="43">
        <f t="shared" si="15"/>
        <v>61315</v>
      </c>
      <c r="BC15" s="43">
        <f t="shared" si="16"/>
        <v>4575.8499999999985</v>
      </c>
      <c r="BF15" s="44">
        <f t="shared" si="27"/>
        <v>3465</v>
      </c>
      <c r="BG15" s="44">
        <f t="shared" si="17"/>
        <v>1202</v>
      </c>
    </row>
    <row r="16" spans="1:59" ht="21" customHeight="1" x14ac:dyDescent="0.25">
      <c r="A16" s="24" t="s">
        <v>37</v>
      </c>
      <c r="B16" s="25">
        <v>14</v>
      </c>
      <c r="C16" s="26">
        <v>49060</v>
      </c>
      <c r="D16" s="27">
        <v>110</v>
      </c>
      <c r="E16" s="26">
        <f t="shared" si="0"/>
        <v>49170</v>
      </c>
      <c r="F16" s="28">
        <f t="shared" si="1"/>
        <v>4097.5</v>
      </c>
      <c r="G16" s="29">
        <f t="shared" si="2"/>
        <v>245.85</v>
      </c>
      <c r="H16" s="26"/>
      <c r="I16" s="27">
        <v>110</v>
      </c>
      <c r="J16" s="26">
        <v>49170</v>
      </c>
      <c r="K16" s="26">
        <v>51090</v>
      </c>
      <c r="L16" s="26">
        <f t="shared" si="18"/>
        <v>601.70000000000005</v>
      </c>
      <c r="M16" s="26">
        <f t="shared" si="19"/>
        <v>51856.35</v>
      </c>
      <c r="N16" s="31">
        <v>51855</v>
      </c>
      <c r="O16" s="31">
        <v>602</v>
      </c>
      <c r="P16" s="31">
        <f t="shared" si="3"/>
        <v>52457</v>
      </c>
      <c r="Q16" s="32">
        <f t="shared" si="4"/>
        <v>4371.416666666667</v>
      </c>
      <c r="R16" s="33">
        <f t="shared" si="20"/>
        <v>262.28500000000003</v>
      </c>
      <c r="S16" s="34">
        <f t="shared" si="5"/>
        <v>491.70000000000005</v>
      </c>
      <c r="T16" s="34">
        <f t="shared" si="6"/>
        <v>3287</v>
      </c>
      <c r="V16" s="35">
        <f t="shared" si="7"/>
        <v>52713.8</v>
      </c>
      <c r="X16" s="31">
        <v>51855</v>
      </c>
      <c r="Y16" s="31">
        <v>602</v>
      </c>
      <c r="Z16" s="36">
        <f t="shared" si="21"/>
        <v>53410.65</v>
      </c>
      <c r="AA16" s="36">
        <f t="shared" si="21"/>
        <v>620.06000000000006</v>
      </c>
      <c r="AB16" s="26">
        <f t="shared" si="22"/>
        <v>52457</v>
      </c>
      <c r="AC16" s="26">
        <f t="shared" si="28"/>
        <v>54030.71</v>
      </c>
      <c r="AD16" s="31"/>
      <c r="AE16" s="32">
        <v>53410.65</v>
      </c>
      <c r="AF16" s="37">
        <v>53410</v>
      </c>
      <c r="AG16" s="37">
        <v>620</v>
      </c>
      <c r="AH16" s="37">
        <f t="shared" si="9"/>
        <v>54030</v>
      </c>
      <c r="AI16" s="38">
        <f t="shared" si="10"/>
        <v>4502.5</v>
      </c>
      <c r="AJ16" s="39">
        <f t="shared" si="23"/>
        <v>270.14999999999998</v>
      </c>
      <c r="AL16" s="31">
        <v>54030</v>
      </c>
      <c r="AM16" s="37">
        <f t="shared" si="11"/>
        <v>55110.6</v>
      </c>
      <c r="AN16" s="40">
        <v>55111</v>
      </c>
      <c r="AO16" s="40">
        <f t="shared" si="12"/>
        <v>55662.11</v>
      </c>
      <c r="AP16" s="40">
        <v>55665</v>
      </c>
      <c r="AQ16" s="41">
        <f t="shared" si="24"/>
        <v>56778.3</v>
      </c>
      <c r="AR16" s="40">
        <v>56780</v>
      </c>
      <c r="AS16" s="40">
        <v>56780</v>
      </c>
      <c r="AT16" s="41">
        <f t="shared" si="25"/>
        <v>59051.200000000004</v>
      </c>
      <c r="AU16" s="40">
        <v>59055</v>
      </c>
      <c r="AV16" s="42">
        <v>1200</v>
      </c>
      <c r="AW16" s="41">
        <f t="shared" si="26"/>
        <v>60255</v>
      </c>
      <c r="AX16" s="38">
        <f t="shared" si="13"/>
        <v>5021.25</v>
      </c>
      <c r="AY16" s="39">
        <f t="shared" si="14"/>
        <v>301.27499999999998</v>
      </c>
      <c r="AZ16">
        <v>1275</v>
      </c>
      <c r="BA16" s="43">
        <f t="shared" si="15"/>
        <v>61530</v>
      </c>
      <c r="BC16" s="43">
        <f t="shared" si="16"/>
        <v>4592.8899999999994</v>
      </c>
      <c r="BF16" s="44">
        <f t="shared" si="27"/>
        <v>3475</v>
      </c>
      <c r="BG16" s="44">
        <f t="shared" si="17"/>
        <v>1203.7999999999956</v>
      </c>
    </row>
    <row r="17" spans="1:59" ht="21" customHeight="1" x14ac:dyDescent="0.25">
      <c r="A17" s="24" t="s">
        <v>37</v>
      </c>
      <c r="B17" s="25">
        <v>15</v>
      </c>
      <c r="C17" s="26">
        <v>50115</v>
      </c>
      <c r="D17" s="27">
        <v>110</v>
      </c>
      <c r="E17" s="26">
        <f t="shared" si="0"/>
        <v>50225</v>
      </c>
      <c r="F17" s="28">
        <f t="shared" si="1"/>
        <v>4185.416666666667</v>
      </c>
      <c r="G17" s="29">
        <f t="shared" si="2"/>
        <v>251.125</v>
      </c>
      <c r="H17" s="26"/>
      <c r="I17" s="27">
        <v>110</v>
      </c>
      <c r="J17" s="26">
        <v>50225</v>
      </c>
      <c r="K17" s="26">
        <v>52190</v>
      </c>
      <c r="L17" s="26">
        <f t="shared" si="18"/>
        <v>612.25</v>
      </c>
      <c r="M17" s="26">
        <f t="shared" si="19"/>
        <v>52972.849999999991</v>
      </c>
      <c r="N17" s="31">
        <v>52975</v>
      </c>
      <c r="O17" s="31">
        <v>612</v>
      </c>
      <c r="P17" s="31">
        <f t="shared" si="3"/>
        <v>53587</v>
      </c>
      <c r="Q17" s="32">
        <f t="shared" si="4"/>
        <v>4465.583333333333</v>
      </c>
      <c r="R17" s="33">
        <f t="shared" si="20"/>
        <v>267.935</v>
      </c>
      <c r="S17" s="34">
        <f t="shared" si="5"/>
        <v>502.25</v>
      </c>
      <c r="T17" s="34">
        <f t="shared" si="6"/>
        <v>3362</v>
      </c>
      <c r="V17" s="35">
        <f t="shared" si="7"/>
        <v>53845.8</v>
      </c>
      <c r="X17" s="31">
        <v>52975</v>
      </c>
      <c r="Y17" s="31">
        <v>612</v>
      </c>
      <c r="Z17" s="36">
        <f t="shared" si="21"/>
        <v>54564.25</v>
      </c>
      <c r="AA17" s="36">
        <f t="shared" si="21"/>
        <v>630.36</v>
      </c>
      <c r="AB17" s="26">
        <f t="shared" si="22"/>
        <v>53587</v>
      </c>
      <c r="AC17" s="26">
        <f t="shared" si="28"/>
        <v>55194.61</v>
      </c>
      <c r="AD17" s="31"/>
      <c r="AE17" s="32">
        <v>54564.25</v>
      </c>
      <c r="AF17" s="37">
        <v>54564</v>
      </c>
      <c r="AG17" s="37">
        <v>630</v>
      </c>
      <c r="AH17" s="37">
        <f t="shared" si="9"/>
        <v>55194</v>
      </c>
      <c r="AI17" s="38">
        <f t="shared" si="10"/>
        <v>4599.5</v>
      </c>
      <c r="AJ17" s="39">
        <f t="shared" si="23"/>
        <v>275.97000000000003</v>
      </c>
      <c r="AL17" s="31">
        <v>55194</v>
      </c>
      <c r="AM17" s="37">
        <f t="shared" si="11"/>
        <v>56297.88</v>
      </c>
      <c r="AN17" s="40">
        <v>56298</v>
      </c>
      <c r="AO17" s="40">
        <f t="shared" si="12"/>
        <v>56860.98</v>
      </c>
      <c r="AP17" s="40">
        <v>56865</v>
      </c>
      <c r="AQ17" s="41">
        <f t="shared" si="24"/>
        <v>58002.3</v>
      </c>
      <c r="AR17" s="40">
        <v>58005</v>
      </c>
      <c r="AS17" s="40">
        <v>58005</v>
      </c>
      <c r="AT17" s="41">
        <f t="shared" si="25"/>
        <v>60325.200000000004</v>
      </c>
      <c r="AU17" s="40">
        <v>60325</v>
      </c>
      <c r="AV17" s="42">
        <v>1200</v>
      </c>
      <c r="AW17" s="41">
        <f t="shared" si="26"/>
        <v>61525</v>
      </c>
      <c r="AX17" s="38">
        <f t="shared" si="13"/>
        <v>5127.083333333333</v>
      </c>
      <c r="AY17" s="39">
        <f t="shared" si="14"/>
        <v>307.625</v>
      </c>
      <c r="AZ17">
        <v>1375</v>
      </c>
      <c r="BA17" s="43">
        <f t="shared" si="15"/>
        <v>62900</v>
      </c>
      <c r="BC17" s="43">
        <f t="shared" si="16"/>
        <v>4664.0199999999968</v>
      </c>
      <c r="BF17" s="44">
        <f t="shared" si="27"/>
        <v>3520</v>
      </c>
      <c r="BG17" s="44">
        <f t="shared" si="17"/>
        <v>1199.7999999999956</v>
      </c>
    </row>
    <row r="18" spans="1:59" ht="21" customHeight="1" x14ac:dyDescent="0.25">
      <c r="A18" s="24" t="s">
        <v>37</v>
      </c>
      <c r="B18" s="25">
        <v>16</v>
      </c>
      <c r="C18" s="26">
        <v>50115</v>
      </c>
      <c r="D18" s="27">
        <v>110</v>
      </c>
      <c r="E18" s="26">
        <f t="shared" si="0"/>
        <v>50225</v>
      </c>
      <c r="F18" s="28">
        <f t="shared" si="1"/>
        <v>4185.416666666667</v>
      </c>
      <c r="G18" s="29">
        <f t="shared" si="2"/>
        <v>251.125</v>
      </c>
      <c r="H18" s="26"/>
      <c r="I18" s="27">
        <v>110</v>
      </c>
      <c r="J18" s="26">
        <v>50225</v>
      </c>
      <c r="K18" s="26">
        <v>52190</v>
      </c>
      <c r="L18" s="26">
        <f t="shared" si="18"/>
        <v>612.25</v>
      </c>
      <c r="M18" s="26">
        <f t="shared" si="19"/>
        <v>52972.849999999991</v>
      </c>
      <c r="N18" s="31">
        <v>52975</v>
      </c>
      <c r="O18" s="31">
        <v>612</v>
      </c>
      <c r="P18" s="31">
        <f t="shared" si="3"/>
        <v>53587</v>
      </c>
      <c r="Q18" s="32">
        <f t="shared" si="4"/>
        <v>4465.583333333333</v>
      </c>
      <c r="R18" s="33">
        <f t="shared" si="20"/>
        <v>267.935</v>
      </c>
      <c r="S18" s="34">
        <f t="shared" si="5"/>
        <v>502.25</v>
      </c>
      <c r="T18" s="34">
        <f t="shared" si="6"/>
        <v>3362</v>
      </c>
      <c r="V18" s="35">
        <f t="shared" si="7"/>
        <v>53845.8</v>
      </c>
      <c r="X18" s="31">
        <v>52975</v>
      </c>
      <c r="Y18" s="31">
        <v>612</v>
      </c>
      <c r="Z18" s="36">
        <f t="shared" si="21"/>
        <v>54564.25</v>
      </c>
      <c r="AA18" s="36">
        <f t="shared" si="21"/>
        <v>630.36</v>
      </c>
      <c r="AB18" s="26">
        <f t="shared" si="22"/>
        <v>53587</v>
      </c>
      <c r="AC18" s="26">
        <f t="shared" si="28"/>
        <v>55194.61</v>
      </c>
      <c r="AD18" s="31"/>
      <c r="AE18" s="32">
        <v>54564.25</v>
      </c>
      <c r="AF18" s="37">
        <v>54564</v>
      </c>
      <c r="AG18" s="37">
        <v>630</v>
      </c>
      <c r="AH18" s="37">
        <f t="shared" si="9"/>
        <v>55194</v>
      </c>
      <c r="AI18" s="38">
        <f t="shared" si="10"/>
        <v>4599.5</v>
      </c>
      <c r="AJ18" s="39">
        <f t="shared" si="23"/>
        <v>275.97000000000003</v>
      </c>
      <c r="AL18" s="31">
        <v>55194</v>
      </c>
      <c r="AM18" s="37">
        <f t="shared" si="11"/>
        <v>56297.88</v>
      </c>
      <c r="AN18" s="40">
        <v>56298</v>
      </c>
      <c r="AO18" s="40">
        <f t="shared" si="12"/>
        <v>56860.98</v>
      </c>
      <c r="AP18" s="40">
        <v>56865</v>
      </c>
      <c r="AQ18" s="41">
        <f t="shared" si="24"/>
        <v>58002.3</v>
      </c>
      <c r="AR18" s="40">
        <v>58005</v>
      </c>
      <c r="AS18" s="40">
        <v>58005</v>
      </c>
      <c r="AT18" s="41">
        <f t="shared" si="25"/>
        <v>60325.200000000004</v>
      </c>
      <c r="AU18" s="40">
        <v>60325</v>
      </c>
      <c r="AV18" s="42">
        <v>1200</v>
      </c>
      <c r="AW18" s="41">
        <f t="shared" si="26"/>
        <v>61525</v>
      </c>
      <c r="AX18" s="38">
        <f t="shared" si="13"/>
        <v>5127.083333333333</v>
      </c>
      <c r="AY18" s="39">
        <f t="shared" si="14"/>
        <v>307.625</v>
      </c>
      <c r="AZ18">
        <v>1375</v>
      </c>
      <c r="BA18" s="43">
        <f t="shared" si="15"/>
        <v>62900</v>
      </c>
      <c r="BC18" s="43">
        <f t="shared" si="16"/>
        <v>4664.0199999999968</v>
      </c>
      <c r="BF18" s="44">
        <f t="shared" si="27"/>
        <v>3520</v>
      </c>
      <c r="BG18" s="44">
        <f t="shared" si="17"/>
        <v>1199.7999999999956</v>
      </c>
    </row>
    <row r="19" spans="1:59" ht="21" customHeight="1" x14ac:dyDescent="0.25">
      <c r="A19" s="24" t="s">
        <v>37</v>
      </c>
      <c r="B19" s="25">
        <v>17</v>
      </c>
      <c r="C19" s="26">
        <v>51020</v>
      </c>
      <c r="D19" s="27">
        <v>110</v>
      </c>
      <c r="E19" s="26">
        <f t="shared" si="0"/>
        <v>51130</v>
      </c>
      <c r="F19" s="28">
        <f t="shared" si="1"/>
        <v>4260.833333333333</v>
      </c>
      <c r="G19" s="29">
        <f t="shared" si="2"/>
        <v>255.65</v>
      </c>
      <c r="H19" s="26"/>
      <c r="I19" s="27">
        <v>110</v>
      </c>
      <c r="J19" s="26">
        <v>51130</v>
      </c>
      <c r="K19" s="26">
        <v>53130</v>
      </c>
      <c r="L19" s="26">
        <f t="shared" si="18"/>
        <v>621.29999999999995</v>
      </c>
      <c r="M19" s="26">
        <f t="shared" si="19"/>
        <v>53926.95</v>
      </c>
      <c r="N19" s="31">
        <v>53925</v>
      </c>
      <c r="O19" s="31">
        <v>621</v>
      </c>
      <c r="P19" s="31">
        <f t="shared" si="3"/>
        <v>54546</v>
      </c>
      <c r="Q19" s="32">
        <f t="shared" si="4"/>
        <v>4545.5</v>
      </c>
      <c r="R19" s="33">
        <f t="shared" si="20"/>
        <v>272.73</v>
      </c>
      <c r="S19" s="34">
        <f t="shared" si="5"/>
        <v>511.29999999999995</v>
      </c>
      <c r="T19" s="34">
        <f t="shared" si="6"/>
        <v>3416</v>
      </c>
      <c r="V19" s="35">
        <f t="shared" si="7"/>
        <v>54813.599999999999</v>
      </c>
      <c r="X19" s="31">
        <v>53925</v>
      </c>
      <c r="Y19" s="31">
        <v>621</v>
      </c>
      <c r="Z19" s="36">
        <f t="shared" si="21"/>
        <v>55542.75</v>
      </c>
      <c r="AA19" s="36">
        <f t="shared" si="21"/>
        <v>639.63</v>
      </c>
      <c r="AB19" s="26">
        <f t="shared" si="22"/>
        <v>54546</v>
      </c>
      <c r="AC19" s="26">
        <f t="shared" si="28"/>
        <v>56182.380000000005</v>
      </c>
      <c r="AD19" s="31"/>
      <c r="AE19" s="32">
        <v>55542.75</v>
      </c>
      <c r="AF19" s="37">
        <v>55543</v>
      </c>
      <c r="AG19" s="37">
        <v>640</v>
      </c>
      <c r="AH19" s="37">
        <f t="shared" si="9"/>
        <v>56183</v>
      </c>
      <c r="AI19" s="38">
        <f t="shared" si="10"/>
        <v>4681.916666666667</v>
      </c>
      <c r="AJ19" s="39">
        <f t="shared" si="23"/>
        <v>280.91500000000002</v>
      </c>
      <c r="AL19" s="31">
        <v>56183</v>
      </c>
      <c r="AM19" s="37">
        <f t="shared" si="11"/>
        <v>57306.66</v>
      </c>
      <c r="AN19" s="40">
        <v>57307</v>
      </c>
      <c r="AO19" s="40">
        <f t="shared" si="12"/>
        <v>57880.07</v>
      </c>
      <c r="AP19" s="40">
        <v>57880</v>
      </c>
      <c r="AQ19" s="41">
        <f t="shared" si="24"/>
        <v>59037.599999999999</v>
      </c>
      <c r="AR19" s="40">
        <v>59040</v>
      </c>
      <c r="AS19" s="40">
        <v>59040</v>
      </c>
      <c r="AT19" s="41">
        <f t="shared" si="25"/>
        <v>61401.599999999999</v>
      </c>
      <c r="AU19" s="40">
        <v>61405</v>
      </c>
      <c r="AV19" s="42">
        <v>1200</v>
      </c>
      <c r="AW19" s="41">
        <f t="shared" si="26"/>
        <v>62605</v>
      </c>
      <c r="AX19" s="38">
        <f t="shared" si="13"/>
        <v>5217.083333333333</v>
      </c>
      <c r="AY19" s="39">
        <f t="shared" si="14"/>
        <v>313.02499999999998</v>
      </c>
      <c r="AZ19">
        <v>1375</v>
      </c>
      <c r="BA19" s="43">
        <f t="shared" si="15"/>
        <v>63980</v>
      </c>
      <c r="BC19" s="43">
        <f t="shared" si="16"/>
        <v>4724.93</v>
      </c>
      <c r="BF19" s="44">
        <f t="shared" si="27"/>
        <v>3565</v>
      </c>
      <c r="BG19" s="44">
        <f t="shared" si="17"/>
        <v>1203.4000000000015</v>
      </c>
    </row>
    <row r="20" spans="1:59" ht="21" customHeight="1" x14ac:dyDescent="0.25">
      <c r="A20" s="24" t="s">
        <v>37</v>
      </c>
      <c r="B20" s="25">
        <v>18</v>
      </c>
      <c r="C20" s="26">
        <v>51020</v>
      </c>
      <c r="D20" s="27">
        <v>110</v>
      </c>
      <c r="E20" s="26">
        <f t="shared" si="0"/>
        <v>51130</v>
      </c>
      <c r="F20" s="28">
        <f t="shared" si="1"/>
        <v>4260.833333333333</v>
      </c>
      <c r="G20" s="29">
        <f t="shared" si="2"/>
        <v>255.65</v>
      </c>
      <c r="H20" s="26"/>
      <c r="I20" s="27">
        <v>110</v>
      </c>
      <c r="J20" s="26">
        <v>51130</v>
      </c>
      <c r="K20" s="26">
        <v>53130</v>
      </c>
      <c r="L20" s="26">
        <f t="shared" si="18"/>
        <v>621.29999999999995</v>
      </c>
      <c r="M20" s="26">
        <f t="shared" si="19"/>
        <v>53926.95</v>
      </c>
      <c r="N20" s="31">
        <v>53925</v>
      </c>
      <c r="O20" s="31">
        <v>621</v>
      </c>
      <c r="P20" s="31">
        <f t="shared" si="3"/>
        <v>54546</v>
      </c>
      <c r="Q20" s="32">
        <f t="shared" si="4"/>
        <v>4545.5</v>
      </c>
      <c r="R20" s="33">
        <f t="shared" si="20"/>
        <v>272.73</v>
      </c>
      <c r="S20" s="34">
        <f t="shared" si="5"/>
        <v>511.29999999999995</v>
      </c>
      <c r="T20" s="34">
        <f t="shared" si="6"/>
        <v>3416</v>
      </c>
      <c r="V20" s="35">
        <f t="shared" si="7"/>
        <v>54813.599999999999</v>
      </c>
      <c r="X20" s="31">
        <v>53925</v>
      </c>
      <c r="Y20" s="31">
        <v>621</v>
      </c>
      <c r="Z20" s="36">
        <f t="shared" si="21"/>
        <v>55542.75</v>
      </c>
      <c r="AA20" s="36">
        <f t="shared" si="21"/>
        <v>639.63</v>
      </c>
      <c r="AB20" s="26">
        <f t="shared" si="22"/>
        <v>54546</v>
      </c>
      <c r="AC20" s="26">
        <f t="shared" si="28"/>
        <v>56182.380000000005</v>
      </c>
      <c r="AD20" s="31"/>
      <c r="AE20" s="32">
        <v>55542.75</v>
      </c>
      <c r="AF20" s="37">
        <v>55542</v>
      </c>
      <c r="AG20" s="37">
        <v>640</v>
      </c>
      <c r="AH20" s="37">
        <f t="shared" si="9"/>
        <v>56182</v>
      </c>
      <c r="AI20" s="38">
        <f t="shared" si="10"/>
        <v>4681.833333333333</v>
      </c>
      <c r="AJ20" s="39">
        <f t="shared" si="23"/>
        <v>280.91000000000003</v>
      </c>
      <c r="AL20" s="31">
        <v>56182</v>
      </c>
      <c r="AM20" s="37">
        <f t="shared" si="11"/>
        <v>57305.64</v>
      </c>
      <c r="AN20" s="40">
        <v>57306</v>
      </c>
      <c r="AO20" s="40">
        <f t="shared" si="12"/>
        <v>57879.06</v>
      </c>
      <c r="AP20" s="40">
        <v>57880</v>
      </c>
      <c r="AQ20" s="41">
        <f t="shared" si="24"/>
        <v>59037.599999999999</v>
      </c>
      <c r="AR20" s="40">
        <v>59040</v>
      </c>
      <c r="AS20" s="40">
        <v>59040</v>
      </c>
      <c r="AT20" s="41">
        <f t="shared" si="25"/>
        <v>61401.599999999999</v>
      </c>
      <c r="AU20" s="40">
        <v>61405</v>
      </c>
      <c r="AV20" s="42">
        <v>1200</v>
      </c>
      <c r="AW20" s="41">
        <f t="shared" si="26"/>
        <v>62605</v>
      </c>
      <c r="AX20" s="38">
        <f t="shared" si="13"/>
        <v>5217.083333333333</v>
      </c>
      <c r="AY20" s="39">
        <f t="shared" si="14"/>
        <v>313.02499999999998</v>
      </c>
      <c r="AZ20">
        <v>1375</v>
      </c>
      <c r="BA20" s="43">
        <f t="shared" si="15"/>
        <v>63980</v>
      </c>
      <c r="BC20" s="43">
        <f t="shared" si="16"/>
        <v>4725.9400000000023</v>
      </c>
      <c r="BF20" s="44">
        <f t="shared" si="27"/>
        <v>3565</v>
      </c>
      <c r="BG20" s="44">
        <f t="shared" si="17"/>
        <v>1203.4000000000015</v>
      </c>
    </row>
    <row r="21" spans="1:59" ht="21" customHeight="1" x14ac:dyDescent="0.25">
      <c r="A21" s="24" t="s">
        <v>37</v>
      </c>
      <c r="B21" s="25">
        <v>19</v>
      </c>
      <c r="C21" s="26">
        <v>51955</v>
      </c>
      <c r="D21" s="27">
        <v>110</v>
      </c>
      <c r="E21" s="26">
        <f t="shared" si="0"/>
        <v>52065</v>
      </c>
      <c r="F21" s="28">
        <f t="shared" si="1"/>
        <v>4338.75</v>
      </c>
      <c r="G21" s="29">
        <f t="shared" si="2"/>
        <v>260.32499999999999</v>
      </c>
      <c r="H21" s="26"/>
      <c r="I21" s="27">
        <v>110</v>
      </c>
      <c r="J21" s="26">
        <v>52065</v>
      </c>
      <c r="K21" s="26">
        <v>54105</v>
      </c>
      <c r="L21" s="26">
        <f t="shared" si="18"/>
        <v>630.65</v>
      </c>
      <c r="M21" s="26">
        <f t="shared" si="19"/>
        <v>54916.574999999997</v>
      </c>
      <c r="N21" s="31">
        <v>54915</v>
      </c>
      <c r="O21" s="31">
        <v>631</v>
      </c>
      <c r="P21" s="31">
        <f t="shared" si="3"/>
        <v>55546</v>
      </c>
      <c r="Q21" s="32">
        <f t="shared" si="4"/>
        <v>4628.833333333333</v>
      </c>
      <c r="R21" s="33">
        <f t="shared" si="20"/>
        <v>277.73</v>
      </c>
      <c r="S21" s="34">
        <f t="shared" si="5"/>
        <v>520.65</v>
      </c>
      <c r="T21" s="34">
        <f t="shared" si="6"/>
        <v>3481</v>
      </c>
      <c r="V21" s="35">
        <f t="shared" si="7"/>
        <v>55818.1</v>
      </c>
      <c r="X21" s="31">
        <v>54915</v>
      </c>
      <c r="Y21" s="31">
        <v>631</v>
      </c>
      <c r="Z21" s="36">
        <f t="shared" si="21"/>
        <v>56562.450000000004</v>
      </c>
      <c r="AA21" s="36">
        <f t="shared" si="21"/>
        <v>649.93000000000006</v>
      </c>
      <c r="AB21" s="26">
        <f t="shared" si="22"/>
        <v>55546</v>
      </c>
      <c r="AC21" s="26">
        <f t="shared" si="28"/>
        <v>57212.380000000005</v>
      </c>
      <c r="AD21" s="31"/>
      <c r="AE21" s="32">
        <v>56562.450000000004</v>
      </c>
      <c r="AF21" s="37">
        <v>56562</v>
      </c>
      <c r="AG21" s="37">
        <v>650</v>
      </c>
      <c r="AH21" s="37">
        <f t="shared" si="9"/>
        <v>57212</v>
      </c>
      <c r="AI21" s="38">
        <f t="shared" si="10"/>
        <v>4767.666666666667</v>
      </c>
      <c r="AJ21" s="39">
        <f t="shared" si="23"/>
        <v>286.06</v>
      </c>
      <c r="AL21" s="31">
        <v>57212</v>
      </c>
      <c r="AM21" s="37">
        <f t="shared" si="11"/>
        <v>58356.24</v>
      </c>
      <c r="AN21" s="40">
        <v>58356</v>
      </c>
      <c r="AO21" s="40">
        <f t="shared" si="12"/>
        <v>58939.56</v>
      </c>
      <c r="AP21" s="40">
        <v>58940</v>
      </c>
      <c r="AQ21" s="41">
        <f t="shared" si="24"/>
        <v>60118.8</v>
      </c>
      <c r="AR21" s="40">
        <v>60120</v>
      </c>
      <c r="AS21" s="40">
        <v>60120</v>
      </c>
      <c r="AT21" s="41">
        <f t="shared" si="25"/>
        <v>62524.800000000003</v>
      </c>
      <c r="AU21" s="40">
        <v>62525</v>
      </c>
      <c r="AV21" s="42">
        <v>1200</v>
      </c>
      <c r="AW21" s="41">
        <f t="shared" si="26"/>
        <v>63725</v>
      </c>
      <c r="AX21" s="38">
        <f t="shared" si="13"/>
        <v>5310.416666666667</v>
      </c>
      <c r="AY21" s="39">
        <f t="shared" si="14"/>
        <v>318.625</v>
      </c>
      <c r="AZ21">
        <v>1375</v>
      </c>
      <c r="BA21" s="43">
        <f t="shared" si="15"/>
        <v>65100</v>
      </c>
      <c r="BC21" s="43">
        <f t="shared" si="16"/>
        <v>4785.4400000000023</v>
      </c>
      <c r="BF21" s="44">
        <f t="shared" si="27"/>
        <v>3605</v>
      </c>
      <c r="BG21" s="44">
        <f t="shared" si="17"/>
        <v>1200.1999999999971</v>
      </c>
    </row>
    <row r="22" spans="1:59" ht="21" customHeight="1" x14ac:dyDescent="0.25">
      <c r="A22" s="24" t="s">
        <v>37</v>
      </c>
      <c r="B22" s="25" t="s">
        <v>38</v>
      </c>
      <c r="C22" s="26">
        <v>51955</v>
      </c>
      <c r="D22" s="27">
        <v>110</v>
      </c>
      <c r="E22" s="26">
        <f t="shared" ref="E22" si="29">SUM(C22:D22)</f>
        <v>52065</v>
      </c>
      <c r="F22" s="28">
        <f t="shared" ref="F22" si="30">SUM(E22/12)</f>
        <v>4338.75</v>
      </c>
      <c r="G22" s="29">
        <f t="shared" ref="G22" si="31">SUM(E22/200)</f>
        <v>260.32499999999999</v>
      </c>
      <c r="H22" s="26"/>
      <c r="I22" s="27">
        <v>110</v>
      </c>
      <c r="J22" s="26">
        <v>52065</v>
      </c>
      <c r="K22" s="26">
        <v>54105</v>
      </c>
      <c r="L22" s="26">
        <f t="shared" ref="L22" si="32">SUM(J22*0.01)+I22</f>
        <v>630.65</v>
      </c>
      <c r="M22" s="26">
        <f t="shared" ref="M22" si="33">SUM(K22*1.015)</f>
        <v>54916.574999999997</v>
      </c>
      <c r="N22" s="31">
        <v>54915</v>
      </c>
      <c r="O22" s="31">
        <v>631</v>
      </c>
      <c r="P22" s="31">
        <f t="shared" ref="P22" si="34">SUM(N22+O22)</f>
        <v>55546</v>
      </c>
      <c r="Q22" s="32">
        <f t="shared" si="4"/>
        <v>4628.833333333333</v>
      </c>
      <c r="R22" s="33">
        <f t="shared" ref="R22" si="35">SUM(P22/200)</f>
        <v>277.73</v>
      </c>
      <c r="S22" s="34">
        <f t="shared" ref="S22" si="36">SUM(L22-I22)</f>
        <v>520.65</v>
      </c>
      <c r="T22" s="34">
        <f t="shared" ref="T22" si="37">SUM(P22-E22)</f>
        <v>3481</v>
      </c>
      <c r="V22" s="35">
        <f t="shared" si="7"/>
        <v>55818.1</v>
      </c>
      <c r="X22" s="31">
        <v>54915</v>
      </c>
      <c r="Y22" s="31">
        <v>631</v>
      </c>
      <c r="Z22" s="36">
        <f t="shared" ref="Z22:AA22" si="38">SUM(X22*1.03)</f>
        <v>56562.450000000004</v>
      </c>
      <c r="AA22" s="36">
        <f t="shared" si="38"/>
        <v>649.93000000000006</v>
      </c>
      <c r="AB22" s="26">
        <f t="shared" si="22"/>
        <v>55546</v>
      </c>
      <c r="AC22" s="26">
        <f t="shared" ref="AC22" si="39">SUM(AB22*1.03)</f>
        <v>57212.380000000005</v>
      </c>
      <c r="AD22" s="31"/>
      <c r="AE22" s="32">
        <v>56562.450000000004</v>
      </c>
      <c r="AF22" s="37">
        <v>56562</v>
      </c>
      <c r="AG22" s="37">
        <v>650</v>
      </c>
      <c r="AH22" s="37">
        <f t="shared" si="9"/>
        <v>57212</v>
      </c>
      <c r="AI22" s="38">
        <f t="shared" si="10"/>
        <v>4767.666666666667</v>
      </c>
      <c r="AJ22" s="39">
        <f t="shared" ref="AJ22" si="40">SUM(AH22/200)</f>
        <v>286.06</v>
      </c>
      <c r="AL22" s="31">
        <v>57212</v>
      </c>
      <c r="AM22" s="37">
        <f t="shared" si="11"/>
        <v>58356.24</v>
      </c>
      <c r="AN22" s="40">
        <v>58356</v>
      </c>
      <c r="AO22" s="40">
        <f t="shared" si="12"/>
        <v>58939.56</v>
      </c>
      <c r="AP22" s="40">
        <v>58940</v>
      </c>
      <c r="AQ22" s="41">
        <f t="shared" si="24"/>
        <v>60118.8</v>
      </c>
      <c r="AR22" s="40">
        <v>60120</v>
      </c>
      <c r="AS22" s="40">
        <v>60120</v>
      </c>
      <c r="AT22" s="41">
        <f t="shared" si="25"/>
        <v>62524.800000000003</v>
      </c>
      <c r="AU22" s="40">
        <v>62525</v>
      </c>
      <c r="AV22" s="42">
        <v>1200</v>
      </c>
      <c r="AW22" s="41">
        <f t="shared" si="26"/>
        <v>63725</v>
      </c>
      <c r="AX22" s="38">
        <f t="shared" si="13"/>
        <v>5310.416666666667</v>
      </c>
      <c r="AY22" s="39">
        <f t="shared" si="14"/>
        <v>318.625</v>
      </c>
      <c r="AZ22">
        <v>1550</v>
      </c>
      <c r="BA22" s="43">
        <f t="shared" si="15"/>
        <v>65275</v>
      </c>
      <c r="BC22" s="43">
        <f t="shared" si="16"/>
        <v>4785.4400000000023</v>
      </c>
      <c r="BF22" s="44">
        <f t="shared" si="27"/>
        <v>3605</v>
      </c>
      <c r="BG22" s="44">
        <f t="shared" si="17"/>
        <v>1200.1999999999971</v>
      </c>
    </row>
    <row r="23" spans="1:59" ht="21" customHeight="1" x14ac:dyDescent="0.25">
      <c r="A23" s="24" t="s">
        <v>37</v>
      </c>
      <c r="B23" s="25" t="s">
        <v>39</v>
      </c>
      <c r="C23" s="26">
        <v>51955</v>
      </c>
      <c r="D23" s="27">
        <v>110</v>
      </c>
      <c r="E23" s="26">
        <f t="shared" si="0"/>
        <v>52065</v>
      </c>
      <c r="F23" s="28">
        <f t="shared" si="1"/>
        <v>4338.75</v>
      </c>
      <c r="G23" s="29">
        <f t="shared" si="2"/>
        <v>260.32499999999999</v>
      </c>
      <c r="H23" s="26"/>
      <c r="I23" s="27">
        <v>110</v>
      </c>
      <c r="J23" s="26">
        <v>52065</v>
      </c>
      <c r="K23" s="26">
        <v>54105</v>
      </c>
      <c r="L23" s="26">
        <f t="shared" si="18"/>
        <v>630.65</v>
      </c>
      <c r="M23" s="26">
        <f t="shared" si="19"/>
        <v>54916.574999999997</v>
      </c>
      <c r="N23" s="31">
        <v>54915</v>
      </c>
      <c r="O23" s="31">
        <v>631</v>
      </c>
      <c r="P23" s="31">
        <f t="shared" si="3"/>
        <v>55546</v>
      </c>
      <c r="Q23" s="32">
        <f t="shared" si="4"/>
        <v>4628.833333333333</v>
      </c>
      <c r="R23" s="33">
        <f t="shared" si="20"/>
        <v>277.73</v>
      </c>
      <c r="S23" s="34">
        <f t="shared" si="5"/>
        <v>520.65</v>
      </c>
      <c r="T23" s="34">
        <f t="shared" si="6"/>
        <v>3481</v>
      </c>
      <c r="V23" s="35">
        <f t="shared" si="7"/>
        <v>55818.1</v>
      </c>
      <c r="X23" s="31">
        <v>54915</v>
      </c>
      <c r="Y23" s="31">
        <v>631</v>
      </c>
      <c r="Z23" s="36">
        <f t="shared" si="21"/>
        <v>56562.450000000004</v>
      </c>
      <c r="AA23" s="36">
        <f t="shared" si="21"/>
        <v>649.93000000000006</v>
      </c>
      <c r="AB23" s="26">
        <f t="shared" si="22"/>
        <v>55546</v>
      </c>
      <c r="AC23" s="26">
        <f t="shared" si="28"/>
        <v>57212.380000000005</v>
      </c>
      <c r="AD23" s="31"/>
      <c r="AE23" s="32">
        <v>56562.450000000004</v>
      </c>
      <c r="AF23" s="37">
        <v>56562</v>
      </c>
      <c r="AG23" s="37">
        <v>650</v>
      </c>
      <c r="AH23" s="37">
        <f t="shared" si="9"/>
        <v>57212</v>
      </c>
      <c r="AI23" s="38">
        <f t="shared" si="10"/>
        <v>4767.666666666667</v>
      </c>
      <c r="AJ23" s="39">
        <f t="shared" si="23"/>
        <v>286.06</v>
      </c>
      <c r="AL23" s="31">
        <v>57212</v>
      </c>
      <c r="AM23" s="37">
        <f t="shared" si="11"/>
        <v>58356.24</v>
      </c>
      <c r="AN23" s="40">
        <v>58356</v>
      </c>
      <c r="AO23" s="40">
        <f t="shared" si="12"/>
        <v>58939.56</v>
      </c>
      <c r="AP23" s="40">
        <v>58940</v>
      </c>
      <c r="AQ23" s="41">
        <f t="shared" si="24"/>
        <v>60118.8</v>
      </c>
      <c r="AR23" s="40">
        <v>60120</v>
      </c>
      <c r="AS23" s="40">
        <v>60120</v>
      </c>
      <c r="AT23" s="41">
        <f t="shared" si="25"/>
        <v>62524.800000000003</v>
      </c>
      <c r="AU23" s="40">
        <v>62525</v>
      </c>
      <c r="AV23" s="42">
        <v>1200</v>
      </c>
      <c r="AW23" s="41">
        <f t="shared" si="26"/>
        <v>63725</v>
      </c>
      <c r="AX23" s="38">
        <f t="shared" si="13"/>
        <v>5310.416666666667</v>
      </c>
      <c r="AY23" s="39">
        <f t="shared" si="14"/>
        <v>318.625</v>
      </c>
      <c r="AZ23">
        <v>1700</v>
      </c>
      <c r="BA23" s="43">
        <f t="shared" si="15"/>
        <v>65425</v>
      </c>
      <c r="BC23" s="43">
        <f t="shared" si="16"/>
        <v>4785.4400000000023</v>
      </c>
      <c r="BF23" s="44">
        <f t="shared" si="27"/>
        <v>3605</v>
      </c>
      <c r="BG23" s="44">
        <f t="shared" si="17"/>
        <v>1200.1999999999971</v>
      </c>
    </row>
    <row r="24" spans="1:59" s="45" customFormat="1" ht="21" customHeight="1" x14ac:dyDescent="0.2">
      <c r="B24" s="46"/>
      <c r="C24" s="47"/>
      <c r="D24" s="44"/>
      <c r="E24" s="44"/>
      <c r="F24" s="48"/>
      <c r="G24" s="47"/>
      <c r="I24" s="44"/>
      <c r="J24" s="44"/>
      <c r="K24" s="47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8"/>
      <c r="AF24" s="44"/>
      <c r="AG24" s="44"/>
      <c r="AH24" s="44"/>
      <c r="AI24" s="44"/>
      <c r="AL24" s="44"/>
      <c r="AM24" s="44"/>
      <c r="AN24" s="49"/>
      <c r="AO24" s="49"/>
      <c r="AP24" s="49"/>
      <c r="AQ24" s="49"/>
      <c r="AR24" s="50"/>
      <c r="AS24" s="50">
        <f>SUM(AS2:AS23)</f>
        <v>1180610</v>
      </c>
      <c r="AT24" s="50">
        <f t="shared" ref="AT24:AW24" si="41">SUM(AT2:AT23)</f>
        <v>1227834.3999999999</v>
      </c>
      <c r="AU24" s="49">
        <f t="shared" si="41"/>
        <v>1227870</v>
      </c>
      <c r="AV24" s="51">
        <f>SUM(AV2:AV23)</f>
        <v>26400</v>
      </c>
      <c r="AW24" s="50">
        <f t="shared" si="41"/>
        <v>1254270</v>
      </c>
      <c r="AX24" s="49"/>
      <c r="AY24" s="49"/>
      <c r="AZ24" s="49"/>
      <c r="BA24" s="49"/>
      <c r="BB24" s="49"/>
      <c r="BC24" s="49"/>
      <c r="BF24" s="44">
        <f t="shared" si="27"/>
        <v>1254270</v>
      </c>
      <c r="BG24" s="44">
        <f t="shared" si="17"/>
        <v>26435.600000000093</v>
      </c>
    </row>
    <row r="25" spans="1:59" s="45" customFormat="1" ht="21" customHeight="1" x14ac:dyDescent="0.2">
      <c r="A25" s="84" t="s">
        <v>40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F25" s="44"/>
      <c r="BG25" s="44"/>
    </row>
    <row r="26" spans="1:59" s="52" customFormat="1" ht="21" customHeight="1" x14ac:dyDescent="0.25">
      <c r="B26" s="53"/>
      <c r="C26" s="54"/>
      <c r="D26" s="55"/>
      <c r="E26" s="55"/>
      <c r="F26" s="56"/>
      <c r="G26" s="54"/>
      <c r="I26" s="55"/>
      <c r="J26" s="55"/>
      <c r="K26" s="54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7"/>
      <c r="AF26" s="55"/>
      <c r="AG26" s="55"/>
      <c r="AH26" s="55"/>
      <c r="AI26" s="55"/>
      <c r="AL26" s="58"/>
      <c r="AM26" s="55"/>
      <c r="AN26" s="50"/>
      <c r="AO26" s="59"/>
      <c r="AP26" s="59"/>
      <c r="AQ26" s="60"/>
      <c r="AR26" s="59"/>
      <c r="AS26" s="59"/>
      <c r="AT26" s="60"/>
      <c r="AU26" s="59"/>
      <c r="AV26" s="61"/>
      <c r="AW26" s="60"/>
      <c r="AX26" s="62"/>
      <c r="AY26" s="62"/>
      <c r="AZ26"/>
      <c r="BA26"/>
      <c r="BB26"/>
      <c r="BC26"/>
      <c r="BF26" s="44"/>
      <c r="BG26" s="44"/>
    </row>
    <row r="27" spans="1:59" ht="21" customHeight="1" x14ac:dyDescent="0.25">
      <c r="A27" s="24" t="s">
        <v>41</v>
      </c>
      <c r="B27" s="25">
        <v>0</v>
      </c>
      <c r="C27" s="26">
        <v>36035</v>
      </c>
      <c r="D27" s="27">
        <v>110</v>
      </c>
      <c r="E27" s="26">
        <f t="shared" ref="E27:E48" si="42">SUM(C27:D27)</f>
        <v>36145</v>
      </c>
      <c r="F27" s="28">
        <f t="shared" ref="F27:F48" si="43">SUM(E27/12)</f>
        <v>3012.0833333333335</v>
      </c>
      <c r="G27" s="29">
        <f t="shared" ref="G27:G48" si="44">SUM(E27/200)</f>
        <v>180.72499999999999</v>
      </c>
      <c r="H27" s="30"/>
      <c r="I27" s="27">
        <v>110</v>
      </c>
      <c r="J27" s="26">
        <v>36145</v>
      </c>
      <c r="K27" s="26">
        <v>37525</v>
      </c>
      <c r="L27" s="26">
        <f t="shared" ref="L27:L48" si="45">SUM(J27*0.01)+I27</f>
        <v>471.45</v>
      </c>
      <c r="M27" s="26">
        <f t="shared" ref="M27:M48" si="46">SUM(K27*1.015)</f>
        <v>38087.874999999993</v>
      </c>
      <c r="N27" s="31">
        <v>38090</v>
      </c>
      <c r="O27" s="31">
        <v>471</v>
      </c>
      <c r="P27" s="31">
        <f t="shared" ref="P27:P48" si="47">SUM(N27+O27)</f>
        <v>38561</v>
      </c>
      <c r="Q27" s="32">
        <f t="shared" si="4"/>
        <v>3213.4166666666665</v>
      </c>
      <c r="R27" s="33">
        <f t="shared" ref="R27:R48" si="48">SUM(P27/200)</f>
        <v>192.80500000000001</v>
      </c>
      <c r="S27" s="34">
        <f t="shared" ref="S27:S48" si="49">SUM(L27-I27)</f>
        <v>361.45</v>
      </c>
      <c r="T27" s="34">
        <f t="shared" ref="T27:T48" si="50">SUM(P27-E27)</f>
        <v>2416</v>
      </c>
      <c r="V27" s="35">
        <f t="shared" ref="V27:V48" si="51">SUM(K27*1.02+O27)</f>
        <v>38746.5</v>
      </c>
      <c r="X27" s="31">
        <v>38090</v>
      </c>
      <c r="Y27" s="31">
        <v>471</v>
      </c>
      <c r="Z27" s="36">
        <f t="shared" ref="Z27:AA48" si="52">SUM(X27*1.03)</f>
        <v>39232.700000000004</v>
      </c>
      <c r="AA27" s="36">
        <f t="shared" si="52"/>
        <v>485.13</v>
      </c>
      <c r="AB27" s="26">
        <f t="shared" ref="AB27:AB48" si="53">+X27+Y27</f>
        <v>38561</v>
      </c>
      <c r="AC27" s="26">
        <f t="shared" ref="AC27:AC48" si="54">SUM(AB27*1.03)</f>
        <v>39717.83</v>
      </c>
      <c r="AD27" s="31"/>
      <c r="AE27" s="32">
        <v>39232.700000000004</v>
      </c>
      <c r="AF27" s="37">
        <v>39233</v>
      </c>
      <c r="AG27" s="37">
        <v>485</v>
      </c>
      <c r="AH27" s="37">
        <f t="shared" ref="AH27:AH48" si="55">SUM(AF27+AG27)</f>
        <v>39718</v>
      </c>
      <c r="AI27" s="38">
        <f t="shared" ref="AI27:AI48" si="56">SUM(AH27/12)</f>
        <v>3309.8333333333335</v>
      </c>
      <c r="AJ27" s="39">
        <f t="shared" ref="AJ27:AJ48" si="57">SUM(AH27/200)</f>
        <v>198.59</v>
      </c>
      <c r="AL27" s="31">
        <v>39718</v>
      </c>
      <c r="AM27" s="37">
        <f t="shared" ref="AM27:AM48" si="58">SUM(AL27*1.02)</f>
        <v>40512.36</v>
      </c>
      <c r="AN27" s="40">
        <v>40512</v>
      </c>
      <c r="AO27" s="40">
        <f t="shared" ref="AO27:AO48" si="59">AN27*1.01</f>
        <v>40917.120000000003</v>
      </c>
      <c r="AP27" s="40">
        <v>40920</v>
      </c>
      <c r="AQ27" s="41">
        <f t="shared" ref="AQ27:AQ48" si="60">AP27*1.02</f>
        <v>41738.400000000001</v>
      </c>
      <c r="AR27" s="40">
        <v>41740</v>
      </c>
      <c r="AS27" s="40">
        <v>41740</v>
      </c>
      <c r="AT27" s="41">
        <f t="shared" ref="AT27:AT48" si="61">+AS27*1.04</f>
        <v>43409.599999999999</v>
      </c>
      <c r="AU27" s="40">
        <v>43410</v>
      </c>
      <c r="AV27" s="42">
        <v>1200</v>
      </c>
      <c r="AW27" s="41">
        <f t="shared" ref="AW27:AW48" si="62">SUM(AU27:AV27)</f>
        <v>44610</v>
      </c>
      <c r="AX27" s="38">
        <f t="shared" ref="AX27:AX48" si="63">SUM(AW27/12)</f>
        <v>3717.5</v>
      </c>
      <c r="AY27" s="39">
        <f t="shared" ref="AY27:AY48" si="64">SUM(AW27/200)</f>
        <v>223.05</v>
      </c>
      <c r="AZ27">
        <v>975</v>
      </c>
      <c r="BA27" s="43">
        <f t="shared" ref="BA27:BA48" si="65">+AW27+AZ27</f>
        <v>45585</v>
      </c>
      <c r="BC27" s="43">
        <f t="shared" ref="BC27:BC48" si="66">AW27-AO27</f>
        <v>3692.8799999999974</v>
      </c>
      <c r="BF27" s="44">
        <f t="shared" ref="BF27:BF49" si="67">+AW27-AR27</f>
        <v>2870</v>
      </c>
      <c r="BG27" s="44">
        <f t="shared" ref="BG27:BG49" si="68">+AW27-AT27</f>
        <v>1200.4000000000015</v>
      </c>
    </row>
    <row r="28" spans="1:59" ht="21" customHeight="1" x14ac:dyDescent="0.25">
      <c r="A28" s="24" t="s">
        <v>41</v>
      </c>
      <c r="B28" s="25">
        <v>1</v>
      </c>
      <c r="C28" s="26">
        <v>36590</v>
      </c>
      <c r="D28" s="27">
        <v>625</v>
      </c>
      <c r="E28" s="26">
        <f t="shared" si="42"/>
        <v>37215</v>
      </c>
      <c r="F28" s="28">
        <f t="shared" si="43"/>
        <v>3101.25</v>
      </c>
      <c r="G28" s="29">
        <f t="shared" si="44"/>
        <v>186.07499999999999</v>
      </c>
      <c r="H28" s="26"/>
      <c r="I28" s="27">
        <v>625</v>
      </c>
      <c r="J28" s="26">
        <v>37215</v>
      </c>
      <c r="K28" s="26">
        <v>38105</v>
      </c>
      <c r="L28" s="26">
        <f t="shared" si="45"/>
        <v>997.15000000000009</v>
      </c>
      <c r="M28" s="26">
        <f t="shared" si="46"/>
        <v>38676.574999999997</v>
      </c>
      <c r="N28" s="31">
        <v>38675</v>
      </c>
      <c r="O28" s="31">
        <v>997</v>
      </c>
      <c r="P28" s="31">
        <f t="shared" si="47"/>
        <v>39672</v>
      </c>
      <c r="Q28" s="32">
        <f t="shared" si="4"/>
        <v>3306</v>
      </c>
      <c r="R28" s="33">
        <f t="shared" si="48"/>
        <v>198.36</v>
      </c>
      <c r="S28" s="34">
        <f t="shared" si="49"/>
        <v>372.15000000000009</v>
      </c>
      <c r="T28" s="34">
        <f t="shared" si="50"/>
        <v>2457</v>
      </c>
      <c r="V28" s="35">
        <f t="shared" si="51"/>
        <v>39864.1</v>
      </c>
      <c r="X28" s="31">
        <v>38675</v>
      </c>
      <c r="Y28" s="31">
        <v>997</v>
      </c>
      <c r="Z28" s="36">
        <f t="shared" si="52"/>
        <v>39835.25</v>
      </c>
      <c r="AA28" s="36">
        <f t="shared" si="52"/>
        <v>1026.9100000000001</v>
      </c>
      <c r="AB28" s="26">
        <f t="shared" si="53"/>
        <v>39672</v>
      </c>
      <c r="AC28" s="26">
        <f t="shared" si="54"/>
        <v>40862.160000000003</v>
      </c>
      <c r="AD28" s="31"/>
      <c r="AE28" s="32">
        <v>39835.25</v>
      </c>
      <c r="AF28" s="37">
        <v>39835</v>
      </c>
      <c r="AG28" s="37">
        <v>1027</v>
      </c>
      <c r="AH28" s="37">
        <f t="shared" si="55"/>
        <v>40862</v>
      </c>
      <c r="AI28" s="38">
        <f t="shared" si="56"/>
        <v>3405.1666666666665</v>
      </c>
      <c r="AJ28" s="39">
        <f t="shared" si="57"/>
        <v>204.31</v>
      </c>
      <c r="AL28" s="31">
        <v>40862</v>
      </c>
      <c r="AM28" s="37">
        <f t="shared" si="58"/>
        <v>41679.24</v>
      </c>
      <c r="AN28" s="40">
        <v>41679</v>
      </c>
      <c r="AO28" s="40">
        <f t="shared" si="59"/>
        <v>42095.79</v>
      </c>
      <c r="AP28" s="40">
        <v>42100</v>
      </c>
      <c r="AQ28" s="41">
        <f t="shared" si="60"/>
        <v>42942</v>
      </c>
      <c r="AR28" s="40">
        <v>42940</v>
      </c>
      <c r="AS28" s="40">
        <v>42940</v>
      </c>
      <c r="AT28" s="41">
        <f t="shared" si="61"/>
        <v>44657.599999999999</v>
      </c>
      <c r="AU28" s="40">
        <v>44660</v>
      </c>
      <c r="AV28" s="42">
        <v>1200</v>
      </c>
      <c r="AW28" s="41">
        <f t="shared" si="62"/>
        <v>45860</v>
      </c>
      <c r="AX28" s="38">
        <f t="shared" si="63"/>
        <v>3821.6666666666665</v>
      </c>
      <c r="AY28" s="39">
        <f t="shared" si="64"/>
        <v>229.3</v>
      </c>
      <c r="AZ28">
        <v>1075</v>
      </c>
      <c r="BA28" s="43">
        <f t="shared" si="65"/>
        <v>46935</v>
      </c>
      <c r="BC28" s="43">
        <f t="shared" si="66"/>
        <v>3764.2099999999991</v>
      </c>
      <c r="BF28" s="44">
        <f t="shared" si="67"/>
        <v>2920</v>
      </c>
      <c r="BG28" s="44">
        <f t="shared" si="68"/>
        <v>1202.4000000000015</v>
      </c>
    </row>
    <row r="29" spans="1:59" ht="21" customHeight="1" x14ac:dyDescent="0.25">
      <c r="A29" s="24" t="s">
        <v>41</v>
      </c>
      <c r="B29" s="25">
        <v>2</v>
      </c>
      <c r="C29" s="26">
        <v>36590</v>
      </c>
      <c r="D29" s="27">
        <v>765</v>
      </c>
      <c r="E29" s="26">
        <f t="shared" si="42"/>
        <v>37355</v>
      </c>
      <c r="F29" s="28">
        <f t="shared" si="43"/>
        <v>3112.9166666666665</v>
      </c>
      <c r="G29" s="29">
        <f t="shared" si="44"/>
        <v>186.77500000000001</v>
      </c>
      <c r="H29" s="26"/>
      <c r="I29" s="27">
        <v>765</v>
      </c>
      <c r="J29" s="26">
        <v>37355</v>
      </c>
      <c r="K29" s="26">
        <v>38105</v>
      </c>
      <c r="L29" s="26">
        <f t="shared" si="45"/>
        <v>1138.55</v>
      </c>
      <c r="M29" s="26">
        <f t="shared" si="46"/>
        <v>38676.574999999997</v>
      </c>
      <c r="N29" s="31">
        <v>38675</v>
      </c>
      <c r="O29" s="31">
        <v>1139</v>
      </c>
      <c r="P29" s="31">
        <f t="shared" si="47"/>
        <v>39814</v>
      </c>
      <c r="Q29" s="32">
        <f t="shared" si="4"/>
        <v>3317.8333333333335</v>
      </c>
      <c r="R29" s="33">
        <f t="shared" si="48"/>
        <v>199.07</v>
      </c>
      <c r="S29" s="34">
        <f t="shared" si="49"/>
        <v>373.54999999999995</v>
      </c>
      <c r="T29" s="34">
        <f t="shared" si="50"/>
        <v>2459</v>
      </c>
      <c r="V29" s="35">
        <f t="shared" si="51"/>
        <v>40006.1</v>
      </c>
      <c r="X29" s="31">
        <v>38675</v>
      </c>
      <c r="Y29" s="31">
        <v>1139</v>
      </c>
      <c r="Z29" s="36">
        <f t="shared" si="52"/>
        <v>39835.25</v>
      </c>
      <c r="AA29" s="36">
        <f t="shared" si="52"/>
        <v>1173.17</v>
      </c>
      <c r="AB29" s="26">
        <f t="shared" si="53"/>
        <v>39814</v>
      </c>
      <c r="AC29" s="26">
        <f t="shared" si="54"/>
        <v>41008.42</v>
      </c>
      <c r="AD29" s="31"/>
      <c r="AE29" s="32">
        <v>39835.25</v>
      </c>
      <c r="AF29" s="37">
        <v>39835</v>
      </c>
      <c r="AG29" s="37">
        <v>1173</v>
      </c>
      <c r="AH29" s="37">
        <f t="shared" si="55"/>
        <v>41008</v>
      </c>
      <c r="AI29" s="38">
        <f t="shared" si="56"/>
        <v>3417.3333333333335</v>
      </c>
      <c r="AJ29" s="39">
        <f t="shared" si="57"/>
        <v>205.04</v>
      </c>
      <c r="AL29" s="31">
        <v>41008</v>
      </c>
      <c r="AM29" s="37">
        <f t="shared" si="58"/>
        <v>41828.160000000003</v>
      </c>
      <c r="AN29" s="40">
        <v>41829</v>
      </c>
      <c r="AO29" s="40">
        <f t="shared" si="59"/>
        <v>42247.29</v>
      </c>
      <c r="AP29" s="40">
        <v>42250</v>
      </c>
      <c r="AQ29" s="41">
        <f t="shared" si="60"/>
        <v>43095</v>
      </c>
      <c r="AR29" s="40">
        <v>43095</v>
      </c>
      <c r="AS29" s="40">
        <v>43095</v>
      </c>
      <c r="AT29" s="41">
        <f t="shared" si="61"/>
        <v>44818.8</v>
      </c>
      <c r="AU29" s="40">
        <v>44820</v>
      </c>
      <c r="AV29" s="42">
        <v>1200</v>
      </c>
      <c r="AW29" s="41">
        <f t="shared" si="62"/>
        <v>46020</v>
      </c>
      <c r="AX29" s="38">
        <f t="shared" si="63"/>
        <v>3835</v>
      </c>
      <c r="AY29" s="39">
        <f t="shared" si="64"/>
        <v>230.1</v>
      </c>
      <c r="AZ29">
        <v>1075</v>
      </c>
      <c r="BA29" s="43">
        <f t="shared" si="65"/>
        <v>47095</v>
      </c>
      <c r="BC29" s="43">
        <f t="shared" si="66"/>
        <v>3772.7099999999991</v>
      </c>
      <c r="BF29" s="44">
        <f t="shared" si="67"/>
        <v>2925</v>
      </c>
      <c r="BG29" s="44">
        <f t="shared" si="68"/>
        <v>1201.1999999999971</v>
      </c>
    </row>
    <row r="30" spans="1:59" ht="21" customHeight="1" x14ac:dyDescent="0.25">
      <c r="A30" s="24" t="s">
        <v>41</v>
      </c>
      <c r="B30" s="25">
        <v>3</v>
      </c>
      <c r="C30" s="26">
        <v>37185</v>
      </c>
      <c r="D30" s="27">
        <v>370</v>
      </c>
      <c r="E30" s="26">
        <f t="shared" si="42"/>
        <v>37555</v>
      </c>
      <c r="F30" s="28">
        <f t="shared" si="43"/>
        <v>3129.5833333333335</v>
      </c>
      <c r="G30" s="29">
        <f t="shared" si="44"/>
        <v>187.77500000000001</v>
      </c>
      <c r="H30" s="26"/>
      <c r="I30" s="27">
        <v>370</v>
      </c>
      <c r="J30" s="26">
        <v>37555</v>
      </c>
      <c r="K30" s="26">
        <v>38725</v>
      </c>
      <c r="L30" s="26">
        <f t="shared" si="45"/>
        <v>745.55</v>
      </c>
      <c r="M30" s="26">
        <f t="shared" si="46"/>
        <v>39305.874999999993</v>
      </c>
      <c r="N30" s="31">
        <v>39305</v>
      </c>
      <c r="O30" s="31">
        <v>746</v>
      </c>
      <c r="P30" s="31">
        <f t="shared" si="47"/>
        <v>40051</v>
      </c>
      <c r="Q30" s="32">
        <f t="shared" si="4"/>
        <v>3337.5833333333335</v>
      </c>
      <c r="R30" s="33">
        <f t="shared" si="48"/>
        <v>200.255</v>
      </c>
      <c r="S30" s="34">
        <f t="shared" si="49"/>
        <v>375.54999999999995</v>
      </c>
      <c r="T30" s="34">
        <f t="shared" si="50"/>
        <v>2496</v>
      </c>
      <c r="V30" s="35">
        <f t="shared" si="51"/>
        <v>40245.5</v>
      </c>
      <c r="X30" s="31">
        <v>39305</v>
      </c>
      <c r="Y30" s="31">
        <v>746</v>
      </c>
      <c r="Z30" s="36">
        <f t="shared" si="52"/>
        <v>40484.15</v>
      </c>
      <c r="AA30" s="36">
        <f t="shared" si="52"/>
        <v>768.38</v>
      </c>
      <c r="AB30" s="26">
        <f t="shared" si="53"/>
        <v>40051</v>
      </c>
      <c r="AC30" s="26">
        <f t="shared" si="54"/>
        <v>41252.53</v>
      </c>
      <c r="AD30" s="31"/>
      <c r="AE30" s="32">
        <v>40484.15</v>
      </c>
      <c r="AF30" s="37">
        <v>40484</v>
      </c>
      <c r="AG30" s="37">
        <v>768</v>
      </c>
      <c r="AH30" s="37">
        <f t="shared" si="55"/>
        <v>41252</v>
      </c>
      <c r="AI30" s="38">
        <f t="shared" si="56"/>
        <v>3437.6666666666665</v>
      </c>
      <c r="AJ30" s="39">
        <f t="shared" si="57"/>
        <v>206.26</v>
      </c>
      <c r="AL30" s="31">
        <v>41252</v>
      </c>
      <c r="AM30" s="37">
        <f t="shared" si="58"/>
        <v>42077.04</v>
      </c>
      <c r="AN30" s="40">
        <v>42077</v>
      </c>
      <c r="AO30" s="40">
        <f t="shared" si="59"/>
        <v>42497.77</v>
      </c>
      <c r="AP30" s="40">
        <v>42500</v>
      </c>
      <c r="AQ30" s="41">
        <f t="shared" si="60"/>
        <v>43350</v>
      </c>
      <c r="AR30" s="40">
        <v>43350</v>
      </c>
      <c r="AS30" s="40">
        <v>43350</v>
      </c>
      <c r="AT30" s="41">
        <f t="shared" si="61"/>
        <v>45084</v>
      </c>
      <c r="AU30" s="40">
        <v>45085</v>
      </c>
      <c r="AV30" s="42">
        <v>1200</v>
      </c>
      <c r="AW30" s="41">
        <f t="shared" si="62"/>
        <v>46285</v>
      </c>
      <c r="AX30" s="38">
        <f t="shared" si="63"/>
        <v>3857.0833333333335</v>
      </c>
      <c r="AY30" s="39">
        <f t="shared" si="64"/>
        <v>231.42500000000001</v>
      </c>
      <c r="AZ30">
        <v>1075</v>
      </c>
      <c r="BA30" s="43">
        <f t="shared" si="65"/>
        <v>47360</v>
      </c>
      <c r="BC30" s="43">
        <f t="shared" si="66"/>
        <v>3787.2300000000032</v>
      </c>
      <c r="BF30" s="44">
        <f t="shared" si="67"/>
        <v>2935</v>
      </c>
      <c r="BG30" s="44">
        <f t="shared" si="68"/>
        <v>1201</v>
      </c>
    </row>
    <row r="31" spans="1:59" ht="21" customHeight="1" x14ac:dyDescent="0.25">
      <c r="A31" s="24" t="s">
        <v>41</v>
      </c>
      <c r="B31" s="25">
        <v>4</v>
      </c>
      <c r="C31" s="26">
        <v>37940</v>
      </c>
      <c r="D31" s="27">
        <v>110</v>
      </c>
      <c r="E31" s="26">
        <f t="shared" si="42"/>
        <v>38050</v>
      </c>
      <c r="F31" s="28">
        <f t="shared" si="43"/>
        <v>3170.8333333333335</v>
      </c>
      <c r="G31" s="29">
        <f t="shared" si="44"/>
        <v>190.25</v>
      </c>
      <c r="H31" s="26"/>
      <c r="I31" s="27">
        <v>110</v>
      </c>
      <c r="J31" s="26">
        <v>38050</v>
      </c>
      <c r="K31" s="26">
        <v>39510</v>
      </c>
      <c r="L31" s="26">
        <f t="shared" si="45"/>
        <v>490.5</v>
      </c>
      <c r="M31" s="26">
        <f t="shared" si="46"/>
        <v>40102.649999999994</v>
      </c>
      <c r="N31" s="31">
        <v>40105</v>
      </c>
      <c r="O31" s="31">
        <v>491</v>
      </c>
      <c r="P31" s="31">
        <f t="shared" si="47"/>
        <v>40596</v>
      </c>
      <c r="Q31" s="32">
        <f t="shared" si="4"/>
        <v>3383</v>
      </c>
      <c r="R31" s="33">
        <f t="shared" si="48"/>
        <v>202.98</v>
      </c>
      <c r="S31" s="34">
        <f t="shared" si="49"/>
        <v>380.5</v>
      </c>
      <c r="T31" s="34">
        <f t="shared" si="50"/>
        <v>2546</v>
      </c>
      <c r="V31" s="35">
        <f t="shared" si="51"/>
        <v>40791.199999999997</v>
      </c>
      <c r="X31" s="31">
        <v>40105</v>
      </c>
      <c r="Y31" s="31">
        <v>491</v>
      </c>
      <c r="Z31" s="36">
        <f t="shared" si="52"/>
        <v>41308.15</v>
      </c>
      <c r="AA31" s="36">
        <f t="shared" si="52"/>
        <v>505.73</v>
      </c>
      <c r="AB31" s="26">
        <f t="shared" si="53"/>
        <v>40596</v>
      </c>
      <c r="AC31" s="26">
        <f t="shared" si="54"/>
        <v>41813.880000000005</v>
      </c>
      <c r="AD31" s="31"/>
      <c r="AE31" s="32">
        <v>41308.15</v>
      </c>
      <c r="AF31" s="37">
        <v>41308</v>
      </c>
      <c r="AG31" s="37">
        <v>506</v>
      </c>
      <c r="AH31" s="37">
        <f t="shared" si="55"/>
        <v>41814</v>
      </c>
      <c r="AI31" s="38">
        <f t="shared" si="56"/>
        <v>3484.5</v>
      </c>
      <c r="AJ31" s="39">
        <f t="shared" si="57"/>
        <v>209.07</v>
      </c>
      <c r="AL31" s="31">
        <v>41814</v>
      </c>
      <c r="AM31" s="37">
        <f t="shared" si="58"/>
        <v>42650.28</v>
      </c>
      <c r="AN31" s="40">
        <v>42650</v>
      </c>
      <c r="AO31" s="40">
        <f t="shared" si="59"/>
        <v>43076.5</v>
      </c>
      <c r="AP31" s="40">
        <v>43080</v>
      </c>
      <c r="AQ31" s="41">
        <f t="shared" si="60"/>
        <v>43941.599999999999</v>
      </c>
      <c r="AR31" s="40">
        <v>43945</v>
      </c>
      <c r="AS31" s="40">
        <v>43945</v>
      </c>
      <c r="AT31" s="41">
        <f t="shared" si="61"/>
        <v>45702.8</v>
      </c>
      <c r="AU31" s="40">
        <v>45705</v>
      </c>
      <c r="AV31" s="42">
        <v>1200</v>
      </c>
      <c r="AW31" s="41">
        <f t="shared" si="62"/>
        <v>46905</v>
      </c>
      <c r="AX31" s="38">
        <f t="shared" si="63"/>
        <v>3908.75</v>
      </c>
      <c r="AY31" s="39">
        <f t="shared" si="64"/>
        <v>234.52500000000001</v>
      </c>
      <c r="AZ31">
        <v>1075</v>
      </c>
      <c r="BA31" s="43">
        <f t="shared" si="65"/>
        <v>47980</v>
      </c>
      <c r="BC31" s="43">
        <f t="shared" si="66"/>
        <v>3828.5</v>
      </c>
      <c r="BF31" s="44">
        <f t="shared" si="67"/>
        <v>2960</v>
      </c>
      <c r="BG31" s="44">
        <f t="shared" si="68"/>
        <v>1202.1999999999971</v>
      </c>
    </row>
    <row r="32" spans="1:59" ht="21" customHeight="1" x14ac:dyDescent="0.25">
      <c r="A32" s="24" t="s">
        <v>41</v>
      </c>
      <c r="B32" s="25">
        <v>5</v>
      </c>
      <c r="C32" s="26">
        <v>38735</v>
      </c>
      <c r="D32" s="27">
        <v>110</v>
      </c>
      <c r="E32" s="26">
        <f t="shared" si="42"/>
        <v>38845</v>
      </c>
      <c r="F32" s="28">
        <f t="shared" si="43"/>
        <v>3237.0833333333335</v>
      </c>
      <c r="G32" s="29">
        <f t="shared" si="44"/>
        <v>194.22499999999999</v>
      </c>
      <c r="H32" s="26"/>
      <c r="I32" s="27">
        <v>110</v>
      </c>
      <c r="J32" s="26">
        <v>38845</v>
      </c>
      <c r="K32" s="26">
        <v>40340</v>
      </c>
      <c r="L32" s="26">
        <f t="shared" si="45"/>
        <v>498.45</v>
      </c>
      <c r="M32" s="26">
        <f t="shared" si="46"/>
        <v>40945.1</v>
      </c>
      <c r="N32" s="31">
        <v>40945</v>
      </c>
      <c r="O32" s="31">
        <v>498</v>
      </c>
      <c r="P32" s="31">
        <f t="shared" si="47"/>
        <v>41443</v>
      </c>
      <c r="Q32" s="32">
        <f t="shared" si="4"/>
        <v>3453.5833333333335</v>
      </c>
      <c r="R32" s="33">
        <f t="shared" si="48"/>
        <v>207.215</v>
      </c>
      <c r="S32" s="34">
        <f t="shared" si="49"/>
        <v>388.45</v>
      </c>
      <c r="T32" s="34">
        <f t="shared" si="50"/>
        <v>2598</v>
      </c>
      <c r="V32" s="35">
        <f t="shared" si="51"/>
        <v>41644.800000000003</v>
      </c>
      <c r="X32" s="31">
        <v>40945</v>
      </c>
      <c r="Y32" s="31">
        <v>498</v>
      </c>
      <c r="Z32" s="36">
        <f t="shared" si="52"/>
        <v>42173.35</v>
      </c>
      <c r="AA32" s="36">
        <f t="shared" si="52"/>
        <v>512.94000000000005</v>
      </c>
      <c r="AB32" s="26">
        <f t="shared" si="53"/>
        <v>41443</v>
      </c>
      <c r="AC32" s="26">
        <f t="shared" si="54"/>
        <v>42686.29</v>
      </c>
      <c r="AD32" s="31"/>
      <c r="AE32" s="32">
        <v>42173.35</v>
      </c>
      <c r="AF32" s="37">
        <v>42173</v>
      </c>
      <c r="AG32" s="37">
        <v>513</v>
      </c>
      <c r="AH32" s="37">
        <f t="shared" si="55"/>
        <v>42686</v>
      </c>
      <c r="AI32" s="38">
        <f t="shared" si="56"/>
        <v>3557.1666666666665</v>
      </c>
      <c r="AJ32" s="39">
        <f t="shared" si="57"/>
        <v>213.43</v>
      </c>
      <c r="AL32" s="31">
        <v>42686</v>
      </c>
      <c r="AM32" s="37">
        <f t="shared" si="58"/>
        <v>43539.72</v>
      </c>
      <c r="AN32" s="40">
        <v>43540</v>
      </c>
      <c r="AO32" s="40">
        <f t="shared" si="59"/>
        <v>43975.4</v>
      </c>
      <c r="AP32" s="40">
        <v>43975</v>
      </c>
      <c r="AQ32" s="41">
        <f t="shared" si="60"/>
        <v>44854.5</v>
      </c>
      <c r="AR32" s="40">
        <v>44855</v>
      </c>
      <c r="AS32" s="40">
        <v>44855</v>
      </c>
      <c r="AT32" s="41">
        <f t="shared" si="61"/>
        <v>46649.200000000004</v>
      </c>
      <c r="AU32" s="40">
        <v>46650</v>
      </c>
      <c r="AV32" s="42">
        <v>1200</v>
      </c>
      <c r="AW32" s="41">
        <f t="shared" si="62"/>
        <v>47850</v>
      </c>
      <c r="AX32" s="38">
        <f t="shared" si="63"/>
        <v>3987.5</v>
      </c>
      <c r="AY32" s="39">
        <f t="shared" si="64"/>
        <v>239.25</v>
      </c>
      <c r="AZ32">
        <v>1175</v>
      </c>
      <c r="BA32" s="43">
        <f t="shared" si="65"/>
        <v>49025</v>
      </c>
      <c r="BC32" s="43">
        <f t="shared" si="66"/>
        <v>3874.5999999999985</v>
      </c>
      <c r="BF32" s="44">
        <f t="shared" si="67"/>
        <v>2995</v>
      </c>
      <c r="BG32" s="44">
        <f t="shared" si="68"/>
        <v>1200.7999999999956</v>
      </c>
    </row>
    <row r="33" spans="1:59" ht="21" customHeight="1" x14ac:dyDescent="0.25">
      <c r="A33" s="24" t="s">
        <v>41</v>
      </c>
      <c r="B33" s="25">
        <v>6</v>
      </c>
      <c r="C33" s="26">
        <v>39795</v>
      </c>
      <c r="D33" s="27">
        <v>110</v>
      </c>
      <c r="E33" s="26">
        <f t="shared" si="42"/>
        <v>39905</v>
      </c>
      <c r="F33" s="28">
        <f t="shared" si="43"/>
        <v>3325.4166666666665</v>
      </c>
      <c r="G33" s="29">
        <f t="shared" si="44"/>
        <v>199.52500000000001</v>
      </c>
      <c r="H33" s="26"/>
      <c r="I33" s="27">
        <v>110</v>
      </c>
      <c r="J33" s="26">
        <v>39905</v>
      </c>
      <c r="K33" s="26">
        <v>41440</v>
      </c>
      <c r="L33" s="26">
        <f t="shared" si="45"/>
        <v>509.05</v>
      </c>
      <c r="M33" s="26">
        <f t="shared" si="46"/>
        <v>42061.599999999999</v>
      </c>
      <c r="N33" s="31">
        <v>42060</v>
      </c>
      <c r="O33" s="31">
        <v>509</v>
      </c>
      <c r="P33" s="31">
        <f t="shared" si="47"/>
        <v>42569</v>
      </c>
      <c r="Q33" s="32">
        <f t="shared" si="4"/>
        <v>3547.4166666666665</v>
      </c>
      <c r="R33" s="33">
        <f t="shared" si="48"/>
        <v>212.845</v>
      </c>
      <c r="S33" s="34">
        <f t="shared" si="49"/>
        <v>399.05</v>
      </c>
      <c r="T33" s="34">
        <f t="shared" si="50"/>
        <v>2664</v>
      </c>
      <c r="V33" s="35">
        <f t="shared" si="51"/>
        <v>42777.8</v>
      </c>
      <c r="X33" s="31">
        <v>42060</v>
      </c>
      <c r="Y33" s="31">
        <v>509</v>
      </c>
      <c r="Z33" s="36">
        <f t="shared" si="52"/>
        <v>43321.8</v>
      </c>
      <c r="AA33" s="36">
        <f t="shared" si="52"/>
        <v>524.27</v>
      </c>
      <c r="AB33" s="26">
        <f t="shared" si="53"/>
        <v>42569</v>
      </c>
      <c r="AC33" s="26">
        <f t="shared" si="54"/>
        <v>43846.07</v>
      </c>
      <c r="AD33" s="31"/>
      <c r="AE33" s="32">
        <v>43321.8</v>
      </c>
      <c r="AF33" s="37">
        <v>43322</v>
      </c>
      <c r="AG33" s="37">
        <v>524</v>
      </c>
      <c r="AH33" s="37">
        <f t="shared" si="55"/>
        <v>43846</v>
      </c>
      <c r="AI33" s="38">
        <f t="shared" si="56"/>
        <v>3653.8333333333335</v>
      </c>
      <c r="AJ33" s="39">
        <f t="shared" si="57"/>
        <v>219.23</v>
      </c>
      <c r="AL33" s="31">
        <v>43846</v>
      </c>
      <c r="AM33" s="37">
        <f t="shared" si="58"/>
        <v>44722.92</v>
      </c>
      <c r="AN33" s="40">
        <v>44723</v>
      </c>
      <c r="AO33" s="40">
        <f t="shared" si="59"/>
        <v>45170.23</v>
      </c>
      <c r="AP33" s="40">
        <v>45170</v>
      </c>
      <c r="AQ33" s="41">
        <f t="shared" si="60"/>
        <v>46073.4</v>
      </c>
      <c r="AR33" s="40">
        <v>46075</v>
      </c>
      <c r="AS33" s="40">
        <v>46075</v>
      </c>
      <c r="AT33" s="41">
        <f t="shared" si="61"/>
        <v>47918</v>
      </c>
      <c r="AU33" s="40">
        <v>47920</v>
      </c>
      <c r="AV33" s="42">
        <v>1200</v>
      </c>
      <c r="AW33" s="41">
        <f t="shared" si="62"/>
        <v>49120</v>
      </c>
      <c r="AX33" s="38">
        <f t="shared" si="63"/>
        <v>4093.3333333333335</v>
      </c>
      <c r="AY33" s="39">
        <f t="shared" si="64"/>
        <v>245.6</v>
      </c>
      <c r="AZ33">
        <v>1175</v>
      </c>
      <c r="BA33" s="43">
        <f t="shared" si="65"/>
        <v>50295</v>
      </c>
      <c r="BC33" s="43">
        <f t="shared" si="66"/>
        <v>3949.7699999999968</v>
      </c>
      <c r="BF33" s="44">
        <f t="shared" si="67"/>
        <v>3045</v>
      </c>
      <c r="BG33" s="44">
        <f t="shared" si="68"/>
        <v>1202</v>
      </c>
    </row>
    <row r="34" spans="1:59" ht="21" customHeight="1" x14ac:dyDescent="0.25">
      <c r="A34" s="24" t="s">
        <v>41</v>
      </c>
      <c r="B34" s="25">
        <v>7</v>
      </c>
      <c r="C34" s="26">
        <v>40650</v>
      </c>
      <c r="D34" s="27">
        <v>110</v>
      </c>
      <c r="E34" s="26">
        <f t="shared" si="42"/>
        <v>40760</v>
      </c>
      <c r="F34" s="28">
        <f t="shared" si="43"/>
        <v>3396.6666666666665</v>
      </c>
      <c r="G34" s="29">
        <f t="shared" si="44"/>
        <v>203.8</v>
      </c>
      <c r="H34" s="26"/>
      <c r="I34" s="27">
        <v>110</v>
      </c>
      <c r="J34" s="26">
        <v>40760</v>
      </c>
      <c r="K34" s="26">
        <v>42330</v>
      </c>
      <c r="L34" s="26">
        <f t="shared" si="45"/>
        <v>517.6</v>
      </c>
      <c r="M34" s="26">
        <f t="shared" si="46"/>
        <v>42964.95</v>
      </c>
      <c r="N34" s="31">
        <v>42965</v>
      </c>
      <c r="O34" s="31">
        <v>518</v>
      </c>
      <c r="P34" s="31">
        <f t="shared" si="47"/>
        <v>43483</v>
      </c>
      <c r="Q34" s="32">
        <f t="shared" si="4"/>
        <v>3623.5833333333335</v>
      </c>
      <c r="R34" s="33">
        <f t="shared" si="48"/>
        <v>217.41499999999999</v>
      </c>
      <c r="S34" s="34">
        <f t="shared" si="49"/>
        <v>407.6</v>
      </c>
      <c r="T34" s="34">
        <f t="shared" si="50"/>
        <v>2723</v>
      </c>
      <c r="V34" s="35">
        <f t="shared" si="51"/>
        <v>43694.6</v>
      </c>
      <c r="X34" s="31">
        <v>42965</v>
      </c>
      <c r="Y34" s="31">
        <v>518</v>
      </c>
      <c r="Z34" s="36">
        <f t="shared" si="52"/>
        <v>44253.950000000004</v>
      </c>
      <c r="AA34" s="36">
        <f t="shared" si="52"/>
        <v>533.54</v>
      </c>
      <c r="AB34" s="26">
        <f t="shared" si="53"/>
        <v>43483</v>
      </c>
      <c r="AC34" s="26">
        <f t="shared" si="54"/>
        <v>44787.49</v>
      </c>
      <c r="AD34" s="31"/>
      <c r="AE34" s="32">
        <v>44253.950000000004</v>
      </c>
      <c r="AF34" s="37">
        <v>44254</v>
      </c>
      <c r="AG34" s="37">
        <v>534</v>
      </c>
      <c r="AH34" s="37">
        <f t="shared" si="55"/>
        <v>44788</v>
      </c>
      <c r="AI34" s="38">
        <f t="shared" si="56"/>
        <v>3732.3333333333335</v>
      </c>
      <c r="AJ34" s="39">
        <f t="shared" si="57"/>
        <v>223.94</v>
      </c>
      <c r="AL34" s="31">
        <v>44788</v>
      </c>
      <c r="AM34" s="37">
        <f t="shared" si="58"/>
        <v>45683.76</v>
      </c>
      <c r="AN34" s="40">
        <v>45684</v>
      </c>
      <c r="AO34" s="40">
        <f t="shared" si="59"/>
        <v>46140.840000000004</v>
      </c>
      <c r="AP34" s="40">
        <v>46145</v>
      </c>
      <c r="AQ34" s="41">
        <f t="shared" si="60"/>
        <v>47067.9</v>
      </c>
      <c r="AR34" s="40">
        <v>47070</v>
      </c>
      <c r="AS34" s="40">
        <v>47070</v>
      </c>
      <c r="AT34" s="41">
        <f t="shared" si="61"/>
        <v>48952.800000000003</v>
      </c>
      <c r="AU34" s="40">
        <v>48955</v>
      </c>
      <c r="AV34" s="42">
        <v>1200</v>
      </c>
      <c r="AW34" s="41">
        <f t="shared" si="62"/>
        <v>50155</v>
      </c>
      <c r="AX34" s="38">
        <f t="shared" si="63"/>
        <v>4179.583333333333</v>
      </c>
      <c r="AY34" s="39">
        <f t="shared" si="64"/>
        <v>250.77500000000001</v>
      </c>
      <c r="AZ34">
        <v>1175</v>
      </c>
      <c r="BA34" s="43">
        <f t="shared" si="65"/>
        <v>51330</v>
      </c>
      <c r="BC34" s="43">
        <f t="shared" si="66"/>
        <v>4014.1599999999962</v>
      </c>
      <c r="BF34" s="44">
        <f t="shared" si="67"/>
        <v>3085</v>
      </c>
      <c r="BG34" s="44">
        <f t="shared" si="68"/>
        <v>1202.1999999999971</v>
      </c>
    </row>
    <row r="35" spans="1:59" ht="21" customHeight="1" x14ac:dyDescent="0.25">
      <c r="A35" s="24" t="s">
        <v>41</v>
      </c>
      <c r="B35" s="25">
        <v>8</v>
      </c>
      <c r="C35" s="26">
        <v>41860</v>
      </c>
      <c r="D35" s="27">
        <v>110</v>
      </c>
      <c r="E35" s="26">
        <f t="shared" si="42"/>
        <v>41970</v>
      </c>
      <c r="F35" s="28">
        <f t="shared" si="43"/>
        <v>3497.5</v>
      </c>
      <c r="G35" s="29">
        <f t="shared" si="44"/>
        <v>209.85</v>
      </c>
      <c r="H35" s="26"/>
      <c r="I35" s="27">
        <v>110</v>
      </c>
      <c r="J35" s="26">
        <v>41970</v>
      </c>
      <c r="K35" s="26">
        <v>43595</v>
      </c>
      <c r="L35" s="26">
        <f t="shared" si="45"/>
        <v>529.70000000000005</v>
      </c>
      <c r="M35" s="26">
        <f t="shared" si="46"/>
        <v>44248.924999999996</v>
      </c>
      <c r="N35" s="31">
        <v>44250</v>
      </c>
      <c r="O35" s="31">
        <v>530</v>
      </c>
      <c r="P35" s="31">
        <f t="shared" si="47"/>
        <v>44780</v>
      </c>
      <c r="Q35" s="32">
        <f t="shared" si="4"/>
        <v>3731.6666666666665</v>
      </c>
      <c r="R35" s="33">
        <f t="shared" si="48"/>
        <v>223.9</v>
      </c>
      <c r="S35" s="34">
        <f t="shared" si="49"/>
        <v>419.70000000000005</v>
      </c>
      <c r="T35" s="34">
        <f t="shared" si="50"/>
        <v>2810</v>
      </c>
      <c r="V35" s="35">
        <f t="shared" si="51"/>
        <v>44996.9</v>
      </c>
      <c r="X35" s="31">
        <v>44250</v>
      </c>
      <c r="Y35" s="31">
        <v>530</v>
      </c>
      <c r="Z35" s="36">
        <f t="shared" si="52"/>
        <v>45577.5</v>
      </c>
      <c r="AA35" s="36">
        <f t="shared" si="52"/>
        <v>545.9</v>
      </c>
      <c r="AB35" s="26">
        <f t="shared" si="53"/>
        <v>44780</v>
      </c>
      <c r="AC35" s="26">
        <f t="shared" si="54"/>
        <v>46123.4</v>
      </c>
      <c r="AD35" s="31"/>
      <c r="AE35" s="32">
        <v>45577.5</v>
      </c>
      <c r="AF35" s="37">
        <v>45578</v>
      </c>
      <c r="AG35" s="37">
        <v>546</v>
      </c>
      <c r="AH35" s="37">
        <f t="shared" si="55"/>
        <v>46124</v>
      </c>
      <c r="AI35" s="38">
        <f t="shared" si="56"/>
        <v>3843.6666666666665</v>
      </c>
      <c r="AJ35" s="39">
        <f t="shared" si="57"/>
        <v>230.62</v>
      </c>
      <c r="AL35" s="31">
        <v>46124</v>
      </c>
      <c r="AM35" s="37">
        <f t="shared" si="58"/>
        <v>47046.48</v>
      </c>
      <c r="AN35" s="40">
        <v>47046</v>
      </c>
      <c r="AO35" s="40">
        <f t="shared" si="59"/>
        <v>47516.46</v>
      </c>
      <c r="AP35" s="40">
        <v>47520</v>
      </c>
      <c r="AQ35" s="41">
        <f t="shared" si="60"/>
        <v>48470.400000000001</v>
      </c>
      <c r="AR35" s="40">
        <v>48470</v>
      </c>
      <c r="AS35" s="40">
        <v>48470</v>
      </c>
      <c r="AT35" s="41">
        <f t="shared" si="61"/>
        <v>50408.800000000003</v>
      </c>
      <c r="AU35" s="40">
        <v>50410</v>
      </c>
      <c r="AV35" s="42">
        <v>1200</v>
      </c>
      <c r="AW35" s="41">
        <f t="shared" si="62"/>
        <v>51610</v>
      </c>
      <c r="AX35" s="38">
        <f t="shared" si="63"/>
        <v>4300.833333333333</v>
      </c>
      <c r="AY35" s="39">
        <f t="shared" si="64"/>
        <v>258.05</v>
      </c>
      <c r="AZ35">
        <v>1175</v>
      </c>
      <c r="BA35" s="43">
        <f t="shared" si="65"/>
        <v>52785</v>
      </c>
      <c r="BC35" s="43">
        <f t="shared" si="66"/>
        <v>4093.5400000000009</v>
      </c>
      <c r="BF35" s="44">
        <f t="shared" si="67"/>
        <v>3140</v>
      </c>
      <c r="BG35" s="44">
        <f t="shared" si="68"/>
        <v>1201.1999999999971</v>
      </c>
    </row>
    <row r="36" spans="1:59" ht="21" customHeight="1" x14ac:dyDescent="0.25">
      <c r="A36" s="24" t="s">
        <v>41</v>
      </c>
      <c r="B36" s="25">
        <v>9</v>
      </c>
      <c r="C36" s="26">
        <v>42770</v>
      </c>
      <c r="D36" s="27">
        <v>110</v>
      </c>
      <c r="E36" s="26">
        <f t="shared" si="42"/>
        <v>42880</v>
      </c>
      <c r="F36" s="28">
        <f t="shared" si="43"/>
        <v>3573.3333333333335</v>
      </c>
      <c r="G36" s="29">
        <f t="shared" si="44"/>
        <v>214.4</v>
      </c>
      <c r="H36" s="26"/>
      <c r="I36" s="27">
        <v>110</v>
      </c>
      <c r="J36" s="26">
        <v>42880</v>
      </c>
      <c r="K36" s="26">
        <v>44540</v>
      </c>
      <c r="L36" s="26">
        <f t="shared" si="45"/>
        <v>538.79999999999995</v>
      </c>
      <c r="M36" s="26">
        <f t="shared" si="46"/>
        <v>45208.1</v>
      </c>
      <c r="N36" s="31">
        <v>45210</v>
      </c>
      <c r="O36" s="31">
        <v>539</v>
      </c>
      <c r="P36" s="31">
        <f t="shared" si="47"/>
        <v>45749</v>
      </c>
      <c r="Q36" s="32">
        <f t="shared" si="4"/>
        <v>3812.4166666666665</v>
      </c>
      <c r="R36" s="33">
        <f t="shared" si="48"/>
        <v>228.745</v>
      </c>
      <c r="S36" s="34">
        <f t="shared" si="49"/>
        <v>428.79999999999995</v>
      </c>
      <c r="T36" s="34">
        <f t="shared" si="50"/>
        <v>2869</v>
      </c>
      <c r="V36" s="35">
        <f t="shared" si="51"/>
        <v>45969.8</v>
      </c>
      <c r="X36" s="31">
        <v>45210</v>
      </c>
      <c r="Y36" s="31">
        <v>539</v>
      </c>
      <c r="Z36" s="36">
        <f t="shared" si="52"/>
        <v>46566.3</v>
      </c>
      <c r="AA36" s="36">
        <f t="shared" si="52"/>
        <v>555.16999999999996</v>
      </c>
      <c r="AB36" s="26">
        <f t="shared" si="53"/>
        <v>45749</v>
      </c>
      <c r="AC36" s="26">
        <f t="shared" si="54"/>
        <v>47121.47</v>
      </c>
      <c r="AD36" s="31"/>
      <c r="AE36" s="32">
        <v>46566.3</v>
      </c>
      <c r="AF36" s="37">
        <v>46566</v>
      </c>
      <c r="AG36" s="37">
        <v>555</v>
      </c>
      <c r="AH36" s="37">
        <f t="shared" si="55"/>
        <v>47121</v>
      </c>
      <c r="AI36" s="38">
        <f t="shared" si="56"/>
        <v>3926.75</v>
      </c>
      <c r="AJ36" s="39">
        <f t="shared" si="57"/>
        <v>235.60499999999999</v>
      </c>
      <c r="AL36" s="31">
        <v>47121</v>
      </c>
      <c r="AM36" s="37">
        <f t="shared" si="58"/>
        <v>48063.42</v>
      </c>
      <c r="AN36" s="40">
        <v>48063</v>
      </c>
      <c r="AO36" s="40">
        <f t="shared" si="59"/>
        <v>48543.63</v>
      </c>
      <c r="AP36" s="40">
        <v>48545</v>
      </c>
      <c r="AQ36" s="41">
        <f t="shared" si="60"/>
        <v>49515.9</v>
      </c>
      <c r="AR36" s="40">
        <v>49520</v>
      </c>
      <c r="AS36" s="40">
        <v>49520</v>
      </c>
      <c r="AT36" s="41">
        <f t="shared" si="61"/>
        <v>51500.800000000003</v>
      </c>
      <c r="AU36" s="40">
        <v>51505</v>
      </c>
      <c r="AV36" s="42">
        <v>1200</v>
      </c>
      <c r="AW36" s="41">
        <f t="shared" si="62"/>
        <v>52705</v>
      </c>
      <c r="AX36" s="38">
        <f t="shared" si="63"/>
        <v>4392.083333333333</v>
      </c>
      <c r="AY36" s="39">
        <f t="shared" si="64"/>
        <v>263.52499999999998</v>
      </c>
      <c r="AZ36">
        <v>1175</v>
      </c>
      <c r="BA36" s="43">
        <f t="shared" si="65"/>
        <v>53880</v>
      </c>
      <c r="BC36" s="43">
        <f t="shared" si="66"/>
        <v>4161.3700000000026</v>
      </c>
      <c r="BF36" s="44">
        <f t="shared" si="67"/>
        <v>3185</v>
      </c>
      <c r="BG36" s="44">
        <f t="shared" si="68"/>
        <v>1204.1999999999971</v>
      </c>
    </row>
    <row r="37" spans="1:59" ht="21" customHeight="1" x14ac:dyDescent="0.25">
      <c r="A37" s="24" t="s">
        <v>41</v>
      </c>
      <c r="B37" s="25">
        <v>10</v>
      </c>
      <c r="C37" s="26">
        <v>42945</v>
      </c>
      <c r="D37" s="27">
        <v>110</v>
      </c>
      <c r="E37" s="26">
        <f t="shared" si="42"/>
        <v>43055</v>
      </c>
      <c r="F37" s="28">
        <f t="shared" si="43"/>
        <v>3587.9166666666665</v>
      </c>
      <c r="G37" s="29">
        <f t="shared" si="44"/>
        <v>215.27500000000001</v>
      </c>
      <c r="H37" s="26"/>
      <c r="I37" s="27">
        <v>110</v>
      </c>
      <c r="J37" s="26">
        <v>43055</v>
      </c>
      <c r="K37" s="26">
        <v>44720</v>
      </c>
      <c r="L37" s="26">
        <f t="shared" si="45"/>
        <v>540.54999999999995</v>
      </c>
      <c r="M37" s="26">
        <f t="shared" si="46"/>
        <v>45390.799999999996</v>
      </c>
      <c r="N37" s="31">
        <v>45390</v>
      </c>
      <c r="O37" s="31">
        <v>541</v>
      </c>
      <c r="P37" s="31">
        <f t="shared" si="47"/>
        <v>45931</v>
      </c>
      <c r="Q37" s="32">
        <f t="shared" si="4"/>
        <v>3827.5833333333335</v>
      </c>
      <c r="R37" s="33">
        <f t="shared" si="48"/>
        <v>229.655</v>
      </c>
      <c r="S37" s="34">
        <f t="shared" si="49"/>
        <v>430.54999999999995</v>
      </c>
      <c r="T37" s="34">
        <f t="shared" si="50"/>
        <v>2876</v>
      </c>
      <c r="V37" s="35">
        <f t="shared" si="51"/>
        <v>46155.4</v>
      </c>
      <c r="X37" s="31">
        <v>45390</v>
      </c>
      <c r="Y37" s="31">
        <v>541</v>
      </c>
      <c r="Z37" s="36">
        <f t="shared" si="52"/>
        <v>46751.700000000004</v>
      </c>
      <c r="AA37" s="36">
        <f t="shared" si="52"/>
        <v>557.23</v>
      </c>
      <c r="AB37" s="26">
        <f t="shared" si="53"/>
        <v>45931</v>
      </c>
      <c r="AC37" s="26">
        <f t="shared" si="54"/>
        <v>47308.93</v>
      </c>
      <c r="AD37" s="31"/>
      <c r="AE37" s="32">
        <v>46751.700000000004</v>
      </c>
      <c r="AF37" s="37">
        <v>46752</v>
      </c>
      <c r="AG37" s="37">
        <v>557</v>
      </c>
      <c r="AH37" s="37">
        <f t="shared" si="55"/>
        <v>47309</v>
      </c>
      <c r="AI37" s="38">
        <f t="shared" si="56"/>
        <v>3942.4166666666665</v>
      </c>
      <c r="AJ37" s="39">
        <f t="shared" si="57"/>
        <v>236.54499999999999</v>
      </c>
      <c r="AL37" s="31">
        <v>47309</v>
      </c>
      <c r="AM37" s="37">
        <f t="shared" si="58"/>
        <v>48255.18</v>
      </c>
      <c r="AN37" s="40">
        <v>48255</v>
      </c>
      <c r="AO37" s="40">
        <f t="shared" si="59"/>
        <v>48737.55</v>
      </c>
      <c r="AP37" s="40">
        <v>48740</v>
      </c>
      <c r="AQ37" s="41">
        <f t="shared" si="60"/>
        <v>49714.8</v>
      </c>
      <c r="AR37" s="40">
        <v>49715</v>
      </c>
      <c r="AS37" s="40">
        <v>49715</v>
      </c>
      <c r="AT37" s="41">
        <f t="shared" si="61"/>
        <v>51703.6</v>
      </c>
      <c r="AU37" s="40">
        <v>51705</v>
      </c>
      <c r="AV37" s="42">
        <v>1200</v>
      </c>
      <c r="AW37" s="41">
        <f t="shared" si="62"/>
        <v>52905</v>
      </c>
      <c r="AX37" s="38">
        <f t="shared" si="63"/>
        <v>4408.75</v>
      </c>
      <c r="AY37" s="39">
        <f t="shared" si="64"/>
        <v>264.52499999999998</v>
      </c>
      <c r="AZ37">
        <v>1275</v>
      </c>
      <c r="BA37" s="43">
        <f t="shared" si="65"/>
        <v>54180</v>
      </c>
      <c r="BC37" s="43">
        <f t="shared" si="66"/>
        <v>4167.4499999999971</v>
      </c>
      <c r="BF37" s="44">
        <f t="shared" si="67"/>
        <v>3190</v>
      </c>
      <c r="BG37" s="44">
        <f t="shared" si="68"/>
        <v>1201.4000000000015</v>
      </c>
    </row>
    <row r="38" spans="1:59" ht="21" customHeight="1" x14ac:dyDescent="0.25">
      <c r="A38" s="24" t="s">
        <v>41</v>
      </c>
      <c r="B38" s="25">
        <v>11</v>
      </c>
      <c r="C38" s="26">
        <v>43865</v>
      </c>
      <c r="D38" s="27">
        <v>110</v>
      </c>
      <c r="E38" s="26">
        <f t="shared" si="42"/>
        <v>43975</v>
      </c>
      <c r="F38" s="28">
        <f t="shared" si="43"/>
        <v>3664.5833333333335</v>
      </c>
      <c r="G38" s="29">
        <f t="shared" si="44"/>
        <v>219.875</v>
      </c>
      <c r="H38" s="26"/>
      <c r="I38" s="27">
        <v>110</v>
      </c>
      <c r="J38" s="26">
        <v>43975</v>
      </c>
      <c r="K38" s="26">
        <v>45680</v>
      </c>
      <c r="L38" s="26">
        <f t="shared" si="45"/>
        <v>549.75</v>
      </c>
      <c r="M38" s="26">
        <f t="shared" si="46"/>
        <v>46365.2</v>
      </c>
      <c r="N38" s="31">
        <v>46365</v>
      </c>
      <c r="O38" s="31">
        <v>550</v>
      </c>
      <c r="P38" s="31">
        <f t="shared" si="47"/>
        <v>46915</v>
      </c>
      <c r="Q38" s="32">
        <f t="shared" si="4"/>
        <v>3909.5833333333335</v>
      </c>
      <c r="R38" s="33">
        <f t="shared" si="48"/>
        <v>234.57499999999999</v>
      </c>
      <c r="S38" s="34">
        <f t="shared" si="49"/>
        <v>439.75</v>
      </c>
      <c r="T38" s="34">
        <f t="shared" si="50"/>
        <v>2940</v>
      </c>
      <c r="V38" s="35">
        <f t="shared" si="51"/>
        <v>47143.6</v>
      </c>
      <c r="X38" s="31">
        <v>46365</v>
      </c>
      <c r="Y38" s="31">
        <v>550</v>
      </c>
      <c r="Z38" s="36">
        <f t="shared" si="52"/>
        <v>47755.950000000004</v>
      </c>
      <c r="AA38" s="36">
        <f t="shared" si="52"/>
        <v>566.5</v>
      </c>
      <c r="AB38" s="26">
        <f t="shared" si="53"/>
        <v>46915</v>
      </c>
      <c r="AC38" s="26">
        <f t="shared" si="54"/>
        <v>48322.450000000004</v>
      </c>
      <c r="AD38" s="31"/>
      <c r="AE38" s="32">
        <v>47755.950000000004</v>
      </c>
      <c r="AF38" s="37">
        <v>47756</v>
      </c>
      <c r="AG38" s="37">
        <v>567</v>
      </c>
      <c r="AH38" s="37">
        <f t="shared" si="55"/>
        <v>48323</v>
      </c>
      <c r="AI38" s="38">
        <f t="shared" si="56"/>
        <v>4026.9166666666665</v>
      </c>
      <c r="AJ38" s="39">
        <f t="shared" si="57"/>
        <v>241.61500000000001</v>
      </c>
      <c r="AL38" s="31">
        <v>48323</v>
      </c>
      <c r="AM38" s="37">
        <f t="shared" si="58"/>
        <v>49289.46</v>
      </c>
      <c r="AN38" s="40">
        <v>49289</v>
      </c>
      <c r="AO38" s="40">
        <f t="shared" si="59"/>
        <v>49781.89</v>
      </c>
      <c r="AP38" s="40">
        <v>49785</v>
      </c>
      <c r="AQ38" s="41">
        <f t="shared" si="60"/>
        <v>50780.700000000004</v>
      </c>
      <c r="AR38" s="40">
        <v>50785</v>
      </c>
      <c r="AS38" s="40">
        <v>50785</v>
      </c>
      <c r="AT38" s="41">
        <f t="shared" si="61"/>
        <v>52816.4</v>
      </c>
      <c r="AU38" s="40">
        <v>52820</v>
      </c>
      <c r="AV38" s="42">
        <v>1200</v>
      </c>
      <c r="AW38" s="41">
        <f t="shared" si="62"/>
        <v>54020</v>
      </c>
      <c r="AX38" s="38">
        <f t="shared" si="63"/>
        <v>4501.666666666667</v>
      </c>
      <c r="AY38" s="39">
        <f t="shared" si="64"/>
        <v>270.10000000000002</v>
      </c>
      <c r="AZ38">
        <v>1275</v>
      </c>
      <c r="BA38" s="43">
        <f t="shared" si="65"/>
        <v>55295</v>
      </c>
      <c r="BC38" s="43">
        <f t="shared" si="66"/>
        <v>4238.1100000000006</v>
      </c>
      <c r="BF38" s="44">
        <f t="shared" si="67"/>
        <v>3235</v>
      </c>
      <c r="BG38" s="44">
        <f t="shared" si="68"/>
        <v>1203.5999999999985</v>
      </c>
    </row>
    <row r="39" spans="1:59" ht="21" customHeight="1" x14ac:dyDescent="0.25">
      <c r="A39" s="24" t="s">
        <v>41</v>
      </c>
      <c r="B39" s="25">
        <v>12</v>
      </c>
      <c r="C39" s="26">
        <v>44050</v>
      </c>
      <c r="D39" s="27">
        <v>110</v>
      </c>
      <c r="E39" s="26">
        <f t="shared" si="42"/>
        <v>44160</v>
      </c>
      <c r="F39" s="28">
        <f t="shared" si="43"/>
        <v>3680</v>
      </c>
      <c r="G39" s="29">
        <f t="shared" si="44"/>
        <v>220.8</v>
      </c>
      <c r="H39" s="26"/>
      <c r="I39" s="27">
        <v>110</v>
      </c>
      <c r="J39" s="26">
        <v>44160</v>
      </c>
      <c r="K39" s="26">
        <v>45875</v>
      </c>
      <c r="L39" s="26">
        <f t="shared" si="45"/>
        <v>551.6</v>
      </c>
      <c r="M39" s="26">
        <f t="shared" si="46"/>
        <v>46563.124999999993</v>
      </c>
      <c r="N39" s="31">
        <v>46565</v>
      </c>
      <c r="O39" s="31">
        <v>552</v>
      </c>
      <c r="P39" s="31">
        <f t="shared" si="47"/>
        <v>47117</v>
      </c>
      <c r="Q39" s="32">
        <f t="shared" si="4"/>
        <v>3926.4166666666665</v>
      </c>
      <c r="R39" s="33">
        <f t="shared" si="48"/>
        <v>235.58500000000001</v>
      </c>
      <c r="S39" s="34">
        <f t="shared" si="49"/>
        <v>441.6</v>
      </c>
      <c r="T39" s="34">
        <f t="shared" si="50"/>
        <v>2957</v>
      </c>
      <c r="V39" s="35">
        <f t="shared" si="51"/>
        <v>47344.5</v>
      </c>
      <c r="X39" s="31">
        <v>46565</v>
      </c>
      <c r="Y39" s="31">
        <v>552</v>
      </c>
      <c r="Z39" s="36">
        <f t="shared" si="52"/>
        <v>47961.950000000004</v>
      </c>
      <c r="AA39" s="36">
        <f t="shared" si="52"/>
        <v>568.56000000000006</v>
      </c>
      <c r="AB39" s="26">
        <f t="shared" si="53"/>
        <v>47117</v>
      </c>
      <c r="AC39" s="26">
        <f t="shared" si="54"/>
        <v>48530.51</v>
      </c>
      <c r="AD39" s="31"/>
      <c r="AE39" s="32">
        <v>47961.950000000004</v>
      </c>
      <c r="AF39" s="37">
        <v>47962</v>
      </c>
      <c r="AG39" s="37">
        <v>569</v>
      </c>
      <c r="AH39" s="37">
        <f t="shared" si="55"/>
        <v>48531</v>
      </c>
      <c r="AI39" s="38">
        <f t="shared" si="56"/>
        <v>4044.25</v>
      </c>
      <c r="AJ39" s="39">
        <f t="shared" si="57"/>
        <v>242.655</v>
      </c>
      <c r="AL39" s="31">
        <v>48531</v>
      </c>
      <c r="AM39" s="37">
        <f t="shared" si="58"/>
        <v>49501.62</v>
      </c>
      <c r="AN39" s="40">
        <v>49502</v>
      </c>
      <c r="AO39" s="40">
        <f t="shared" si="59"/>
        <v>49997.020000000004</v>
      </c>
      <c r="AP39" s="40">
        <v>50000</v>
      </c>
      <c r="AQ39" s="41">
        <f t="shared" si="60"/>
        <v>51000</v>
      </c>
      <c r="AR39" s="40">
        <v>51000</v>
      </c>
      <c r="AS39" s="40">
        <v>51000</v>
      </c>
      <c r="AT39" s="41">
        <f t="shared" si="61"/>
        <v>53040</v>
      </c>
      <c r="AU39" s="40">
        <v>53040</v>
      </c>
      <c r="AV39" s="42">
        <v>1200</v>
      </c>
      <c r="AW39" s="41">
        <f t="shared" si="62"/>
        <v>54240</v>
      </c>
      <c r="AX39" s="38">
        <f t="shared" si="63"/>
        <v>4520</v>
      </c>
      <c r="AY39" s="39">
        <f t="shared" si="64"/>
        <v>271.2</v>
      </c>
      <c r="AZ39">
        <v>1275</v>
      </c>
      <c r="BA39" s="43">
        <f t="shared" si="65"/>
        <v>55515</v>
      </c>
      <c r="BC39" s="43">
        <f t="shared" si="66"/>
        <v>4242.9799999999959</v>
      </c>
      <c r="BF39" s="44">
        <f t="shared" si="67"/>
        <v>3240</v>
      </c>
      <c r="BG39" s="44">
        <f t="shared" si="68"/>
        <v>1200</v>
      </c>
    </row>
    <row r="40" spans="1:59" ht="21" customHeight="1" x14ac:dyDescent="0.25">
      <c r="A40" s="24" t="s">
        <v>41</v>
      </c>
      <c r="B40" s="25">
        <v>13</v>
      </c>
      <c r="C40" s="26">
        <v>44990</v>
      </c>
      <c r="D40" s="27">
        <v>110</v>
      </c>
      <c r="E40" s="26">
        <f t="shared" si="42"/>
        <v>45100</v>
      </c>
      <c r="F40" s="28">
        <f t="shared" si="43"/>
        <v>3758.3333333333335</v>
      </c>
      <c r="G40" s="29">
        <f t="shared" si="44"/>
        <v>225.5</v>
      </c>
      <c r="H40" s="26"/>
      <c r="I40" s="27">
        <v>110</v>
      </c>
      <c r="J40" s="26">
        <v>45100</v>
      </c>
      <c r="K40" s="26">
        <v>46855</v>
      </c>
      <c r="L40" s="26">
        <f t="shared" si="45"/>
        <v>561</v>
      </c>
      <c r="M40" s="26">
        <f t="shared" si="46"/>
        <v>47557.824999999997</v>
      </c>
      <c r="N40" s="31">
        <v>47560</v>
      </c>
      <c r="O40" s="31">
        <v>561</v>
      </c>
      <c r="P40" s="31">
        <f t="shared" si="47"/>
        <v>48121</v>
      </c>
      <c r="Q40" s="32">
        <f t="shared" si="4"/>
        <v>4010.0833333333335</v>
      </c>
      <c r="R40" s="33">
        <f t="shared" si="48"/>
        <v>240.60499999999999</v>
      </c>
      <c r="S40" s="34">
        <f t="shared" si="49"/>
        <v>451</v>
      </c>
      <c r="T40" s="34">
        <f t="shared" si="50"/>
        <v>3021</v>
      </c>
      <c r="V40" s="35">
        <f t="shared" si="51"/>
        <v>48353.1</v>
      </c>
      <c r="X40" s="31">
        <v>47560</v>
      </c>
      <c r="Y40" s="31">
        <v>561</v>
      </c>
      <c r="Z40" s="36">
        <f t="shared" si="52"/>
        <v>48986.8</v>
      </c>
      <c r="AA40" s="36">
        <f t="shared" si="52"/>
        <v>577.83000000000004</v>
      </c>
      <c r="AB40" s="26">
        <f t="shared" si="53"/>
        <v>48121</v>
      </c>
      <c r="AC40" s="26">
        <f t="shared" si="54"/>
        <v>49564.630000000005</v>
      </c>
      <c r="AD40" s="31"/>
      <c r="AE40" s="32">
        <v>48986.8</v>
      </c>
      <c r="AF40" s="37">
        <v>48987</v>
      </c>
      <c r="AG40" s="37">
        <v>578</v>
      </c>
      <c r="AH40" s="37">
        <f t="shared" si="55"/>
        <v>49565</v>
      </c>
      <c r="AI40" s="38">
        <f t="shared" si="56"/>
        <v>4130.416666666667</v>
      </c>
      <c r="AJ40" s="39">
        <f t="shared" si="57"/>
        <v>247.82499999999999</v>
      </c>
      <c r="AL40" s="31">
        <v>49565</v>
      </c>
      <c r="AM40" s="37">
        <f t="shared" si="58"/>
        <v>50556.3</v>
      </c>
      <c r="AN40" s="40">
        <v>50556</v>
      </c>
      <c r="AO40" s="40">
        <f t="shared" si="59"/>
        <v>51061.56</v>
      </c>
      <c r="AP40" s="40">
        <v>51065</v>
      </c>
      <c r="AQ40" s="41">
        <f t="shared" si="60"/>
        <v>52086.3</v>
      </c>
      <c r="AR40" s="40">
        <v>52090</v>
      </c>
      <c r="AS40" s="40">
        <v>52090</v>
      </c>
      <c r="AT40" s="41">
        <f t="shared" si="61"/>
        <v>54173.599999999999</v>
      </c>
      <c r="AU40" s="40">
        <v>54175</v>
      </c>
      <c r="AV40" s="42">
        <v>1200</v>
      </c>
      <c r="AW40" s="41">
        <f t="shared" si="62"/>
        <v>55375</v>
      </c>
      <c r="AX40" s="38">
        <f t="shared" si="63"/>
        <v>4614.583333333333</v>
      </c>
      <c r="AY40" s="39">
        <f t="shared" si="64"/>
        <v>276.875</v>
      </c>
      <c r="AZ40">
        <v>1275</v>
      </c>
      <c r="BA40" s="43">
        <f t="shared" si="65"/>
        <v>56650</v>
      </c>
      <c r="BC40" s="43">
        <f t="shared" si="66"/>
        <v>4313.4400000000023</v>
      </c>
      <c r="BF40" s="44">
        <f t="shared" si="67"/>
        <v>3285</v>
      </c>
      <c r="BG40" s="44">
        <f t="shared" si="68"/>
        <v>1201.4000000000015</v>
      </c>
    </row>
    <row r="41" spans="1:59" ht="21" customHeight="1" x14ac:dyDescent="0.25">
      <c r="A41" s="24" t="s">
        <v>41</v>
      </c>
      <c r="B41" s="25">
        <v>14</v>
      </c>
      <c r="C41" s="26">
        <v>45175</v>
      </c>
      <c r="D41" s="27">
        <v>110</v>
      </c>
      <c r="E41" s="26">
        <f t="shared" si="42"/>
        <v>45285</v>
      </c>
      <c r="F41" s="28">
        <f t="shared" si="43"/>
        <v>3773.75</v>
      </c>
      <c r="G41" s="29">
        <f t="shared" si="44"/>
        <v>226.42500000000001</v>
      </c>
      <c r="H41" s="26"/>
      <c r="I41" s="27">
        <v>110</v>
      </c>
      <c r="J41" s="26">
        <v>45285</v>
      </c>
      <c r="K41" s="26">
        <v>47045</v>
      </c>
      <c r="L41" s="26">
        <f t="shared" si="45"/>
        <v>562.85</v>
      </c>
      <c r="M41" s="26">
        <f t="shared" si="46"/>
        <v>47750.674999999996</v>
      </c>
      <c r="N41" s="31">
        <v>47750</v>
      </c>
      <c r="O41" s="31">
        <v>563</v>
      </c>
      <c r="P41" s="31">
        <f t="shared" si="47"/>
        <v>48313</v>
      </c>
      <c r="Q41" s="32">
        <f t="shared" si="4"/>
        <v>4026.0833333333335</v>
      </c>
      <c r="R41" s="33">
        <f t="shared" si="48"/>
        <v>241.565</v>
      </c>
      <c r="S41" s="34">
        <f t="shared" si="49"/>
        <v>452.85</v>
      </c>
      <c r="T41" s="34">
        <f t="shared" si="50"/>
        <v>3028</v>
      </c>
      <c r="V41" s="35">
        <f t="shared" si="51"/>
        <v>48548.9</v>
      </c>
      <c r="X41" s="31">
        <v>47750</v>
      </c>
      <c r="Y41" s="31">
        <v>563</v>
      </c>
      <c r="Z41" s="36">
        <f t="shared" si="52"/>
        <v>49182.5</v>
      </c>
      <c r="AA41" s="36">
        <f t="shared" si="52"/>
        <v>579.89</v>
      </c>
      <c r="AB41" s="26">
        <f t="shared" si="53"/>
        <v>48313</v>
      </c>
      <c r="AC41" s="26">
        <f t="shared" si="54"/>
        <v>49762.39</v>
      </c>
      <c r="AD41" s="31"/>
      <c r="AE41" s="32">
        <v>49182.5</v>
      </c>
      <c r="AF41" s="37">
        <v>49183</v>
      </c>
      <c r="AG41" s="37">
        <v>580</v>
      </c>
      <c r="AH41" s="37">
        <f t="shared" si="55"/>
        <v>49763</v>
      </c>
      <c r="AI41" s="38">
        <f t="shared" si="56"/>
        <v>4146.916666666667</v>
      </c>
      <c r="AJ41" s="39">
        <f t="shared" si="57"/>
        <v>248.815</v>
      </c>
      <c r="AL41" s="31">
        <v>49763</v>
      </c>
      <c r="AM41" s="37">
        <f t="shared" si="58"/>
        <v>50758.26</v>
      </c>
      <c r="AN41" s="40">
        <v>50758</v>
      </c>
      <c r="AO41" s="40">
        <f t="shared" si="59"/>
        <v>51265.58</v>
      </c>
      <c r="AP41" s="40">
        <v>51270</v>
      </c>
      <c r="AQ41" s="41">
        <f t="shared" si="60"/>
        <v>52295.4</v>
      </c>
      <c r="AR41" s="40">
        <v>52295</v>
      </c>
      <c r="AS41" s="40">
        <v>52295</v>
      </c>
      <c r="AT41" s="41">
        <f t="shared" si="61"/>
        <v>54386.8</v>
      </c>
      <c r="AU41" s="40">
        <v>54390</v>
      </c>
      <c r="AV41" s="42">
        <v>1200</v>
      </c>
      <c r="AW41" s="41">
        <f t="shared" si="62"/>
        <v>55590</v>
      </c>
      <c r="AX41" s="38">
        <f t="shared" si="63"/>
        <v>4632.5</v>
      </c>
      <c r="AY41" s="39">
        <f t="shared" si="64"/>
        <v>277.95</v>
      </c>
      <c r="AZ41">
        <v>1275</v>
      </c>
      <c r="BA41" s="43">
        <f t="shared" si="65"/>
        <v>56865</v>
      </c>
      <c r="BC41" s="43">
        <f t="shared" si="66"/>
        <v>4324.4199999999983</v>
      </c>
      <c r="BF41" s="44">
        <f t="shared" si="67"/>
        <v>3295</v>
      </c>
      <c r="BG41" s="44">
        <f t="shared" si="68"/>
        <v>1203.1999999999971</v>
      </c>
    </row>
    <row r="42" spans="1:59" ht="21" customHeight="1" x14ac:dyDescent="0.25">
      <c r="A42" s="24" t="s">
        <v>41</v>
      </c>
      <c r="B42" s="25">
        <v>15</v>
      </c>
      <c r="C42" s="26">
        <v>46150</v>
      </c>
      <c r="D42" s="27">
        <v>110</v>
      </c>
      <c r="E42" s="26">
        <f t="shared" si="42"/>
        <v>46260</v>
      </c>
      <c r="F42" s="28">
        <f t="shared" si="43"/>
        <v>3855</v>
      </c>
      <c r="G42" s="29">
        <f t="shared" si="44"/>
        <v>231.3</v>
      </c>
      <c r="H42" s="26"/>
      <c r="I42" s="27">
        <v>110</v>
      </c>
      <c r="J42" s="26">
        <v>46260</v>
      </c>
      <c r="K42" s="26">
        <v>48060</v>
      </c>
      <c r="L42" s="26">
        <f t="shared" si="45"/>
        <v>572.6</v>
      </c>
      <c r="M42" s="26">
        <f t="shared" si="46"/>
        <v>48780.899999999994</v>
      </c>
      <c r="N42" s="31">
        <v>48780</v>
      </c>
      <c r="O42" s="31">
        <v>573</v>
      </c>
      <c r="P42" s="31">
        <f t="shared" si="47"/>
        <v>49353</v>
      </c>
      <c r="Q42" s="32">
        <f t="shared" si="4"/>
        <v>4112.75</v>
      </c>
      <c r="R42" s="33">
        <f t="shared" si="48"/>
        <v>246.76499999999999</v>
      </c>
      <c r="S42" s="34">
        <f t="shared" si="49"/>
        <v>462.6</v>
      </c>
      <c r="T42" s="34">
        <f t="shared" si="50"/>
        <v>3093</v>
      </c>
      <c r="V42" s="35">
        <f t="shared" si="51"/>
        <v>49594.200000000004</v>
      </c>
      <c r="X42" s="31">
        <v>48780</v>
      </c>
      <c r="Y42" s="31">
        <v>573</v>
      </c>
      <c r="Z42" s="36">
        <f t="shared" si="52"/>
        <v>50243.4</v>
      </c>
      <c r="AA42" s="36">
        <f t="shared" si="52"/>
        <v>590.19000000000005</v>
      </c>
      <c r="AB42" s="26">
        <f t="shared" si="53"/>
        <v>49353</v>
      </c>
      <c r="AC42" s="26">
        <f t="shared" si="54"/>
        <v>50833.590000000004</v>
      </c>
      <c r="AD42" s="31"/>
      <c r="AE42" s="32">
        <v>50243.4</v>
      </c>
      <c r="AF42" s="37">
        <v>50243</v>
      </c>
      <c r="AG42" s="37">
        <v>590</v>
      </c>
      <c r="AH42" s="37">
        <f t="shared" si="55"/>
        <v>50833</v>
      </c>
      <c r="AI42" s="38">
        <f t="shared" si="56"/>
        <v>4236.083333333333</v>
      </c>
      <c r="AJ42" s="39">
        <f t="shared" si="57"/>
        <v>254.16499999999999</v>
      </c>
      <c r="AL42" s="31">
        <v>50833</v>
      </c>
      <c r="AM42" s="37">
        <f t="shared" si="58"/>
        <v>51849.66</v>
      </c>
      <c r="AN42" s="40">
        <v>51850</v>
      </c>
      <c r="AO42" s="40">
        <f t="shared" si="59"/>
        <v>52368.5</v>
      </c>
      <c r="AP42" s="40">
        <v>52370</v>
      </c>
      <c r="AQ42" s="41">
        <f t="shared" si="60"/>
        <v>53417.4</v>
      </c>
      <c r="AR42" s="40">
        <v>53420</v>
      </c>
      <c r="AS42" s="40">
        <v>53420</v>
      </c>
      <c r="AT42" s="41">
        <f t="shared" si="61"/>
        <v>55556.800000000003</v>
      </c>
      <c r="AU42" s="40">
        <v>55560</v>
      </c>
      <c r="AV42" s="42">
        <v>1200</v>
      </c>
      <c r="AW42" s="41">
        <f t="shared" si="62"/>
        <v>56760</v>
      </c>
      <c r="AX42" s="38">
        <f t="shared" si="63"/>
        <v>4730</v>
      </c>
      <c r="AY42" s="39">
        <f t="shared" si="64"/>
        <v>283.8</v>
      </c>
      <c r="AZ42">
        <v>1375</v>
      </c>
      <c r="BA42" s="43">
        <f t="shared" si="65"/>
        <v>58135</v>
      </c>
      <c r="BC42" s="43">
        <f t="shared" si="66"/>
        <v>4391.5</v>
      </c>
      <c r="BF42" s="44">
        <f t="shared" si="67"/>
        <v>3340</v>
      </c>
      <c r="BG42" s="44">
        <f t="shared" si="68"/>
        <v>1203.1999999999971</v>
      </c>
    </row>
    <row r="43" spans="1:59" ht="21" customHeight="1" x14ac:dyDescent="0.25">
      <c r="A43" s="24" t="s">
        <v>41</v>
      </c>
      <c r="B43" s="25">
        <v>16</v>
      </c>
      <c r="C43" s="26">
        <v>46150</v>
      </c>
      <c r="D43" s="27">
        <v>110</v>
      </c>
      <c r="E43" s="26">
        <f t="shared" si="42"/>
        <v>46260</v>
      </c>
      <c r="F43" s="28">
        <f t="shared" si="43"/>
        <v>3855</v>
      </c>
      <c r="G43" s="29">
        <f t="shared" si="44"/>
        <v>231.3</v>
      </c>
      <c r="H43" s="26"/>
      <c r="I43" s="27">
        <v>110</v>
      </c>
      <c r="J43" s="26">
        <v>46260</v>
      </c>
      <c r="K43" s="26">
        <v>48060</v>
      </c>
      <c r="L43" s="26">
        <f t="shared" si="45"/>
        <v>572.6</v>
      </c>
      <c r="M43" s="26">
        <f t="shared" si="46"/>
        <v>48780.899999999994</v>
      </c>
      <c r="N43" s="31">
        <v>48780</v>
      </c>
      <c r="O43" s="31">
        <v>573</v>
      </c>
      <c r="P43" s="31">
        <f t="shared" si="47"/>
        <v>49353</v>
      </c>
      <c r="Q43" s="32">
        <f t="shared" si="4"/>
        <v>4112.75</v>
      </c>
      <c r="R43" s="33">
        <f t="shared" si="48"/>
        <v>246.76499999999999</v>
      </c>
      <c r="S43" s="34">
        <f t="shared" si="49"/>
        <v>462.6</v>
      </c>
      <c r="T43" s="34">
        <f t="shared" si="50"/>
        <v>3093</v>
      </c>
      <c r="V43" s="35">
        <f t="shared" si="51"/>
        <v>49594.200000000004</v>
      </c>
      <c r="X43" s="31">
        <v>48780</v>
      </c>
      <c r="Y43" s="31">
        <v>573</v>
      </c>
      <c r="Z43" s="36">
        <f t="shared" si="52"/>
        <v>50243.4</v>
      </c>
      <c r="AA43" s="36">
        <f t="shared" si="52"/>
        <v>590.19000000000005</v>
      </c>
      <c r="AB43" s="26">
        <f t="shared" si="53"/>
        <v>49353</v>
      </c>
      <c r="AC43" s="26">
        <f t="shared" si="54"/>
        <v>50833.590000000004</v>
      </c>
      <c r="AD43" s="31"/>
      <c r="AE43" s="32">
        <v>50243.4</v>
      </c>
      <c r="AF43" s="37">
        <v>50243</v>
      </c>
      <c r="AG43" s="37">
        <v>590</v>
      </c>
      <c r="AH43" s="37">
        <f t="shared" si="55"/>
        <v>50833</v>
      </c>
      <c r="AI43" s="38">
        <f t="shared" si="56"/>
        <v>4236.083333333333</v>
      </c>
      <c r="AJ43" s="39">
        <f t="shared" si="57"/>
        <v>254.16499999999999</v>
      </c>
      <c r="AL43" s="31">
        <v>50833</v>
      </c>
      <c r="AM43" s="37">
        <f t="shared" si="58"/>
        <v>51849.66</v>
      </c>
      <c r="AN43" s="40">
        <v>51850</v>
      </c>
      <c r="AO43" s="40">
        <f t="shared" si="59"/>
        <v>52368.5</v>
      </c>
      <c r="AP43" s="40">
        <v>52370</v>
      </c>
      <c r="AQ43" s="41">
        <f t="shared" si="60"/>
        <v>53417.4</v>
      </c>
      <c r="AR43" s="40">
        <v>53420</v>
      </c>
      <c r="AS43" s="40">
        <v>53420</v>
      </c>
      <c r="AT43" s="41">
        <f t="shared" si="61"/>
        <v>55556.800000000003</v>
      </c>
      <c r="AU43" s="40">
        <v>55560</v>
      </c>
      <c r="AV43" s="42">
        <v>1200</v>
      </c>
      <c r="AW43" s="41">
        <f t="shared" si="62"/>
        <v>56760</v>
      </c>
      <c r="AX43" s="38">
        <f t="shared" si="63"/>
        <v>4730</v>
      </c>
      <c r="AY43" s="39">
        <f t="shared" si="64"/>
        <v>283.8</v>
      </c>
      <c r="AZ43">
        <v>1375</v>
      </c>
      <c r="BA43" s="43">
        <f t="shared" si="65"/>
        <v>58135</v>
      </c>
      <c r="BC43" s="43">
        <f t="shared" si="66"/>
        <v>4391.5</v>
      </c>
      <c r="BF43" s="44">
        <f t="shared" si="67"/>
        <v>3340</v>
      </c>
      <c r="BG43" s="44">
        <f t="shared" si="68"/>
        <v>1203.1999999999971</v>
      </c>
    </row>
    <row r="44" spans="1:59" ht="21" customHeight="1" x14ac:dyDescent="0.25">
      <c r="A44" s="24" t="s">
        <v>41</v>
      </c>
      <c r="B44" s="25">
        <v>17</v>
      </c>
      <c r="C44" s="26">
        <v>46965</v>
      </c>
      <c r="D44" s="27">
        <v>110</v>
      </c>
      <c r="E44" s="26">
        <f t="shared" si="42"/>
        <v>47075</v>
      </c>
      <c r="F44" s="28">
        <f t="shared" si="43"/>
        <v>3922.9166666666665</v>
      </c>
      <c r="G44" s="29">
        <f t="shared" si="44"/>
        <v>235.375</v>
      </c>
      <c r="H44" s="26"/>
      <c r="I44" s="27">
        <v>110</v>
      </c>
      <c r="J44" s="26">
        <v>47075</v>
      </c>
      <c r="K44" s="26">
        <v>48910</v>
      </c>
      <c r="L44" s="26">
        <f t="shared" si="45"/>
        <v>580.75</v>
      </c>
      <c r="M44" s="26">
        <f t="shared" si="46"/>
        <v>49643.649999999994</v>
      </c>
      <c r="N44" s="31">
        <v>49645</v>
      </c>
      <c r="O44" s="31">
        <v>581</v>
      </c>
      <c r="P44" s="31">
        <f t="shared" si="47"/>
        <v>50226</v>
      </c>
      <c r="Q44" s="32">
        <f t="shared" si="4"/>
        <v>4185.5</v>
      </c>
      <c r="R44" s="33">
        <f t="shared" si="48"/>
        <v>251.13</v>
      </c>
      <c r="S44" s="34">
        <f t="shared" si="49"/>
        <v>470.75</v>
      </c>
      <c r="T44" s="34">
        <f t="shared" si="50"/>
        <v>3151</v>
      </c>
      <c r="V44" s="35">
        <f t="shared" si="51"/>
        <v>50469.200000000004</v>
      </c>
      <c r="X44" s="31">
        <v>49645</v>
      </c>
      <c r="Y44" s="31">
        <v>581</v>
      </c>
      <c r="Z44" s="36">
        <f t="shared" si="52"/>
        <v>51134.35</v>
      </c>
      <c r="AA44" s="36">
        <f t="shared" si="52"/>
        <v>598.43000000000006</v>
      </c>
      <c r="AB44" s="26">
        <f t="shared" si="53"/>
        <v>50226</v>
      </c>
      <c r="AC44" s="26">
        <f t="shared" si="54"/>
        <v>51732.78</v>
      </c>
      <c r="AD44" s="31"/>
      <c r="AE44" s="32">
        <v>51134.35</v>
      </c>
      <c r="AF44" s="37">
        <v>51134</v>
      </c>
      <c r="AG44" s="37">
        <v>598</v>
      </c>
      <c r="AH44" s="37">
        <f t="shared" si="55"/>
        <v>51732</v>
      </c>
      <c r="AI44" s="38">
        <f t="shared" si="56"/>
        <v>4311</v>
      </c>
      <c r="AJ44" s="39">
        <f t="shared" si="57"/>
        <v>258.66000000000003</v>
      </c>
      <c r="AL44" s="31">
        <v>51732</v>
      </c>
      <c r="AM44" s="37">
        <f t="shared" si="58"/>
        <v>52766.64</v>
      </c>
      <c r="AN44" s="40">
        <v>52767</v>
      </c>
      <c r="AO44" s="40">
        <f t="shared" si="59"/>
        <v>53294.67</v>
      </c>
      <c r="AP44" s="40">
        <v>53300</v>
      </c>
      <c r="AQ44" s="41">
        <f t="shared" si="60"/>
        <v>54366</v>
      </c>
      <c r="AR44" s="40">
        <v>54370</v>
      </c>
      <c r="AS44" s="40">
        <v>54370</v>
      </c>
      <c r="AT44" s="41">
        <f t="shared" si="61"/>
        <v>56544.800000000003</v>
      </c>
      <c r="AU44" s="40">
        <v>56545</v>
      </c>
      <c r="AV44" s="42">
        <v>1200</v>
      </c>
      <c r="AW44" s="41">
        <f t="shared" si="62"/>
        <v>57745</v>
      </c>
      <c r="AX44" s="38">
        <f t="shared" si="63"/>
        <v>4812.083333333333</v>
      </c>
      <c r="AY44" s="39">
        <f t="shared" si="64"/>
        <v>288.72500000000002</v>
      </c>
      <c r="AZ44">
        <v>1375</v>
      </c>
      <c r="BA44" s="43">
        <f t="shared" si="65"/>
        <v>59120</v>
      </c>
      <c r="BC44" s="43">
        <f t="shared" si="66"/>
        <v>4450.3300000000017</v>
      </c>
      <c r="BF44" s="44">
        <f t="shared" si="67"/>
        <v>3375</v>
      </c>
      <c r="BG44" s="44">
        <f t="shared" si="68"/>
        <v>1200.1999999999971</v>
      </c>
    </row>
    <row r="45" spans="1:59" ht="21" customHeight="1" x14ac:dyDescent="0.25">
      <c r="A45" s="24" t="s">
        <v>41</v>
      </c>
      <c r="B45" s="25">
        <v>18</v>
      </c>
      <c r="C45" s="26">
        <v>46965</v>
      </c>
      <c r="D45" s="27">
        <v>110</v>
      </c>
      <c r="E45" s="26">
        <f t="shared" si="42"/>
        <v>47075</v>
      </c>
      <c r="F45" s="28">
        <f t="shared" si="43"/>
        <v>3922.9166666666665</v>
      </c>
      <c r="G45" s="29">
        <f t="shared" si="44"/>
        <v>235.375</v>
      </c>
      <c r="H45" s="26"/>
      <c r="I45" s="27">
        <v>110</v>
      </c>
      <c r="J45" s="26">
        <v>47075</v>
      </c>
      <c r="K45" s="26">
        <v>48910</v>
      </c>
      <c r="L45" s="26">
        <f t="shared" si="45"/>
        <v>580.75</v>
      </c>
      <c r="M45" s="26">
        <f t="shared" si="46"/>
        <v>49643.649999999994</v>
      </c>
      <c r="N45" s="31">
        <v>49645</v>
      </c>
      <c r="O45" s="31">
        <v>581</v>
      </c>
      <c r="P45" s="31">
        <f t="shared" si="47"/>
        <v>50226</v>
      </c>
      <c r="Q45" s="32">
        <f t="shared" si="4"/>
        <v>4185.5</v>
      </c>
      <c r="R45" s="33">
        <f t="shared" si="48"/>
        <v>251.13</v>
      </c>
      <c r="S45" s="34">
        <f t="shared" si="49"/>
        <v>470.75</v>
      </c>
      <c r="T45" s="34">
        <f t="shared" si="50"/>
        <v>3151</v>
      </c>
      <c r="V45" s="35">
        <f t="shared" si="51"/>
        <v>50469.200000000004</v>
      </c>
      <c r="X45" s="31">
        <v>49645</v>
      </c>
      <c r="Y45" s="31">
        <v>581</v>
      </c>
      <c r="Z45" s="36">
        <f t="shared" si="52"/>
        <v>51134.35</v>
      </c>
      <c r="AA45" s="36">
        <f t="shared" si="52"/>
        <v>598.43000000000006</v>
      </c>
      <c r="AB45" s="26">
        <f t="shared" si="53"/>
        <v>50226</v>
      </c>
      <c r="AC45" s="26">
        <f t="shared" si="54"/>
        <v>51732.78</v>
      </c>
      <c r="AD45" s="31"/>
      <c r="AE45" s="32">
        <v>51134.35</v>
      </c>
      <c r="AF45" s="37">
        <v>51134</v>
      </c>
      <c r="AG45" s="37">
        <v>598</v>
      </c>
      <c r="AH45" s="37">
        <f t="shared" si="55"/>
        <v>51732</v>
      </c>
      <c r="AI45" s="38">
        <f t="shared" si="56"/>
        <v>4311</v>
      </c>
      <c r="AJ45" s="39">
        <f t="shared" si="57"/>
        <v>258.66000000000003</v>
      </c>
      <c r="AL45" s="31">
        <v>51732</v>
      </c>
      <c r="AM45" s="37">
        <f t="shared" si="58"/>
        <v>52766.64</v>
      </c>
      <c r="AN45" s="40">
        <v>52767</v>
      </c>
      <c r="AO45" s="40">
        <f t="shared" si="59"/>
        <v>53294.67</v>
      </c>
      <c r="AP45" s="40">
        <v>53300</v>
      </c>
      <c r="AQ45" s="41">
        <f t="shared" si="60"/>
        <v>54366</v>
      </c>
      <c r="AR45" s="40">
        <v>54370</v>
      </c>
      <c r="AS45" s="40">
        <v>54370</v>
      </c>
      <c r="AT45" s="41">
        <f t="shared" si="61"/>
        <v>56544.800000000003</v>
      </c>
      <c r="AU45" s="40">
        <v>56545</v>
      </c>
      <c r="AV45" s="42">
        <v>1200</v>
      </c>
      <c r="AW45" s="41">
        <f t="shared" si="62"/>
        <v>57745</v>
      </c>
      <c r="AX45" s="38">
        <f t="shared" si="63"/>
        <v>4812.083333333333</v>
      </c>
      <c r="AY45" s="39">
        <f t="shared" si="64"/>
        <v>288.72500000000002</v>
      </c>
      <c r="AZ45">
        <v>1375</v>
      </c>
      <c r="BA45" s="43">
        <f t="shared" si="65"/>
        <v>59120</v>
      </c>
      <c r="BC45" s="43">
        <f t="shared" si="66"/>
        <v>4450.3300000000017</v>
      </c>
      <c r="BF45" s="44">
        <f t="shared" si="67"/>
        <v>3375</v>
      </c>
      <c r="BG45" s="44">
        <f t="shared" si="68"/>
        <v>1200.1999999999971</v>
      </c>
    </row>
    <row r="46" spans="1:59" ht="21" customHeight="1" x14ac:dyDescent="0.25">
      <c r="A46" s="24" t="s">
        <v>41</v>
      </c>
      <c r="B46" s="25">
        <v>19</v>
      </c>
      <c r="C46" s="26">
        <v>47795</v>
      </c>
      <c r="D46" s="27">
        <v>110</v>
      </c>
      <c r="E46" s="26">
        <f t="shared" si="42"/>
        <v>47905</v>
      </c>
      <c r="F46" s="28">
        <f t="shared" si="43"/>
        <v>3992.0833333333335</v>
      </c>
      <c r="G46" s="29">
        <f t="shared" si="44"/>
        <v>239.52500000000001</v>
      </c>
      <c r="H46" s="26"/>
      <c r="I46" s="27">
        <v>110</v>
      </c>
      <c r="J46" s="26">
        <v>47905</v>
      </c>
      <c r="K46" s="26">
        <v>49775</v>
      </c>
      <c r="L46" s="26">
        <f t="shared" si="45"/>
        <v>589.04999999999995</v>
      </c>
      <c r="M46" s="26">
        <f t="shared" si="46"/>
        <v>50521.624999999993</v>
      </c>
      <c r="N46" s="31">
        <v>50520</v>
      </c>
      <c r="O46" s="31">
        <v>589</v>
      </c>
      <c r="P46" s="31">
        <f t="shared" si="47"/>
        <v>51109</v>
      </c>
      <c r="Q46" s="32">
        <f t="shared" si="4"/>
        <v>4259.083333333333</v>
      </c>
      <c r="R46" s="33">
        <f t="shared" si="48"/>
        <v>255.54499999999999</v>
      </c>
      <c r="S46" s="34">
        <f t="shared" si="49"/>
        <v>479.04999999999995</v>
      </c>
      <c r="T46" s="34">
        <f t="shared" si="50"/>
        <v>3204</v>
      </c>
      <c r="V46" s="35">
        <f t="shared" si="51"/>
        <v>51359.5</v>
      </c>
      <c r="X46" s="31">
        <v>50520</v>
      </c>
      <c r="Y46" s="31">
        <v>589</v>
      </c>
      <c r="Z46" s="36">
        <f t="shared" si="52"/>
        <v>52035.6</v>
      </c>
      <c r="AA46" s="36">
        <f t="shared" si="52"/>
        <v>606.66999999999996</v>
      </c>
      <c r="AB46" s="26">
        <f t="shared" si="53"/>
        <v>51109</v>
      </c>
      <c r="AC46" s="26">
        <f t="shared" si="54"/>
        <v>52642.270000000004</v>
      </c>
      <c r="AD46" s="31"/>
      <c r="AE46" s="32">
        <v>52035.6</v>
      </c>
      <c r="AF46" s="37">
        <v>52036</v>
      </c>
      <c r="AG46" s="37">
        <v>607</v>
      </c>
      <c r="AH46" s="37">
        <f t="shared" si="55"/>
        <v>52643</v>
      </c>
      <c r="AI46" s="38">
        <f t="shared" si="56"/>
        <v>4386.916666666667</v>
      </c>
      <c r="AJ46" s="39">
        <f t="shared" si="57"/>
        <v>263.21499999999997</v>
      </c>
      <c r="AL46" s="31">
        <v>52643</v>
      </c>
      <c r="AM46" s="37">
        <f t="shared" si="58"/>
        <v>53695.86</v>
      </c>
      <c r="AN46" s="40">
        <v>53696</v>
      </c>
      <c r="AO46" s="40">
        <f t="shared" si="59"/>
        <v>54232.959999999999</v>
      </c>
      <c r="AP46" s="40">
        <v>54235</v>
      </c>
      <c r="AQ46" s="41">
        <f t="shared" si="60"/>
        <v>55319.700000000004</v>
      </c>
      <c r="AR46" s="40">
        <v>55320</v>
      </c>
      <c r="AS46" s="40">
        <v>55320</v>
      </c>
      <c r="AT46" s="41">
        <f t="shared" si="61"/>
        <v>57532.800000000003</v>
      </c>
      <c r="AU46" s="40">
        <v>57535</v>
      </c>
      <c r="AV46" s="42">
        <v>1200</v>
      </c>
      <c r="AW46" s="41">
        <f t="shared" si="62"/>
        <v>58735</v>
      </c>
      <c r="AX46" s="38">
        <f t="shared" si="63"/>
        <v>4894.583333333333</v>
      </c>
      <c r="AY46" s="39">
        <f t="shared" si="64"/>
        <v>293.67500000000001</v>
      </c>
      <c r="AZ46">
        <v>1375</v>
      </c>
      <c r="BA46" s="43">
        <f t="shared" si="65"/>
        <v>60110</v>
      </c>
      <c r="BC46" s="43">
        <f t="shared" si="66"/>
        <v>4502.0400000000009</v>
      </c>
      <c r="BF46" s="44">
        <f t="shared" si="67"/>
        <v>3415</v>
      </c>
      <c r="BG46" s="44">
        <f t="shared" si="68"/>
        <v>1202.1999999999971</v>
      </c>
    </row>
    <row r="47" spans="1:59" ht="21" customHeight="1" x14ac:dyDescent="0.25">
      <c r="A47" s="24" t="s">
        <v>41</v>
      </c>
      <c r="B47" s="25" t="s">
        <v>38</v>
      </c>
      <c r="C47" s="26">
        <v>47795</v>
      </c>
      <c r="D47" s="27">
        <v>110</v>
      </c>
      <c r="E47" s="26">
        <f t="shared" ref="E47" si="69">SUM(C47:D47)</f>
        <v>47905</v>
      </c>
      <c r="F47" s="28">
        <f t="shared" ref="F47" si="70">SUM(E47/12)</f>
        <v>3992.0833333333335</v>
      </c>
      <c r="G47" s="29">
        <f t="shared" ref="G47" si="71">SUM(E47/200)</f>
        <v>239.52500000000001</v>
      </c>
      <c r="H47" s="26"/>
      <c r="I47" s="27">
        <v>110</v>
      </c>
      <c r="J47" s="26">
        <v>47905</v>
      </c>
      <c r="K47" s="26">
        <v>49775</v>
      </c>
      <c r="L47" s="26">
        <f t="shared" si="45"/>
        <v>589.04999999999995</v>
      </c>
      <c r="M47" s="26">
        <f t="shared" si="46"/>
        <v>50521.624999999993</v>
      </c>
      <c r="N47" s="31">
        <v>50520</v>
      </c>
      <c r="O47" s="31">
        <v>589</v>
      </c>
      <c r="P47" s="31">
        <f t="shared" si="47"/>
        <v>51109</v>
      </c>
      <c r="Q47" s="32">
        <f t="shared" si="4"/>
        <v>4259.083333333333</v>
      </c>
      <c r="R47" s="33">
        <f t="shared" ref="R47" si="72">SUM(P47/200)</f>
        <v>255.54499999999999</v>
      </c>
      <c r="S47" s="34">
        <f t="shared" si="49"/>
        <v>479.04999999999995</v>
      </c>
      <c r="T47" s="34">
        <f t="shared" si="50"/>
        <v>3204</v>
      </c>
      <c r="V47" s="35">
        <f t="shared" si="51"/>
        <v>51359.5</v>
      </c>
      <c r="X47" s="31">
        <v>50520</v>
      </c>
      <c r="Y47" s="31">
        <v>589</v>
      </c>
      <c r="Z47" s="36">
        <f t="shared" si="52"/>
        <v>52035.6</v>
      </c>
      <c r="AA47" s="36">
        <f t="shared" si="52"/>
        <v>606.66999999999996</v>
      </c>
      <c r="AB47" s="26">
        <f t="shared" si="53"/>
        <v>51109</v>
      </c>
      <c r="AC47" s="26">
        <f t="shared" si="54"/>
        <v>52642.270000000004</v>
      </c>
      <c r="AD47" s="31"/>
      <c r="AE47" s="32">
        <v>52035.6</v>
      </c>
      <c r="AF47" s="37">
        <v>52036</v>
      </c>
      <c r="AG47" s="37">
        <v>607</v>
      </c>
      <c r="AH47" s="37">
        <f t="shared" si="55"/>
        <v>52643</v>
      </c>
      <c r="AI47" s="38">
        <f t="shared" si="56"/>
        <v>4386.916666666667</v>
      </c>
      <c r="AJ47" s="39">
        <f t="shared" si="57"/>
        <v>263.21499999999997</v>
      </c>
      <c r="AL47" s="31">
        <v>52643</v>
      </c>
      <c r="AM47" s="37">
        <f t="shared" si="58"/>
        <v>53695.86</v>
      </c>
      <c r="AN47" s="40">
        <v>53696</v>
      </c>
      <c r="AO47" s="40">
        <f t="shared" si="59"/>
        <v>54232.959999999999</v>
      </c>
      <c r="AP47" s="40">
        <v>54235</v>
      </c>
      <c r="AQ47" s="41">
        <f t="shared" si="60"/>
        <v>55319.700000000004</v>
      </c>
      <c r="AR47" s="40">
        <v>55320</v>
      </c>
      <c r="AS47" s="40">
        <v>55320</v>
      </c>
      <c r="AT47" s="41">
        <f t="shared" si="61"/>
        <v>57532.800000000003</v>
      </c>
      <c r="AU47" s="40">
        <v>57535</v>
      </c>
      <c r="AV47" s="42">
        <v>1200</v>
      </c>
      <c r="AW47" s="41">
        <f t="shared" si="62"/>
        <v>58735</v>
      </c>
      <c r="AX47" s="38">
        <f t="shared" si="63"/>
        <v>4894.583333333333</v>
      </c>
      <c r="AY47" s="39">
        <f t="shared" si="64"/>
        <v>293.67500000000001</v>
      </c>
      <c r="AZ47">
        <v>1550</v>
      </c>
      <c r="BA47" s="43">
        <f t="shared" si="65"/>
        <v>60285</v>
      </c>
      <c r="BC47" s="43">
        <f t="shared" si="66"/>
        <v>4502.0400000000009</v>
      </c>
      <c r="BF47" s="44">
        <f t="shared" si="67"/>
        <v>3415</v>
      </c>
      <c r="BG47" s="44">
        <f t="shared" si="68"/>
        <v>1202.1999999999971</v>
      </c>
    </row>
    <row r="48" spans="1:59" ht="21" customHeight="1" x14ac:dyDescent="0.25">
      <c r="A48" s="24" t="s">
        <v>41</v>
      </c>
      <c r="B48" s="25" t="s">
        <v>39</v>
      </c>
      <c r="C48" s="26">
        <v>47795</v>
      </c>
      <c r="D48" s="27">
        <v>110</v>
      </c>
      <c r="E48" s="26">
        <f t="shared" si="42"/>
        <v>47905</v>
      </c>
      <c r="F48" s="28">
        <f t="shared" si="43"/>
        <v>3992.0833333333335</v>
      </c>
      <c r="G48" s="29">
        <f t="shared" si="44"/>
        <v>239.52500000000001</v>
      </c>
      <c r="H48" s="26"/>
      <c r="I48" s="27">
        <v>110</v>
      </c>
      <c r="J48" s="26">
        <v>47905</v>
      </c>
      <c r="K48" s="26">
        <v>49775</v>
      </c>
      <c r="L48" s="26">
        <f t="shared" si="45"/>
        <v>589.04999999999995</v>
      </c>
      <c r="M48" s="26">
        <f t="shared" si="46"/>
        <v>50521.624999999993</v>
      </c>
      <c r="N48" s="31">
        <v>50520</v>
      </c>
      <c r="O48" s="31">
        <v>589</v>
      </c>
      <c r="P48" s="31">
        <f t="shared" si="47"/>
        <v>51109</v>
      </c>
      <c r="Q48" s="32">
        <f t="shared" si="4"/>
        <v>4259.083333333333</v>
      </c>
      <c r="R48" s="33">
        <f t="shared" si="48"/>
        <v>255.54499999999999</v>
      </c>
      <c r="S48" s="34">
        <f t="shared" si="49"/>
        <v>479.04999999999995</v>
      </c>
      <c r="T48" s="34">
        <f t="shared" si="50"/>
        <v>3204</v>
      </c>
      <c r="V48" s="35">
        <f t="shared" si="51"/>
        <v>51359.5</v>
      </c>
      <c r="X48" s="31">
        <v>50520</v>
      </c>
      <c r="Y48" s="31">
        <v>589</v>
      </c>
      <c r="Z48" s="36">
        <f t="shared" si="52"/>
        <v>52035.6</v>
      </c>
      <c r="AA48" s="36">
        <f t="shared" si="52"/>
        <v>606.66999999999996</v>
      </c>
      <c r="AB48" s="26">
        <f t="shared" si="53"/>
        <v>51109</v>
      </c>
      <c r="AC48" s="26">
        <f t="shared" si="54"/>
        <v>52642.270000000004</v>
      </c>
      <c r="AD48" s="31"/>
      <c r="AE48" s="32">
        <v>52035.6</v>
      </c>
      <c r="AF48" s="37">
        <v>52036</v>
      </c>
      <c r="AG48" s="37">
        <v>607</v>
      </c>
      <c r="AH48" s="37">
        <f t="shared" si="55"/>
        <v>52643</v>
      </c>
      <c r="AI48" s="38">
        <f t="shared" si="56"/>
        <v>4386.916666666667</v>
      </c>
      <c r="AJ48" s="39">
        <f t="shared" si="57"/>
        <v>263.21499999999997</v>
      </c>
      <c r="AL48" s="31">
        <v>52643</v>
      </c>
      <c r="AM48" s="37">
        <f t="shared" si="58"/>
        <v>53695.86</v>
      </c>
      <c r="AN48" s="40">
        <v>53696</v>
      </c>
      <c r="AO48" s="40">
        <f t="shared" si="59"/>
        <v>54232.959999999999</v>
      </c>
      <c r="AP48" s="40">
        <v>54235</v>
      </c>
      <c r="AQ48" s="41">
        <f t="shared" si="60"/>
        <v>55319.700000000004</v>
      </c>
      <c r="AR48" s="40">
        <v>55320</v>
      </c>
      <c r="AS48" s="40">
        <v>55320</v>
      </c>
      <c r="AT48" s="41">
        <f t="shared" si="61"/>
        <v>57532.800000000003</v>
      </c>
      <c r="AU48" s="40">
        <v>57535</v>
      </c>
      <c r="AV48" s="42">
        <v>1200</v>
      </c>
      <c r="AW48" s="41">
        <f t="shared" si="62"/>
        <v>58735</v>
      </c>
      <c r="AX48" s="38">
        <f t="shared" si="63"/>
        <v>4894.583333333333</v>
      </c>
      <c r="AY48" s="39">
        <f t="shared" si="64"/>
        <v>293.67500000000001</v>
      </c>
      <c r="AZ48">
        <v>1700</v>
      </c>
      <c r="BA48" s="43">
        <f t="shared" si="65"/>
        <v>60435</v>
      </c>
      <c r="BC48" s="43">
        <f t="shared" si="66"/>
        <v>4502.0400000000009</v>
      </c>
      <c r="BF48" s="44">
        <f t="shared" si="67"/>
        <v>3415</v>
      </c>
      <c r="BG48" s="44">
        <f t="shared" si="68"/>
        <v>1202.1999999999971</v>
      </c>
    </row>
    <row r="49" spans="1:59" s="45" customFormat="1" ht="21" customHeight="1" x14ac:dyDescent="0.2">
      <c r="B49" s="46"/>
      <c r="C49" s="47"/>
      <c r="D49" s="44"/>
      <c r="E49" s="44"/>
      <c r="F49" s="48"/>
      <c r="G49" s="47"/>
      <c r="I49" s="44"/>
      <c r="J49" s="44"/>
      <c r="K49" s="47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8"/>
      <c r="AF49" s="44"/>
      <c r="AG49" s="44"/>
      <c r="AH49" s="44"/>
      <c r="AI49" s="44"/>
      <c r="AL49" s="44"/>
      <c r="AM49" s="44"/>
      <c r="AN49" s="49"/>
      <c r="AO49" s="49"/>
      <c r="AP49" s="49">
        <f>SUM(AP27:AP48)</f>
        <v>1067110</v>
      </c>
      <c r="AQ49" s="49">
        <f t="shared" ref="AQ49:AW49" si="73">SUM(AQ27:AQ48)</f>
        <v>1088452.2000000002</v>
      </c>
      <c r="AR49" s="50">
        <f t="shared" si="73"/>
        <v>1088485</v>
      </c>
      <c r="AS49" s="50">
        <f t="shared" si="73"/>
        <v>1088485</v>
      </c>
      <c r="AT49" s="50">
        <f t="shared" si="73"/>
        <v>1132024.4000000001</v>
      </c>
      <c r="AU49" s="49">
        <f t="shared" si="73"/>
        <v>1132065</v>
      </c>
      <c r="AV49" s="51">
        <f>SUM(AV27:AV48)</f>
        <v>26400</v>
      </c>
      <c r="AW49" s="50">
        <f t="shared" si="73"/>
        <v>1158465</v>
      </c>
      <c r="AX49" s="49"/>
      <c r="AY49" s="49"/>
      <c r="AZ49" s="49">
        <f t="shared" ref="AZ49:BA49" si="74">SUM(AZ27:AZ48)</f>
        <v>27650</v>
      </c>
      <c r="BA49" s="49">
        <f t="shared" si="74"/>
        <v>1186115</v>
      </c>
      <c r="BB49" s="49"/>
      <c r="BC49" s="49"/>
      <c r="BF49" s="44">
        <f t="shared" si="67"/>
        <v>69980</v>
      </c>
      <c r="BG49" s="44">
        <f t="shared" si="68"/>
        <v>26440.59999999986</v>
      </c>
    </row>
    <row r="50" spans="1:59" s="45" customFormat="1" ht="21" customHeight="1" x14ac:dyDescent="0.2">
      <c r="A50" s="84" t="s">
        <v>40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F50" s="44"/>
      <c r="BG50" s="44"/>
    </row>
    <row r="51" spans="1:59" s="52" customFormat="1" ht="21" customHeight="1" x14ac:dyDescent="0.25">
      <c r="B51" s="63"/>
      <c r="C51" s="54"/>
      <c r="D51" s="55"/>
      <c r="E51" s="55"/>
      <c r="F51" s="56"/>
      <c r="G51" s="54"/>
      <c r="I51" s="55"/>
      <c r="J51" s="55"/>
      <c r="K51" s="54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44"/>
      <c r="AC51" s="44"/>
      <c r="AD51" s="44"/>
      <c r="AE51" s="57"/>
      <c r="AF51" s="44"/>
      <c r="AG51" s="44"/>
      <c r="AH51" s="44"/>
      <c r="AI51" s="55"/>
      <c r="AL51" s="58"/>
      <c r="AM51" s="44"/>
      <c r="AN51" s="50"/>
      <c r="AO51" s="59"/>
      <c r="AP51" s="59"/>
      <c r="AQ51" s="60"/>
      <c r="AR51" s="59"/>
      <c r="AS51" s="59"/>
      <c r="AT51" s="60"/>
      <c r="AU51" s="59"/>
      <c r="AV51" s="61"/>
      <c r="AW51" s="60"/>
      <c r="AX51" s="62"/>
      <c r="AY51" s="62"/>
      <c r="AZ51"/>
      <c r="BA51"/>
      <c r="BB51"/>
      <c r="BC51"/>
      <c r="BF51" s="44"/>
      <c r="BG51" s="44"/>
    </row>
    <row r="52" spans="1:59" ht="21" customHeight="1" x14ac:dyDescent="0.25">
      <c r="A52" s="24" t="s">
        <v>42</v>
      </c>
      <c r="B52" s="25">
        <v>0</v>
      </c>
      <c r="C52" s="26">
        <v>34615</v>
      </c>
      <c r="D52" s="27">
        <v>685</v>
      </c>
      <c r="E52" s="26">
        <f t="shared" ref="E52:E73" si="75">SUM(C52:D52)</f>
        <v>35300</v>
      </c>
      <c r="F52" s="28">
        <f t="shared" ref="F52:F73" si="76">SUM(E52/12)</f>
        <v>2941.6666666666665</v>
      </c>
      <c r="G52" s="29">
        <f t="shared" ref="G52:G73" si="77">SUM(E52/200)</f>
        <v>176.5</v>
      </c>
      <c r="H52" s="30"/>
      <c r="I52" s="27">
        <v>685</v>
      </c>
      <c r="J52" s="26">
        <v>35300</v>
      </c>
      <c r="K52" s="26">
        <v>36050</v>
      </c>
      <c r="L52" s="26">
        <f t="shared" ref="L52:L73" si="78">SUM(J52*0.01)+I52</f>
        <v>1038</v>
      </c>
      <c r="M52" s="26">
        <f t="shared" ref="M52:M73" si="79">SUM(K52*1.015)</f>
        <v>36590.75</v>
      </c>
      <c r="N52" s="31">
        <v>36590</v>
      </c>
      <c r="O52" s="31">
        <v>1038</v>
      </c>
      <c r="P52" s="31">
        <f t="shared" ref="P52:P73" si="80">SUM(N52+O52)</f>
        <v>37628</v>
      </c>
      <c r="Q52" s="32">
        <f t="shared" si="4"/>
        <v>3135.6666666666665</v>
      </c>
      <c r="R52" s="33">
        <f t="shared" ref="R52:R73" si="81">SUM(P52/200)</f>
        <v>188.14</v>
      </c>
      <c r="S52" s="34">
        <f t="shared" ref="S52:S73" si="82">SUM(L52-I52)</f>
        <v>353</v>
      </c>
      <c r="T52" s="34">
        <f t="shared" ref="T52:T73" si="83">SUM(P52-E52)</f>
        <v>2328</v>
      </c>
      <c r="V52" s="35">
        <f t="shared" ref="V52:V73" si="84">SUM(K52*1.02+O52)</f>
        <v>37809</v>
      </c>
      <c r="X52" s="31">
        <v>36590</v>
      </c>
      <c r="Y52" s="31">
        <v>1038</v>
      </c>
      <c r="Z52" s="36">
        <f t="shared" ref="Z52:AA73" si="85">SUM(X52*1.03)</f>
        <v>37687.700000000004</v>
      </c>
      <c r="AA52" s="36">
        <f t="shared" si="85"/>
        <v>1069.1400000000001</v>
      </c>
      <c r="AB52" s="26">
        <f t="shared" ref="AB52:AB73" si="86">+X52+Y52</f>
        <v>37628</v>
      </c>
      <c r="AC52" s="26">
        <f t="shared" ref="AC52:AC73" si="87">SUM(AB52*1.03)</f>
        <v>38756.840000000004</v>
      </c>
      <c r="AD52" s="31"/>
      <c r="AE52" s="32">
        <v>37687.700000000004</v>
      </c>
      <c r="AF52" s="37">
        <v>37688</v>
      </c>
      <c r="AG52" s="37">
        <v>1069</v>
      </c>
      <c r="AH52" s="37">
        <f t="shared" ref="AH52:AH73" si="88">SUM(AF52+AG52)</f>
        <v>38757</v>
      </c>
      <c r="AI52" s="38">
        <f t="shared" ref="AI52:AI71" si="89">SUM(AH52/12)</f>
        <v>3229.75</v>
      </c>
      <c r="AJ52" s="39">
        <f t="shared" ref="AJ52:AJ73" si="90">SUM(AH52/200)</f>
        <v>193.785</v>
      </c>
      <c r="AL52" s="31">
        <v>38757</v>
      </c>
      <c r="AM52" s="37">
        <f t="shared" ref="AM52:AM73" si="91">SUM(AL52*1.02)</f>
        <v>39532.14</v>
      </c>
      <c r="AN52" s="40">
        <v>39532</v>
      </c>
      <c r="AO52" s="40">
        <f t="shared" ref="AO52:AO73" si="92">AN52*1.01</f>
        <v>39927.32</v>
      </c>
      <c r="AP52" s="40">
        <v>39930</v>
      </c>
      <c r="AQ52" s="41">
        <f t="shared" ref="AQ52:AQ73" si="93">AP52*1.02</f>
        <v>40728.6</v>
      </c>
      <c r="AR52" s="40">
        <v>40730</v>
      </c>
      <c r="AS52" s="40">
        <v>40730</v>
      </c>
      <c r="AT52" s="41">
        <f t="shared" ref="AT52:AT73" si="94">+AS52*1.04</f>
        <v>42359.200000000004</v>
      </c>
      <c r="AU52" s="40">
        <v>42360</v>
      </c>
      <c r="AV52" s="42">
        <v>1200</v>
      </c>
      <c r="AW52" s="41">
        <f t="shared" ref="AW52:AW73" si="95">SUM(AU52:AV52)</f>
        <v>43560</v>
      </c>
      <c r="AX52" s="38">
        <f t="shared" ref="AX52:AX73" si="96">SUM(AW52/12)</f>
        <v>3630</v>
      </c>
      <c r="AY52" s="39">
        <f t="shared" ref="AY52:AY73" si="97">SUM(AW52/200)</f>
        <v>217.8</v>
      </c>
      <c r="AZ52">
        <v>975</v>
      </c>
      <c r="BA52" s="43">
        <f t="shared" ref="BA52:BA73" si="98">+AW52+AZ52</f>
        <v>44535</v>
      </c>
      <c r="BC52" s="43">
        <f t="shared" ref="BC52:BC73" si="99">AW52-AO52</f>
        <v>3632.6800000000003</v>
      </c>
      <c r="BF52" s="44">
        <f t="shared" ref="BF52:BF74" si="100">+AW52-AR52</f>
        <v>2830</v>
      </c>
      <c r="BG52" s="44">
        <f t="shared" ref="BG52:BG74" si="101">+AW52-AT52</f>
        <v>1200.7999999999956</v>
      </c>
    </row>
    <row r="53" spans="1:59" ht="21" customHeight="1" x14ac:dyDescent="0.25">
      <c r="A53" s="24" t="s">
        <v>42</v>
      </c>
      <c r="B53" s="25">
        <v>1</v>
      </c>
      <c r="C53" s="26">
        <v>35180</v>
      </c>
      <c r="D53" s="27">
        <v>1300</v>
      </c>
      <c r="E53" s="26">
        <f t="shared" si="75"/>
        <v>36480</v>
      </c>
      <c r="F53" s="28">
        <f t="shared" si="76"/>
        <v>3040</v>
      </c>
      <c r="G53" s="29">
        <f t="shared" si="77"/>
        <v>182.4</v>
      </c>
      <c r="H53" s="26"/>
      <c r="I53" s="27">
        <v>1300</v>
      </c>
      <c r="J53" s="26">
        <v>36480</v>
      </c>
      <c r="K53" s="26">
        <v>36640</v>
      </c>
      <c r="L53" s="26">
        <f t="shared" si="78"/>
        <v>1664.8</v>
      </c>
      <c r="M53" s="26">
        <f t="shared" si="79"/>
        <v>37189.599999999999</v>
      </c>
      <c r="N53" s="31">
        <v>37190</v>
      </c>
      <c r="O53" s="31">
        <v>1665</v>
      </c>
      <c r="P53" s="31">
        <f t="shared" si="80"/>
        <v>38855</v>
      </c>
      <c r="Q53" s="32">
        <f t="shared" si="4"/>
        <v>3237.9166666666665</v>
      </c>
      <c r="R53" s="33">
        <f t="shared" si="81"/>
        <v>194.27500000000001</v>
      </c>
      <c r="S53" s="34">
        <f t="shared" si="82"/>
        <v>364.79999999999995</v>
      </c>
      <c r="T53" s="34">
        <f t="shared" si="83"/>
        <v>2375</v>
      </c>
      <c r="V53" s="35">
        <f t="shared" si="84"/>
        <v>39037.800000000003</v>
      </c>
      <c r="X53" s="31">
        <v>37190</v>
      </c>
      <c r="Y53" s="31">
        <v>1665</v>
      </c>
      <c r="Z53" s="36">
        <f t="shared" si="85"/>
        <v>38305.700000000004</v>
      </c>
      <c r="AA53" s="36">
        <f t="shared" si="85"/>
        <v>1714.95</v>
      </c>
      <c r="AB53" s="26">
        <f t="shared" si="86"/>
        <v>38855</v>
      </c>
      <c r="AC53" s="26">
        <f t="shared" si="87"/>
        <v>40020.65</v>
      </c>
      <c r="AD53" s="31"/>
      <c r="AE53" s="32">
        <v>38305.700000000004</v>
      </c>
      <c r="AF53" s="37">
        <v>38306</v>
      </c>
      <c r="AG53" s="37">
        <v>1715</v>
      </c>
      <c r="AH53" s="37">
        <f t="shared" si="88"/>
        <v>40021</v>
      </c>
      <c r="AI53" s="38">
        <f t="shared" si="89"/>
        <v>3335.0833333333335</v>
      </c>
      <c r="AJ53" s="39">
        <f t="shared" si="90"/>
        <v>200.10499999999999</v>
      </c>
      <c r="AL53" s="31">
        <v>40021</v>
      </c>
      <c r="AM53" s="37">
        <f t="shared" si="91"/>
        <v>40821.42</v>
      </c>
      <c r="AN53" s="40">
        <v>40821</v>
      </c>
      <c r="AO53" s="40">
        <f t="shared" si="92"/>
        <v>41229.21</v>
      </c>
      <c r="AP53" s="40">
        <v>41230</v>
      </c>
      <c r="AQ53" s="41">
        <f t="shared" si="93"/>
        <v>42054.6</v>
      </c>
      <c r="AR53" s="40">
        <v>42055</v>
      </c>
      <c r="AS53" s="40">
        <v>42055</v>
      </c>
      <c r="AT53" s="41">
        <f t="shared" si="94"/>
        <v>43737.200000000004</v>
      </c>
      <c r="AU53" s="40">
        <v>43740</v>
      </c>
      <c r="AV53" s="42">
        <v>1200</v>
      </c>
      <c r="AW53" s="41">
        <f t="shared" si="95"/>
        <v>44940</v>
      </c>
      <c r="AX53" s="38">
        <f t="shared" si="96"/>
        <v>3745</v>
      </c>
      <c r="AY53" s="39">
        <f t="shared" si="97"/>
        <v>224.7</v>
      </c>
      <c r="AZ53">
        <v>1075</v>
      </c>
      <c r="BA53" s="43">
        <f t="shared" si="98"/>
        <v>46015</v>
      </c>
      <c r="BC53" s="43">
        <f t="shared" si="99"/>
        <v>3710.7900000000009</v>
      </c>
      <c r="BF53" s="44">
        <f t="shared" si="100"/>
        <v>2885</v>
      </c>
      <c r="BG53" s="44">
        <f t="shared" si="101"/>
        <v>1202.7999999999956</v>
      </c>
    </row>
    <row r="54" spans="1:59" ht="21" customHeight="1" x14ac:dyDescent="0.25">
      <c r="A54" s="24" t="s">
        <v>42</v>
      </c>
      <c r="B54" s="25">
        <v>2</v>
      </c>
      <c r="C54" s="26">
        <v>35180</v>
      </c>
      <c r="D54" s="27">
        <v>1440</v>
      </c>
      <c r="E54" s="26">
        <f t="shared" si="75"/>
        <v>36620</v>
      </c>
      <c r="F54" s="28">
        <f t="shared" si="76"/>
        <v>3051.6666666666665</v>
      </c>
      <c r="G54" s="29">
        <f t="shared" si="77"/>
        <v>183.1</v>
      </c>
      <c r="H54" s="26"/>
      <c r="I54" s="27">
        <v>1440</v>
      </c>
      <c r="J54" s="26">
        <v>36620</v>
      </c>
      <c r="K54" s="26">
        <v>36640</v>
      </c>
      <c r="L54" s="26">
        <f t="shared" si="78"/>
        <v>1806.2</v>
      </c>
      <c r="M54" s="26">
        <f t="shared" si="79"/>
        <v>37189.599999999999</v>
      </c>
      <c r="N54" s="31">
        <v>37190</v>
      </c>
      <c r="O54" s="31">
        <v>1806</v>
      </c>
      <c r="P54" s="31">
        <f t="shared" si="80"/>
        <v>38996</v>
      </c>
      <c r="Q54" s="32">
        <f t="shared" si="4"/>
        <v>3249.6666666666665</v>
      </c>
      <c r="R54" s="33">
        <f t="shared" si="81"/>
        <v>194.98</v>
      </c>
      <c r="S54" s="34">
        <f t="shared" si="82"/>
        <v>366.20000000000005</v>
      </c>
      <c r="T54" s="34">
        <f t="shared" si="83"/>
        <v>2376</v>
      </c>
      <c r="V54" s="35">
        <f t="shared" si="84"/>
        <v>39178.800000000003</v>
      </c>
      <c r="X54" s="31">
        <v>37190</v>
      </c>
      <c r="Y54" s="31">
        <v>1806</v>
      </c>
      <c r="Z54" s="36">
        <f t="shared" si="85"/>
        <v>38305.700000000004</v>
      </c>
      <c r="AA54" s="36">
        <f t="shared" si="85"/>
        <v>1860.18</v>
      </c>
      <c r="AB54" s="26">
        <f t="shared" si="86"/>
        <v>38996</v>
      </c>
      <c r="AC54" s="26">
        <f t="shared" si="87"/>
        <v>40165.880000000005</v>
      </c>
      <c r="AD54" s="31"/>
      <c r="AE54" s="32">
        <v>38305.700000000004</v>
      </c>
      <c r="AF54" s="37">
        <v>38306</v>
      </c>
      <c r="AG54" s="37">
        <v>1860</v>
      </c>
      <c r="AH54" s="37">
        <f t="shared" si="88"/>
        <v>40166</v>
      </c>
      <c r="AI54" s="38">
        <f t="shared" si="89"/>
        <v>3347.1666666666665</v>
      </c>
      <c r="AJ54" s="39">
        <f t="shared" si="90"/>
        <v>200.83</v>
      </c>
      <c r="AL54" s="31">
        <v>40166</v>
      </c>
      <c r="AM54" s="37">
        <f t="shared" si="91"/>
        <v>40969.32</v>
      </c>
      <c r="AN54" s="40">
        <v>40969</v>
      </c>
      <c r="AO54" s="40">
        <f t="shared" si="92"/>
        <v>41378.69</v>
      </c>
      <c r="AP54" s="40">
        <v>41380</v>
      </c>
      <c r="AQ54" s="41">
        <f t="shared" si="93"/>
        <v>42207.6</v>
      </c>
      <c r="AR54" s="40">
        <v>42210</v>
      </c>
      <c r="AS54" s="40">
        <v>42210</v>
      </c>
      <c r="AT54" s="41">
        <f t="shared" si="94"/>
        <v>43898.400000000001</v>
      </c>
      <c r="AU54" s="40">
        <v>43900</v>
      </c>
      <c r="AV54" s="42">
        <v>1200</v>
      </c>
      <c r="AW54" s="41">
        <f t="shared" si="95"/>
        <v>45100</v>
      </c>
      <c r="AX54" s="38">
        <f t="shared" si="96"/>
        <v>3758.3333333333335</v>
      </c>
      <c r="AY54" s="39">
        <f t="shared" si="97"/>
        <v>225.5</v>
      </c>
      <c r="AZ54">
        <v>1075</v>
      </c>
      <c r="BA54" s="43">
        <f t="shared" si="98"/>
        <v>46175</v>
      </c>
      <c r="BC54" s="43">
        <f t="shared" si="99"/>
        <v>3721.3099999999977</v>
      </c>
      <c r="BF54" s="44">
        <f t="shared" si="100"/>
        <v>2890</v>
      </c>
      <c r="BG54" s="44">
        <f t="shared" si="101"/>
        <v>1201.5999999999985</v>
      </c>
    </row>
    <row r="55" spans="1:59" ht="21" customHeight="1" x14ac:dyDescent="0.25">
      <c r="A55" s="24" t="s">
        <v>42</v>
      </c>
      <c r="B55" s="25">
        <v>3</v>
      </c>
      <c r="C55" s="26">
        <v>35735</v>
      </c>
      <c r="D55" s="27">
        <v>1070</v>
      </c>
      <c r="E55" s="26">
        <f t="shared" si="75"/>
        <v>36805</v>
      </c>
      <c r="F55" s="28">
        <f t="shared" si="76"/>
        <v>3067.0833333333335</v>
      </c>
      <c r="G55" s="29">
        <f t="shared" si="77"/>
        <v>184.02500000000001</v>
      </c>
      <c r="H55" s="26"/>
      <c r="I55" s="27">
        <v>1070</v>
      </c>
      <c r="J55" s="26">
        <v>36805</v>
      </c>
      <c r="K55" s="26">
        <v>37215</v>
      </c>
      <c r="L55" s="26">
        <f t="shared" si="78"/>
        <v>1438.05</v>
      </c>
      <c r="M55" s="26">
        <f t="shared" si="79"/>
        <v>37773.224999999999</v>
      </c>
      <c r="N55" s="31">
        <v>37775</v>
      </c>
      <c r="O55" s="31">
        <v>1438</v>
      </c>
      <c r="P55" s="31">
        <f t="shared" si="80"/>
        <v>39213</v>
      </c>
      <c r="Q55" s="32">
        <f t="shared" si="4"/>
        <v>3267.75</v>
      </c>
      <c r="R55" s="33">
        <f t="shared" si="81"/>
        <v>196.065</v>
      </c>
      <c r="S55" s="34">
        <f t="shared" si="82"/>
        <v>368.04999999999995</v>
      </c>
      <c r="T55" s="34">
        <f t="shared" si="83"/>
        <v>2408</v>
      </c>
      <c r="V55" s="35">
        <f t="shared" si="84"/>
        <v>39397.300000000003</v>
      </c>
      <c r="X55" s="31">
        <v>37775</v>
      </c>
      <c r="Y55" s="31">
        <v>1438</v>
      </c>
      <c r="Z55" s="36">
        <f t="shared" si="85"/>
        <v>38908.25</v>
      </c>
      <c r="AA55" s="36">
        <f t="shared" si="85"/>
        <v>1481.14</v>
      </c>
      <c r="AB55" s="26">
        <f t="shared" si="86"/>
        <v>39213</v>
      </c>
      <c r="AC55" s="26">
        <f t="shared" si="87"/>
        <v>40389.39</v>
      </c>
      <c r="AD55" s="31"/>
      <c r="AE55" s="32">
        <v>38908.25</v>
      </c>
      <c r="AF55" s="37">
        <v>38908</v>
      </c>
      <c r="AG55" s="37">
        <v>1481</v>
      </c>
      <c r="AH55" s="37">
        <f t="shared" si="88"/>
        <v>40389</v>
      </c>
      <c r="AI55" s="38">
        <f t="shared" si="89"/>
        <v>3365.75</v>
      </c>
      <c r="AJ55" s="39">
        <f t="shared" si="90"/>
        <v>201.94499999999999</v>
      </c>
      <c r="AL55" s="31">
        <v>40389</v>
      </c>
      <c r="AM55" s="37">
        <f t="shared" si="91"/>
        <v>41196.78</v>
      </c>
      <c r="AN55" s="40">
        <v>41197</v>
      </c>
      <c r="AO55" s="40">
        <f t="shared" si="92"/>
        <v>41608.97</v>
      </c>
      <c r="AP55" s="40">
        <v>41610</v>
      </c>
      <c r="AQ55" s="41">
        <f t="shared" si="93"/>
        <v>42442.200000000004</v>
      </c>
      <c r="AR55" s="40">
        <v>42445</v>
      </c>
      <c r="AS55" s="40">
        <v>42445</v>
      </c>
      <c r="AT55" s="41">
        <f t="shared" si="94"/>
        <v>44142.8</v>
      </c>
      <c r="AU55" s="40">
        <v>44145</v>
      </c>
      <c r="AV55" s="42">
        <v>1200</v>
      </c>
      <c r="AW55" s="41">
        <f t="shared" si="95"/>
        <v>45345</v>
      </c>
      <c r="AX55" s="38">
        <f t="shared" si="96"/>
        <v>3778.75</v>
      </c>
      <c r="AY55" s="39">
        <f t="shared" si="97"/>
        <v>226.72499999999999</v>
      </c>
      <c r="AZ55">
        <v>1075</v>
      </c>
      <c r="BA55" s="43">
        <f t="shared" si="98"/>
        <v>46420</v>
      </c>
      <c r="BC55" s="43">
        <f t="shared" si="99"/>
        <v>3736.0299999999988</v>
      </c>
      <c r="BF55" s="44">
        <f t="shared" si="100"/>
        <v>2900</v>
      </c>
      <c r="BG55" s="44">
        <f t="shared" si="101"/>
        <v>1202.1999999999971</v>
      </c>
    </row>
    <row r="56" spans="1:59" ht="21" customHeight="1" x14ac:dyDescent="0.25">
      <c r="A56" s="24" t="s">
        <v>42</v>
      </c>
      <c r="B56" s="25">
        <v>4</v>
      </c>
      <c r="C56" s="26">
        <v>36445</v>
      </c>
      <c r="D56" s="27">
        <v>800</v>
      </c>
      <c r="E56" s="26">
        <f t="shared" si="75"/>
        <v>37245</v>
      </c>
      <c r="F56" s="28">
        <f t="shared" si="76"/>
        <v>3103.75</v>
      </c>
      <c r="G56" s="29">
        <f t="shared" si="77"/>
        <v>186.22499999999999</v>
      </c>
      <c r="H56" s="26"/>
      <c r="I56" s="27">
        <v>800</v>
      </c>
      <c r="J56" s="26">
        <v>37245</v>
      </c>
      <c r="K56" s="26">
        <v>37955</v>
      </c>
      <c r="L56" s="26">
        <f t="shared" si="78"/>
        <v>1172.45</v>
      </c>
      <c r="M56" s="26">
        <f t="shared" si="79"/>
        <v>38524.324999999997</v>
      </c>
      <c r="N56" s="31">
        <v>38525</v>
      </c>
      <c r="O56" s="31">
        <v>1172</v>
      </c>
      <c r="P56" s="31">
        <f t="shared" si="80"/>
        <v>39697</v>
      </c>
      <c r="Q56" s="32">
        <f t="shared" si="4"/>
        <v>3308.0833333333335</v>
      </c>
      <c r="R56" s="33">
        <f t="shared" si="81"/>
        <v>198.48500000000001</v>
      </c>
      <c r="S56" s="34">
        <f t="shared" si="82"/>
        <v>372.45000000000005</v>
      </c>
      <c r="T56" s="34">
        <f t="shared" si="83"/>
        <v>2452</v>
      </c>
      <c r="V56" s="35">
        <f t="shared" si="84"/>
        <v>39886.1</v>
      </c>
      <c r="X56" s="31">
        <v>38525</v>
      </c>
      <c r="Y56" s="31">
        <v>1172</v>
      </c>
      <c r="Z56" s="36">
        <f t="shared" si="85"/>
        <v>39680.75</v>
      </c>
      <c r="AA56" s="36">
        <f t="shared" si="85"/>
        <v>1207.1600000000001</v>
      </c>
      <c r="AB56" s="26">
        <f t="shared" si="86"/>
        <v>39697</v>
      </c>
      <c r="AC56" s="26">
        <f t="shared" si="87"/>
        <v>40887.910000000003</v>
      </c>
      <c r="AD56" s="31"/>
      <c r="AE56" s="32">
        <v>39680.75</v>
      </c>
      <c r="AF56" s="37">
        <v>39681</v>
      </c>
      <c r="AG56" s="37">
        <v>1207</v>
      </c>
      <c r="AH56" s="37">
        <f t="shared" si="88"/>
        <v>40888</v>
      </c>
      <c r="AI56" s="38">
        <f t="shared" si="89"/>
        <v>3407.3333333333335</v>
      </c>
      <c r="AJ56" s="39">
        <f t="shared" si="90"/>
        <v>204.44</v>
      </c>
      <c r="AL56" s="31">
        <v>40888</v>
      </c>
      <c r="AM56" s="37">
        <f t="shared" si="91"/>
        <v>41705.760000000002</v>
      </c>
      <c r="AN56" s="40">
        <v>41706</v>
      </c>
      <c r="AO56" s="40">
        <f t="shared" si="92"/>
        <v>42123.06</v>
      </c>
      <c r="AP56" s="40">
        <v>42125</v>
      </c>
      <c r="AQ56" s="41">
        <f t="shared" si="93"/>
        <v>42967.5</v>
      </c>
      <c r="AR56" s="40">
        <v>42970</v>
      </c>
      <c r="AS56" s="40">
        <v>42970</v>
      </c>
      <c r="AT56" s="41">
        <f t="shared" si="94"/>
        <v>44688.800000000003</v>
      </c>
      <c r="AU56" s="40">
        <v>44690</v>
      </c>
      <c r="AV56" s="42">
        <v>1200</v>
      </c>
      <c r="AW56" s="41">
        <f t="shared" si="95"/>
        <v>45890</v>
      </c>
      <c r="AX56" s="38">
        <f t="shared" si="96"/>
        <v>3824.1666666666665</v>
      </c>
      <c r="AY56" s="39">
        <f t="shared" si="97"/>
        <v>229.45</v>
      </c>
      <c r="AZ56">
        <v>1075</v>
      </c>
      <c r="BA56" s="43">
        <f t="shared" si="98"/>
        <v>46965</v>
      </c>
      <c r="BC56" s="43">
        <f t="shared" si="99"/>
        <v>3766.9400000000023</v>
      </c>
      <c r="BF56" s="44">
        <f t="shared" si="100"/>
        <v>2920</v>
      </c>
      <c r="BG56" s="44">
        <f t="shared" si="101"/>
        <v>1201.1999999999971</v>
      </c>
    </row>
    <row r="57" spans="1:59" ht="21" customHeight="1" x14ac:dyDescent="0.25">
      <c r="A57" s="24" t="s">
        <v>42</v>
      </c>
      <c r="B57" s="25">
        <v>5</v>
      </c>
      <c r="C57" s="26">
        <v>37235</v>
      </c>
      <c r="D57" s="27">
        <v>860</v>
      </c>
      <c r="E57" s="26">
        <f t="shared" si="75"/>
        <v>38095</v>
      </c>
      <c r="F57" s="28">
        <f t="shared" si="76"/>
        <v>3174.5833333333335</v>
      </c>
      <c r="G57" s="29">
        <f t="shared" si="77"/>
        <v>190.47499999999999</v>
      </c>
      <c r="H57" s="26"/>
      <c r="I57" s="27">
        <v>860</v>
      </c>
      <c r="J57" s="26">
        <v>38095</v>
      </c>
      <c r="K57" s="26">
        <v>38775</v>
      </c>
      <c r="L57" s="26">
        <f t="shared" si="78"/>
        <v>1240.95</v>
      </c>
      <c r="M57" s="26">
        <f t="shared" si="79"/>
        <v>39356.624999999993</v>
      </c>
      <c r="N57" s="31">
        <v>39355</v>
      </c>
      <c r="O57" s="31">
        <v>1241</v>
      </c>
      <c r="P57" s="31">
        <f t="shared" si="80"/>
        <v>40596</v>
      </c>
      <c r="Q57" s="32">
        <f t="shared" si="4"/>
        <v>3383</v>
      </c>
      <c r="R57" s="33">
        <f t="shared" si="81"/>
        <v>202.98</v>
      </c>
      <c r="S57" s="34">
        <f t="shared" si="82"/>
        <v>380.95000000000005</v>
      </c>
      <c r="T57" s="34">
        <f t="shared" si="83"/>
        <v>2501</v>
      </c>
      <c r="V57" s="35">
        <f t="shared" si="84"/>
        <v>40791.5</v>
      </c>
      <c r="X57" s="31">
        <v>39355</v>
      </c>
      <c r="Y57" s="31">
        <v>1241</v>
      </c>
      <c r="Z57" s="36">
        <f t="shared" si="85"/>
        <v>40535.65</v>
      </c>
      <c r="AA57" s="36">
        <f t="shared" si="85"/>
        <v>1278.23</v>
      </c>
      <c r="AB57" s="26">
        <f t="shared" si="86"/>
        <v>40596</v>
      </c>
      <c r="AC57" s="26">
        <f t="shared" si="87"/>
        <v>41813.880000000005</v>
      </c>
      <c r="AD57" s="31"/>
      <c r="AE57" s="32">
        <v>40535.65</v>
      </c>
      <c r="AF57" s="37">
        <v>40536</v>
      </c>
      <c r="AG57" s="37">
        <v>1278</v>
      </c>
      <c r="AH57" s="37">
        <f t="shared" si="88"/>
        <v>41814</v>
      </c>
      <c r="AI57" s="38">
        <f t="shared" si="89"/>
        <v>3484.5</v>
      </c>
      <c r="AJ57" s="39">
        <f t="shared" si="90"/>
        <v>209.07</v>
      </c>
      <c r="AL57" s="31">
        <v>41814</v>
      </c>
      <c r="AM57" s="37">
        <f t="shared" si="91"/>
        <v>42650.28</v>
      </c>
      <c r="AN57" s="40">
        <v>42650</v>
      </c>
      <c r="AO57" s="40">
        <f t="shared" si="92"/>
        <v>43076.5</v>
      </c>
      <c r="AP57" s="40">
        <v>43080</v>
      </c>
      <c r="AQ57" s="41">
        <f t="shared" si="93"/>
        <v>43941.599999999999</v>
      </c>
      <c r="AR57" s="40">
        <v>43945</v>
      </c>
      <c r="AS57" s="40">
        <v>43945</v>
      </c>
      <c r="AT57" s="41">
        <f t="shared" si="94"/>
        <v>45702.8</v>
      </c>
      <c r="AU57" s="40">
        <v>45705</v>
      </c>
      <c r="AV57" s="42">
        <v>1200</v>
      </c>
      <c r="AW57" s="41">
        <f t="shared" si="95"/>
        <v>46905</v>
      </c>
      <c r="AX57" s="38">
        <f t="shared" si="96"/>
        <v>3908.75</v>
      </c>
      <c r="AY57" s="39">
        <f t="shared" si="97"/>
        <v>234.52500000000001</v>
      </c>
      <c r="AZ57">
        <v>1175</v>
      </c>
      <c r="BA57" s="43">
        <f t="shared" si="98"/>
        <v>48080</v>
      </c>
      <c r="BC57" s="43">
        <f t="shared" si="99"/>
        <v>3828.5</v>
      </c>
      <c r="BF57" s="44">
        <f t="shared" si="100"/>
        <v>2960</v>
      </c>
      <c r="BG57" s="44">
        <f t="shared" si="101"/>
        <v>1202.1999999999971</v>
      </c>
    </row>
    <row r="58" spans="1:59" ht="21" customHeight="1" x14ac:dyDescent="0.25">
      <c r="A58" s="24" t="s">
        <v>42</v>
      </c>
      <c r="B58" s="25">
        <v>6</v>
      </c>
      <c r="C58" s="26">
        <v>38235</v>
      </c>
      <c r="D58" s="27">
        <v>400</v>
      </c>
      <c r="E58" s="26">
        <f t="shared" si="75"/>
        <v>38635</v>
      </c>
      <c r="F58" s="28">
        <f t="shared" si="76"/>
        <v>3219.5833333333335</v>
      </c>
      <c r="G58" s="29">
        <f t="shared" si="77"/>
        <v>193.17500000000001</v>
      </c>
      <c r="H58" s="26"/>
      <c r="I58" s="27">
        <v>400</v>
      </c>
      <c r="J58" s="26">
        <v>38635</v>
      </c>
      <c r="K58" s="26">
        <v>39815</v>
      </c>
      <c r="L58" s="26">
        <f t="shared" si="78"/>
        <v>786.35</v>
      </c>
      <c r="M58" s="26">
        <f t="shared" si="79"/>
        <v>40412.224999999999</v>
      </c>
      <c r="N58" s="31">
        <v>40410</v>
      </c>
      <c r="O58" s="31">
        <v>786</v>
      </c>
      <c r="P58" s="31">
        <f t="shared" si="80"/>
        <v>41196</v>
      </c>
      <c r="Q58" s="32">
        <f t="shared" si="4"/>
        <v>3433</v>
      </c>
      <c r="R58" s="33">
        <f t="shared" si="81"/>
        <v>205.98</v>
      </c>
      <c r="S58" s="34">
        <f t="shared" si="82"/>
        <v>386.35</v>
      </c>
      <c r="T58" s="34">
        <f t="shared" si="83"/>
        <v>2561</v>
      </c>
      <c r="V58" s="35">
        <f t="shared" si="84"/>
        <v>41397.300000000003</v>
      </c>
      <c r="X58" s="31">
        <v>40410</v>
      </c>
      <c r="Y58" s="31">
        <v>786</v>
      </c>
      <c r="Z58" s="36">
        <f t="shared" si="85"/>
        <v>41622.300000000003</v>
      </c>
      <c r="AA58" s="36">
        <f t="shared" si="85"/>
        <v>809.58</v>
      </c>
      <c r="AB58" s="26">
        <f t="shared" si="86"/>
        <v>41196</v>
      </c>
      <c r="AC58" s="26">
        <f t="shared" si="87"/>
        <v>42431.880000000005</v>
      </c>
      <c r="AD58" s="31"/>
      <c r="AE58" s="32">
        <v>41622.300000000003</v>
      </c>
      <c r="AF58" s="37">
        <v>41622</v>
      </c>
      <c r="AG58" s="37">
        <v>810</v>
      </c>
      <c r="AH58" s="37">
        <f t="shared" si="88"/>
        <v>42432</v>
      </c>
      <c r="AI58" s="38">
        <f t="shared" si="89"/>
        <v>3536</v>
      </c>
      <c r="AJ58" s="39">
        <f t="shared" si="90"/>
        <v>212.16</v>
      </c>
      <c r="AL58" s="31">
        <v>42432</v>
      </c>
      <c r="AM58" s="37">
        <f t="shared" si="91"/>
        <v>43280.639999999999</v>
      </c>
      <c r="AN58" s="40">
        <v>43281</v>
      </c>
      <c r="AO58" s="40">
        <f t="shared" si="92"/>
        <v>43713.81</v>
      </c>
      <c r="AP58" s="40">
        <v>43715</v>
      </c>
      <c r="AQ58" s="41">
        <f t="shared" si="93"/>
        <v>44589.3</v>
      </c>
      <c r="AR58" s="40">
        <v>44590</v>
      </c>
      <c r="AS58" s="40">
        <v>44590</v>
      </c>
      <c r="AT58" s="41">
        <f t="shared" si="94"/>
        <v>46373.599999999999</v>
      </c>
      <c r="AU58" s="40">
        <v>46375</v>
      </c>
      <c r="AV58" s="42">
        <v>1200</v>
      </c>
      <c r="AW58" s="41">
        <f t="shared" si="95"/>
        <v>47575</v>
      </c>
      <c r="AX58" s="38">
        <f t="shared" si="96"/>
        <v>3964.5833333333335</v>
      </c>
      <c r="AY58" s="39">
        <f t="shared" si="97"/>
        <v>237.875</v>
      </c>
      <c r="AZ58">
        <v>1175</v>
      </c>
      <c r="BA58" s="43">
        <f t="shared" si="98"/>
        <v>48750</v>
      </c>
      <c r="BC58" s="43">
        <f t="shared" si="99"/>
        <v>3861.1900000000023</v>
      </c>
      <c r="BF58" s="44">
        <f t="shared" si="100"/>
        <v>2985</v>
      </c>
      <c r="BG58" s="44">
        <f t="shared" si="101"/>
        <v>1201.4000000000015</v>
      </c>
    </row>
    <row r="59" spans="1:59" ht="21" customHeight="1" x14ac:dyDescent="0.25">
      <c r="A59" s="24" t="s">
        <v>42</v>
      </c>
      <c r="B59" s="25">
        <v>7</v>
      </c>
      <c r="C59" s="26">
        <v>39040</v>
      </c>
      <c r="D59" s="27">
        <v>110</v>
      </c>
      <c r="E59" s="26">
        <f t="shared" si="75"/>
        <v>39150</v>
      </c>
      <c r="F59" s="28">
        <f t="shared" si="76"/>
        <v>3262.5</v>
      </c>
      <c r="G59" s="29">
        <f t="shared" si="77"/>
        <v>195.75</v>
      </c>
      <c r="H59" s="26"/>
      <c r="I59" s="27">
        <v>110</v>
      </c>
      <c r="J59" s="26">
        <v>39150</v>
      </c>
      <c r="K59" s="26">
        <v>40655</v>
      </c>
      <c r="L59" s="26">
        <f t="shared" si="78"/>
        <v>501.5</v>
      </c>
      <c r="M59" s="26">
        <f t="shared" si="79"/>
        <v>41264.824999999997</v>
      </c>
      <c r="N59" s="31">
        <v>41265</v>
      </c>
      <c r="O59" s="31">
        <v>502</v>
      </c>
      <c r="P59" s="31">
        <f t="shared" si="80"/>
        <v>41767</v>
      </c>
      <c r="Q59" s="32">
        <f t="shared" si="4"/>
        <v>3480.5833333333335</v>
      </c>
      <c r="R59" s="33">
        <f t="shared" si="81"/>
        <v>208.83500000000001</v>
      </c>
      <c r="S59" s="34">
        <f t="shared" si="82"/>
        <v>391.5</v>
      </c>
      <c r="T59" s="34">
        <f t="shared" si="83"/>
        <v>2617</v>
      </c>
      <c r="V59" s="35">
        <f t="shared" si="84"/>
        <v>41970.1</v>
      </c>
      <c r="X59" s="31">
        <v>41265</v>
      </c>
      <c r="Y59" s="31">
        <v>502</v>
      </c>
      <c r="Z59" s="36">
        <f t="shared" si="85"/>
        <v>42502.950000000004</v>
      </c>
      <c r="AA59" s="36">
        <f t="shared" si="85"/>
        <v>517.06000000000006</v>
      </c>
      <c r="AB59" s="26">
        <f t="shared" si="86"/>
        <v>41767</v>
      </c>
      <c r="AC59" s="26">
        <f t="shared" si="87"/>
        <v>43020.01</v>
      </c>
      <c r="AD59" s="31"/>
      <c r="AE59" s="32">
        <v>42502.950000000004</v>
      </c>
      <c r="AF59" s="37">
        <v>42503</v>
      </c>
      <c r="AG59" s="37">
        <v>517</v>
      </c>
      <c r="AH59" s="37">
        <f t="shared" si="88"/>
        <v>43020</v>
      </c>
      <c r="AI59" s="38">
        <f t="shared" si="89"/>
        <v>3585</v>
      </c>
      <c r="AJ59" s="39">
        <f t="shared" si="90"/>
        <v>215.1</v>
      </c>
      <c r="AL59" s="31">
        <v>43020</v>
      </c>
      <c r="AM59" s="37">
        <f t="shared" si="91"/>
        <v>43880.4</v>
      </c>
      <c r="AN59" s="40">
        <v>43880</v>
      </c>
      <c r="AO59" s="40">
        <f t="shared" si="92"/>
        <v>44318.8</v>
      </c>
      <c r="AP59" s="40">
        <v>44320</v>
      </c>
      <c r="AQ59" s="41">
        <f t="shared" si="93"/>
        <v>45206.400000000001</v>
      </c>
      <c r="AR59" s="40">
        <v>45210</v>
      </c>
      <c r="AS59" s="40">
        <v>45210</v>
      </c>
      <c r="AT59" s="41">
        <f t="shared" si="94"/>
        <v>47018.400000000001</v>
      </c>
      <c r="AU59" s="40">
        <v>47020</v>
      </c>
      <c r="AV59" s="42">
        <v>1200</v>
      </c>
      <c r="AW59" s="41">
        <f t="shared" si="95"/>
        <v>48220</v>
      </c>
      <c r="AX59" s="38">
        <f t="shared" si="96"/>
        <v>4018.3333333333335</v>
      </c>
      <c r="AY59" s="39">
        <f t="shared" si="97"/>
        <v>241.1</v>
      </c>
      <c r="AZ59">
        <v>1175</v>
      </c>
      <c r="BA59" s="43">
        <f t="shared" si="98"/>
        <v>49395</v>
      </c>
      <c r="BC59" s="43">
        <f t="shared" si="99"/>
        <v>3901.1999999999971</v>
      </c>
      <c r="BF59" s="44">
        <f t="shared" si="100"/>
        <v>3010</v>
      </c>
      <c r="BG59" s="44">
        <f t="shared" si="101"/>
        <v>1201.5999999999985</v>
      </c>
    </row>
    <row r="60" spans="1:59" ht="21" customHeight="1" x14ac:dyDescent="0.25">
      <c r="A60" s="24" t="s">
        <v>42</v>
      </c>
      <c r="B60" s="25">
        <v>8</v>
      </c>
      <c r="C60" s="26">
        <v>40185</v>
      </c>
      <c r="D60" s="27">
        <v>110</v>
      </c>
      <c r="E60" s="26">
        <f t="shared" si="75"/>
        <v>40295</v>
      </c>
      <c r="F60" s="28">
        <f t="shared" si="76"/>
        <v>3357.9166666666665</v>
      </c>
      <c r="G60" s="29">
        <f t="shared" si="77"/>
        <v>201.47499999999999</v>
      </c>
      <c r="H60" s="26"/>
      <c r="I60" s="27">
        <v>110</v>
      </c>
      <c r="J60" s="26">
        <v>40295</v>
      </c>
      <c r="K60" s="26">
        <v>41850</v>
      </c>
      <c r="L60" s="26">
        <f t="shared" si="78"/>
        <v>512.95000000000005</v>
      </c>
      <c r="M60" s="26">
        <f t="shared" si="79"/>
        <v>42477.749999999993</v>
      </c>
      <c r="N60" s="31">
        <v>42480</v>
      </c>
      <c r="O60" s="31">
        <v>513</v>
      </c>
      <c r="P60" s="31">
        <f t="shared" si="80"/>
        <v>42993</v>
      </c>
      <c r="Q60" s="32">
        <f t="shared" si="4"/>
        <v>3582.75</v>
      </c>
      <c r="R60" s="33">
        <f t="shared" si="81"/>
        <v>214.965</v>
      </c>
      <c r="S60" s="34">
        <f t="shared" si="82"/>
        <v>402.95000000000005</v>
      </c>
      <c r="T60" s="34">
        <f t="shared" si="83"/>
        <v>2698</v>
      </c>
      <c r="V60" s="35">
        <f t="shared" si="84"/>
        <v>43200</v>
      </c>
      <c r="X60" s="31">
        <v>42480</v>
      </c>
      <c r="Y60" s="31">
        <v>513</v>
      </c>
      <c r="Z60" s="36">
        <f t="shared" si="85"/>
        <v>43754.400000000001</v>
      </c>
      <c r="AA60" s="36">
        <f t="shared" si="85"/>
        <v>528.39</v>
      </c>
      <c r="AB60" s="26">
        <f t="shared" si="86"/>
        <v>42993</v>
      </c>
      <c r="AC60" s="26">
        <f t="shared" si="87"/>
        <v>44282.79</v>
      </c>
      <c r="AD60" s="31"/>
      <c r="AE60" s="32">
        <v>43754.400000000001</v>
      </c>
      <c r="AF60" s="37">
        <v>43754</v>
      </c>
      <c r="AG60" s="37">
        <v>528</v>
      </c>
      <c r="AH60" s="37">
        <f t="shared" si="88"/>
        <v>44282</v>
      </c>
      <c r="AI60" s="38">
        <f t="shared" si="89"/>
        <v>3690.1666666666665</v>
      </c>
      <c r="AJ60" s="39">
        <f t="shared" si="90"/>
        <v>221.41</v>
      </c>
      <c r="AL60" s="31">
        <v>44282</v>
      </c>
      <c r="AM60" s="37">
        <f t="shared" si="91"/>
        <v>45167.64</v>
      </c>
      <c r="AN60" s="40">
        <v>45168</v>
      </c>
      <c r="AO60" s="40">
        <f t="shared" si="92"/>
        <v>45619.68</v>
      </c>
      <c r="AP60" s="40">
        <v>45620</v>
      </c>
      <c r="AQ60" s="41">
        <f t="shared" si="93"/>
        <v>46532.4</v>
      </c>
      <c r="AR60" s="40">
        <v>46535</v>
      </c>
      <c r="AS60" s="40">
        <v>46535</v>
      </c>
      <c r="AT60" s="41">
        <f t="shared" si="94"/>
        <v>48396.4</v>
      </c>
      <c r="AU60" s="40">
        <v>48400</v>
      </c>
      <c r="AV60" s="42">
        <v>1200</v>
      </c>
      <c r="AW60" s="41">
        <f t="shared" si="95"/>
        <v>49600</v>
      </c>
      <c r="AX60" s="38">
        <f t="shared" si="96"/>
        <v>4133.333333333333</v>
      </c>
      <c r="AY60" s="39">
        <f t="shared" si="97"/>
        <v>248</v>
      </c>
      <c r="AZ60">
        <v>1175</v>
      </c>
      <c r="BA60" s="43">
        <f t="shared" si="98"/>
        <v>50775</v>
      </c>
      <c r="BC60" s="43">
        <f t="shared" si="99"/>
        <v>3980.3199999999997</v>
      </c>
      <c r="BF60" s="44">
        <f t="shared" si="100"/>
        <v>3065</v>
      </c>
      <c r="BG60" s="44">
        <f t="shared" si="101"/>
        <v>1203.5999999999985</v>
      </c>
    </row>
    <row r="61" spans="1:59" ht="21" customHeight="1" x14ac:dyDescent="0.25">
      <c r="A61" s="24" t="s">
        <v>42</v>
      </c>
      <c r="B61" s="25">
        <v>9</v>
      </c>
      <c r="C61" s="26">
        <v>41050</v>
      </c>
      <c r="D61" s="27">
        <v>110</v>
      </c>
      <c r="E61" s="26">
        <f t="shared" si="75"/>
        <v>41160</v>
      </c>
      <c r="F61" s="28">
        <f t="shared" si="76"/>
        <v>3430</v>
      </c>
      <c r="G61" s="29">
        <f t="shared" si="77"/>
        <v>205.8</v>
      </c>
      <c r="H61" s="26"/>
      <c r="I61" s="27">
        <v>110</v>
      </c>
      <c r="J61" s="26">
        <v>41160</v>
      </c>
      <c r="K61" s="26">
        <v>42750</v>
      </c>
      <c r="L61" s="26">
        <f t="shared" si="78"/>
        <v>521.6</v>
      </c>
      <c r="M61" s="26">
        <f t="shared" si="79"/>
        <v>43391.249999999993</v>
      </c>
      <c r="N61" s="31">
        <v>43390</v>
      </c>
      <c r="O61" s="31">
        <v>522</v>
      </c>
      <c r="P61" s="31">
        <f t="shared" si="80"/>
        <v>43912</v>
      </c>
      <c r="Q61" s="32">
        <f t="shared" si="4"/>
        <v>3659.3333333333335</v>
      </c>
      <c r="R61" s="33">
        <f t="shared" si="81"/>
        <v>219.56</v>
      </c>
      <c r="S61" s="34">
        <f t="shared" si="82"/>
        <v>411.6</v>
      </c>
      <c r="T61" s="34">
        <f t="shared" si="83"/>
        <v>2752</v>
      </c>
      <c r="V61" s="35">
        <f t="shared" si="84"/>
        <v>44127</v>
      </c>
      <c r="X61" s="31">
        <v>43390</v>
      </c>
      <c r="Y61" s="31">
        <v>522</v>
      </c>
      <c r="Z61" s="36">
        <f t="shared" si="85"/>
        <v>44691.700000000004</v>
      </c>
      <c r="AA61" s="36">
        <f t="shared" si="85"/>
        <v>537.66</v>
      </c>
      <c r="AB61" s="26">
        <f t="shared" si="86"/>
        <v>43912</v>
      </c>
      <c r="AC61" s="26">
        <f t="shared" si="87"/>
        <v>45229.36</v>
      </c>
      <c r="AD61" s="31"/>
      <c r="AE61" s="32">
        <v>44691.700000000004</v>
      </c>
      <c r="AF61" s="37">
        <v>44692</v>
      </c>
      <c r="AG61" s="37">
        <v>538</v>
      </c>
      <c r="AH61" s="37">
        <f t="shared" si="88"/>
        <v>45230</v>
      </c>
      <c r="AI61" s="38">
        <f t="shared" si="89"/>
        <v>3769.1666666666665</v>
      </c>
      <c r="AJ61" s="39">
        <f t="shared" si="90"/>
        <v>226.15</v>
      </c>
      <c r="AL61" s="31">
        <v>45230</v>
      </c>
      <c r="AM61" s="37">
        <f t="shared" si="91"/>
        <v>46134.6</v>
      </c>
      <c r="AN61" s="40">
        <v>46135</v>
      </c>
      <c r="AO61" s="40">
        <f t="shared" si="92"/>
        <v>46596.35</v>
      </c>
      <c r="AP61" s="40">
        <v>46600</v>
      </c>
      <c r="AQ61" s="41">
        <f t="shared" si="93"/>
        <v>47532</v>
      </c>
      <c r="AR61" s="40">
        <v>47535</v>
      </c>
      <c r="AS61" s="40">
        <v>47535</v>
      </c>
      <c r="AT61" s="41">
        <f t="shared" si="94"/>
        <v>49436.4</v>
      </c>
      <c r="AU61" s="40">
        <v>49440</v>
      </c>
      <c r="AV61" s="42">
        <v>1200</v>
      </c>
      <c r="AW61" s="41">
        <f t="shared" si="95"/>
        <v>50640</v>
      </c>
      <c r="AX61" s="38">
        <f t="shared" si="96"/>
        <v>4220</v>
      </c>
      <c r="AY61" s="39">
        <f t="shared" si="97"/>
        <v>253.2</v>
      </c>
      <c r="AZ61">
        <v>1175</v>
      </c>
      <c r="BA61" s="43">
        <f t="shared" si="98"/>
        <v>51815</v>
      </c>
      <c r="BC61" s="43">
        <f t="shared" si="99"/>
        <v>4043.6500000000015</v>
      </c>
      <c r="BF61" s="44">
        <f t="shared" si="100"/>
        <v>3105</v>
      </c>
      <c r="BG61" s="44">
        <f t="shared" si="101"/>
        <v>1203.5999999999985</v>
      </c>
    </row>
    <row r="62" spans="1:59" ht="21" customHeight="1" x14ac:dyDescent="0.25">
      <c r="A62" s="24" t="s">
        <v>42</v>
      </c>
      <c r="B62" s="25">
        <v>10</v>
      </c>
      <c r="C62" s="26">
        <v>41240</v>
      </c>
      <c r="D62" s="27">
        <v>110</v>
      </c>
      <c r="E62" s="26">
        <f t="shared" si="75"/>
        <v>41350</v>
      </c>
      <c r="F62" s="28">
        <f t="shared" si="76"/>
        <v>3445.8333333333335</v>
      </c>
      <c r="G62" s="29">
        <f t="shared" si="77"/>
        <v>206.75</v>
      </c>
      <c r="H62" s="26"/>
      <c r="I62" s="27">
        <v>110</v>
      </c>
      <c r="J62" s="26">
        <v>41350</v>
      </c>
      <c r="K62" s="26">
        <v>42945</v>
      </c>
      <c r="L62" s="26">
        <f t="shared" si="78"/>
        <v>523.5</v>
      </c>
      <c r="M62" s="26">
        <f t="shared" si="79"/>
        <v>43589.174999999996</v>
      </c>
      <c r="N62" s="31">
        <v>43590</v>
      </c>
      <c r="O62" s="31">
        <v>524</v>
      </c>
      <c r="P62" s="31">
        <f t="shared" si="80"/>
        <v>44114</v>
      </c>
      <c r="Q62" s="32">
        <f t="shared" si="4"/>
        <v>3676.1666666666665</v>
      </c>
      <c r="R62" s="33">
        <f t="shared" si="81"/>
        <v>220.57</v>
      </c>
      <c r="S62" s="34">
        <f t="shared" si="82"/>
        <v>413.5</v>
      </c>
      <c r="T62" s="34">
        <f t="shared" si="83"/>
        <v>2764</v>
      </c>
      <c r="V62" s="35">
        <f t="shared" si="84"/>
        <v>44327.9</v>
      </c>
      <c r="X62" s="31">
        <v>43590</v>
      </c>
      <c r="Y62" s="31">
        <v>524</v>
      </c>
      <c r="Z62" s="36">
        <f t="shared" si="85"/>
        <v>44897.700000000004</v>
      </c>
      <c r="AA62" s="36">
        <f t="shared" si="85"/>
        <v>539.72</v>
      </c>
      <c r="AB62" s="26">
        <f t="shared" si="86"/>
        <v>44114</v>
      </c>
      <c r="AC62" s="26">
        <f t="shared" si="87"/>
        <v>45437.42</v>
      </c>
      <c r="AD62" s="31"/>
      <c r="AE62" s="32">
        <v>44897.700000000004</v>
      </c>
      <c r="AF62" s="37">
        <v>44898</v>
      </c>
      <c r="AG62" s="37">
        <v>540</v>
      </c>
      <c r="AH62" s="37">
        <f t="shared" si="88"/>
        <v>45438</v>
      </c>
      <c r="AI62" s="38">
        <f t="shared" si="89"/>
        <v>3786.5</v>
      </c>
      <c r="AJ62" s="39">
        <f t="shared" si="90"/>
        <v>227.19</v>
      </c>
      <c r="AL62" s="31">
        <v>45438</v>
      </c>
      <c r="AM62" s="37">
        <f t="shared" si="91"/>
        <v>46346.76</v>
      </c>
      <c r="AN62" s="40">
        <v>46347</v>
      </c>
      <c r="AO62" s="40">
        <f t="shared" si="92"/>
        <v>46810.47</v>
      </c>
      <c r="AP62" s="40">
        <v>46810</v>
      </c>
      <c r="AQ62" s="41">
        <f t="shared" si="93"/>
        <v>47746.200000000004</v>
      </c>
      <c r="AR62" s="40">
        <v>47750</v>
      </c>
      <c r="AS62" s="40">
        <v>47750</v>
      </c>
      <c r="AT62" s="41">
        <f t="shared" si="94"/>
        <v>49660</v>
      </c>
      <c r="AU62" s="40">
        <v>49660</v>
      </c>
      <c r="AV62" s="42">
        <v>1200</v>
      </c>
      <c r="AW62" s="41">
        <f t="shared" si="95"/>
        <v>50860</v>
      </c>
      <c r="AX62" s="38">
        <f t="shared" si="96"/>
        <v>4238.333333333333</v>
      </c>
      <c r="AY62" s="39">
        <f t="shared" si="97"/>
        <v>254.3</v>
      </c>
      <c r="AZ62">
        <v>1275</v>
      </c>
      <c r="BA62" s="43">
        <f t="shared" si="98"/>
        <v>52135</v>
      </c>
      <c r="BC62" s="43">
        <f t="shared" si="99"/>
        <v>4049.5299999999988</v>
      </c>
      <c r="BF62" s="44">
        <f t="shared" si="100"/>
        <v>3110</v>
      </c>
      <c r="BG62" s="44">
        <f t="shared" si="101"/>
        <v>1200</v>
      </c>
    </row>
    <row r="63" spans="1:59" ht="21" customHeight="1" x14ac:dyDescent="0.25">
      <c r="A63" s="24" t="s">
        <v>42</v>
      </c>
      <c r="B63" s="25">
        <v>11</v>
      </c>
      <c r="C63" s="26">
        <v>42130</v>
      </c>
      <c r="D63" s="27">
        <v>110</v>
      </c>
      <c r="E63" s="26">
        <f t="shared" si="75"/>
        <v>42240</v>
      </c>
      <c r="F63" s="28">
        <f t="shared" si="76"/>
        <v>3520</v>
      </c>
      <c r="G63" s="29">
        <f t="shared" si="77"/>
        <v>211.2</v>
      </c>
      <c r="H63" s="26"/>
      <c r="I63" s="27">
        <v>110</v>
      </c>
      <c r="J63" s="26">
        <v>42240</v>
      </c>
      <c r="K63" s="26">
        <v>43875</v>
      </c>
      <c r="L63" s="26">
        <f t="shared" si="78"/>
        <v>532.40000000000009</v>
      </c>
      <c r="M63" s="26">
        <f t="shared" si="79"/>
        <v>44533.124999999993</v>
      </c>
      <c r="N63" s="31">
        <v>44535</v>
      </c>
      <c r="O63" s="31">
        <v>532</v>
      </c>
      <c r="P63" s="31">
        <f t="shared" si="80"/>
        <v>45067</v>
      </c>
      <c r="Q63" s="32">
        <f t="shared" si="4"/>
        <v>3755.5833333333335</v>
      </c>
      <c r="R63" s="33">
        <f t="shared" si="81"/>
        <v>225.33500000000001</v>
      </c>
      <c r="S63" s="34">
        <f t="shared" si="82"/>
        <v>422.40000000000009</v>
      </c>
      <c r="T63" s="34">
        <f t="shared" si="83"/>
        <v>2827</v>
      </c>
      <c r="V63" s="35">
        <f t="shared" si="84"/>
        <v>45284.5</v>
      </c>
      <c r="X63" s="31">
        <v>44535</v>
      </c>
      <c r="Y63" s="31">
        <v>532</v>
      </c>
      <c r="Z63" s="36">
        <f t="shared" si="85"/>
        <v>45871.05</v>
      </c>
      <c r="AA63" s="36">
        <f t="shared" si="85"/>
        <v>547.96</v>
      </c>
      <c r="AB63" s="26">
        <f t="shared" si="86"/>
        <v>45067</v>
      </c>
      <c r="AC63" s="26">
        <f t="shared" si="87"/>
        <v>46419.01</v>
      </c>
      <c r="AD63" s="31"/>
      <c r="AE63" s="32">
        <v>45871.05</v>
      </c>
      <c r="AF63" s="37">
        <v>45871</v>
      </c>
      <c r="AG63" s="37">
        <v>548</v>
      </c>
      <c r="AH63" s="37">
        <f t="shared" si="88"/>
        <v>46419</v>
      </c>
      <c r="AI63" s="38">
        <f t="shared" si="89"/>
        <v>3868.25</v>
      </c>
      <c r="AJ63" s="39">
        <f t="shared" si="90"/>
        <v>232.095</v>
      </c>
      <c r="AL63" s="31">
        <v>46419</v>
      </c>
      <c r="AM63" s="37">
        <f t="shared" si="91"/>
        <v>47347.38</v>
      </c>
      <c r="AN63" s="40">
        <v>47347</v>
      </c>
      <c r="AO63" s="40">
        <f t="shared" si="92"/>
        <v>47820.47</v>
      </c>
      <c r="AP63" s="40">
        <v>47820</v>
      </c>
      <c r="AQ63" s="41">
        <f t="shared" si="93"/>
        <v>48776.4</v>
      </c>
      <c r="AR63" s="40">
        <v>48780</v>
      </c>
      <c r="AS63" s="40">
        <v>48780</v>
      </c>
      <c r="AT63" s="41">
        <f t="shared" si="94"/>
        <v>50731.200000000004</v>
      </c>
      <c r="AU63" s="40">
        <v>50735</v>
      </c>
      <c r="AV63" s="42">
        <v>1200</v>
      </c>
      <c r="AW63" s="41">
        <f t="shared" si="95"/>
        <v>51935</v>
      </c>
      <c r="AX63" s="38">
        <f t="shared" si="96"/>
        <v>4327.916666666667</v>
      </c>
      <c r="AY63" s="39">
        <f t="shared" si="97"/>
        <v>259.67500000000001</v>
      </c>
      <c r="AZ63">
        <v>1275</v>
      </c>
      <c r="BA63" s="43">
        <f t="shared" si="98"/>
        <v>53210</v>
      </c>
      <c r="BC63" s="43">
        <f t="shared" si="99"/>
        <v>4114.5299999999988</v>
      </c>
      <c r="BF63" s="44">
        <f t="shared" si="100"/>
        <v>3155</v>
      </c>
      <c r="BG63" s="44">
        <f t="shared" si="101"/>
        <v>1203.7999999999956</v>
      </c>
    </row>
    <row r="64" spans="1:59" ht="21" customHeight="1" x14ac:dyDescent="0.25">
      <c r="A64" s="24" t="s">
        <v>42</v>
      </c>
      <c r="B64" s="25">
        <v>12</v>
      </c>
      <c r="C64" s="26">
        <v>42290</v>
      </c>
      <c r="D64" s="27">
        <v>110</v>
      </c>
      <c r="E64" s="26">
        <f t="shared" si="75"/>
        <v>42400</v>
      </c>
      <c r="F64" s="28">
        <f t="shared" si="76"/>
        <v>3533.3333333333335</v>
      </c>
      <c r="G64" s="29">
        <f t="shared" si="77"/>
        <v>212</v>
      </c>
      <c r="H64" s="26"/>
      <c r="I64" s="27">
        <v>110</v>
      </c>
      <c r="J64" s="26">
        <v>42400</v>
      </c>
      <c r="K64" s="26">
        <v>44040</v>
      </c>
      <c r="L64" s="26">
        <f t="shared" si="78"/>
        <v>534</v>
      </c>
      <c r="M64" s="26">
        <f t="shared" si="79"/>
        <v>44700.6</v>
      </c>
      <c r="N64" s="31">
        <v>44700</v>
      </c>
      <c r="O64" s="31">
        <v>534</v>
      </c>
      <c r="P64" s="31">
        <f t="shared" si="80"/>
        <v>45234</v>
      </c>
      <c r="Q64" s="32">
        <f t="shared" si="4"/>
        <v>3769.5</v>
      </c>
      <c r="R64" s="33">
        <f t="shared" si="81"/>
        <v>226.17</v>
      </c>
      <c r="S64" s="34">
        <f t="shared" si="82"/>
        <v>424</v>
      </c>
      <c r="T64" s="34">
        <f t="shared" si="83"/>
        <v>2834</v>
      </c>
      <c r="V64" s="35">
        <f t="shared" si="84"/>
        <v>45454.8</v>
      </c>
      <c r="X64" s="31">
        <v>44700</v>
      </c>
      <c r="Y64" s="31">
        <v>534</v>
      </c>
      <c r="Z64" s="36">
        <f t="shared" si="85"/>
        <v>46041</v>
      </c>
      <c r="AA64" s="36">
        <f t="shared" si="85"/>
        <v>550.02</v>
      </c>
      <c r="AB64" s="26">
        <f t="shared" si="86"/>
        <v>45234</v>
      </c>
      <c r="AC64" s="26">
        <f t="shared" si="87"/>
        <v>46591.020000000004</v>
      </c>
      <c r="AD64" s="31"/>
      <c r="AE64" s="32">
        <v>46041</v>
      </c>
      <c r="AF64" s="37">
        <v>46041</v>
      </c>
      <c r="AG64" s="37">
        <v>550</v>
      </c>
      <c r="AH64" s="37">
        <f t="shared" si="88"/>
        <v>46591</v>
      </c>
      <c r="AI64" s="38">
        <f t="shared" si="89"/>
        <v>3882.5833333333335</v>
      </c>
      <c r="AJ64" s="39">
        <f t="shared" si="90"/>
        <v>232.95500000000001</v>
      </c>
      <c r="AL64" s="31">
        <v>46591</v>
      </c>
      <c r="AM64" s="37">
        <f t="shared" si="91"/>
        <v>47522.82</v>
      </c>
      <c r="AN64" s="40">
        <v>47523</v>
      </c>
      <c r="AO64" s="40">
        <f t="shared" si="92"/>
        <v>47998.23</v>
      </c>
      <c r="AP64" s="40">
        <v>48000</v>
      </c>
      <c r="AQ64" s="41">
        <f t="shared" si="93"/>
        <v>48960</v>
      </c>
      <c r="AR64" s="40">
        <v>48960</v>
      </c>
      <c r="AS64" s="40">
        <v>48960</v>
      </c>
      <c r="AT64" s="41">
        <f t="shared" si="94"/>
        <v>50918.400000000001</v>
      </c>
      <c r="AU64" s="40">
        <v>50920</v>
      </c>
      <c r="AV64" s="42">
        <v>1200</v>
      </c>
      <c r="AW64" s="41">
        <f t="shared" si="95"/>
        <v>52120</v>
      </c>
      <c r="AX64" s="38">
        <f t="shared" si="96"/>
        <v>4343.333333333333</v>
      </c>
      <c r="AY64" s="39">
        <f t="shared" si="97"/>
        <v>260.60000000000002</v>
      </c>
      <c r="AZ64">
        <v>1275</v>
      </c>
      <c r="BA64" s="43">
        <f t="shared" si="98"/>
        <v>53395</v>
      </c>
      <c r="BC64" s="43">
        <f t="shared" si="99"/>
        <v>4121.7699999999968</v>
      </c>
      <c r="BF64" s="44">
        <f t="shared" si="100"/>
        <v>3160</v>
      </c>
      <c r="BG64" s="44">
        <f t="shared" si="101"/>
        <v>1201.5999999999985</v>
      </c>
    </row>
    <row r="65" spans="1:59" ht="21" customHeight="1" x14ac:dyDescent="0.25">
      <c r="A65" s="24" t="s">
        <v>42</v>
      </c>
      <c r="B65" s="25">
        <v>13</v>
      </c>
      <c r="C65" s="26">
        <v>43210</v>
      </c>
      <c r="D65" s="27">
        <v>110</v>
      </c>
      <c r="E65" s="26">
        <f t="shared" si="75"/>
        <v>43320</v>
      </c>
      <c r="F65" s="28">
        <f t="shared" si="76"/>
        <v>3610</v>
      </c>
      <c r="G65" s="29">
        <f t="shared" si="77"/>
        <v>216.6</v>
      </c>
      <c r="H65" s="26"/>
      <c r="I65" s="27">
        <v>110</v>
      </c>
      <c r="J65" s="26">
        <v>43320</v>
      </c>
      <c r="K65" s="26">
        <v>44995</v>
      </c>
      <c r="L65" s="26">
        <f t="shared" si="78"/>
        <v>543.20000000000005</v>
      </c>
      <c r="M65" s="26">
        <f t="shared" si="79"/>
        <v>45669.924999999996</v>
      </c>
      <c r="N65" s="31">
        <v>45670</v>
      </c>
      <c r="O65" s="31">
        <v>543</v>
      </c>
      <c r="P65" s="31">
        <f t="shared" si="80"/>
        <v>46213</v>
      </c>
      <c r="Q65" s="32">
        <f t="shared" si="4"/>
        <v>3851.0833333333335</v>
      </c>
      <c r="R65" s="33">
        <f t="shared" si="81"/>
        <v>231.065</v>
      </c>
      <c r="S65" s="34">
        <f t="shared" si="82"/>
        <v>433.20000000000005</v>
      </c>
      <c r="T65" s="34">
        <f t="shared" si="83"/>
        <v>2893</v>
      </c>
      <c r="V65" s="35">
        <f t="shared" si="84"/>
        <v>46437.9</v>
      </c>
      <c r="X65" s="31">
        <v>45670</v>
      </c>
      <c r="Y65" s="31">
        <v>543</v>
      </c>
      <c r="Z65" s="36">
        <f t="shared" si="85"/>
        <v>47040.1</v>
      </c>
      <c r="AA65" s="36">
        <f t="shared" si="85"/>
        <v>559.29</v>
      </c>
      <c r="AB65" s="26">
        <f t="shared" si="86"/>
        <v>46213</v>
      </c>
      <c r="AC65" s="26">
        <f t="shared" si="87"/>
        <v>47599.39</v>
      </c>
      <c r="AD65" s="31"/>
      <c r="AE65" s="32">
        <v>47040.1</v>
      </c>
      <c r="AF65" s="37">
        <v>47040</v>
      </c>
      <c r="AG65" s="37">
        <v>559</v>
      </c>
      <c r="AH65" s="37">
        <f t="shared" si="88"/>
        <v>47599</v>
      </c>
      <c r="AI65" s="38">
        <f t="shared" si="89"/>
        <v>3966.5833333333335</v>
      </c>
      <c r="AJ65" s="39">
        <f t="shared" si="90"/>
        <v>237.995</v>
      </c>
      <c r="AL65" s="31">
        <v>47599</v>
      </c>
      <c r="AM65" s="37">
        <f t="shared" si="91"/>
        <v>48550.98</v>
      </c>
      <c r="AN65" s="40">
        <v>48551</v>
      </c>
      <c r="AO65" s="40">
        <f t="shared" si="92"/>
        <v>49036.51</v>
      </c>
      <c r="AP65" s="40">
        <v>49040</v>
      </c>
      <c r="AQ65" s="41">
        <f t="shared" si="93"/>
        <v>50020.800000000003</v>
      </c>
      <c r="AR65" s="40">
        <v>50025</v>
      </c>
      <c r="AS65" s="40">
        <v>50025</v>
      </c>
      <c r="AT65" s="41">
        <f t="shared" si="94"/>
        <v>52026</v>
      </c>
      <c r="AU65" s="40">
        <v>52030</v>
      </c>
      <c r="AV65" s="42">
        <v>1200</v>
      </c>
      <c r="AW65" s="41">
        <f t="shared" si="95"/>
        <v>53230</v>
      </c>
      <c r="AX65" s="38">
        <f t="shared" si="96"/>
        <v>4435.833333333333</v>
      </c>
      <c r="AY65" s="39">
        <f t="shared" si="97"/>
        <v>266.14999999999998</v>
      </c>
      <c r="AZ65">
        <v>1275</v>
      </c>
      <c r="BA65" s="43">
        <f t="shared" si="98"/>
        <v>54505</v>
      </c>
      <c r="BC65" s="43">
        <f t="shared" si="99"/>
        <v>4193.489999999998</v>
      </c>
      <c r="BF65" s="44">
        <f t="shared" si="100"/>
        <v>3205</v>
      </c>
      <c r="BG65" s="44">
        <f t="shared" si="101"/>
        <v>1204</v>
      </c>
    </row>
    <row r="66" spans="1:59" ht="21" customHeight="1" x14ac:dyDescent="0.25">
      <c r="A66" s="24" t="s">
        <v>42</v>
      </c>
      <c r="B66" s="25">
        <v>14</v>
      </c>
      <c r="C66" s="26">
        <v>43385</v>
      </c>
      <c r="D66" s="27">
        <v>110</v>
      </c>
      <c r="E66" s="26">
        <f t="shared" si="75"/>
        <v>43495</v>
      </c>
      <c r="F66" s="28">
        <f t="shared" si="76"/>
        <v>3624.5833333333335</v>
      </c>
      <c r="G66" s="29">
        <f t="shared" si="77"/>
        <v>217.47499999999999</v>
      </c>
      <c r="H66" s="26"/>
      <c r="I66" s="27">
        <v>110</v>
      </c>
      <c r="J66" s="26">
        <v>43495</v>
      </c>
      <c r="K66" s="26">
        <v>45180</v>
      </c>
      <c r="L66" s="26">
        <f t="shared" si="78"/>
        <v>544.95000000000005</v>
      </c>
      <c r="M66" s="26">
        <f t="shared" si="79"/>
        <v>45857.7</v>
      </c>
      <c r="N66" s="31">
        <v>45860</v>
      </c>
      <c r="O66" s="31">
        <v>545</v>
      </c>
      <c r="P66" s="31">
        <f t="shared" si="80"/>
        <v>46405</v>
      </c>
      <c r="Q66" s="32">
        <f t="shared" si="4"/>
        <v>3867.0833333333335</v>
      </c>
      <c r="R66" s="33">
        <f t="shared" si="81"/>
        <v>232.02500000000001</v>
      </c>
      <c r="S66" s="34">
        <f t="shared" si="82"/>
        <v>434.95000000000005</v>
      </c>
      <c r="T66" s="34">
        <f t="shared" si="83"/>
        <v>2910</v>
      </c>
      <c r="V66" s="35">
        <f t="shared" si="84"/>
        <v>46628.6</v>
      </c>
      <c r="X66" s="31">
        <v>45860</v>
      </c>
      <c r="Y66" s="31">
        <v>545</v>
      </c>
      <c r="Z66" s="36">
        <f t="shared" si="85"/>
        <v>47235.8</v>
      </c>
      <c r="AA66" s="36">
        <f t="shared" si="85"/>
        <v>561.35</v>
      </c>
      <c r="AB66" s="26">
        <f t="shared" si="86"/>
        <v>46405</v>
      </c>
      <c r="AC66" s="26">
        <f t="shared" si="87"/>
        <v>47797.15</v>
      </c>
      <c r="AD66" s="31"/>
      <c r="AE66" s="32">
        <v>47235.8</v>
      </c>
      <c r="AF66" s="37">
        <v>47236</v>
      </c>
      <c r="AG66" s="37">
        <v>561</v>
      </c>
      <c r="AH66" s="37">
        <f t="shared" si="88"/>
        <v>47797</v>
      </c>
      <c r="AI66" s="38">
        <f t="shared" si="89"/>
        <v>3983.0833333333335</v>
      </c>
      <c r="AJ66" s="39">
        <f t="shared" si="90"/>
        <v>238.98500000000001</v>
      </c>
      <c r="AL66" s="31">
        <v>47797</v>
      </c>
      <c r="AM66" s="37">
        <f t="shared" si="91"/>
        <v>48752.94</v>
      </c>
      <c r="AN66" s="40">
        <v>48753</v>
      </c>
      <c r="AO66" s="40">
        <f t="shared" si="92"/>
        <v>49240.53</v>
      </c>
      <c r="AP66" s="40">
        <v>49245</v>
      </c>
      <c r="AQ66" s="41">
        <f t="shared" si="93"/>
        <v>50229.9</v>
      </c>
      <c r="AR66" s="40">
        <v>50230</v>
      </c>
      <c r="AS66" s="40">
        <v>50230</v>
      </c>
      <c r="AT66" s="41">
        <f t="shared" si="94"/>
        <v>52239.200000000004</v>
      </c>
      <c r="AU66" s="40">
        <v>52240</v>
      </c>
      <c r="AV66" s="42">
        <v>1200</v>
      </c>
      <c r="AW66" s="41">
        <f t="shared" si="95"/>
        <v>53440</v>
      </c>
      <c r="AX66" s="38">
        <f t="shared" si="96"/>
        <v>4453.333333333333</v>
      </c>
      <c r="AY66" s="39">
        <f t="shared" si="97"/>
        <v>267.2</v>
      </c>
      <c r="AZ66">
        <v>1275</v>
      </c>
      <c r="BA66" s="43">
        <f t="shared" si="98"/>
        <v>54715</v>
      </c>
      <c r="BC66" s="43">
        <f t="shared" si="99"/>
        <v>4199.4700000000012</v>
      </c>
      <c r="BF66" s="44">
        <f t="shared" si="100"/>
        <v>3210</v>
      </c>
      <c r="BG66" s="44">
        <f t="shared" si="101"/>
        <v>1200.7999999999956</v>
      </c>
    </row>
    <row r="67" spans="1:59" ht="21" customHeight="1" x14ac:dyDescent="0.25">
      <c r="A67" s="24" t="s">
        <v>42</v>
      </c>
      <c r="B67" s="25">
        <v>15</v>
      </c>
      <c r="C67" s="26">
        <v>44305</v>
      </c>
      <c r="D67" s="27">
        <v>110</v>
      </c>
      <c r="E67" s="26">
        <f t="shared" si="75"/>
        <v>44415</v>
      </c>
      <c r="F67" s="28">
        <f t="shared" si="76"/>
        <v>3701.25</v>
      </c>
      <c r="G67" s="29">
        <f t="shared" si="77"/>
        <v>222.07499999999999</v>
      </c>
      <c r="H67" s="26"/>
      <c r="I67" s="27">
        <v>110</v>
      </c>
      <c r="J67" s="26">
        <v>44415</v>
      </c>
      <c r="K67" s="26">
        <v>46140</v>
      </c>
      <c r="L67" s="26">
        <f t="shared" si="78"/>
        <v>554.15000000000009</v>
      </c>
      <c r="M67" s="26">
        <f t="shared" si="79"/>
        <v>46832.1</v>
      </c>
      <c r="N67" s="31">
        <v>46830</v>
      </c>
      <c r="O67" s="31">
        <v>554</v>
      </c>
      <c r="P67" s="31">
        <f t="shared" si="80"/>
        <v>47384</v>
      </c>
      <c r="Q67" s="32">
        <f t="shared" si="4"/>
        <v>3948.6666666666665</v>
      </c>
      <c r="R67" s="33">
        <f t="shared" si="81"/>
        <v>236.92</v>
      </c>
      <c r="S67" s="34">
        <f t="shared" si="82"/>
        <v>444.15000000000009</v>
      </c>
      <c r="T67" s="34">
        <f t="shared" si="83"/>
        <v>2969</v>
      </c>
      <c r="V67" s="35">
        <f t="shared" si="84"/>
        <v>47616.800000000003</v>
      </c>
      <c r="X67" s="31">
        <v>46830</v>
      </c>
      <c r="Y67" s="31">
        <v>554</v>
      </c>
      <c r="Z67" s="36">
        <f t="shared" si="85"/>
        <v>48234.9</v>
      </c>
      <c r="AA67" s="36">
        <f t="shared" si="85"/>
        <v>570.62</v>
      </c>
      <c r="AB67" s="26">
        <f t="shared" si="86"/>
        <v>47384</v>
      </c>
      <c r="AC67" s="26">
        <f t="shared" si="87"/>
        <v>48805.520000000004</v>
      </c>
      <c r="AD67" s="31"/>
      <c r="AE67" s="32">
        <v>48234.9</v>
      </c>
      <c r="AF67" s="37">
        <v>48235</v>
      </c>
      <c r="AG67" s="37">
        <v>571</v>
      </c>
      <c r="AH67" s="37">
        <f t="shared" si="88"/>
        <v>48806</v>
      </c>
      <c r="AI67" s="38">
        <f t="shared" si="89"/>
        <v>4067.1666666666665</v>
      </c>
      <c r="AJ67" s="39">
        <f t="shared" si="90"/>
        <v>244.03</v>
      </c>
      <c r="AL67" s="31">
        <v>48806</v>
      </c>
      <c r="AM67" s="37">
        <f t="shared" si="91"/>
        <v>49782.12</v>
      </c>
      <c r="AN67" s="40">
        <v>49782</v>
      </c>
      <c r="AO67" s="40">
        <f t="shared" si="92"/>
        <v>50279.82</v>
      </c>
      <c r="AP67" s="40">
        <v>50280</v>
      </c>
      <c r="AQ67" s="41">
        <f t="shared" si="93"/>
        <v>51285.599999999999</v>
      </c>
      <c r="AR67" s="40">
        <v>51290</v>
      </c>
      <c r="AS67" s="40">
        <v>51290</v>
      </c>
      <c r="AT67" s="41">
        <f t="shared" si="94"/>
        <v>53341.599999999999</v>
      </c>
      <c r="AU67" s="40">
        <v>53345</v>
      </c>
      <c r="AV67" s="42">
        <v>1200</v>
      </c>
      <c r="AW67" s="41">
        <f t="shared" si="95"/>
        <v>54545</v>
      </c>
      <c r="AX67" s="38">
        <f t="shared" si="96"/>
        <v>4545.416666666667</v>
      </c>
      <c r="AY67" s="39">
        <f t="shared" si="97"/>
        <v>272.72500000000002</v>
      </c>
      <c r="AZ67">
        <v>1375</v>
      </c>
      <c r="BA67" s="43">
        <f t="shared" si="98"/>
        <v>55920</v>
      </c>
      <c r="BC67" s="43">
        <f t="shared" si="99"/>
        <v>4265.18</v>
      </c>
      <c r="BF67" s="44">
        <f t="shared" si="100"/>
        <v>3255</v>
      </c>
      <c r="BG67" s="44">
        <f t="shared" si="101"/>
        <v>1203.4000000000015</v>
      </c>
    </row>
    <row r="68" spans="1:59" ht="21" customHeight="1" x14ac:dyDescent="0.25">
      <c r="A68" s="24" t="s">
        <v>42</v>
      </c>
      <c r="B68" s="25">
        <v>16</v>
      </c>
      <c r="C68" s="26">
        <v>44305</v>
      </c>
      <c r="D68" s="27">
        <v>110</v>
      </c>
      <c r="E68" s="26">
        <f t="shared" si="75"/>
        <v>44415</v>
      </c>
      <c r="F68" s="28">
        <f t="shared" si="76"/>
        <v>3701.25</v>
      </c>
      <c r="G68" s="29">
        <f t="shared" si="77"/>
        <v>222.07499999999999</v>
      </c>
      <c r="H68" s="26"/>
      <c r="I68" s="27">
        <v>110</v>
      </c>
      <c r="J68" s="26">
        <v>44415</v>
      </c>
      <c r="K68" s="26">
        <v>46140</v>
      </c>
      <c r="L68" s="26">
        <f t="shared" si="78"/>
        <v>554.15000000000009</v>
      </c>
      <c r="M68" s="26">
        <f t="shared" si="79"/>
        <v>46832.1</v>
      </c>
      <c r="N68" s="31">
        <v>46830</v>
      </c>
      <c r="O68" s="31">
        <v>554</v>
      </c>
      <c r="P68" s="31">
        <f t="shared" si="80"/>
        <v>47384</v>
      </c>
      <c r="Q68" s="32">
        <f t="shared" si="4"/>
        <v>3948.6666666666665</v>
      </c>
      <c r="R68" s="33">
        <f t="shared" si="81"/>
        <v>236.92</v>
      </c>
      <c r="S68" s="34">
        <f t="shared" si="82"/>
        <v>444.15000000000009</v>
      </c>
      <c r="T68" s="34">
        <f t="shared" si="83"/>
        <v>2969</v>
      </c>
      <c r="V68" s="35">
        <f t="shared" si="84"/>
        <v>47616.800000000003</v>
      </c>
      <c r="X68" s="31">
        <v>46830</v>
      </c>
      <c r="Y68" s="31">
        <v>554</v>
      </c>
      <c r="Z68" s="36">
        <f t="shared" si="85"/>
        <v>48234.9</v>
      </c>
      <c r="AA68" s="36">
        <f t="shared" si="85"/>
        <v>570.62</v>
      </c>
      <c r="AB68" s="26">
        <f t="shared" si="86"/>
        <v>47384</v>
      </c>
      <c r="AC68" s="26">
        <f t="shared" si="87"/>
        <v>48805.520000000004</v>
      </c>
      <c r="AD68" s="31"/>
      <c r="AE68" s="32">
        <v>48234.9</v>
      </c>
      <c r="AF68" s="37">
        <v>48235</v>
      </c>
      <c r="AG68" s="37">
        <v>571</v>
      </c>
      <c r="AH68" s="37">
        <f t="shared" si="88"/>
        <v>48806</v>
      </c>
      <c r="AI68" s="38">
        <f t="shared" si="89"/>
        <v>4067.1666666666665</v>
      </c>
      <c r="AJ68" s="39">
        <f t="shared" si="90"/>
        <v>244.03</v>
      </c>
      <c r="AL68" s="31">
        <v>48806</v>
      </c>
      <c r="AM68" s="37">
        <f t="shared" si="91"/>
        <v>49782.12</v>
      </c>
      <c r="AN68" s="40">
        <v>49782</v>
      </c>
      <c r="AO68" s="40">
        <f t="shared" si="92"/>
        <v>50279.82</v>
      </c>
      <c r="AP68" s="40">
        <v>50280</v>
      </c>
      <c r="AQ68" s="41">
        <f t="shared" si="93"/>
        <v>51285.599999999999</v>
      </c>
      <c r="AR68" s="40">
        <v>51290</v>
      </c>
      <c r="AS68" s="40">
        <v>51290</v>
      </c>
      <c r="AT68" s="41">
        <f t="shared" si="94"/>
        <v>53341.599999999999</v>
      </c>
      <c r="AU68" s="40">
        <v>53345</v>
      </c>
      <c r="AV68" s="42">
        <v>1200</v>
      </c>
      <c r="AW68" s="41">
        <f t="shared" si="95"/>
        <v>54545</v>
      </c>
      <c r="AX68" s="38">
        <f t="shared" si="96"/>
        <v>4545.416666666667</v>
      </c>
      <c r="AY68" s="39">
        <f t="shared" si="97"/>
        <v>272.72500000000002</v>
      </c>
      <c r="AZ68">
        <v>1375</v>
      </c>
      <c r="BA68" s="43">
        <f t="shared" si="98"/>
        <v>55920</v>
      </c>
      <c r="BC68" s="43">
        <f t="shared" si="99"/>
        <v>4265.18</v>
      </c>
      <c r="BF68" s="44">
        <f t="shared" si="100"/>
        <v>3255</v>
      </c>
      <c r="BG68" s="44">
        <f t="shared" si="101"/>
        <v>1203.4000000000015</v>
      </c>
    </row>
    <row r="69" spans="1:59" ht="21" customHeight="1" x14ac:dyDescent="0.25">
      <c r="A69" s="24" t="s">
        <v>42</v>
      </c>
      <c r="B69" s="25">
        <v>17</v>
      </c>
      <c r="C69" s="26">
        <v>45080</v>
      </c>
      <c r="D69" s="27">
        <v>110</v>
      </c>
      <c r="E69" s="26">
        <f t="shared" si="75"/>
        <v>45190</v>
      </c>
      <c r="F69" s="28">
        <f t="shared" si="76"/>
        <v>3765.8333333333335</v>
      </c>
      <c r="G69" s="29">
        <f t="shared" si="77"/>
        <v>225.95</v>
      </c>
      <c r="H69" s="26"/>
      <c r="I69" s="27">
        <v>110</v>
      </c>
      <c r="J69" s="26">
        <v>45190</v>
      </c>
      <c r="K69" s="26">
        <v>46945</v>
      </c>
      <c r="L69" s="26">
        <f t="shared" si="78"/>
        <v>561.90000000000009</v>
      </c>
      <c r="M69" s="26">
        <f t="shared" si="79"/>
        <v>47649.174999999996</v>
      </c>
      <c r="N69" s="31">
        <v>47650</v>
      </c>
      <c r="O69" s="31">
        <v>562</v>
      </c>
      <c r="P69" s="31">
        <f t="shared" si="80"/>
        <v>48212</v>
      </c>
      <c r="Q69" s="32">
        <f t="shared" si="4"/>
        <v>4017.6666666666665</v>
      </c>
      <c r="R69" s="33">
        <f t="shared" si="81"/>
        <v>241.06</v>
      </c>
      <c r="S69" s="34">
        <f t="shared" si="82"/>
        <v>451.90000000000009</v>
      </c>
      <c r="T69" s="34">
        <f t="shared" si="83"/>
        <v>3022</v>
      </c>
      <c r="V69" s="35">
        <f t="shared" si="84"/>
        <v>48445.9</v>
      </c>
      <c r="X69" s="31">
        <v>47650</v>
      </c>
      <c r="Y69" s="31">
        <v>562</v>
      </c>
      <c r="Z69" s="36">
        <f t="shared" si="85"/>
        <v>49079.5</v>
      </c>
      <c r="AA69" s="36">
        <f t="shared" si="85"/>
        <v>578.86</v>
      </c>
      <c r="AB69" s="26">
        <f t="shared" si="86"/>
        <v>48212</v>
      </c>
      <c r="AC69" s="26">
        <f t="shared" si="87"/>
        <v>49658.36</v>
      </c>
      <c r="AD69" s="31"/>
      <c r="AE69" s="32">
        <v>49079.5</v>
      </c>
      <c r="AF69" s="37">
        <v>49080</v>
      </c>
      <c r="AG69" s="37">
        <v>579</v>
      </c>
      <c r="AH69" s="37">
        <f t="shared" si="88"/>
        <v>49659</v>
      </c>
      <c r="AI69" s="38">
        <f t="shared" si="89"/>
        <v>4138.25</v>
      </c>
      <c r="AJ69" s="39">
        <f t="shared" si="90"/>
        <v>248.29499999999999</v>
      </c>
      <c r="AL69" s="31">
        <v>49659</v>
      </c>
      <c r="AM69" s="37">
        <f t="shared" si="91"/>
        <v>50652.18</v>
      </c>
      <c r="AN69" s="40">
        <v>50652</v>
      </c>
      <c r="AO69" s="40">
        <f t="shared" si="92"/>
        <v>51158.520000000004</v>
      </c>
      <c r="AP69" s="40">
        <v>51160</v>
      </c>
      <c r="AQ69" s="41">
        <f t="shared" si="93"/>
        <v>52183.200000000004</v>
      </c>
      <c r="AR69" s="40">
        <v>52185</v>
      </c>
      <c r="AS69" s="40">
        <v>52185</v>
      </c>
      <c r="AT69" s="41">
        <f t="shared" si="94"/>
        <v>54272.4</v>
      </c>
      <c r="AU69" s="40">
        <v>54275</v>
      </c>
      <c r="AV69" s="42">
        <v>1200</v>
      </c>
      <c r="AW69" s="41">
        <f t="shared" si="95"/>
        <v>55475</v>
      </c>
      <c r="AX69" s="38">
        <f t="shared" si="96"/>
        <v>4622.916666666667</v>
      </c>
      <c r="AY69" s="39">
        <f t="shared" si="97"/>
        <v>277.375</v>
      </c>
      <c r="AZ69">
        <v>1375</v>
      </c>
      <c r="BA69" s="43">
        <f t="shared" si="98"/>
        <v>56850</v>
      </c>
      <c r="BC69" s="43">
        <f t="shared" si="99"/>
        <v>4316.4799999999959</v>
      </c>
      <c r="BF69" s="44">
        <f t="shared" si="100"/>
        <v>3290</v>
      </c>
      <c r="BG69" s="44">
        <f t="shared" si="101"/>
        <v>1202.5999999999985</v>
      </c>
    </row>
    <row r="70" spans="1:59" ht="21" customHeight="1" x14ac:dyDescent="0.25">
      <c r="A70" s="24" t="s">
        <v>42</v>
      </c>
      <c r="B70" s="25">
        <v>18</v>
      </c>
      <c r="C70" s="26">
        <v>45080</v>
      </c>
      <c r="D70" s="27">
        <v>110</v>
      </c>
      <c r="E70" s="26">
        <f t="shared" si="75"/>
        <v>45190</v>
      </c>
      <c r="F70" s="28">
        <f t="shared" si="76"/>
        <v>3765.8333333333335</v>
      </c>
      <c r="G70" s="29">
        <f t="shared" si="77"/>
        <v>225.95</v>
      </c>
      <c r="H70" s="26"/>
      <c r="I70" s="27">
        <v>110</v>
      </c>
      <c r="J70" s="26">
        <v>45190</v>
      </c>
      <c r="K70" s="26">
        <v>46945</v>
      </c>
      <c r="L70" s="26">
        <f t="shared" si="78"/>
        <v>561.90000000000009</v>
      </c>
      <c r="M70" s="26">
        <f t="shared" si="79"/>
        <v>47649.174999999996</v>
      </c>
      <c r="N70" s="31">
        <v>47650</v>
      </c>
      <c r="O70" s="31">
        <v>562</v>
      </c>
      <c r="P70" s="31">
        <f t="shared" si="80"/>
        <v>48212</v>
      </c>
      <c r="Q70" s="32">
        <f t="shared" si="4"/>
        <v>4017.6666666666665</v>
      </c>
      <c r="R70" s="33">
        <f t="shared" si="81"/>
        <v>241.06</v>
      </c>
      <c r="S70" s="34">
        <f t="shared" si="82"/>
        <v>451.90000000000009</v>
      </c>
      <c r="T70" s="34">
        <f t="shared" si="83"/>
        <v>3022</v>
      </c>
      <c r="V70" s="35">
        <f t="shared" si="84"/>
        <v>48445.9</v>
      </c>
      <c r="X70" s="31">
        <v>47650</v>
      </c>
      <c r="Y70" s="31">
        <v>562</v>
      </c>
      <c r="Z70" s="36">
        <f t="shared" si="85"/>
        <v>49079.5</v>
      </c>
      <c r="AA70" s="36">
        <f t="shared" si="85"/>
        <v>578.86</v>
      </c>
      <c r="AB70" s="26">
        <f t="shared" si="86"/>
        <v>48212</v>
      </c>
      <c r="AC70" s="26">
        <f t="shared" si="87"/>
        <v>49658.36</v>
      </c>
      <c r="AD70" s="31"/>
      <c r="AE70" s="32">
        <v>49079.5</v>
      </c>
      <c r="AF70" s="37">
        <v>49080</v>
      </c>
      <c r="AG70" s="37">
        <v>579</v>
      </c>
      <c r="AH70" s="37">
        <f t="shared" si="88"/>
        <v>49659</v>
      </c>
      <c r="AI70" s="38">
        <f t="shared" si="89"/>
        <v>4138.25</v>
      </c>
      <c r="AJ70" s="39">
        <f t="shared" si="90"/>
        <v>248.29499999999999</v>
      </c>
      <c r="AL70" s="31">
        <v>49659</v>
      </c>
      <c r="AM70" s="37">
        <f t="shared" si="91"/>
        <v>50652.18</v>
      </c>
      <c r="AN70" s="40">
        <v>50652</v>
      </c>
      <c r="AO70" s="40">
        <f t="shared" si="92"/>
        <v>51158.520000000004</v>
      </c>
      <c r="AP70" s="40">
        <v>51160</v>
      </c>
      <c r="AQ70" s="41">
        <f t="shared" si="93"/>
        <v>52183.200000000004</v>
      </c>
      <c r="AR70" s="40">
        <v>52185</v>
      </c>
      <c r="AS70" s="40">
        <v>52185</v>
      </c>
      <c r="AT70" s="41">
        <f t="shared" si="94"/>
        <v>54272.4</v>
      </c>
      <c r="AU70" s="40">
        <v>54275</v>
      </c>
      <c r="AV70" s="42">
        <v>1200</v>
      </c>
      <c r="AW70" s="41">
        <f t="shared" si="95"/>
        <v>55475</v>
      </c>
      <c r="AX70" s="38">
        <f t="shared" si="96"/>
        <v>4622.916666666667</v>
      </c>
      <c r="AY70" s="39">
        <f t="shared" si="97"/>
        <v>277.375</v>
      </c>
      <c r="AZ70">
        <v>1375</v>
      </c>
      <c r="BA70" s="43">
        <f t="shared" si="98"/>
        <v>56850</v>
      </c>
      <c r="BC70" s="43">
        <f t="shared" si="99"/>
        <v>4316.4799999999959</v>
      </c>
      <c r="BF70" s="44">
        <f t="shared" si="100"/>
        <v>3290</v>
      </c>
      <c r="BG70" s="44">
        <f t="shared" si="101"/>
        <v>1202.5999999999985</v>
      </c>
    </row>
    <row r="71" spans="1:59" ht="21" customHeight="1" x14ac:dyDescent="0.25">
      <c r="A71" s="24" t="s">
        <v>42</v>
      </c>
      <c r="B71" s="25">
        <v>19</v>
      </c>
      <c r="C71" s="26">
        <v>45870</v>
      </c>
      <c r="D71" s="27">
        <v>110</v>
      </c>
      <c r="E71" s="26">
        <f t="shared" si="75"/>
        <v>45980</v>
      </c>
      <c r="F71" s="28">
        <f t="shared" si="76"/>
        <v>3831.6666666666665</v>
      </c>
      <c r="G71" s="29">
        <f t="shared" si="77"/>
        <v>229.9</v>
      </c>
      <c r="H71" s="26"/>
      <c r="I71" s="27">
        <v>110</v>
      </c>
      <c r="J71" s="26">
        <v>45980</v>
      </c>
      <c r="K71" s="26">
        <v>47770</v>
      </c>
      <c r="L71" s="26">
        <f t="shared" si="78"/>
        <v>569.79999999999995</v>
      </c>
      <c r="M71" s="26">
        <f t="shared" si="79"/>
        <v>48486.549999999996</v>
      </c>
      <c r="N71" s="31">
        <v>48485</v>
      </c>
      <c r="O71" s="31">
        <v>570</v>
      </c>
      <c r="P71" s="31">
        <f t="shared" si="80"/>
        <v>49055</v>
      </c>
      <c r="Q71" s="32">
        <f t="shared" si="4"/>
        <v>4087.9166666666665</v>
      </c>
      <c r="R71" s="33">
        <f t="shared" si="81"/>
        <v>245.27500000000001</v>
      </c>
      <c r="S71" s="34">
        <f t="shared" si="82"/>
        <v>459.79999999999995</v>
      </c>
      <c r="T71" s="34">
        <f t="shared" si="83"/>
        <v>3075</v>
      </c>
      <c r="V71" s="35">
        <f t="shared" si="84"/>
        <v>49295.4</v>
      </c>
      <c r="X71" s="31">
        <v>48485</v>
      </c>
      <c r="Y71" s="31">
        <v>570</v>
      </c>
      <c r="Z71" s="36">
        <f t="shared" si="85"/>
        <v>49939.55</v>
      </c>
      <c r="AA71" s="36">
        <f t="shared" si="85"/>
        <v>587.1</v>
      </c>
      <c r="AB71" s="26">
        <f t="shared" si="86"/>
        <v>49055</v>
      </c>
      <c r="AC71" s="26">
        <f t="shared" si="87"/>
        <v>50526.65</v>
      </c>
      <c r="AD71" s="31"/>
      <c r="AE71" s="32">
        <v>49939.55</v>
      </c>
      <c r="AF71" s="37">
        <v>49940</v>
      </c>
      <c r="AG71" s="37">
        <v>587</v>
      </c>
      <c r="AH71" s="37">
        <f t="shared" si="88"/>
        <v>50527</v>
      </c>
      <c r="AI71" s="38">
        <f t="shared" si="89"/>
        <v>4210.583333333333</v>
      </c>
      <c r="AJ71" s="39">
        <f t="shared" si="90"/>
        <v>252.63499999999999</v>
      </c>
      <c r="AL71" s="31">
        <v>50527</v>
      </c>
      <c r="AM71" s="37">
        <f t="shared" si="91"/>
        <v>51537.54</v>
      </c>
      <c r="AN71" s="40">
        <v>51538</v>
      </c>
      <c r="AO71" s="40">
        <f t="shared" si="92"/>
        <v>52053.38</v>
      </c>
      <c r="AP71" s="40">
        <v>52055</v>
      </c>
      <c r="AQ71" s="41">
        <f t="shared" si="93"/>
        <v>53096.1</v>
      </c>
      <c r="AR71" s="40">
        <v>53100</v>
      </c>
      <c r="AS71" s="40">
        <v>53100</v>
      </c>
      <c r="AT71" s="41">
        <f t="shared" si="94"/>
        <v>55224</v>
      </c>
      <c r="AU71" s="40">
        <v>55225</v>
      </c>
      <c r="AV71" s="42">
        <v>1200</v>
      </c>
      <c r="AW71" s="41">
        <f t="shared" si="95"/>
        <v>56425</v>
      </c>
      <c r="AX71" s="38">
        <f t="shared" si="96"/>
        <v>4702.083333333333</v>
      </c>
      <c r="AY71" s="39">
        <f t="shared" si="97"/>
        <v>282.125</v>
      </c>
      <c r="AZ71">
        <v>1375</v>
      </c>
      <c r="BA71" s="43">
        <f t="shared" si="98"/>
        <v>57800</v>
      </c>
      <c r="BC71" s="43">
        <f t="shared" si="99"/>
        <v>4371.6200000000026</v>
      </c>
      <c r="BF71" s="44">
        <f t="shared" si="100"/>
        <v>3325</v>
      </c>
      <c r="BG71" s="44">
        <f t="shared" si="101"/>
        <v>1201</v>
      </c>
    </row>
    <row r="72" spans="1:59" ht="21" customHeight="1" x14ac:dyDescent="0.25">
      <c r="A72" s="24" t="s">
        <v>42</v>
      </c>
      <c r="B72" s="25" t="s">
        <v>38</v>
      </c>
      <c r="C72" s="26">
        <v>45870</v>
      </c>
      <c r="D72" s="27">
        <v>110</v>
      </c>
      <c r="E72" s="26">
        <f t="shared" ref="E72" si="102">SUM(C72:D72)</f>
        <v>45980</v>
      </c>
      <c r="F72" s="28">
        <f t="shared" ref="F72" si="103">SUM(E72/12)</f>
        <v>3831.6666666666665</v>
      </c>
      <c r="G72" s="29">
        <f t="shared" ref="G72" si="104">SUM(E72/200)</f>
        <v>229.9</v>
      </c>
      <c r="H72" s="26"/>
      <c r="I72" s="27">
        <v>110</v>
      </c>
      <c r="J72" s="26">
        <v>45980</v>
      </c>
      <c r="K72" s="26">
        <v>47770</v>
      </c>
      <c r="L72" s="26">
        <f t="shared" si="78"/>
        <v>569.79999999999995</v>
      </c>
      <c r="M72" s="26">
        <f t="shared" si="79"/>
        <v>48486.549999999996</v>
      </c>
      <c r="N72" s="31">
        <v>48485</v>
      </c>
      <c r="O72" s="31">
        <v>570</v>
      </c>
      <c r="P72" s="31">
        <f t="shared" si="80"/>
        <v>49055</v>
      </c>
      <c r="Q72" s="32">
        <f>SUM(P72/12)</f>
        <v>4087.9166666666665</v>
      </c>
      <c r="R72" s="33">
        <f t="shared" ref="R72" si="105">SUM(P72/200)</f>
        <v>245.27500000000001</v>
      </c>
      <c r="S72" s="34">
        <f t="shared" si="82"/>
        <v>459.79999999999995</v>
      </c>
      <c r="T72" s="34">
        <f t="shared" si="83"/>
        <v>3075</v>
      </c>
      <c r="V72" s="35">
        <f t="shared" si="84"/>
        <v>49295.4</v>
      </c>
      <c r="X72" s="31">
        <v>48485</v>
      </c>
      <c r="Y72" s="31">
        <v>570</v>
      </c>
      <c r="Z72" s="36">
        <f t="shared" si="85"/>
        <v>49939.55</v>
      </c>
      <c r="AA72" s="36">
        <f t="shared" si="85"/>
        <v>587.1</v>
      </c>
      <c r="AB72" s="26">
        <f t="shared" si="86"/>
        <v>49055</v>
      </c>
      <c r="AC72" s="26">
        <f t="shared" si="87"/>
        <v>50526.65</v>
      </c>
      <c r="AD72" s="31"/>
      <c r="AE72" s="32">
        <v>49939.55</v>
      </c>
      <c r="AF72" s="37">
        <v>49940</v>
      </c>
      <c r="AG72" s="37">
        <v>587</v>
      </c>
      <c r="AH72" s="37">
        <f t="shared" si="88"/>
        <v>50527</v>
      </c>
      <c r="AI72" s="38">
        <f>SUM(AH72/12)</f>
        <v>4210.583333333333</v>
      </c>
      <c r="AJ72" s="39">
        <f t="shared" si="90"/>
        <v>252.63499999999999</v>
      </c>
      <c r="AL72" s="31">
        <v>50527</v>
      </c>
      <c r="AM72" s="37">
        <f t="shared" si="91"/>
        <v>51537.54</v>
      </c>
      <c r="AN72" s="40">
        <v>51538</v>
      </c>
      <c r="AO72" s="40">
        <f t="shared" si="92"/>
        <v>52053.38</v>
      </c>
      <c r="AP72" s="40">
        <v>52055</v>
      </c>
      <c r="AQ72" s="41">
        <f t="shared" si="93"/>
        <v>53096.1</v>
      </c>
      <c r="AR72" s="40">
        <v>53100</v>
      </c>
      <c r="AS72" s="40">
        <v>53100</v>
      </c>
      <c r="AT72" s="41">
        <f t="shared" si="94"/>
        <v>55224</v>
      </c>
      <c r="AU72" s="40">
        <v>55225</v>
      </c>
      <c r="AV72" s="42">
        <v>1200</v>
      </c>
      <c r="AW72" s="41">
        <f t="shared" si="95"/>
        <v>56425</v>
      </c>
      <c r="AX72" s="38">
        <f t="shared" si="96"/>
        <v>4702.083333333333</v>
      </c>
      <c r="AY72" s="39">
        <f t="shared" si="97"/>
        <v>282.125</v>
      </c>
      <c r="AZ72">
        <v>1550</v>
      </c>
      <c r="BA72" s="43">
        <f t="shared" si="98"/>
        <v>57975</v>
      </c>
      <c r="BC72" s="43">
        <f t="shared" si="99"/>
        <v>4371.6200000000026</v>
      </c>
      <c r="BF72" s="44">
        <f t="shared" si="100"/>
        <v>3325</v>
      </c>
      <c r="BG72" s="44">
        <f t="shared" si="101"/>
        <v>1201</v>
      </c>
    </row>
    <row r="73" spans="1:59" ht="21" customHeight="1" x14ac:dyDescent="0.25">
      <c r="A73" s="24" t="s">
        <v>42</v>
      </c>
      <c r="B73" s="25" t="s">
        <v>39</v>
      </c>
      <c r="C73" s="26">
        <v>45870</v>
      </c>
      <c r="D73" s="27">
        <v>110</v>
      </c>
      <c r="E73" s="26">
        <f t="shared" si="75"/>
        <v>45980</v>
      </c>
      <c r="F73" s="28">
        <f t="shared" si="76"/>
        <v>3831.6666666666665</v>
      </c>
      <c r="G73" s="29">
        <f t="shared" si="77"/>
        <v>229.9</v>
      </c>
      <c r="H73" s="26"/>
      <c r="I73" s="27">
        <v>110</v>
      </c>
      <c r="J73" s="26">
        <v>45980</v>
      </c>
      <c r="K73" s="26">
        <v>47770</v>
      </c>
      <c r="L73" s="26">
        <f t="shared" si="78"/>
        <v>569.79999999999995</v>
      </c>
      <c r="M73" s="26">
        <f t="shared" si="79"/>
        <v>48486.549999999996</v>
      </c>
      <c r="N73" s="31">
        <v>48485</v>
      </c>
      <c r="O73" s="31">
        <v>570</v>
      </c>
      <c r="P73" s="31">
        <f t="shared" si="80"/>
        <v>49055</v>
      </c>
      <c r="Q73" s="32">
        <f>SUM(P73/12)</f>
        <v>4087.9166666666665</v>
      </c>
      <c r="R73" s="33">
        <f t="shared" si="81"/>
        <v>245.27500000000001</v>
      </c>
      <c r="S73" s="34">
        <f t="shared" si="82"/>
        <v>459.79999999999995</v>
      </c>
      <c r="T73" s="34">
        <f t="shared" si="83"/>
        <v>3075</v>
      </c>
      <c r="V73" s="35">
        <f t="shared" si="84"/>
        <v>49295.4</v>
      </c>
      <c r="X73" s="31">
        <v>48485</v>
      </c>
      <c r="Y73" s="31">
        <v>570</v>
      </c>
      <c r="Z73" s="36">
        <f t="shared" si="85"/>
        <v>49939.55</v>
      </c>
      <c r="AA73" s="36">
        <f t="shared" si="85"/>
        <v>587.1</v>
      </c>
      <c r="AB73" s="26">
        <f t="shared" si="86"/>
        <v>49055</v>
      </c>
      <c r="AC73" s="26">
        <f t="shared" si="87"/>
        <v>50526.65</v>
      </c>
      <c r="AD73" s="31"/>
      <c r="AE73" s="32">
        <v>49939.55</v>
      </c>
      <c r="AF73" s="37">
        <v>49940</v>
      </c>
      <c r="AG73" s="37">
        <v>587</v>
      </c>
      <c r="AH73" s="37">
        <f t="shared" si="88"/>
        <v>50527</v>
      </c>
      <c r="AI73" s="38">
        <f>SUM(AH73/12)</f>
        <v>4210.583333333333</v>
      </c>
      <c r="AJ73" s="39">
        <f t="shared" si="90"/>
        <v>252.63499999999999</v>
      </c>
      <c r="AL73" s="31">
        <v>50527</v>
      </c>
      <c r="AM73" s="37">
        <f t="shared" si="91"/>
        <v>51537.54</v>
      </c>
      <c r="AN73" s="40">
        <v>51538</v>
      </c>
      <c r="AO73" s="40">
        <f t="shared" si="92"/>
        <v>52053.38</v>
      </c>
      <c r="AP73" s="40">
        <v>52055</v>
      </c>
      <c r="AQ73" s="41">
        <f t="shared" si="93"/>
        <v>53096.1</v>
      </c>
      <c r="AR73" s="40">
        <v>53100</v>
      </c>
      <c r="AS73" s="40">
        <v>53100</v>
      </c>
      <c r="AT73" s="41">
        <f t="shared" si="94"/>
        <v>55224</v>
      </c>
      <c r="AU73" s="40">
        <v>55225</v>
      </c>
      <c r="AV73" s="42">
        <v>1200</v>
      </c>
      <c r="AW73" s="41">
        <f t="shared" si="95"/>
        <v>56425</v>
      </c>
      <c r="AX73" s="38">
        <f t="shared" si="96"/>
        <v>4702.083333333333</v>
      </c>
      <c r="AY73" s="39">
        <f t="shared" si="97"/>
        <v>282.125</v>
      </c>
      <c r="AZ73">
        <v>1700</v>
      </c>
      <c r="BA73" s="43">
        <f t="shared" si="98"/>
        <v>58125</v>
      </c>
      <c r="BC73" s="43">
        <f t="shared" si="99"/>
        <v>4371.6200000000026</v>
      </c>
      <c r="BF73" s="44">
        <f t="shared" si="100"/>
        <v>3325</v>
      </c>
      <c r="BG73" s="44">
        <f t="shared" si="101"/>
        <v>1201</v>
      </c>
    </row>
    <row r="74" spans="1:59" s="45" customFormat="1" ht="21" customHeight="1" x14ac:dyDescent="0.2">
      <c r="B74" s="46"/>
      <c r="C74" s="47"/>
      <c r="D74" s="44"/>
      <c r="E74" s="44"/>
      <c r="F74" s="48"/>
      <c r="G74" s="47"/>
      <c r="I74" s="44"/>
      <c r="J74" s="44"/>
      <c r="K74" s="47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8"/>
      <c r="AF74" s="44"/>
      <c r="AG74" s="44"/>
      <c r="AH74" s="44"/>
      <c r="AI74" s="44"/>
      <c r="AL74" s="44"/>
      <c r="AM74" s="44"/>
      <c r="AN74" s="49"/>
      <c r="AO74" s="49"/>
      <c r="AP74" s="49">
        <f>SUM(AP52:AP73)</f>
        <v>1029570</v>
      </c>
      <c r="AQ74" s="49">
        <f t="shared" ref="AQ74:AW74" si="106">SUM(AQ52:AQ73)</f>
        <v>1050161.3999999999</v>
      </c>
      <c r="AR74" s="50">
        <f t="shared" si="106"/>
        <v>1050220</v>
      </c>
      <c r="AS74" s="50">
        <f t="shared" si="106"/>
        <v>1050220</v>
      </c>
      <c r="AT74" s="50">
        <f t="shared" si="106"/>
        <v>1092228.8</v>
      </c>
      <c r="AU74" s="49">
        <f t="shared" si="106"/>
        <v>1092275</v>
      </c>
      <c r="AV74" s="51">
        <f>SUM(AV52:AV73)</f>
        <v>26400</v>
      </c>
      <c r="AW74" s="50">
        <f t="shared" si="106"/>
        <v>1118675</v>
      </c>
      <c r="AX74" s="49"/>
      <c r="AY74" s="49"/>
      <c r="AZ74" s="49">
        <f t="shared" ref="AZ74:BA74" si="107">SUM(AZ52:AZ73)</f>
        <v>27650</v>
      </c>
      <c r="BA74" s="49">
        <f t="shared" si="107"/>
        <v>1146325</v>
      </c>
      <c r="BB74" s="49"/>
      <c r="BC74" s="49"/>
      <c r="BF74" s="44">
        <f t="shared" si="100"/>
        <v>68455</v>
      </c>
      <c r="BG74" s="44">
        <f t="shared" si="101"/>
        <v>26446.199999999953</v>
      </c>
    </row>
    <row r="75" spans="1:59" s="45" customFormat="1" ht="21" customHeight="1" x14ac:dyDescent="0.2">
      <c r="A75" s="84" t="s">
        <v>40</v>
      </c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F75" s="44"/>
      <c r="BG75" s="44"/>
    </row>
    <row r="76" spans="1:59" s="52" customFormat="1" ht="21" customHeight="1" x14ac:dyDescent="0.25">
      <c r="B76" s="63"/>
      <c r="C76" s="54"/>
      <c r="D76" s="55"/>
      <c r="E76" s="55"/>
      <c r="F76" s="56"/>
      <c r="G76" s="54"/>
      <c r="I76" s="55"/>
      <c r="J76" s="55"/>
      <c r="K76" s="54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44"/>
      <c r="AC76" s="44"/>
      <c r="AD76" s="55"/>
      <c r="AE76" s="57"/>
      <c r="AF76" s="44"/>
      <c r="AG76" s="44"/>
      <c r="AH76" s="44"/>
      <c r="AL76" s="58"/>
      <c r="AM76" s="44"/>
      <c r="AN76" s="50"/>
      <c r="AO76" s="59"/>
      <c r="AP76" s="59"/>
      <c r="AQ76" s="60"/>
      <c r="AR76" s="59"/>
      <c r="AS76" s="59"/>
      <c r="AT76" s="60"/>
      <c r="AU76" s="59"/>
      <c r="AV76" s="61"/>
      <c r="AW76" s="60"/>
      <c r="AX76" s="62"/>
      <c r="AY76" s="62"/>
      <c r="AZ76"/>
      <c r="BA76"/>
      <c r="BB76"/>
      <c r="BC76"/>
      <c r="BF76" s="44"/>
      <c r="BG76" s="44"/>
    </row>
    <row r="77" spans="1:59" ht="21" customHeight="1" x14ac:dyDescent="0.25">
      <c r="A77" s="24" t="s">
        <v>43</v>
      </c>
      <c r="B77" s="25">
        <v>0</v>
      </c>
      <c r="C77" s="26">
        <v>32490</v>
      </c>
      <c r="D77" s="27">
        <v>770</v>
      </c>
      <c r="E77" s="26">
        <f t="shared" ref="E77:E98" si="108">SUM(C77:D77)</f>
        <v>33260</v>
      </c>
      <c r="F77" s="28">
        <f t="shared" ref="F77:F98" si="109">SUM(E77/12)</f>
        <v>2771.6666666666665</v>
      </c>
      <c r="G77" s="29">
        <f t="shared" ref="G77:G98" si="110">SUM(E77/200)</f>
        <v>166.3</v>
      </c>
      <c r="H77" s="30"/>
      <c r="I77" s="27">
        <v>770</v>
      </c>
      <c r="J77" s="26">
        <v>33260</v>
      </c>
      <c r="K77" s="26">
        <v>33835</v>
      </c>
      <c r="L77" s="26">
        <f t="shared" ref="L77:L98" si="111">SUM(J77*0.01)+I77</f>
        <v>1102.5999999999999</v>
      </c>
      <c r="M77" s="26">
        <f t="shared" ref="M77:M98" si="112">SUM(K77*1.015)</f>
        <v>34342.524999999994</v>
      </c>
      <c r="N77" s="31">
        <v>34345</v>
      </c>
      <c r="O77" s="31">
        <v>1103</v>
      </c>
      <c r="P77" s="31">
        <f t="shared" ref="P77:P98" si="113">SUM(N77+O77)</f>
        <v>35448</v>
      </c>
      <c r="Q77" s="32">
        <f t="shared" ref="Q77:Q98" si="114">SUM(P77/12)</f>
        <v>2954</v>
      </c>
      <c r="R77" s="33">
        <f t="shared" ref="R77:R98" si="115">SUM(P77/200)</f>
        <v>177.24</v>
      </c>
      <c r="S77" s="34">
        <f t="shared" ref="S77:S98" si="116">SUM(L77-I77)</f>
        <v>332.59999999999991</v>
      </c>
      <c r="T77" s="34">
        <f t="shared" ref="T77:T98" si="117">SUM(P77-E77)</f>
        <v>2188</v>
      </c>
      <c r="V77" s="35">
        <f t="shared" ref="V77:V98" si="118">SUM(K77*1.02+O77)</f>
        <v>35614.699999999997</v>
      </c>
      <c r="X77" s="31">
        <v>34345</v>
      </c>
      <c r="Y77" s="31">
        <v>1103</v>
      </c>
      <c r="Z77" s="36">
        <f t="shared" ref="Z77:AA98" si="119">SUM(X77*1.03)</f>
        <v>35375.35</v>
      </c>
      <c r="AA77" s="36">
        <f t="shared" si="119"/>
        <v>1136.0899999999999</v>
      </c>
      <c r="AB77" s="26">
        <f t="shared" ref="AB77:AB98" si="120">+X77+Y77</f>
        <v>35448</v>
      </c>
      <c r="AC77" s="26">
        <f t="shared" ref="AC77:AC98" si="121">SUM(AB77*1.03)</f>
        <v>36511.440000000002</v>
      </c>
      <c r="AD77" s="31"/>
      <c r="AE77" s="32">
        <v>35375.35</v>
      </c>
      <c r="AF77" s="37">
        <v>35375</v>
      </c>
      <c r="AG77" s="37">
        <v>1136</v>
      </c>
      <c r="AH77" s="37">
        <f t="shared" ref="AH77:AH98" si="122">SUM(AF77+AG77)</f>
        <v>36511</v>
      </c>
      <c r="AI77" s="38">
        <f t="shared" ref="AI77:AI98" si="123">SUM(AH77/12)</f>
        <v>3042.5833333333335</v>
      </c>
      <c r="AJ77" s="39">
        <f t="shared" ref="AJ77:AJ98" si="124">SUM(AH77/200)</f>
        <v>182.55500000000001</v>
      </c>
      <c r="AL77" s="31">
        <v>36511</v>
      </c>
      <c r="AM77" s="37">
        <f t="shared" ref="AM77:AM98" si="125">SUM(AL77*1.02)</f>
        <v>37241.22</v>
      </c>
      <c r="AN77" s="40">
        <v>37341</v>
      </c>
      <c r="AO77" s="40">
        <f t="shared" ref="AO77:AO98" si="126">AN77*1.01</f>
        <v>37714.410000000003</v>
      </c>
      <c r="AP77" s="64">
        <v>38555</v>
      </c>
      <c r="AQ77" s="41">
        <f t="shared" ref="AQ77:AQ98" si="127">AP77*1.02</f>
        <v>39326.1</v>
      </c>
      <c r="AR77" s="40">
        <v>39330</v>
      </c>
      <c r="AS77" s="40">
        <v>39330</v>
      </c>
      <c r="AT77" s="41">
        <f t="shared" ref="AT77:AT98" si="128">+AS77*1.04</f>
        <v>40903.200000000004</v>
      </c>
      <c r="AU77" s="40">
        <v>40905</v>
      </c>
      <c r="AV77" s="42">
        <v>1200</v>
      </c>
      <c r="AW77" s="41">
        <f t="shared" ref="AW77:AW98" si="129">SUM(AU77:AV77)</f>
        <v>42105</v>
      </c>
      <c r="AX77" s="38">
        <f t="shared" ref="AX77:AX98" si="130">SUM(AW77/12)</f>
        <v>3508.75</v>
      </c>
      <c r="AY77" s="39">
        <f t="shared" ref="AY77:AY98" si="131">SUM(AW77/200)</f>
        <v>210.52500000000001</v>
      </c>
      <c r="AZ77">
        <v>975</v>
      </c>
      <c r="BA77" s="43">
        <f t="shared" ref="BA77:BA98" si="132">+AW77+AZ77</f>
        <v>43080</v>
      </c>
      <c r="BC77" s="43">
        <f t="shared" ref="BC77:BC98" si="133">AW77-AO77</f>
        <v>4390.5899999999965</v>
      </c>
      <c r="BF77" s="44">
        <f t="shared" ref="BF77:BF99" si="134">+AW77-AR77</f>
        <v>2775</v>
      </c>
      <c r="BG77" s="44">
        <f t="shared" ref="BG77:BG99" si="135">+AW77-AT77</f>
        <v>1201.7999999999956</v>
      </c>
    </row>
    <row r="78" spans="1:59" ht="21" customHeight="1" x14ac:dyDescent="0.25">
      <c r="A78" s="24" t="s">
        <v>43</v>
      </c>
      <c r="B78" s="25">
        <v>1</v>
      </c>
      <c r="C78" s="26">
        <v>33060</v>
      </c>
      <c r="D78" s="27">
        <v>1375</v>
      </c>
      <c r="E78" s="26">
        <f t="shared" si="108"/>
        <v>34435</v>
      </c>
      <c r="F78" s="28">
        <f t="shared" si="109"/>
        <v>2869.5833333333335</v>
      </c>
      <c r="G78" s="29">
        <f t="shared" si="110"/>
        <v>172.17500000000001</v>
      </c>
      <c r="H78" s="26"/>
      <c r="I78" s="27">
        <v>1375</v>
      </c>
      <c r="J78" s="26">
        <v>34435</v>
      </c>
      <c r="K78" s="26">
        <v>34430</v>
      </c>
      <c r="L78" s="26">
        <f t="shared" si="111"/>
        <v>1719.35</v>
      </c>
      <c r="M78" s="26">
        <f t="shared" si="112"/>
        <v>34946.449999999997</v>
      </c>
      <c r="N78" s="31">
        <v>34945</v>
      </c>
      <c r="O78" s="31">
        <v>1719</v>
      </c>
      <c r="P78" s="31">
        <f t="shared" si="113"/>
        <v>36664</v>
      </c>
      <c r="Q78" s="32">
        <f t="shared" si="114"/>
        <v>3055.3333333333335</v>
      </c>
      <c r="R78" s="33">
        <f t="shared" si="115"/>
        <v>183.32</v>
      </c>
      <c r="S78" s="34">
        <f t="shared" si="116"/>
        <v>344.34999999999991</v>
      </c>
      <c r="T78" s="34">
        <f t="shared" si="117"/>
        <v>2229</v>
      </c>
      <c r="V78" s="35">
        <f t="shared" si="118"/>
        <v>36837.599999999999</v>
      </c>
      <c r="X78" s="31">
        <v>34945</v>
      </c>
      <c r="Y78" s="31">
        <v>1719</v>
      </c>
      <c r="Z78" s="36">
        <f t="shared" si="119"/>
        <v>35993.35</v>
      </c>
      <c r="AA78" s="36">
        <f t="shared" si="119"/>
        <v>1770.57</v>
      </c>
      <c r="AB78" s="26">
        <f t="shared" si="120"/>
        <v>36664</v>
      </c>
      <c r="AC78" s="26">
        <f t="shared" si="121"/>
        <v>37763.919999999998</v>
      </c>
      <c r="AD78" s="31"/>
      <c r="AE78" s="32">
        <v>35993.35</v>
      </c>
      <c r="AF78" s="37">
        <v>35993</v>
      </c>
      <c r="AG78" s="37">
        <v>1771</v>
      </c>
      <c r="AH78" s="37">
        <f t="shared" si="122"/>
        <v>37764</v>
      </c>
      <c r="AI78" s="38">
        <f t="shared" si="123"/>
        <v>3147</v>
      </c>
      <c r="AJ78" s="39">
        <f t="shared" si="124"/>
        <v>188.82</v>
      </c>
      <c r="AL78" s="31">
        <v>37764</v>
      </c>
      <c r="AM78" s="37">
        <f t="shared" si="125"/>
        <v>38519.279999999999</v>
      </c>
      <c r="AN78" s="40">
        <v>38519</v>
      </c>
      <c r="AO78" s="40">
        <f t="shared" si="126"/>
        <v>38904.19</v>
      </c>
      <c r="AP78" s="40">
        <v>38905</v>
      </c>
      <c r="AQ78" s="41">
        <f t="shared" si="127"/>
        <v>39683.1</v>
      </c>
      <c r="AR78" s="40">
        <v>39685</v>
      </c>
      <c r="AS78" s="40">
        <v>39685</v>
      </c>
      <c r="AT78" s="41">
        <f t="shared" si="128"/>
        <v>41272.400000000001</v>
      </c>
      <c r="AU78" s="40">
        <v>41275</v>
      </c>
      <c r="AV78" s="42">
        <v>1200</v>
      </c>
      <c r="AW78" s="41">
        <f t="shared" si="129"/>
        <v>42475</v>
      </c>
      <c r="AX78" s="38">
        <f t="shared" si="130"/>
        <v>3539.5833333333335</v>
      </c>
      <c r="AY78" s="39">
        <f t="shared" si="131"/>
        <v>212.375</v>
      </c>
      <c r="AZ78">
        <v>1075</v>
      </c>
      <c r="BA78" s="43">
        <f t="shared" si="132"/>
        <v>43550</v>
      </c>
      <c r="BC78" s="43">
        <f t="shared" si="133"/>
        <v>3570.8099999999977</v>
      </c>
      <c r="BF78" s="44">
        <f t="shared" si="134"/>
        <v>2790</v>
      </c>
      <c r="BG78" s="44">
        <f t="shared" si="135"/>
        <v>1202.5999999999985</v>
      </c>
    </row>
    <row r="79" spans="1:59" ht="21" customHeight="1" x14ac:dyDescent="0.25">
      <c r="A79" s="24" t="s">
        <v>43</v>
      </c>
      <c r="B79" s="25">
        <v>2</v>
      </c>
      <c r="C79" s="26">
        <v>33060</v>
      </c>
      <c r="D79" s="27">
        <v>1520</v>
      </c>
      <c r="E79" s="26">
        <f t="shared" si="108"/>
        <v>34580</v>
      </c>
      <c r="F79" s="28">
        <f t="shared" si="109"/>
        <v>2881.6666666666665</v>
      </c>
      <c r="G79" s="29">
        <f t="shared" si="110"/>
        <v>172.9</v>
      </c>
      <c r="H79" s="26"/>
      <c r="I79" s="27">
        <v>1520</v>
      </c>
      <c r="J79" s="26">
        <v>34580</v>
      </c>
      <c r="K79" s="26">
        <v>34430</v>
      </c>
      <c r="L79" s="26">
        <f t="shared" si="111"/>
        <v>1865.8</v>
      </c>
      <c r="M79" s="26">
        <f t="shared" si="112"/>
        <v>34946.449999999997</v>
      </c>
      <c r="N79" s="31">
        <v>34945</v>
      </c>
      <c r="O79" s="31">
        <v>1866</v>
      </c>
      <c r="P79" s="31">
        <f t="shared" si="113"/>
        <v>36811</v>
      </c>
      <c r="Q79" s="32">
        <f t="shared" si="114"/>
        <v>3067.5833333333335</v>
      </c>
      <c r="R79" s="33">
        <f t="shared" si="115"/>
        <v>184.05500000000001</v>
      </c>
      <c r="S79" s="34">
        <f t="shared" si="116"/>
        <v>345.79999999999995</v>
      </c>
      <c r="T79" s="34">
        <f t="shared" si="117"/>
        <v>2231</v>
      </c>
      <c r="V79" s="35">
        <f t="shared" si="118"/>
        <v>36984.6</v>
      </c>
      <c r="X79" s="31">
        <v>34945</v>
      </c>
      <c r="Y79" s="31">
        <v>1866</v>
      </c>
      <c r="Z79" s="36">
        <f t="shared" si="119"/>
        <v>35993.35</v>
      </c>
      <c r="AA79" s="36">
        <f t="shared" si="119"/>
        <v>1921.98</v>
      </c>
      <c r="AB79" s="26">
        <f t="shared" si="120"/>
        <v>36811</v>
      </c>
      <c r="AC79" s="26">
        <f t="shared" si="121"/>
        <v>37915.33</v>
      </c>
      <c r="AD79" s="31"/>
      <c r="AE79" s="32">
        <v>35993.35</v>
      </c>
      <c r="AF79" s="37">
        <v>35993</v>
      </c>
      <c r="AG79" s="37">
        <v>1922</v>
      </c>
      <c r="AH79" s="37">
        <f t="shared" si="122"/>
        <v>37915</v>
      </c>
      <c r="AI79" s="38">
        <f t="shared" si="123"/>
        <v>3159.5833333333335</v>
      </c>
      <c r="AJ79" s="39">
        <f t="shared" si="124"/>
        <v>189.57499999999999</v>
      </c>
      <c r="AL79" s="31">
        <v>37915</v>
      </c>
      <c r="AM79" s="37">
        <f t="shared" si="125"/>
        <v>38673.300000000003</v>
      </c>
      <c r="AN79" s="40">
        <v>38673</v>
      </c>
      <c r="AO79" s="40">
        <f t="shared" si="126"/>
        <v>39059.730000000003</v>
      </c>
      <c r="AP79" s="40">
        <v>39060</v>
      </c>
      <c r="AQ79" s="41">
        <f t="shared" si="127"/>
        <v>39841.199999999997</v>
      </c>
      <c r="AR79" s="40">
        <v>39845</v>
      </c>
      <c r="AS79" s="40">
        <v>39845</v>
      </c>
      <c r="AT79" s="41">
        <f t="shared" si="128"/>
        <v>41438.800000000003</v>
      </c>
      <c r="AU79" s="40">
        <v>41440</v>
      </c>
      <c r="AV79" s="42">
        <v>1200</v>
      </c>
      <c r="AW79" s="41">
        <f t="shared" si="129"/>
        <v>42640</v>
      </c>
      <c r="AX79" s="38">
        <f t="shared" si="130"/>
        <v>3553.3333333333335</v>
      </c>
      <c r="AY79" s="39">
        <f t="shared" si="131"/>
        <v>213.2</v>
      </c>
      <c r="AZ79">
        <v>1075</v>
      </c>
      <c r="BA79" s="43">
        <f t="shared" si="132"/>
        <v>43715</v>
      </c>
      <c r="BC79" s="43">
        <f t="shared" si="133"/>
        <v>3580.2699999999968</v>
      </c>
      <c r="BF79" s="44">
        <f t="shared" si="134"/>
        <v>2795</v>
      </c>
      <c r="BG79" s="44">
        <f t="shared" si="135"/>
        <v>1201.1999999999971</v>
      </c>
    </row>
    <row r="80" spans="1:59" ht="21" customHeight="1" x14ac:dyDescent="0.25">
      <c r="A80" s="24" t="s">
        <v>43</v>
      </c>
      <c r="B80" s="25">
        <v>3</v>
      </c>
      <c r="C80" s="26">
        <v>33585</v>
      </c>
      <c r="D80" s="27">
        <v>1280</v>
      </c>
      <c r="E80" s="26">
        <f t="shared" si="108"/>
        <v>34865</v>
      </c>
      <c r="F80" s="28">
        <f t="shared" si="109"/>
        <v>2905.4166666666665</v>
      </c>
      <c r="G80" s="29">
        <f t="shared" si="110"/>
        <v>174.32499999999999</v>
      </c>
      <c r="H80" s="26"/>
      <c r="I80" s="27">
        <v>1280</v>
      </c>
      <c r="J80" s="26">
        <v>34865</v>
      </c>
      <c r="K80" s="26">
        <v>34975</v>
      </c>
      <c r="L80" s="26">
        <f t="shared" si="111"/>
        <v>1628.65</v>
      </c>
      <c r="M80" s="26">
        <f t="shared" si="112"/>
        <v>35499.625</v>
      </c>
      <c r="N80" s="31">
        <v>35500</v>
      </c>
      <c r="O80" s="31">
        <v>1629</v>
      </c>
      <c r="P80" s="31">
        <f t="shared" si="113"/>
        <v>37129</v>
      </c>
      <c r="Q80" s="32">
        <f t="shared" si="114"/>
        <v>3094.0833333333335</v>
      </c>
      <c r="R80" s="33">
        <f t="shared" si="115"/>
        <v>185.64500000000001</v>
      </c>
      <c r="S80" s="34">
        <f t="shared" si="116"/>
        <v>348.65000000000009</v>
      </c>
      <c r="T80" s="34">
        <f t="shared" si="117"/>
        <v>2264</v>
      </c>
      <c r="V80" s="35">
        <f t="shared" si="118"/>
        <v>37303.5</v>
      </c>
      <c r="X80" s="31">
        <v>35500</v>
      </c>
      <c r="Y80" s="31">
        <v>1629</v>
      </c>
      <c r="Z80" s="36">
        <f t="shared" si="119"/>
        <v>36565</v>
      </c>
      <c r="AA80" s="36">
        <f t="shared" si="119"/>
        <v>1677.8700000000001</v>
      </c>
      <c r="AB80" s="26">
        <f t="shared" si="120"/>
        <v>37129</v>
      </c>
      <c r="AC80" s="26">
        <f t="shared" si="121"/>
        <v>38242.870000000003</v>
      </c>
      <c r="AD80" s="31"/>
      <c r="AE80" s="32">
        <v>36565</v>
      </c>
      <c r="AF80" s="37">
        <v>36565</v>
      </c>
      <c r="AG80" s="37">
        <v>1678</v>
      </c>
      <c r="AH80" s="37">
        <f t="shared" si="122"/>
        <v>38243</v>
      </c>
      <c r="AI80" s="38">
        <f t="shared" si="123"/>
        <v>3186.9166666666665</v>
      </c>
      <c r="AJ80" s="39">
        <f t="shared" si="124"/>
        <v>191.215</v>
      </c>
      <c r="AL80" s="31">
        <v>38243</v>
      </c>
      <c r="AM80" s="37">
        <f t="shared" si="125"/>
        <v>39007.86</v>
      </c>
      <c r="AN80" s="40">
        <v>39008</v>
      </c>
      <c r="AO80" s="40">
        <f t="shared" si="126"/>
        <v>39398.080000000002</v>
      </c>
      <c r="AP80" s="40">
        <v>39400</v>
      </c>
      <c r="AQ80" s="41">
        <f t="shared" si="127"/>
        <v>40188</v>
      </c>
      <c r="AR80" s="40">
        <v>40190</v>
      </c>
      <c r="AS80" s="40">
        <v>40190</v>
      </c>
      <c r="AT80" s="41">
        <f t="shared" si="128"/>
        <v>41797.599999999999</v>
      </c>
      <c r="AU80" s="40">
        <v>41800</v>
      </c>
      <c r="AV80" s="42">
        <v>1200</v>
      </c>
      <c r="AW80" s="41">
        <f t="shared" si="129"/>
        <v>43000</v>
      </c>
      <c r="AX80" s="38">
        <f t="shared" si="130"/>
        <v>3583.3333333333335</v>
      </c>
      <c r="AY80" s="39">
        <f t="shared" si="131"/>
        <v>215</v>
      </c>
      <c r="AZ80">
        <v>1075</v>
      </c>
      <c r="BA80" s="43">
        <f t="shared" si="132"/>
        <v>44075</v>
      </c>
      <c r="BC80" s="43">
        <f t="shared" si="133"/>
        <v>3601.9199999999983</v>
      </c>
      <c r="BF80" s="44">
        <f t="shared" si="134"/>
        <v>2810</v>
      </c>
      <c r="BG80" s="44">
        <f t="shared" si="135"/>
        <v>1202.4000000000015</v>
      </c>
    </row>
    <row r="81" spans="1:59" ht="21" customHeight="1" x14ac:dyDescent="0.25">
      <c r="A81" s="24" t="s">
        <v>43</v>
      </c>
      <c r="B81" s="25">
        <v>4</v>
      </c>
      <c r="C81" s="26">
        <v>34270</v>
      </c>
      <c r="D81" s="27">
        <v>955</v>
      </c>
      <c r="E81" s="26">
        <f t="shared" si="108"/>
        <v>35225</v>
      </c>
      <c r="F81" s="28">
        <f t="shared" si="109"/>
        <v>2935.4166666666665</v>
      </c>
      <c r="G81" s="29">
        <f t="shared" si="110"/>
        <v>176.125</v>
      </c>
      <c r="H81" s="26"/>
      <c r="I81" s="27">
        <v>955</v>
      </c>
      <c r="J81" s="26">
        <v>35225</v>
      </c>
      <c r="K81" s="26">
        <v>35690</v>
      </c>
      <c r="L81" s="26">
        <f t="shared" si="111"/>
        <v>1307.25</v>
      </c>
      <c r="M81" s="26">
        <f t="shared" si="112"/>
        <v>36225.35</v>
      </c>
      <c r="N81" s="31">
        <v>36225</v>
      </c>
      <c r="O81" s="31">
        <v>1307</v>
      </c>
      <c r="P81" s="31">
        <f t="shared" si="113"/>
        <v>37532</v>
      </c>
      <c r="Q81" s="32">
        <f t="shared" si="114"/>
        <v>3127.6666666666665</v>
      </c>
      <c r="R81" s="33">
        <f t="shared" si="115"/>
        <v>187.66</v>
      </c>
      <c r="S81" s="34">
        <f t="shared" si="116"/>
        <v>352.25</v>
      </c>
      <c r="T81" s="34">
        <f t="shared" si="117"/>
        <v>2307</v>
      </c>
      <c r="V81" s="35">
        <f t="shared" si="118"/>
        <v>37710.800000000003</v>
      </c>
      <c r="X81" s="31">
        <v>36225</v>
      </c>
      <c r="Y81" s="31">
        <v>1307</v>
      </c>
      <c r="Z81" s="36">
        <f t="shared" si="119"/>
        <v>37311.75</v>
      </c>
      <c r="AA81" s="36">
        <f t="shared" si="119"/>
        <v>1346.21</v>
      </c>
      <c r="AB81" s="26">
        <f t="shared" si="120"/>
        <v>37532</v>
      </c>
      <c r="AC81" s="26">
        <f t="shared" si="121"/>
        <v>38657.96</v>
      </c>
      <c r="AD81" s="31"/>
      <c r="AE81" s="32">
        <v>37311.75</v>
      </c>
      <c r="AF81" s="37">
        <v>37312</v>
      </c>
      <c r="AG81" s="37">
        <v>1346</v>
      </c>
      <c r="AH81" s="37">
        <f t="shared" si="122"/>
        <v>38658</v>
      </c>
      <c r="AI81" s="38">
        <f t="shared" si="123"/>
        <v>3221.5</v>
      </c>
      <c r="AJ81" s="39">
        <f t="shared" si="124"/>
        <v>193.29</v>
      </c>
      <c r="AL81" s="31">
        <v>38658</v>
      </c>
      <c r="AM81" s="37">
        <f t="shared" si="125"/>
        <v>39431.160000000003</v>
      </c>
      <c r="AN81" s="40">
        <v>39431</v>
      </c>
      <c r="AO81" s="40">
        <f t="shared" si="126"/>
        <v>39825.31</v>
      </c>
      <c r="AP81" s="40">
        <v>39825</v>
      </c>
      <c r="AQ81" s="41">
        <f t="shared" si="127"/>
        <v>40621.5</v>
      </c>
      <c r="AR81" s="40">
        <v>40625</v>
      </c>
      <c r="AS81" s="40">
        <v>40625</v>
      </c>
      <c r="AT81" s="41">
        <f t="shared" si="128"/>
        <v>42250</v>
      </c>
      <c r="AU81" s="40">
        <v>42250</v>
      </c>
      <c r="AV81" s="42">
        <v>1200</v>
      </c>
      <c r="AW81" s="41">
        <f t="shared" si="129"/>
        <v>43450</v>
      </c>
      <c r="AX81" s="38">
        <f t="shared" si="130"/>
        <v>3620.8333333333335</v>
      </c>
      <c r="AY81" s="39">
        <f t="shared" si="131"/>
        <v>217.25</v>
      </c>
      <c r="AZ81">
        <v>1075</v>
      </c>
      <c r="BA81" s="43">
        <f t="shared" si="132"/>
        <v>44525</v>
      </c>
      <c r="BC81" s="43">
        <f t="shared" si="133"/>
        <v>3624.6900000000023</v>
      </c>
      <c r="BF81" s="44">
        <f t="shared" si="134"/>
        <v>2825</v>
      </c>
      <c r="BG81" s="44">
        <f t="shared" si="135"/>
        <v>1200</v>
      </c>
    </row>
    <row r="82" spans="1:59" ht="21" customHeight="1" x14ac:dyDescent="0.25">
      <c r="A82" s="24" t="s">
        <v>43</v>
      </c>
      <c r="B82" s="25">
        <v>5</v>
      </c>
      <c r="C82" s="26">
        <v>35015</v>
      </c>
      <c r="D82" s="27">
        <v>1045</v>
      </c>
      <c r="E82" s="26">
        <f t="shared" si="108"/>
        <v>36060</v>
      </c>
      <c r="F82" s="28">
        <f t="shared" si="109"/>
        <v>3005</v>
      </c>
      <c r="G82" s="29">
        <f t="shared" si="110"/>
        <v>180.3</v>
      </c>
      <c r="H82" s="26"/>
      <c r="I82" s="27">
        <v>1045</v>
      </c>
      <c r="J82" s="26">
        <v>36060</v>
      </c>
      <c r="K82" s="26">
        <v>36465</v>
      </c>
      <c r="L82" s="26">
        <f t="shared" si="111"/>
        <v>1405.6</v>
      </c>
      <c r="M82" s="26">
        <f t="shared" si="112"/>
        <v>37011.974999999999</v>
      </c>
      <c r="N82" s="31">
        <v>37010</v>
      </c>
      <c r="O82" s="31">
        <v>1406</v>
      </c>
      <c r="P82" s="31">
        <f t="shared" si="113"/>
        <v>38416</v>
      </c>
      <c r="Q82" s="32">
        <f t="shared" si="114"/>
        <v>3201.3333333333335</v>
      </c>
      <c r="R82" s="33">
        <f t="shared" si="115"/>
        <v>192.08</v>
      </c>
      <c r="S82" s="34">
        <f t="shared" si="116"/>
        <v>360.59999999999991</v>
      </c>
      <c r="T82" s="34">
        <f t="shared" si="117"/>
        <v>2356</v>
      </c>
      <c r="V82" s="35">
        <f t="shared" si="118"/>
        <v>38600.300000000003</v>
      </c>
      <c r="X82" s="31">
        <v>37010</v>
      </c>
      <c r="Y82" s="31">
        <v>1406</v>
      </c>
      <c r="Z82" s="36">
        <f t="shared" si="119"/>
        <v>38120.300000000003</v>
      </c>
      <c r="AA82" s="36">
        <f t="shared" si="119"/>
        <v>1448.18</v>
      </c>
      <c r="AB82" s="26">
        <f t="shared" si="120"/>
        <v>38416</v>
      </c>
      <c r="AC82" s="26">
        <f t="shared" si="121"/>
        <v>39568.480000000003</v>
      </c>
      <c r="AD82" s="31"/>
      <c r="AE82" s="32">
        <v>38120.300000000003</v>
      </c>
      <c r="AF82" s="37">
        <v>38120</v>
      </c>
      <c r="AG82" s="37">
        <v>1448</v>
      </c>
      <c r="AH82" s="37">
        <f t="shared" si="122"/>
        <v>39568</v>
      </c>
      <c r="AI82" s="38">
        <f t="shared" si="123"/>
        <v>3297.3333333333335</v>
      </c>
      <c r="AJ82" s="39">
        <f t="shared" si="124"/>
        <v>197.84</v>
      </c>
      <c r="AL82" s="31">
        <v>39568</v>
      </c>
      <c r="AM82" s="37">
        <f t="shared" si="125"/>
        <v>40359.360000000001</v>
      </c>
      <c r="AN82" s="40">
        <v>40359</v>
      </c>
      <c r="AO82" s="40">
        <f t="shared" si="126"/>
        <v>40762.590000000004</v>
      </c>
      <c r="AP82" s="40">
        <v>40765</v>
      </c>
      <c r="AQ82" s="41">
        <f t="shared" si="127"/>
        <v>41580.300000000003</v>
      </c>
      <c r="AR82" s="40">
        <v>41580</v>
      </c>
      <c r="AS82" s="40">
        <v>41580</v>
      </c>
      <c r="AT82" s="41">
        <f t="shared" si="128"/>
        <v>43243.200000000004</v>
      </c>
      <c r="AU82" s="40">
        <v>43245</v>
      </c>
      <c r="AV82" s="42">
        <v>1200</v>
      </c>
      <c r="AW82" s="41">
        <f t="shared" si="129"/>
        <v>44445</v>
      </c>
      <c r="AX82" s="38">
        <f t="shared" si="130"/>
        <v>3703.75</v>
      </c>
      <c r="AY82" s="39">
        <f t="shared" si="131"/>
        <v>222.22499999999999</v>
      </c>
      <c r="AZ82">
        <v>1175</v>
      </c>
      <c r="BA82" s="43">
        <f t="shared" si="132"/>
        <v>45620</v>
      </c>
      <c r="BC82" s="43">
        <f t="shared" si="133"/>
        <v>3682.4099999999962</v>
      </c>
      <c r="BF82" s="44">
        <f t="shared" si="134"/>
        <v>2865</v>
      </c>
      <c r="BG82" s="44">
        <f t="shared" si="135"/>
        <v>1201.7999999999956</v>
      </c>
    </row>
    <row r="83" spans="1:59" ht="21" customHeight="1" x14ac:dyDescent="0.25">
      <c r="A83" s="24" t="s">
        <v>43</v>
      </c>
      <c r="B83" s="25">
        <v>6</v>
      </c>
      <c r="C83" s="26">
        <v>35960</v>
      </c>
      <c r="D83" s="27">
        <v>630</v>
      </c>
      <c r="E83" s="26">
        <f t="shared" si="108"/>
        <v>36590</v>
      </c>
      <c r="F83" s="28">
        <f t="shared" si="109"/>
        <v>3049.1666666666665</v>
      </c>
      <c r="G83" s="29">
        <f t="shared" si="110"/>
        <v>182.95</v>
      </c>
      <c r="H83" s="26"/>
      <c r="I83" s="27">
        <v>630</v>
      </c>
      <c r="J83" s="26">
        <v>36590</v>
      </c>
      <c r="K83" s="26">
        <v>37450</v>
      </c>
      <c r="L83" s="26">
        <f t="shared" si="111"/>
        <v>995.90000000000009</v>
      </c>
      <c r="M83" s="26">
        <f t="shared" si="112"/>
        <v>38011.749999999993</v>
      </c>
      <c r="N83" s="31">
        <v>38010</v>
      </c>
      <c r="O83" s="31">
        <v>996</v>
      </c>
      <c r="P83" s="31">
        <f t="shared" si="113"/>
        <v>39006</v>
      </c>
      <c r="Q83" s="32">
        <f t="shared" si="114"/>
        <v>3250.5</v>
      </c>
      <c r="R83" s="33">
        <f t="shared" si="115"/>
        <v>195.03</v>
      </c>
      <c r="S83" s="34">
        <f t="shared" si="116"/>
        <v>365.90000000000009</v>
      </c>
      <c r="T83" s="34">
        <f t="shared" si="117"/>
        <v>2416</v>
      </c>
      <c r="V83" s="35">
        <f t="shared" si="118"/>
        <v>39195</v>
      </c>
      <c r="X83" s="31">
        <v>38010</v>
      </c>
      <c r="Y83" s="31">
        <v>996</v>
      </c>
      <c r="Z83" s="36">
        <f t="shared" si="119"/>
        <v>39150.300000000003</v>
      </c>
      <c r="AA83" s="36">
        <f t="shared" si="119"/>
        <v>1025.8800000000001</v>
      </c>
      <c r="AB83" s="26">
        <f t="shared" si="120"/>
        <v>39006</v>
      </c>
      <c r="AC83" s="26">
        <f t="shared" si="121"/>
        <v>40176.18</v>
      </c>
      <c r="AD83" s="31"/>
      <c r="AE83" s="32">
        <v>39150.300000000003</v>
      </c>
      <c r="AF83" s="37">
        <v>39150</v>
      </c>
      <c r="AG83" s="37">
        <v>1026</v>
      </c>
      <c r="AH83" s="37">
        <f t="shared" si="122"/>
        <v>40176</v>
      </c>
      <c r="AI83" s="38">
        <f t="shared" si="123"/>
        <v>3348</v>
      </c>
      <c r="AJ83" s="39">
        <f t="shared" si="124"/>
        <v>200.88</v>
      </c>
      <c r="AL83" s="31">
        <v>40176</v>
      </c>
      <c r="AM83" s="37">
        <f t="shared" si="125"/>
        <v>40979.520000000004</v>
      </c>
      <c r="AN83" s="40">
        <v>41080</v>
      </c>
      <c r="AO83" s="40">
        <f t="shared" si="126"/>
        <v>41490.800000000003</v>
      </c>
      <c r="AP83" s="64">
        <v>42315</v>
      </c>
      <c r="AQ83" s="41">
        <f t="shared" si="127"/>
        <v>43161.3</v>
      </c>
      <c r="AR83" s="40">
        <v>43165</v>
      </c>
      <c r="AS83" s="40">
        <v>43165</v>
      </c>
      <c r="AT83" s="41">
        <f t="shared" si="128"/>
        <v>44891.6</v>
      </c>
      <c r="AU83" s="40">
        <v>44895</v>
      </c>
      <c r="AV83" s="42">
        <v>1200</v>
      </c>
      <c r="AW83" s="41">
        <f t="shared" si="129"/>
        <v>46095</v>
      </c>
      <c r="AX83" s="38">
        <f t="shared" si="130"/>
        <v>3841.25</v>
      </c>
      <c r="AY83" s="39">
        <f t="shared" si="131"/>
        <v>230.47499999999999</v>
      </c>
      <c r="AZ83">
        <v>1175</v>
      </c>
      <c r="BA83" s="43">
        <f t="shared" si="132"/>
        <v>47270</v>
      </c>
      <c r="BC83" s="43">
        <f t="shared" si="133"/>
        <v>4604.1999999999971</v>
      </c>
      <c r="BF83" s="44">
        <f t="shared" si="134"/>
        <v>2930</v>
      </c>
      <c r="BG83" s="44">
        <f t="shared" si="135"/>
        <v>1203.4000000000015</v>
      </c>
    </row>
    <row r="84" spans="1:59" ht="21" customHeight="1" x14ac:dyDescent="0.25">
      <c r="A84" s="24" t="s">
        <v>43</v>
      </c>
      <c r="B84" s="25">
        <v>7</v>
      </c>
      <c r="C84" s="26">
        <v>36740</v>
      </c>
      <c r="D84" s="27">
        <v>380</v>
      </c>
      <c r="E84" s="26">
        <f t="shared" si="108"/>
        <v>37120</v>
      </c>
      <c r="F84" s="28">
        <f t="shared" si="109"/>
        <v>3093.3333333333335</v>
      </c>
      <c r="G84" s="29">
        <f t="shared" si="110"/>
        <v>185.6</v>
      </c>
      <c r="H84" s="26"/>
      <c r="I84" s="27">
        <v>380</v>
      </c>
      <c r="J84" s="26">
        <v>37120</v>
      </c>
      <c r="K84" s="26">
        <v>38265</v>
      </c>
      <c r="L84" s="26">
        <f t="shared" si="111"/>
        <v>751.2</v>
      </c>
      <c r="M84" s="26">
        <f t="shared" si="112"/>
        <v>38838.974999999999</v>
      </c>
      <c r="N84" s="31">
        <v>38840</v>
      </c>
      <c r="O84" s="31">
        <v>751</v>
      </c>
      <c r="P84" s="31">
        <f t="shared" si="113"/>
        <v>39591</v>
      </c>
      <c r="Q84" s="32">
        <f t="shared" si="114"/>
        <v>3299.25</v>
      </c>
      <c r="R84" s="33">
        <f t="shared" si="115"/>
        <v>197.95500000000001</v>
      </c>
      <c r="S84" s="34">
        <f t="shared" si="116"/>
        <v>371.20000000000005</v>
      </c>
      <c r="T84" s="34">
        <f t="shared" si="117"/>
        <v>2471</v>
      </c>
      <c r="V84" s="35">
        <f t="shared" si="118"/>
        <v>39781.300000000003</v>
      </c>
      <c r="X84" s="31">
        <v>38840</v>
      </c>
      <c r="Y84" s="31">
        <v>751</v>
      </c>
      <c r="Z84" s="36">
        <f t="shared" si="119"/>
        <v>40005.200000000004</v>
      </c>
      <c r="AA84" s="36">
        <f t="shared" si="119"/>
        <v>773.53</v>
      </c>
      <c r="AB84" s="26">
        <f t="shared" si="120"/>
        <v>39591</v>
      </c>
      <c r="AC84" s="26">
        <f t="shared" si="121"/>
        <v>40778.730000000003</v>
      </c>
      <c r="AD84" s="31"/>
      <c r="AE84" s="32">
        <v>40005.200000000004</v>
      </c>
      <c r="AF84" s="37">
        <v>40005</v>
      </c>
      <c r="AG84" s="37">
        <v>774</v>
      </c>
      <c r="AH84" s="37">
        <f t="shared" si="122"/>
        <v>40779</v>
      </c>
      <c r="AI84" s="38">
        <f t="shared" si="123"/>
        <v>3398.25</v>
      </c>
      <c r="AJ84" s="39">
        <f t="shared" si="124"/>
        <v>203.89500000000001</v>
      </c>
      <c r="AL84" s="31">
        <v>40779</v>
      </c>
      <c r="AM84" s="37">
        <f t="shared" si="125"/>
        <v>41594.58</v>
      </c>
      <c r="AN84" s="40">
        <v>41595</v>
      </c>
      <c r="AO84" s="40">
        <f t="shared" si="126"/>
        <v>42010.95</v>
      </c>
      <c r="AP84" s="64">
        <v>42500</v>
      </c>
      <c r="AQ84" s="41">
        <f t="shared" si="127"/>
        <v>43350</v>
      </c>
      <c r="AR84" s="40">
        <v>43350</v>
      </c>
      <c r="AS84" s="40">
        <v>43350</v>
      </c>
      <c r="AT84" s="41">
        <f t="shared" si="128"/>
        <v>45084</v>
      </c>
      <c r="AU84" s="40">
        <v>45085</v>
      </c>
      <c r="AV84" s="42">
        <v>1200</v>
      </c>
      <c r="AW84" s="41">
        <f t="shared" si="129"/>
        <v>46285</v>
      </c>
      <c r="AX84" s="38">
        <f t="shared" si="130"/>
        <v>3857.0833333333335</v>
      </c>
      <c r="AY84" s="39">
        <f t="shared" si="131"/>
        <v>231.42500000000001</v>
      </c>
      <c r="AZ84">
        <v>1175</v>
      </c>
      <c r="BA84" s="43">
        <f t="shared" si="132"/>
        <v>47460</v>
      </c>
      <c r="BC84" s="43">
        <f t="shared" si="133"/>
        <v>4274.0500000000029</v>
      </c>
      <c r="BF84" s="44">
        <f t="shared" si="134"/>
        <v>2935</v>
      </c>
      <c r="BG84" s="44">
        <f t="shared" si="135"/>
        <v>1201</v>
      </c>
    </row>
    <row r="85" spans="1:59" ht="21" customHeight="1" x14ac:dyDescent="0.25">
      <c r="A85" s="24" t="s">
        <v>43</v>
      </c>
      <c r="B85" s="25">
        <v>8</v>
      </c>
      <c r="C85" s="26">
        <v>37835</v>
      </c>
      <c r="D85" s="27">
        <v>110</v>
      </c>
      <c r="E85" s="26">
        <f t="shared" si="108"/>
        <v>37945</v>
      </c>
      <c r="F85" s="28">
        <f t="shared" si="109"/>
        <v>3162.0833333333335</v>
      </c>
      <c r="G85" s="29">
        <f t="shared" si="110"/>
        <v>189.72499999999999</v>
      </c>
      <c r="H85" s="26"/>
      <c r="I85" s="27">
        <v>110</v>
      </c>
      <c r="J85" s="26">
        <v>37945</v>
      </c>
      <c r="K85" s="26">
        <v>39400</v>
      </c>
      <c r="L85" s="26">
        <f t="shared" si="111"/>
        <v>489.45</v>
      </c>
      <c r="M85" s="26">
        <f t="shared" si="112"/>
        <v>39990.999999999993</v>
      </c>
      <c r="N85" s="31">
        <v>39990</v>
      </c>
      <c r="O85" s="31">
        <v>489</v>
      </c>
      <c r="P85" s="31">
        <f t="shared" si="113"/>
        <v>40479</v>
      </c>
      <c r="Q85" s="32">
        <f t="shared" si="114"/>
        <v>3373.25</v>
      </c>
      <c r="R85" s="33">
        <f t="shared" si="115"/>
        <v>202.39500000000001</v>
      </c>
      <c r="S85" s="34">
        <f t="shared" si="116"/>
        <v>379.45</v>
      </c>
      <c r="T85" s="34">
        <f t="shared" si="117"/>
        <v>2534</v>
      </c>
      <c r="V85" s="35">
        <f t="shared" si="118"/>
        <v>40677</v>
      </c>
      <c r="X85" s="31">
        <v>39990</v>
      </c>
      <c r="Y85" s="31">
        <v>489</v>
      </c>
      <c r="Z85" s="36">
        <f t="shared" si="119"/>
        <v>41189.700000000004</v>
      </c>
      <c r="AA85" s="36">
        <f t="shared" si="119"/>
        <v>503.67</v>
      </c>
      <c r="AB85" s="26">
        <f t="shared" si="120"/>
        <v>40479</v>
      </c>
      <c r="AC85" s="26">
        <f t="shared" si="121"/>
        <v>41693.370000000003</v>
      </c>
      <c r="AD85" s="31"/>
      <c r="AE85" s="32">
        <v>41189.700000000004</v>
      </c>
      <c r="AF85" s="37">
        <v>41190</v>
      </c>
      <c r="AG85" s="37">
        <v>504</v>
      </c>
      <c r="AH85" s="37">
        <f t="shared" si="122"/>
        <v>41694</v>
      </c>
      <c r="AI85" s="38">
        <f t="shared" si="123"/>
        <v>3474.5</v>
      </c>
      <c r="AJ85" s="39">
        <f t="shared" si="124"/>
        <v>208.47</v>
      </c>
      <c r="AL85" s="31">
        <v>41694</v>
      </c>
      <c r="AM85" s="37">
        <f t="shared" si="125"/>
        <v>42527.88</v>
      </c>
      <c r="AN85" s="40">
        <v>42528</v>
      </c>
      <c r="AO85" s="40">
        <f t="shared" si="126"/>
        <v>42953.279999999999</v>
      </c>
      <c r="AP85" s="40">
        <v>42955</v>
      </c>
      <c r="AQ85" s="41">
        <f t="shared" si="127"/>
        <v>43814.1</v>
      </c>
      <c r="AR85" s="40">
        <v>43815</v>
      </c>
      <c r="AS85" s="40">
        <v>43815</v>
      </c>
      <c r="AT85" s="41">
        <f t="shared" si="128"/>
        <v>45567.6</v>
      </c>
      <c r="AU85" s="40">
        <v>45570</v>
      </c>
      <c r="AV85" s="42">
        <v>1200</v>
      </c>
      <c r="AW85" s="41">
        <f t="shared" si="129"/>
        <v>46770</v>
      </c>
      <c r="AX85" s="38">
        <f t="shared" si="130"/>
        <v>3897.5</v>
      </c>
      <c r="AY85" s="39">
        <f t="shared" si="131"/>
        <v>233.85</v>
      </c>
      <c r="AZ85">
        <v>1175</v>
      </c>
      <c r="BA85" s="43">
        <f t="shared" si="132"/>
        <v>47945</v>
      </c>
      <c r="BC85" s="43">
        <f t="shared" si="133"/>
        <v>3816.7200000000012</v>
      </c>
      <c r="BF85" s="44">
        <f t="shared" si="134"/>
        <v>2955</v>
      </c>
      <c r="BG85" s="44">
        <f t="shared" si="135"/>
        <v>1202.4000000000015</v>
      </c>
    </row>
    <row r="86" spans="1:59" ht="21" customHeight="1" x14ac:dyDescent="0.25">
      <c r="A86" s="24" t="s">
        <v>43</v>
      </c>
      <c r="B86" s="25">
        <v>9</v>
      </c>
      <c r="C86" s="26">
        <v>38645</v>
      </c>
      <c r="D86" s="27">
        <v>110</v>
      </c>
      <c r="E86" s="26">
        <f t="shared" si="108"/>
        <v>38755</v>
      </c>
      <c r="F86" s="28">
        <f t="shared" si="109"/>
        <v>3229.5833333333335</v>
      </c>
      <c r="G86" s="29">
        <f t="shared" si="110"/>
        <v>193.77500000000001</v>
      </c>
      <c r="H86" s="26"/>
      <c r="I86" s="27">
        <v>110</v>
      </c>
      <c r="J86" s="26">
        <v>38755</v>
      </c>
      <c r="K86" s="26">
        <v>40245</v>
      </c>
      <c r="L86" s="26">
        <f t="shared" si="111"/>
        <v>497.55</v>
      </c>
      <c r="M86" s="26">
        <f t="shared" si="112"/>
        <v>40848.674999999996</v>
      </c>
      <c r="N86" s="31">
        <v>40850</v>
      </c>
      <c r="O86" s="31">
        <v>498</v>
      </c>
      <c r="P86" s="31">
        <f t="shared" si="113"/>
        <v>41348</v>
      </c>
      <c r="Q86" s="32">
        <f t="shared" si="114"/>
        <v>3445.6666666666665</v>
      </c>
      <c r="R86" s="33">
        <f t="shared" si="115"/>
        <v>206.74</v>
      </c>
      <c r="S86" s="34">
        <f t="shared" si="116"/>
        <v>387.55</v>
      </c>
      <c r="T86" s="34">
        <f t="shared" si="117"/>
        <v>2593</v>
      </c>
      <c r="V86" s="35">
        <f t="shared" si="118"/>
        <v>41547.9</v>
      </c>
      <c r="X86" s="31">
        <v>40850</v>
      </c>
      <c r="Y86" s="31">
        <v>498</v>
      </c>
      <c r="Z86" s="36">
        <f t="shared" si="119"/>
        <v>42075.5</v>
      </c>
      <c r="AA86" s="36">
        <f t="shared" si="119"/>
        <v>512.94000000000005</v>
      </c>
      <c r="AB86" s="26">
        <f t="shared" si="120"/>
        <v>41348</v>
      </c>
      <c r="AC86" s="26">
        <f t="shared" si="121"/>
        <v>42588.44</v>
      </c>
      <c r="AD86" s="31"/>
      <c r="AE86" s="32">
        <v>42075.5</v>
      </c>
      <c r="AF86" s="37">
        <v>42076</v>
      </c>
      <c r="AG86" s="37">
        <v>513</v>
      </c>
      <c r="AH86" s="37">
        <f t="shared" si="122"/>
        <v>42589</v>
      </c>
      <c r="AI86" s="38">
        <f t="shared" si="123"/>
        <v>3549.0833333333335</v>
      </c>
      <c r="AJ86" s="39">
        <f t="shared" si="124"/>
        <v>212.94499999999999</v>
      </c>
      <c r="AL86" s="31">
        <v>42589</v>
      </c>
      <c r="AM86" s="37">
        <f t="shared" si="125"/>
        <v>43440.78</v>
      </c>
      <c r="AN86" s="40">
        <v>43441</v>
      </c>
      <c r="AO86" s="40">
        <f t="shared" si="126"/>
        <v>43875.41</v>
      </c>
      <c r="AP86" s="40">
        <v>43875</v>
      </c>
      <c r="AQ86" s="41">
        <f t="shared" si="127"/>
        <v>44752.5</v>
      </c>
      <c r="AR86" s="40">
        <v>44755</v>
      </c>
      <c r="AS86" s="40">
        <v>44755</v>
      </c>
      <c r="AT86" s="41">
        <f t="shared" si="128"/>
        <v>46545.200000000004</v>
      </c>
      <c r="AU86" s="40">
        <v>46545</v>
      </c>
      <c r="AV86" s="42">
        <v>1200</v>
      </c>
      <c r="AW86" s="41">
        <f t="shared" si="129"/>
        <v>47745</v>
      </c>
      <c r="AX86" s="38">
        <f t="shared" si="130"/>
        <v>3978.75</v>
      </c>
      <c r="AY86" s="39">
        <f t="shared" si="131"/>
        <v>238.72499999999999</v>
      </c>
      <c r="AZ86">
        <v>1175</v>
      </c>
      <c r="BA86" s="43">
        <f t="shared" si="132"/>
        <v>48920</v>
      </c>
      <c r="BC86" s="43">
        <f t="shared" si="133"/>
        <v>3869.5899999999965</v>
      </c>
      <c r="BF86" s="44">
        <f t="shared" si="134"/>
        <v>2990</v>
      </c>
      <c r="BG86" s="44">
        <f t="shared" si="135"/>
        <v>1199.7999999999956</v>
      </c>
    </row>
    <row r="87" spans="1:59" ht="21" customHeight="1" x14ac:dyDescent="0.25">
      <c r="A87" s="24" t="s">
        <v>43</v>
      </c>
      <c r="B87" s="25">
        <v>10</v>
      </c>
      <c r="C87" s="26">
        <v>38825</v>
      </c>
      <c r="D87" s="27">
        <v>115</v>
      </c>
      <c r="E87" s="26">
        <f t="shared" si="108"/>
        <v>38940</v>
      </c>
      <c r="F87" s="28">
        <f t="shared" si="109"/>
        <v>3245</v>
      </c>
      <c r="G87" s="29">
        <f t="shared" si="110"/>
        <v>194.7</v>
      </c>
      <c r="H87" s="26"/>
      <c r="I87" s="27">
        <v>115</v>
      </c>
      <c r="J87" s="26">
        <v>38940</v>
      </c>
      <c r="K87" s="26">
        <v>40430</v>
      </c>
      <c r="L87" s="26">
        <f t="shared" si="111"/>
        <v>504.40000000000003</v>
      </c>
      <c r="M87" s="26">
        <f t="shared" si="112"/>
        <v>41036.449999999997</v>
      </c>
      <c r="N87" s="31">
        <v>41035</v>
      </c>
      <c r="O87" s="31">
        <v>504</v>
      </c>
      <c r="P87" s="31">
        <f t="shared" si="113"/>
        <v>41539</v>
      </c>
      <c r="Q87" s="32">
        <f t="shared" si="114"/>
        <v>3461.5833333333335</v>
      </c>
      <c r="R87" s="33">
        <f t="shared" si="115"/>
        <v>207.69499999999999</v>
      </c>
      <c r="S87" s="34">
        <f t="shared" si="116"/>
        <v>389.40000000000003</v>
      </c>
      <c r="T87" s="34">
        <f t="shared" si="117"/>
        <v>2599</v>
      </c>
      <c r="V87" s="35">
        <f t="shared" si="118"/>
        <v>41742.6</v>
      </c>
      <c r="X87" s="31">
        <v>41035</v>
      </c>
      <c r="Y87" s="31">
        <v>504</v>
      </c>
      <c r="Z87" s="36">
        <f t="shared" si="119"/>
        <v>42266.05</v>
      </c>
      <c r="AA87" s="36">
        <f t="shared" si="119"/>
        <v>519.12</v>
      </c>
      <c r="AB87" s="26">
        <f t="shared" si="120"/>
        <v>41539</v>
      </c>
      <c r="AC87" s="26">
        <f t="shared" si="121"/>
        <v>42785.17</v>
      </c>
      <c r="AD87" s="31"/>
      <c r="AE87" s="32">
        <v>42266.05</v>
      </c>
      <c r="AF87" s="37">
        <v>42266</v>
      </c>
      <c r="AG87" s="37">
        <v>519</v>
      </c>
      <c r="AH87" s="37">
        <f t="shared" si="122"/>
        <v>42785</v>
      </c>
      <c r="AI87" s="38">
        <f t="shared" si="123"/>
        <v>3565.4166666666665</v>
      </c>
      <c r="AJ87" s="39">
        <f t="shared" si="124"/>
        <v>213.92500000000001</v>
      </c>
      <c r="AL87" s="31">
        <v>42785</v>
      </c>
      <c r="AM87" s="37">
        <f t="shared" si="125"/>
        <v>43640.700000000004</v>
      </c>
      <c r="AN87" s="40">
        <v>43641</v>
      </c>
      <c r="AO87" s="40">
        <f t="shared" si="126"/>
        <v>44077.41</v>
      </c>
      <c r="AP87" s="64">
        <v>44500</v>
      </c>
      <c r="AQ87" s="41">
        <f t="shared" si="127"/>
        <v>45390</v>
      </c>
      <c r="AR87" s="40">
        <v>45390</v>
      </c>
      <c r="AS87" s="40">
        <v>45390</v>
      </c>
      <c r="AT87" s="41">
        <f t="shared" si="128"/>
        <v>47205.599999999999</v>
      </c>
      <c r="AU87" s="40">
        <v>47210</v>
      </c>
      <c r="AV87" s="42">
        <v>1200</v>
      </c>
      <c r="AW87" s="41">
        <f t="shared" si="129"/>
        <v>48410</v>
      </c>
      <c r="AX87" s="38">
        <f t="shared" si="130"/>
        <v>4034.1666666666665</v>
      </c>
      <c r="AY87" s="39">
        <f t="shared" si="131"/>
        <v>242.05</v>
      </c>
      <c r="AZ87">
        <v>1275</v>
      </c>
      <c r="BA87" s="43">
        <f t="shared" si="132"/>
        <v>49685</v>
      </c>
      <c r="BC87" s="43">
        <f t="shared" si="133"/>
        <v>4332.5899999999965</v>
      </c>
      <c r="BF87" s="44">
        <f t="shared" si="134"/>
        <v>3020</v>
      </c>
      <c r="BG87" s="44">
        <f t="shared" si="135"/>
        <v>1204.4000000000015</v>
      </c>
    </row>
    <row r="88" spans="1:59" ht="21" customHeight="1" x14ac:dyDescent="0.25">
      <c r="A88" s="24" t="s">
        <v>43</v>
      </c>
      <c r="B88" s="25">
        <v>11</v>
      </c>
      <c r="C88" s="26">
        <v>39665</v>
      </c>
      <c r="D88" s="27">
        <v>110</v>
      </c>
      <c r="E88" s="26">
        <f t="shared" si="108"/>
        <v>39775</v>
      </c>
      <c r="F88" s="28">
        <f t="shared" si="109"/>
        <v>3314.5833333333335</v>
      </c>
      <c r="G88" s="29">
        <f t="shared" si="110"/>
        <v>198.875</v>
      </c>
      <c r="H88" s="26"/>
      <c r="I88" s="27">
        <v>110</v>
      </c>
      <c r="J88" s="26">
        <v>39775</v>
      </c>
      <c r="K88" s="26">
        <v>41310</v>
      </c>
      <c r="L88" s="26">
        <f t="shared" si="111"/>
        <v>507.75</v>
      </c>
      <c r="M88" s="26">
        <f t="shared" si="112"/>
        <v>41929.649999999994</v>
      </c>
      <c r="N88" s="31">
        <v>41930</v>
      </c>
      <c r="O88" s="31">
        <v>508</v>
      </c>
      <c r="P88" s="31">
        <f t="shared" si="113"/>
        <v>42438</v>
      </c>
      <c r="Q88" s="32">
        <f t="shared" si="114"/>
        <v>3536.5</v>
      </c>
      <c r="R88" s="33">
        <f t="shared" si="115"/>
        <v>212.19</v>
      </c>
      <c r="S88" s="34">
        <f t="shared" si="116"/>
        <v>397.75</v>
      </c>
      <c r="T88" s="34">
        <f t="shared" si="117"/>
        <v>2663</v>
      </c>
      <c r="V88" s="35">
        <f t="shared" si="118"/>
        <v>42644.200000000004</v>
      </c>
      <c r="X88" s="31">
        <v>41930</v>
      </c>
      <c r="Y88" s="31">
        <v>508</v>
      </c>
      <c r="Z88" s="36">
        <f t="shared" si="119"/>
        <v>43187.9</v>
      </c>
      <c r="AA88" s="36">
        <f t="shared" si="119"/>
        <v>523.24</v>
      </c>
      <c r="AB88" s="26">
        <f t="shared" si="120"/>
        <v>42438</v>
      </c>
      <c r="AC88" s="26">
        <f t="shared" si="121"/>
        <v>43711.14</v>
      </c>
      <c r="AD88" s="31"/>
      <c r="AE88" s="32">
        <v>43187.9</v>
      </c>
      <c r="AF88" s="37">
        <v>43188</v>
      </c>
      <c r="AG88" s="37">
        <v>523</v>
      </c>
      <c r="AH88" s="37">
        <f t="shared" si="122"/>
        <v>43711</v>
      </c>
      <c r="AI88" s="38">
        <f t="shared" si="123"/>
        <v>3642.5833333333335</v>
      </c>
      <c r="AJ88" s="39">
        <f t="shared" si="124"/>
        <v>218.55500000000001</v>
      </c>
      <c r="AL88" s="31">
        <v>43711</v>
      </c>
      <c r="AM88" s="37">
        <f t="shared" si="125"/>
        <v>44585.22</v>
      </c>
      <c r="AN88" s="40">
        <v>45085</v>
      </c>
      <c r="AO88" s="40">
        <f t="shared" si="126"/>
        <v>45535.85</v>
      </c>
      <c r="AP88" s="64">
        <v>46340</v>
      </c>
      <c r="AQ88" s="41">
        <f t="shared" si="127"/>
        <v>47266.8</v>
      </c>
      <c r="AR88" s="40">
        <v>47270</v>
      </c>
      <c r="AS88" s="40">
        <v>47270</v>
      </c>
      <c r="AT88" s="41">
        <f t="shared" si="128"/>
        <v>49160.800000000003</v>
      </c>
      <c r="AU88" s="40">
        <v>49165</v>
      </c>
      <c r="AV88" s="42">
        <v>1200</v>
      </c>
      <c r="AW88" s="41">
        <f t="shared" si="129"/>
        <v>50365</v>
      </c>
      <c r="AX88" s="38">
        <f t="shared" si="130"/>
        <v>4197.083333333333</v>
      </c>
      <c r="AY88" s="39">
        <f t="shared" si="131"/>
        <v>251.82499999999999</v>
      </c>
      <c r="AZ88">
        <v>1275</v>
      </c>
      <c r="BA88" s="43">
        <f t="shared" si="132"/>
        <v>51640</v>
      </c>
      <c r="BC88" s="43">
        <f t="shared" si="133"/>
        <v>4829.1500000000015</v>
      </c>
      <c r="BF88" s="44">
        <f t="shared" si="134"/>
        <v>3095</v>
      </c>
      <c r="BG88" s="44">
        <f t="shared" si="135"/>
        <v>1204.1999999999971</v>
      </c>
    </row>
    <row r="89" spans="1:59" ht="21" customHeight="1" x14ac:dyDescent="0.25">
      <c r="A89" s="24" t="s">
        <v>43</v>
      </c>
      <c r="B89" s="25">
        <v>12</v>
      </c>
      <c r="C89" s="26">
        <v>39835</v>
      </c>
      <c r="D89" s="27">
        <v>110</v>
      </c>
      <c r="E89" s="26">
        <f t="shared" si="108"/>
        <v>39945</v>
      </c>
      <c r="F89" s="28">
        <f t="shared" si="109"/>
        <v>3328.75</v>
      </c>
      <c r="G89" s="29">
        <f t="shared" si="110"/>
        <v>199.72499999999999</v>
      </c>
      <c r="H89" s="26"/>
      <c r="I89" s="27">
        <v>110</v>
      </c>
      <c r="J89" s="26">
        <v>39945</v>
      </c>
      <c r="K89" s="26">
        <v>41480</v>
      </c>
      <c r="L89" s="26">
        <f t="shared" si="111"/>
        <v>509.45</v>
      </c>
      <c r="M89" s="26">
        <f t="shared" si="112"/>
        <v>42102.2</v>
      </c>
      <c r="N89" s="31">
        <v>42100</v>
      </c>
      <c r="O89" s="31">
        <v>509</v>
      </c>
      <c r="P89" s="31">
        <f t="shared" si="113"/>
        <v>42609</v>
      </c>
      <c r="Q89" s="32">
        <f t="shared" si="114"/>
        <v>3550.75</v>
      </c>
      <c r="R89" s="33">
        <f t="shared" si="115"/>
        <v>213.04499999999999</v>
      </c>
      <c r="S89" s="34">
        <f t="shared" si="116"/>
        <v>399.45</v>
      </c>
      <c r="T89" s="34">
        <f t="shared" si="117"/>
        <v>2664</v>
      </c>
      <c r="V89" s="35">
        <f t="shared" si="118"/>
        <v>42818.6</v>
      </c>
      <c r="X89" s="31">
        <v>42100</v>
      </c>
      <c r="Y89" s="31">
        <v>509</v>
      </c>
      <c r="Z89" s="36">
        <f t="shared" si="119"/>
        <v>43363</v>
      </c>
      <c r="AA89" s="36">
        <f t="shared" si="119"/>
        <v>524.27</v>
      </c>
      <c r="AB89" s="26">
        <f t="shared" si="120"/>
        <v>42609</v>
      </c>
      <c r="AC89" s="26">
        <f t="shared" si="121"/>
        <v>43887.270000000004</v>
      </c>
      <c r="AD89" s="31"/>
      <c r="AE89" s="32">
        <v>43363</v>
      </c>
      <c r="AF89" s="37">
        <v>43363</v>
      </c>
      <c r="AG89" s="37">
        <v>524</v>
      </c>
      <c r="AH89" s="37">
        <f t="shared" si="122"/>
        <v>43887</v>
      </c>
      <c r="AI89" s="38">
        <f t="shared" si="123"/>
        <v>3657.25</v>
      </c>
      <c r="AJ89" s="39">
        <f t="shared" si="124"/>
        <v>219.435</v>
      </c>
      <c r="AL89" s="31">
        <v>43887</v>
      </c>
      <c r="AM89" s="37">
        <f t="shared" si="125"/>
        <v>44764.74</v>
      </c>
      <c r="AN89" s="40">
        <v>45165</v>
      </c>
      <c r="AO89" s="40">
        <f t="shared" si="126"/>
        <v>45616.65</v>
      </c>
      <c r="AP89" s="64">
        <v>46500</v>
      </c>
      <c r="AQ89" s="41">
        <f t="shared" si="127"/>
        <v>47430</v>
      </c>
      <c r="AR89" s="40">
        <v>47430</v>
      </c>
      <c r="AS89" s="40">
        <v>47430</v>
      </c>
      <c r="AT89" s="41">
        <f t="shared" si="128"/>
        <v>49327.200000000004</v>
      </c>
      <c r="AU89" s="40">
        <v>49330</v>
      </c>
      <c r="AV89" s="42">
        <v>1200</v>
      </c>
      <c r="AW89" s="41">
        <f t="shared" si="129"/>
        <v>50530</v>
      </c>
      <c r="AX89" s="38">
        <f t="shared" si="130"/>
        <v>4210.833333333333</v>
      </c>
      <c r="AY89" s="39">
        <f t="shared" si="131"/>
        <v>252.65</v>
      </c>
      <c r="AZ89">
        <v>1275</v>
      </c>
      <c r="BA89" s="43">
        <f t="shared" si="132"/>
        <v>51805</v>
      </c>
      <c r="BC89" s="43">
        <f t="shared" si="133"/>
        <v>4913.3499999999985</v>
      </c>
      <c r="BF89" s="44">
        <f t="shared" si="134"/>
        <v>3100</v>
      </c>
      <c r="BG89" s="44">
        <f t="shared" si="135"/>
        <v>1202.7999999999956</v>
      </c>
    </row>
    <row r="90" spans="1:59" ht="21" customHeight="1" x14ac:dyDescent="0.25">
      <c r="A90" s="24" t="s">
        <v>43</v>
      </c>
      <c r="B90" s="25">
        <v>13</v>
      </c>
      <c r="C90" s="26">
        <v>40700</v>
      </c>
      <c r="D90" s="27">
        <v>110</v>
      </c>
      <c r="E90" s="26">
        <f t="shared" si="108"/>
        <v>40810</v>
      </c>
      <c r="F90" s="28">
        <f t="shared" si="109"/>
        <v>3400.8333333333335</v>
      </c>
      <c r="G90" s="29">
        <f t="shared" si="110"/>
        <v>204.05</v>
      </c>
      <c r="H90" s="26"/>
      <c r="I90" s="27">
        <v>110</v>
      </c>
      <c r="J90" s="26">
        <v>40810</v>
      </c>
      <c r="K90" s="26">
        <v>42385</v>
      </c>
      <c r="L90" s="26">
        <f t="shared" si="111"/>
        <v>518.1</v>
      </c>
      <c r="M90" s="26">
        <f t="shared" si="112"/>
        <v>43020.774999999994</v>
      </c>
      <c r="N90" s="31">
        <v>43020</v>
      </c>
      <c r="O90" s="31">
        <v>518</v>
      </c>
      <c r="P90" s="31">
        <f t="shared" si="113"/>
        <v>43538</v>
      </c>
      <c r="Q90" s="32">
        <f t="shared" si="114"/>
        <v>3628.1666666666665</v>
      </c>
      <c r="R90" s="33">
        <f t="shared" si="115"/>
        <v>217.69</v>
      </c>
      <c r="S90" s="34">
        <f t="shared" si="116"/>
        <v>408.1</v>
      </c>
      <c r="T90" s="34">
        <f t="shared" si="117"/>
        <v>2728</v>
      </c>
      <c r="V90" s="35">
        <f t="shared" si="118"/>
        <v>43750.700000000004</v>
      </c>
      <c r="X90" s="31">
        <v>43020</v>
      </c>
      <c r="Y90" s="31">
        <v>518</v>
      </c>
      <c r="Z90" s="36">
        <f t="shared" si="119"/>
        <v>44310.6</v>
      </c>
      <c r="AA90" s="36">
        <f t="shared" si="119"/>
        <v>533.54</v>
      </c>
      <c r="AB90" s="26">
        <f t="shared" si="120"/>
        <v>43538</v>
      </c>
      <c r="AC90" s="26">
        <f t="shared" si="121"/>
        <v>44844.14</v>
      </c>
      <c r="AD90" s="31"/>
      <c r="AE90" s="32">
        <v>44310.6</v>
      </c>
      <c r="AF90" s="37">
        <v>44311</v>
      </c>
      <c r="AG90" s="37">
        <v>534</v>
      </c>
      <c r="AH90" s="37">
        <f t="shared" si="122"/>
        <v>44845</v>
      </c>
      <c r="AI90" s="38">
        <f t="shared" si="123"/>
        <v>3737.0833333333335</v>
      </c>
      <c r="AJ90" s="39">
        <f t="shared" si="124"/>
        <v>224.22499999999999</v>
      </c>
      <c r="AL90" s="31">
        <v>44845</v>
      </c>
      <c r="AM90" s="37">
        <f t="shared" si="125"/>
        <v>45741.9</v>
      </c>
      <c r="AN90" s="40">
        <v>45742</v>
      </c>
      <c r="AO90" s="40">
        <f t="shared" si="126"/>
        <v>46199.42</v>
      </c>
      <c r="AP90" s="64">
        <v>46750</v>
      </c>
      <c r="AQ90" s="41">
        <f t="shared" si="127"/>
        <v>47685</v>
      </c>
      <c r="AR90" s="40">
        <v>47685</v>
      </c>
      <c r="AS90" s="40">
        <v>47685</v>
      </c>
      <c r="AT90" s="41">
        <f t="shared" si="128"/>
        <v>49592.4</v>
      </c>
      <c r="AU90" s="40">
        <v>49595</v>
      </c>
      <c r="AV90" s="42">
        <v>1200</v>
      </c>
      <c r="AW90" s="41">
        <f t="shared" si="129"/>
        <v>50795</v>
      </c>
      <c r="AX90" s="38">
        <f t="shared" si="130"/>
        <v>4232.916666666667</v>
      </c>
      <c r="AY90" s="39">
        <f t="shared" si="131"/>
        <v>253.97499999999999</v>
      </c>
      <c r="AZ90">
        <v>1275</v>
      </c>
      <c r="BA90" s="43">
        <f t="shared" si="132"/>
        <v>52070</v>
      </c>
      <c r="BC90" s="43">
        <f t="shared" si="133"/>
        <v>4595.5800000000017</v>
      </c>
      <c r="BF90" s="44">
        <f t="shared" si="134"/>
        <v>3110</v>
      </c>
      <c r="BG90" s="44">
        <f t="shared" si="135"/>
        <v>1202.5999999999985</v>
      </c>
    </row>
    <row r="91" spans="1:59" ht="21" customHeight="1" x14ac:dyDescent="0.25">
      <c r="A91" s="24" t="s">
        <v>43</v>
      </c>
      <c r="B91" s="25">
        <v>14</v>
      </c>
      <c r="C91" s="26">
        <v>40895</v>
      </c>
      <c r="D91" s="27">
        <v>110</v>
      </c>
      <c r="E91" s="26">
        <f t="shared" si="108"/>
        <v>41005</v>
      </c>
      <c r="F91" s="28">
        <f t="shared" si="109"/>
        <v>3417.0833333333335</v>
      </c>
      <c r="G91" s="29">
        <f t="shared" si="110"/>
        <v>205.02500000000001</v>
      </c>
      <c r="H91" s="26"/>
      <c r="I91" s="27">
        <v>110</v>
      </c>
      <c r="J91" s="26">
        <v>41005</v>
      </c>
      <c r="K91" s="26">
        <v>42590</v>
      </c>
      <c r="L91" s="26">
        <f t="shared" si="111"/>
        <v>520.04999999999995</v>
      </c>
      <c r="M91" s="26">
        <f t="shared" si="112"/>
        <v>43228.85</v>
      </c>
      <c r="N91" s="31">
        <v>43230</v>
      </c>
      <c r="O91" s="31">
        <v>520</v>
      </c>
      <c r="P91" s="31">
        <f t="shared" si="113"/>
        <v>43750</v>
      </c>
      <c r="Q91" s="32">
        <f t="shared" si="114"/>
        <v>3645.8333333333335</v>
      </c>
      <c r="R91" s="33">
        <f t="shared" si="115"/>
        <v>218.75</v>
      </c>
      <c r="S91" s="34">
        <f t="shared" si="116"/>
        <v>410.04999999999995</v>
      </c>
      <c r="T91" s="34">
        <f t="shared" si="117"/>
        <v>2745</v>
      </c>
      <c r="V91" s="35">
        <f t="shared" si="118"/>
        <v>43961.8</v>
      </c>
      <c r="X91" s="31">
        <v>43230</v>
      </c>
      <c r="Y91" s="31">
        <v>520</v>
      </c>
      <c r="Z91" s="36">
        <f t="shared" si="119"/>
        <v>44526.9</v>
      </c>
      <c r="AA91" s="36">
        <f t="shared" si="119"/>
        <v>535.6</v>
      </c>
      <c r="AB91" s="26">
        <f t="shared" si="120"/>
        <v>43750</v>
      </c>
      <c r="AC91" s="26">
        <f t="shared" si="121"/>
        <v>45062.5</v>
      </c>
      <c r="AD91" s="31"/>
      <c r="AE91" s="32">
        <v>44526.9</v>
      </c>
      <c r="AF91" s="37">
        <v>44527</v>
      </c>
      <c r="AG91" s="37">
        <v>536</v>
      </c>
      <c r="AH91" s="37">
        <f t="shared" si="122"/>
        <v>45063</v>
      </c>
      <c r="AI91" s="38">
        <f t="shared" si="123"/>
        <v>3755.25</v>
      </c>
      <c r="AJ91" s="39">
        <f t="shared" si="124"/>
        <v>225.315</v>
      </c>
      <c r="AL91" s="31">
        <v>45063</v>
      </c>
      <c r="AM91" s="37">
        <f t="shared" si="125"/>
        <v>45964.26</v>
      </c>
      <c r="AN91" s="40">
        <v>45964</v>
      </c>
      <c r="AO91" s="40">
        <f t="shared" si="126"/>
        <v>46423.64</v>
      </c>
      <c r="AP91" s="64">
        <v>47000</v>
      </c>
      <c r="AQ91" s="41">
        <f t="shared" si="127"/>
        <v>47940</v>
      </c>
      <c r="AR91" s="40">
        <v>47940</v>
      </c>
      <c r="AS91" s="40">
        <v>47940</v>
      </c>
      <c r="AT91" s="41">
        <f t="shared" si="128"/>
        <v>49857.599999999999</v>
      </c>
      <c r="AU91" s="40">
        <v>49860</v>
      </c>
      <c r="AV91" s="42">
        <v>1200</v>
      </c>
      <c r="AW91" s="41">
        <f t="shared" si="129"/>
        <v>51060</v>
      </c>
      <c r="AX91" s="38">
        <f t="shared" si="130"/>
        <v>4255</v>
      </c>
      <c r="AY91" s="39">
        <f t="shared" si="131"/>
        <v>255.3</v>
      </c>
      <c r="AZ91">
        <v>1275</v>
      </c>
      <c r="BA91" s="43">
        <f t="shared" si="132"/>
        <v>52335</v>
      </c>
      <c r="BC91" s="43">
        <f t="shared" si="133"/>
        <v>4636.3600000000006</v>
      </c>
      <c r="BF91" s="44">
        <f t="shared" si="134"/>
        <v>3120</v>
      </c>
      <c r="BG91" s="44">
        <f t="shared" si="135"/>
        <v>1202.4000000000015</v>
      </c>
    </row>
    <row r="92" spans="1:59" ht="21" customHeight="1" x14ac:dyDescent="0.25">
      <c r="A92" s="24" t="s">
        <v>43</v>
      </c>
      <c r="B92" s="25">
        <v>15</v>
      </c>
      <c r="C92" s="26">
        <v>41770</v>
      </c>
      <c r="D92" s="27">
        <v>110</v>
      </c>
      <c r="E92" s="26">
        <f t="shared" si="108"/>
        <v>41880</v>
      </c>
      <c r="F92" s="28">
        <f t="shared" si="109"/>
        <v>3490</v>
      </c>
      <c r="G92" s="29">
        <f t="shared" si="110"/>
        <v>209.4</v>
      </c>
      <c r="H92" s="26"/>
      <c r="I92" s="27">
        <v>110</v>
      </c>
      <c r="J92" s="26">
        <v>41880</v>
      </c>
      <c r="K92" s="26">
        <v>43500</v>
      </c>
      <c r="L92" s="26">
        <f t="shared" si="111"/>
        <v>528.79999999999995</v>
      </c>
      <c r="M92" s="26">
        <f t="shared" si="112"/>
        <v>44152.499999999993</v>
      </c>
      <c r="N92" s="31">
        <v>44155</v>
      </c>
      <c r="O92" s="31">
        <v>529</v>
      </c>
      <c r="P92" s="31">
        <f t="shared" si="113"/>
        <v>44684</v>
      </c>
      <c r="Q92" s="32">
        <f t="shared" si="114"/>
        <v>3723.6666666666665</v>
      </c>
      <c r="R92" s="33">
        <f t="shared" si="115"/>
        <v>223.42</v>
      </c>
      <c r="S92" s="34">
        <f t="shared" si="116"/>
        <v>418.79999999999995</v>
      </c>
      <c r="T92" s="34">
        <f t="shared" si="117"/>
        <v>2804</v>
      </c>
      <c r="V92" s="35">
        <f t="shared" si="118"/>
        <v>44899</v>
      </c>
      <c r="X92" s="31">
        <v>44155</v>
      </c>
      <c r="Y92" s="31">
        <v>529</v>
      </c>
      <c r="Z92" s="36">
        <f t="shared" si="119"/>
        <v>45479.65</v>
      </c>
      <c r="AA92" s="36">
        <f t="shared" si="119"/>
        <v>544.87</v>
      </c>
      <c r="AB92" s="26">
        <f t="shared" si="120"/>
        <v>44684</v>
      </c>
      <c r="AC92" s="26">
        <f t="shared" si="121"/>
        <v>46024.520000000004</v>
      </c>
      <c r="AD92" s="31"/>
      <c r="AE92" s="32">
        <v>45479.65</v>
      </c>
      <c r="AF92" s="37">
        <v>45480</v>
      </c>
      <c r="AG92" s="37">
        <v>545</v>
      </c>
      <c r="AH92" s="37">
        <f t="shared" si="122"/>
        <v>46025</v>
      </c>
      <c r="AI92" s="38">
        <f t="shared" si="123"/>
        <v>3835.4166666666665</v>
      </c>
      <c r="AJ92" s="39">
        <f t="shared" si="124"/>
        <v>230.125</v>
      </c>
      <c r="AL92" s="31">
        <v>46025</v>
      </c>
      <c r="AM92" s="37">
        <f t="shared" si="125"/>
        <v>46945.5</v>
      </c>
      <c r="AN92" s="40">
        <v>46946</v>
      </c>
      <c r="AO92" s="40">
        <f t="shared" si="126"/>
        <v>47415.46</v>
      </c>
      <c r="AP92" s="40">
        <v>47415</v>
      </c>
      <c r="AQ92" s="41">
        <f t="shared" si="127"/>
        <v>48363.3</v>
      </c>
      <c r="AR92" s="40">
        <v>48365</v>
      </c>
      <c r="AS92" s="40">
        <v>48365</v>
      </c>
      <c r="AT92" s="41">
        <f t="shared" si="128"/>
        <v>50299.6</v>
      </c>
      <c r="AU92" s="40">
        <v>50300</v>
      </c>
      <c r="AV92" s="42">
        <v>1200</v>
      </c>
      <c r="AW92" s="41">
        <f t="shared" si="129"/>
        <v>51500</v>
      </c>
      <c r="AX92" s="38">
        <f t="shared" si="130"/>
        <v>4291.666666666667</v>
      </c>
      <c r="AY92" s="39">
        <f t="shared" si="131"/>
        <v>257.5</v>
      </c>
      <c r="AZ92">
        <v>1375</v>
      </c>
      <c r="BA92" s="43">
        <f t="shared" si="132"/>
        <v>52875</v>
      </c>
      <c r="BC92" s="43">
        <f t="shared" si="133"/>
        <v>4084.5400000000009</v>
      </c>
      <c r="BF92" s="44">
        <f t="shared" si="134"/>
        <v>3135</v>
      </c>
      <c r="BG92" s="44">
        <f t="shared" si="135"/>
        <v>1200.4000000000015</v>
      </c>
    </row>
    <row r="93" spans="1:59" ht="21" customHeight="1" x14ac:dyDescent="0.25">
      <c r="A93" s="24" t="s">
        <v>43</v>
      </c>
      <c r="B93" s="25">
        <v>16</v>
      </c>
      <c r="C93" s="26">
        <v>41770</v>
      </c>
      <c r="D93" s="27">
        <v>145</v>
      </c>
      <c r="E93" s="26">
        <f t="shared" si="108"/>
        <v>41915</v>
      </c>
      <c r="F93" s="28">
        <f t="shared" si="109"/>
        <v>3492.9166666666665</v>
      </c>
      <c r="G93" s="29">
        <f t="shared" si="110"/>
        <v>209.57499999999999</v>
      </c>
      <c r="H93" s="26"/>
      <c r="I93" s="27">
        <v>145</v>
      </c>
      <c r="J93" s="26">
        <v>41915</v>
      </c>
      <c r="K93" s="26">
        <v>43500</v>
      </c>
      <c r="L93" s="26">
        <f t="shared" si="111"/>
        <v>564.15000000000009</v>
      </c>
      <c r="M93" s="26">
        <f t="shared" si="112"/>
        <v>44152.499999999993</v>
      </c>
      <c r="N93" s="31">
        <v>44155</v>
      </c>
      <c r="O93" s="31">
        <v>564</v>
      </c>
      <c r="P93" s="31">
        <f t="shared" si="113"/>
        <v>44719</v>
      </c>
      <c r="Q93" s="32">
        <f t="shared" si="114"/>
        <v>3726.5833333333335</v>
      </c>
      <c r="R93" s="33">
        <f t="shared" si="115"/>
        <v>223.595</v>
      </c>
      <c r="S93" s="34">
        <f t="shared" si="116"/>
        <v>419.15000000000009</v>
      </c>
      <c r="T93" s="34">
        <f t="shared" si="117"/>
        <v>2804</v>
      </c>
      <c r="V93" s="35">
        <f t="shared" si="118"/>
        <v>44934</v>
      </c>
      <c r="X93" s="31">
        <v>44155</v>
      </c>
      <c r="Y93" s="31">
        <v>564</v>
      </c>
      <c r="Z93" s="36">
        <f t="shared" si="119"/>
        <v>45479.65</v>
      </c>
      <c r="AA93" s="36">
        <f t="shared" si="119"/>
        <v>580.91999999999996</v>
      </c>
      <c r="AB93" s="26">
        <f t="shared" si="120"/>
        <v>44719</v>
      </c>
      <c r="AC93" s="26">
        <f t="shared" si="121"/>
        <v>46060.57</v>
      </c>
      <c r="AD93" s="31"/>
      <c r="AE93" s="32">
        <v>45479.65</v>
      </c>
      <c r="AF93" s="37">
        <v>45480</v>
      </c>
      <c r="AG93" s="37">
        <v>581</v>
      </c>
      <c r="AH93" s="37">
        <f t="shared" si="122"/>
        <v>46061</v>
      </c>
      <c r="AI93" s="38">
        <f t="shared" si="123"/>
        <v>3838.4166666666665</v>
      </c>
      <c r="AJ93" s="39">
        <f t="shared" si="124"/>
        <v>230.30500000000001</v>
      </c>
      <c r="AL93" s="31">
        <v>46061</v>
      </c>
      <c r="AM93" s="37">
        <f t="shared" si="125"/>
        <v>46982.22</v>
      </c>
      <c r="AN93" s="40">
        <v>46982</v>
      </c>
      <c r="AO93" s="40">
        <f t="shared" si="126"/>
        <v>47451.82</v>
      </c>
      <c r="AP93" s="40">
        <v>47455</v>
      </c>
      <c r="AQ93" s="41">
        <f t="shared" si="127"/>
        <v>48404.1</v>
      </c>
      <c r="AR93" s="40">
        <v>48405</v>
      </c>
      <c r="AS93" s="40">
        <v>48405</v>
      </c>
      <c r="AT93" s="41">
        <f t="shared" si="128"/>
        <v>50341.200000000004</v>
      </c>
      <c r="AU93" s="40">
        <v>50345</v>
      </c>
      <c r="AV93" s="42">
        <v>1200</v>
      </c>
      <c r="AW93" s="41">
        <f t="shared" si="129"/>
        <v>51545</v>
      </c>
      <c r="AX93" s="38">
        <f t="shared" si="130"/>
        <v>4295.416666666667</v>
      </c>
      <c r="AY93" s="39">
        <f t="shared" si="131"/>
        <v>257.72500000000002</v>
      </c>
      <c r="AZ93">
        <v>1375</v>
      </c>
      <c r="BA93" s="43">
        <f t="shared" si="132"/>
        <v>52920</v>
      </c>
      <c r="BC93" s="43">
        <f t="shared" si="133"/>
        <v>4093.1800000000003</v>
      </c>
      <c r="BF93" s="44">
        <f t="shared" si="134"/>
        <v>3140</v>
      </c>
      <c r="BG93" s="44">
        <f t="shared" si="135"/>
        <v>1203.7999999999956</v>
      </c>
    </row>
    <row r="94" spans="1:59" ht="21" customHeight="1" x14ac:dyDescent="0.25">
      <c r="A94" s="24" t="s">
        <v>43</v>
      </c>
      <c r="B94" s="25">
        <v>17</v>
      </c>
      <c r="C94" s="26">
        <v>42500</v>
      </c>
      <c r="D94" s="27">
        <v>110</v>
      </c>
      <c r="E94" s="26">
        <f t="shared" si="108"/>
        <v>42610</v>
      </c>
      <c r="F94" s="28">
        <f t="shared" si="109"/>
        <v>3550.8333333333335</v>
      </c>
      <c r="G94" s="29">
        <f t="shared" si="110"/>
        <v>213.05</v>
      </c>
      <c r="H94" s="26"/>
      <c r="I94" s="27">
        <v>110</v>
      </c>
      <c r="J94" s="26">
        <v>42610</v>
      </c>
      <c r="K94" s="26">
        <v>44260</v>
      </c>
      <c r="L94" s="26">
        <f t="shared" si="111"/>
        <v>536.1</v>
      </c>
      <c r="M94" s="26">
        <f t="shared" si="112"/>
        <v>44923.899999999994</v>
      </c>
      <c r="N94" s="31">
        <v>44925</v>
      </c>
      <c r="O94" s="31">
        <v>536</v>
      </c>
      <c r="P94" s="31">
        <f t="shared" si="113"/>
        <v>45461</v>
      </c>
      <c r="Q94" s="32">
        <f t="shared" si="114"/>
        <v>3788.4166666666665</v>
      </c>
      <c r="R94" s="33">
        <f t="shared" si="115"/>
        <v>227.30500000000001</v>
      </c>
      <c r="S94" s="34">
        <f t="shared" si="116"/>
        <v>426.1</v>
      </c>
      <c r="T94" s="34">
        <f t="shared" si="117"/>
        <v>2851</v>
      </c>
      <c r="V94" s="35">
        <f t="shared" si="118"/>
        <v>45681.200000000004</v>
      </c>
      <c r="X94" s="31">
        <v>44925</v>
      </c>
      <c r="Y94" s="31">
        <v>536</v>
      </c>
      <c r="Z94" s="36">
        <f t="shared" si="119"/>
        <v>46272.75</v>
      </c>
      <c r="AA94" s="36">
        <f t="shared" si="119"/>
        <v>552.08000000000004</v>
      </c>
      <c r="AB94" s="26">
        <f t="shared" si="120"/>
        <v>45461</v>
      </c>
      <c r="AC94" s="26">
        <f t="shared" si="121"/>
        <v>46824.83</v>
      </c>
      <c r="AD94" s="31"/>
      <c r="AE94" s="32">
        <v>46272.75</v>
      </c>
      <c r="AF94" s="37">
        <v>46273</v>
      </c>
      <c r="AG94" s="37">
        <v>552</v>
      </c>
      <c r="AH94" s="37">
        <f t="shared" si="122"/>
        <v>46825</v>
      </c>
      <c r="AI94" s="38">
        <f t="shared" si="123"/>
        <v>3902.0833333333335</v>
      </c>
      <c r="AJ94" s="39">
        <f t="shared" si="124"/>
        <v>234.125</v>
      </c>
      <c r="AL94" s="31">
        <v>46825</v>
      </c>
      <c r="AM94" s="37">
        <f t="shared" si="125"/>
        <v>47761.5</v>
      </c>
      <c r="AN94" s="40">
        <v>47762</v>
      </c>
      <c r="AO94" s="40">
        <f t="shared" si="126"/>
        <v>48239.62</v>
      </c>
      <c r="AP94" s="40">
        <v>48240</v>
      </c>
      <c r="AQ94" s="41">
        <f t="shared" si="127"/>
        <v>49204.800000000003</v>
      </c>
      <c r="AR94" s="40">
        <v>49205</v>
      </c>
      <c r="AS94" s="40">
        <v>49205</v>
      </c>
      <c r="AT94" s="41">
        <f t="shared" si="128"/>
        <v>51173.200000000004</v>
      </c>
      <c r="AU94" s="40">
        <v>51175</v>
      </c>
      <c r="AV94" s="42">
        <v>1200</v>
      </c>
      <c r="AW94" s="41">
        <f t="shared" si="129"/>
        <v>52375</v>
      </c>
      <c r="AX94" s="38">
        <f t="shared" si="130"/>
        <v>4364.583333333333</v>
      </c>
      <c r="AY94" s="39">
        <f t="shared" si="131"/>
        <v>261.875</v>
      </c>
      <c r="AZ94">
        <v>1375</v>
      </c>
      <c r="BA94" s="43">
        <f t="shared" si="132"/>
        <v>53750</v>
      </c>
      <c r="BC94" s="43">
        <f t="shared" si="133"/>
        <v>4135.3799999999974</v>
      </c>
      <c r="BF94" s="44">
        <f t="shared" si="134"/>
        <v>3170</v>
      </c>
      <c r="BG94" s="44">
        <f t="shared" si="135"/>
        <v>1201.7999999999956</v>
      </c>
    </row>
    <row r="95" spans="1:59" ht="21" customHeight="1" x14ac:dyDescent="0.25">
      <c r="A95" s="24" t="s">
        <v>43</v>
      </c>
      <c r="B95" s="25">
        <v>18</v>
      </c>
      <c r="C95" s="26">
        <v>42500</v>
      </c>
      <c r="D95" s="27">
        <v>110</v>
      </c>
      <c r="E95" s="26">
        <f t="shared" si="108"/>
        <v>42610</v>
      </c>
      <c r="F95" s="28">
        <f t="shared" si="109"/>
        <v>3550.8333333333335</v>
      </c>
      <c r="G95" s="29">
        <f t="shared" si="110"/>
        <v>213.05</v>
      </c>
      <c r="H95" s="26"/>
      <c r="I95" s="27">
        <v>110</v>
      </c>
      <c r="J95" s="26">
        <v>42610</v>
      </c>
      <c r="K95" s="26">
        <v>44260</v>
      </c>
      <c r="L95" s="26">
        <f t="shared" si="111"/>
        <v>536.1</v>
      </c>
      <c r="M95" s="26">
        <f t="shared" si="112"/>
        <v>44923.899999999994</v>
      </c>
      <c r="N95" s="31">
        <v>44925</v>
      </c>
      <c r="O95" s="31">
        <v>536</v>
      </c>
      <c r="P95" s="31">
        <f t="shared" si="113"/>
        <v>45461</v>
      </c>
      <c r="Q95" s="32">
        <f t="shared" si="114"/>
        <v>3788.4166666666665</v>
      </c>
      <c r="R95" s="33">
        <f t="shared" si="115"/>
        <v>227.30500000000001</v>
      </c>
      <c r="S95" s="34">
        <f t="shared" si="116"/>
        <v>426.1</v>
      </c>
      <c r="T95" s="34">
        <f t="shared" si="117"/>
        <v>2851</v>
      </c>
      <c r="V95" s="35">
        <f t="shared" si="118"/>
        <v>45681.200000000004</v>
      </c>
      <c r="X95" s="31">
        <v>44925</v>
      </c>
      <c r="Y95" s="31">
        <v>536</v>
      </c>
      <c r="Z95" s="36">
        <f t="shared" si="119"/>
        <v>46272.75</v>
      </c>
      <c r="AA95" s="36">
        <f t="shared" si="119"/>
        <v>552.08000000000004</v>
      </c>
      <c r="AB95" s="26">
        <f t="shared" si="120"/>
        <v>45461</v>
      </c>
      <c r="AC95" s="26">
        <f t="shared" si="121"/>
        <v>46824.83</v>
      </c>
      <c r="AD95" s="31"/>
      <c r="AE95" s="32">
        <v>46272.75</v>
      </c>
      <c r="AF95" s="37">
        <v>46273</v>
      </c>
      <c r="AG95" s="37">
        <v>552</v>
      </c>
      <c r="AH95" s="37">
        <f t="shared" si="122"/>
        <v>46825</v>
      </c>
      <c r="AI95" s="38">
        <f t="shared" si="123"/>
        <v>3902.0833333333335</v>
      </c>
      <c r="AJ95" s="39">
        <f t="shared" si="124"/>
        <v>234.125</v>
      </c>
      <c r="AL95" s="31">
        <v>46825</v>
      </c>
      <c r="AM95" s="37">
        <f t="shared" si="125"/>
        <v>47761.5</v>
      </c>
      <c r="AN95" s="40">
        <v>47762</v>
      </c>
      <c r="AO95" s="40">
        <f t="shared" si="126"/>
        <v>48239.62</v>
      </c>
      <c r="AP95" s="40">
        <v>48240</v>
      </c>
      <c r="AQ95" s="41">
        <f t="shared" si="127"/>
        <v>49204.800000000003</v>
      </c>
      <c r="AR95" s="40">
        <v>49205</v>
      </c>
      <c r="AS95" s="40">
        <v>49205</v>
      </c>
      <c r="AT95" s="41">
        <f t="shared" si="128"/>
        <v>51173.200000000004</v>
      </c>
      <c r="AU95" s="40">
        <v>51175</v>
      </c>
      <c r="AV95" s="42">
        <v>1200</v>
      </c>
      <c r="AW95" s="41">
        <f t="shared" si="129"/>
        <v>52375</v>
      </c>
      <c r="AX95" s="38">
        <f t="shared" si="130"/>
        <v>4364.583333333333</v>
      </c>
      <c r="AY95" s="39">
        <f t="shared" si="131"/>
        <v>261.875</v>
      </c>
      <c r="AZ95">
        <v>1375</v>
      </c>
      <c r="BA95" s="43">
        <f t="shared" si="132"/>
        <v>53750</v>
      </c>
      <c r="BC95" s="43">
        <f t="shared" si="133"/>
        <v>4135.3799999999974</v>
      </c>
      <c r="BF95" s="44">
        <f t="shared" si="134"/>
        <v>3170</v>
      </c>
      <c r="BG95" s="44">
        <f t="shared" si="135"/>
        <v>1201.7999999999956</v>
      </c>
    </row>
    <row r="96" spans="1:59" ht="21" customHeight="1" x14ac:dyDescent="0.25">
      <c r="A96" s="24" t="s">
        <v>43</v>
      </c>
      <c r="B96" s="25">
        <v>19</v>
      </c>
      <c r="C96" s="26">
        <v>43235</v>
      </c>
      <c r="D96" s="27">
        <v>110</v>
      </c>
      <c r="E96" s="26">
        <f t="shared" si="108"/>
        <v>43345</v>
      </c>
      <c r="F96" s="28">
        <f t="shared" si="109"/>
        <v>3612.0833333333335</v>
      </c>
      <c r="G96" s="29">
        <f t="shared" si="110"/>
        <v>216.72499999999999</v>
      </c>
      <c r="H96" s="26"/>
      <c r="I96" s="27">
        <v>110</v>
      </c>
      <c r="J96" s="26">
        <v>43345</v>
      </c>
      <c r="K96" s="26">
        <v>45025</v>
      </c>
      <c r="L96" s="26">
        <f t="shared" si="111"/>
        <v>543.45000000000005</v>
      </c>
      <c r="M96" s="26">
        <f t="shared" si="112"/>
        <v>45700.374999999993</v>
      </c>
      <c r="N96" s="31">
        <v>45700</v>
      </c>
      <c r="O96" s="31">
        <v>543</v>
      </c>
      <c r="P96" s="31">
        <f t="shared" si="113"/>
        <v>46243</v>
      </c>
      <c r="Q96" s="32">
        <f t="shared" si="114"/>
        <v>3853.5833333333335</v>
      </c>
      <c r="R96" s="33">
        <f t="shared" si="115"/>
        <v>231.215</v>
      </c>
      <c r="S96" s="34">
        <f t="shared" si="116"/>
        <v>433.45000000000005</v>
      </c>
      <c r="T96" s="34">
        <f t="shared" si="117"/>
        <v>2898</v>
      </c>
      <c r="V96" s="35">
        <f t="shared" si="118"/>
        <v>46468.5</v>
      </c>
      <c r="X96" s="31">
        <v>45700</v>
      </c>
      <c r="Y96" s="31">
        <v>543</v>
      </c>
      <c r="Z96" s="36">
        <f t="shared" si="119"/>
        <v>47071</v>
      </c>
      <c r="AA96" s="36">
        <f t="shared" si="119"/>
        <v>559.29</v>
      </c>
      <c r="AB96" s="26">
        <f t="shared" si="120"/>
        <v>46243</v>
      </c>
      <c r="AC96" s="26">
        <f t="shared" si="121"/>
        <v>47630.29</v>
      </c>
      <c r="AD96" s="31"/>
      <c r="AE96" s="32">
        <v>47071</v>
      </c>
      <c r="AF96" s="37">
        <v>47071</v>
      </c>
      <c r="AG96" s="37">
        <v>559</v>
      </c>
      <c r="AH96" s="37">
        <f t="shared" si="122"/>
        <v>47630</v>
      </c>
      <c r="AI96" s="38">
        <f t="shared" si="123"/>
        <v>3969.1666666666665</v>
      </c>
      <c r="AJ96" s="39">
        <f t="shared" si="124"/>
        <v>238.15</v>
      </c>
      <c r="AL96" s="31">
        <v>47630</v>
      </c>
      <c r="AM96" s="37">
        <f t="shared" si="125"/>
        <v>48582.6</v>
      </c>
      <c r="AN96" s="40">
        <v>48583</v>
      </c>
      <c r="AO96" s="40">
        <f t="shared" si="126"/>
        <v>49068.83</v>
      </c>
      <c r="AP96" s="40">
        <v>49070</v>
      </c>
      <c r="AQ96" s="41">
        <f t="shared" si="127"/>
        <v>50051.4</v>
      </c>
      <c r="AR96" s="40">
        <v>50055</v>
      </c>
      <c r="AS96" s="40">
        <v>50055</v>
      </c>
      <c r="AT96" s="41">
        <f t="shared" si="128"/>
        <v>52057.200000000004</v>
      </c>
      <c r="AU96" s="40">
        <v>52060</v>
      </c>
      <c r="AV96" s="42">
        <v>1200</v>
      </c>
      <c r="AW96" s="41">
        <f t="shared" si="129"/>
        <v>53260</v>
      </c>
      <c r="AX96" s="38">
        <f t="shared" si="130"/>
        <v>4438.333333333333</v>
      </c>
      <c r="AY96" s="39">
        <f t="shared" si="131"/>
        <v>266.3</v>
      </c>
      <c r="AZ96">
        <v>1375</v>
      </c>
      <c r="BA96" s="43">
        <f t="shared" si="132"/>
        <v>54635</v>
      </c>
      <c r="BC96" s="43">
        <f t="shared" si="133"/>
        <v>4191.1699999999983</v>
      </c>
      <c r="BF96" s="44">
        <f t="shared" si="134"/>
        <v>3205</v>
      </c>
      <c r="BG96" s="44">
        <f t="shared" si="135"/>
        <v>1202.7999999999956</v>
      </c>
    </row>
    <row r="97" spans="1:59" ht="21" customHeight="1" x14ac:dyDescent="0.25">
      <c r="A97" s="24" t="s">
        <v>43</v>
      </c>
      <c r="B97" s="25" t="s">
        <v>38</v>
      </c>
      <c r="C97" s="26">
        <v>43235</v>
      </c>
      <c r="D97" s="27">
        <v>110</v>
      </c>
      <c r="E97" s="26">
        <f t="shared" ref="E97" si="136">SUM(C97:D97)</f>
        <v>43345</v>
      </c>
      <c r="F97" s="28">
        <f t="shared" ref="F97" si="137">SUM(E97/12)</f>
        <v>3612.0833333333335</v>
      </c>
      <c r="G97" s="29">
        <f t="shared" ref="G97" si="138">SUM(E97/200)</f>
        <v>216.72499999999999</v>
      </c>
      <c r="H97" s="26"/>
      <c r="I97" s="27">
        <v>110</v>
      </c>
      <c r="J97" s="26">
        <v>43345</v>
      </c>
      <c r="K97" s="26">
        <v>45025</v>
      </c>
      <c r="L97" s="26">
        <f t="shared" si="111"/>
        <v>543.45000000000005</v>
      </c>
      <c r="M97" s="26">
        <f t="shared" si="112"/>
        <v>45700.374999999993</v>
      </c>
      <c r="N97" s="31">
        <v>45700</v>
      </c>
      <c r="O97" s="31">
        <v>543</v>
      </c>
      <c r="P97" s="31">
        <f t="shared" si="113"/>
        <v>46243</v>
      </c>
      <c r="Q97" s="32">
        <f t="shared" si="114"/>
        <v>3853.5833333333335</v>
      </c>
      <c r="R97" s="33">
        <f t="shared" si="115"/>
        <v>231.215</v>
      </c>
      <c r="S97" s="34">
        <f t="shared" si="116"/>
        <v>433.45000000000005</v>
      </c>
      <c r="T97" s="34">
        <f t="shared" si="117"/>
        <v>2898</v>
      </c>
      <c r="V97" s="35">
        <f t="shared" si="118"/>
        <v>46468.5</v>
      </c>
      <c r="X97" s="31">
        <v>45700</v>
      </c>
      <c r="Y97" s="31">
        <v>543</v>
      </c>
      <c r="Z97" s="36">
        <f t="shared" si="119"/>
        <v>47071</v>
      </c>
      <c r="AA97" s="36">
        <f t="shared" si="119"/>
        <v>559.29</v>
      </c>
      <c r="AB97" s="26">
        <f t="shared" si="120"/>
        <v>46243</v>
      </c>
      <c r="AC97" s="26">
        <f t="shared" si="121"/>
        <v>47630.29</v>
      </c>
      <c r="AD97" s="31"/>
      <c r="AE97" s="32">
        <v>47071</v>
      </c>
      <c r="AF97" s="37">
        <v>47071</v>
      </c>
      <c r="AG97" s="37">
        <v>559</v>
      </c>
      <c r="AH97" s="37">
        <f t="shared" si="122"/>
        <v>47630</v>
      </c>
      <c r="AI97" s="38">
        <f t="shared" si="123"/>
        <v>3969.1666666666665</v>
      </c>
      <c r="AJ97" s="39">
        <f t="shared" si="124"/>
        <v>238.15</v>
      </c>
      <c r="AL97" s="31">
        <v>47630</v>
      </c>
      <c r="AM97" s="37">
        <f t="shared" si="125"/>
        <v>48582.6</v>
      </c>
      <c r="AN97" s="40">
        <v>48583</v>
      </c>
      <c r="AO97" s="40">
        <f t="shared" si="126"/>
        <v>49068.83</v>
      </c>
      <c r="AP97" s="40">
        <v>49070</v>
      </c>
      <c r="AQ97" s="41">
        <f t="shared" si="127"/>
        <v>50051.4</v>
      </c>
      <c r="AR97" s="40">
        <v>50055</v>
      </c>
      <c r="AS97" s="40">
        <v>50055</v>
      </c>
      <c r="AT97" s="41">
        <f t="shared" si="128"/>
        <v>52057.200000000004</v>
      </c>
      <c r="AU97" s="40">
        <v>52060</v>
      </c>
      <c r="AV97" s="42">
        <v>1200</v>
      </c>
      <c r="AW97" s="41">
        <f t="shared" si="129"/>
        <v>53260</v>
      </c>
      <c r="AX97" s="38">
        <f t="shared" si="130"/>
        <v>4438.333333333333</v>
      </c>
      <c r="AY97" s="39">
        <f t="shared" si="131"/>
        <v>266.3</v>
      </c>
      <c r="AZ97">
        <v>1550</v>
      </c>
      <c r="BA97" s="43">
        <f t="shared" si="132"/>
        <v>54810</v>
      </c>
      <c r="BC97" s="43">
        <f t="shared" si="133"/>
        <v>4191.1699999999983</v>
      </c>
      <c r="BF97" s="44">
        <f t="shared" si="134"/>
        <v>3205</v>
      </c>
      <c r="BG97" s="44">
        <f t="shared" si="135"/>
        <v>1202.7999999999956</v>
      </c>
    </row>
    <row r="98" spans="1:59" ht="21" customHeight="1" x14ac:dyDescent="0.25">
      <c r="A98" s="24" t="s">
        <v>43</v>
      </c>
      <c r="B98" s="25" t="s">
        <v>39</v>
      </c>
      <c r="C98" s="26">
        <v>43235</v>
      </c>
      <c r="D98" s="27">
        <v>110</v>
      </c>
      <c r="E98" s="26">
        <f t="shared" si="108"/>
        <v>43345</v>
      </c>
      <c r="F98" s="28">
        <f t="shared" si="109"/>
        <v>3612.0833333333335</v>
      </c>
      <c r="G98" s="29">
        <f t="shared" si="110"/>
        <v>216.72499999999999</v>
      </c>
      <c r="H98" s="26"/>
      <c r="I98" s="27">
        <v>110</v>
      </c>
      <c r="J98" s="26">
        <v>43345</v>
      </c>
      <c r="K98" s="26">
        <v>45025</v>
      </c>
      <c r="L98" s="26">
        <f t="shared" si="111"/>
        <v>543.45000000000005</v>
      </c>
      <c r="M98" s="26">
        <f t="shared" si="112"/>
        <v>45700.374999999993</v>
      </c>
      <c r="N98" s="31">
        <v>45700</v>
      </c>
      <c r="O98" s="31">
        <v>543</v>
      </c>
      <c r="P98" s="31">
        <f t="shared" si="113"/>
        <v>46243</v>
      </c>
      <c r="Q98" s="32">
        <f t="shared" si="114"/>
        <v>3853.5833333333335</v>
      </c>
      <c r="R98" s="33">
        <f t="shared" si="115"/>
        <v>231.215</v>
      </c>
      <c r="S98" s="34">
        <f t="shared" si="116"/>
        <v>433.45000000000005</v>
      </c>
      <c r="T98" s="34">
        <f t="shared" si="117"/>
        <v>2898</v>
      </c>
      <c r="V98" s="35">
        <f t="shared" si="118"/>
        <v>46468.5</v>
      </c>
      <c r="X98" s="31">
        <v>45700</v>
      </c>
      <c r="Y98" s="31">
        <v>543</v>
      </c>
      <c r="Z98" s="36">
        <f t="shared" si="119"/>
        <v>47071</v>
      </c>
      <c r="AA98" s="36">
        <f t="shared" si="119"/>
        <v>559.29</v>
      </c>
      <c r="AB98" s="26">
        <f t="shared" si="120"/>
        <v>46243</v>
      </c>
      <c r="AC98" s="26">
        <f t="shared" si="121"/>
        <v>47630.29</v>
      </c>
      <c r="AD98" s="31"/>
      <c r="AE98" s="32">
        <v>47071</v>
      </c>
      <c r="AF98" s="37">
        <v>47071</v>
      </c>
      <c r="AG98" s="37">
        <v>559</v>
      </c>
      <c r="AH98" s="37">
        <f t="shared" si="122"/>
        <v>47630</v>
      </c>
      <c r="AI98" s="38">
        <f t="shared" si="123"/>
        <v>3969.1666666666665</v>
      </c>
      <c r="AJ98" s="39">
        <f t="shared" si="124"/>
        <v>238.15</v>
      </c>
      <c r="AL98" s="31">
        <v>47630</v>
      </c>
      <c r="AM98" s="37">
        <f t="shared" si="125"/>
        <v>48582.6</v>
      </c>
      <c r="AN98" s="40">
        <v>48583</v>
      </c>
      <c r="AO98" s="40">
        <f t="shared" si="126"/>
        <v>49068.83</v>
      </c>
      <c r="AP98" s="40">
        <v>49070</v>
      </c>
      <c r="AQ98" s="41">
        <f t="shared" si="127"/>
        <v>50051.4</v>
      </c>
      <c r="AR98" s="40">
        <v>50055</v>
      </c>
      <c r="AS98" s="40">
        <v>50055</v>
      </c>
      <c r="AT98" s="41">
        <f t="shared" si="128"/>
        <v>52057.200000000004</v>
      </c>
      <c r="AU98" s="40">
        <v>52060</v>
      </c>
      <c r="AV98" s="42">
        <v>1200</v>
      </c>
      <c r="AW98" s="41">
        <f t="shared" si="129"/>
        <v>53260</v>
      </c>
      <c r="AX98" s="38">
        <f t="shared" si="130"/>
        <v>4438.333333333333</v>
      </c>
      <c r="AY98" s="39">
        <f t="shared" si="131"/>
        <v>266.3</v>
      </c>
      <c r="AZ98">
        <v>1700</v>
      </c>
      <c r="BA98" s="43">
        <f t="shared" si="132"/>
        <v>54960</v>
      </c>
      <c r="BC98" s="43">
        <f t="shared" si="133"/>
        <v>4191.1699999999983</v>
      </c>
      <c r="BF98" s="44">
        <f t="shared" si="134"/>
        <v>3205</v>
      </c>
      <c r="BG98" s="44">
        <f t="shared" si="135"/>
        <v>1202.7999999999956</v>
      </c>
    </row>
    <row r="99" spans="1:59" s="45" customFormat="1" ht="21" customHeight="1" x14ac:dyDescent="0.2">
      <c r="B99" s="46"/>
      <c r="C99" s="47"/>
      <c r="D99" s="44"/>
      <c r="E99" s="44"/>
      <c r="F99" s="48"/>
      <c r="G99" s="47"/>
      <c r="I99" s="44"/>
      <c r="J99" s="44"/>
      <c r="K99" s="47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8"/>
      <c r="AF99" s="44"/>
      <c r="AG99" s="44"/>
      <c r="AH99" s="44"/>
      <c r="AI99" s="44"/>
      <c r="AL99" s="44"/>
      <c r="AM99" s="44"/>
      <c r="AN99" s="49"/>
      <c r="AO99" s="49"/>
      <c r="AP99" s="49">
        <f>SUM(AP77:AP98)</f>
        <v>977805</v>
      </c>
      <c r="AQ99" s="49">
        <f t="shared" ref="AQ99:AW99" si="139">SUM(AQ77:AQ98)</f>
        <v>997361.10000000009</v>
      </c>
      <c r="AR99" s="50">
        <f t="shared" si="139"/>
        <v>997400</v>
      </c>
      <c r="AS99" s="50">
        <f t="shared" si="139"/>
        <v>997400</v>
      </c>
      <c r="AT99" s="50">
        <f t="shared" si="139"/>
        <v>1037295.9999999997</v>
      </c>
      <c r="AU99" s="49">
        <f t="shared" si="139"/>
        <v>1037345</v>
      </c>
      <c r="AV99" s="51">
        <f>SUM(AV77:AV98)</f>
        <v>26400</v>
      </c>
      <c r="AW99" s="50">
        <f t="shared" si="139"/>
        <v>1063745</v>
      </c>
      <c r="AX99" s="49"/>
      <c r="AY99" s="49"/>
      <c r="AZ99" s="49">
        <f t="shared" ref="AZ99:BA99" si="140">SUM(AZ77:AZ98)</f>
        <v>27650</v>
      </c>
      <c r="BA99" s="49">
        <f t="shared" si="140"/>
        <v>1091395</v>
      </c>
      <c r="BB99" s="49"/>
      <c r="BC99" s="49"/>
      <c r="BF99" s="44">
        <f t="shared" si="134"/>
        <v>66345</v>
      </c>
      <c r="BG99" s="44">
        <f t="shared" si="135"/>
        <v>26449.000000000349</v>
      </c>
    </row>
    <row r="100" spans="1:59" s="70" customFormat="1" ht="9.75" customHeight="1" x14ac:dyDescent="0.2">
      <c r="A100" s="65"/>
      <c r="B100" s="66"/>
      <c r="C100" s="67"/>
      <c r="D100" s="68"/>
      <c r="E100" s="68"/>
      <c r="F100" s="69"/>
      <c r="G100" s="67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71"/>
      <c r="AC100" s="71"/>
      <c r="AD100" s="68"/>
      <c r="AE100" s="72"/>
      <c r="AF100" s="71"/>
      <c r="AG100" s="71"/>
      <c r="AH100" s="71"/>
      <c r="AI100" s="68"/>
      <c r="AL100" s="73"/>
      <c r="AM100" s="71"/>
      <c r="AN100" s="74"/>
      <c r="AO100" s="74"/>
      <c r="AP100" s="74"/>
      <c r="AQ100" s="75"/>
      <c r="AR100" s="50"/>
      <c r="AS100" s="50"/>
      <c r="AT100" s="49"/>
      <c r="AU100" s="50"/>
      <c r="AV100" s="51"/>
      <c r="AW100" s="49"/>
      <c r="AX100" s="75"/>
      <c r="AY100" s="75"/>
      <c r="AZ100" s="75"/>
      <c r="BA100" s="75"/>
      <c r="BB100" s="75"/>
      <c r="BC100" s="75"/>
      <c r="BF100" s="44"/>
      <c r="BG100" s="44"/>
    </row>
    <row r="101" spans="1:59" s="45" customFormat="1" ht="21" customHeight="1" x14ac:dyDescent="0.2">
      <c r="A101" s="84" t="s">
        <v>40</v>
      </c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F101" s="44"/>
      <c r="BG101" s="44"/>
    </row>
    <row r="102" spans="1:59" s="52" customFormat="1" ht="21" customHeight="1" x14ac:dyDescent="0.25">
      <c r="B102" s="63"/>
      <c r="C102" s="54"/>
      <c r="D102" s="55"/>
      <c r="E102" s="55"/>
      <c r="F102" s="56"/>
      <c r="G102" s="54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44"/>
      <c r="AC102" s="44"/>
      <c r="AD102" s="55"/>
      <c r="AE102" s="57"/>
      <c r="AF102" s="44"/>
      <c r="AG102" s="44"/>
      <c r="AH102" s="44"/>
      <c r="AI102" s="55"/>
      <c r="AL102" s="58"/>
      <c r="AM102" s="44"/>
      <c r="AN102" s="50"/>
      <c r="AO102" s="59"/>
      <c r="AP102" s="59"/>
      <c r="AQ102" s="60"/>
      <c r="AR102" s="59"/>
      <c r="AS102" s="59"/>
      <c r="AT102" s="60"/>
      <c r="AU102" s="59"/>
      <c r="AV102" s="61"/>
      <c r="AW102" s="60"/>
      <c r="AX102" s="62"/>
      <c r="AY102" s="62"/>
      <c r="AZ102"/>
      <c r="BA102"/>
      <c r="BB102"/>
      <c r="BC102"/>
      <c r="BF102" s="44"/>
      <c r="BG102" s="44"/>
    </row>
    <row r="103" spans="1:59" ht="21" customHeight="1" x14ac:dyDescent="0.25">
      <c r="A103" s="24" t="s">
        <v>44</v>
      </c>
      <c r="B103" s="25">
        <v>0</v>
      </c>
      <c r="C103" s="26">
        <v>29215</v>
      </c>
      <c r="D103" s="27">
        <v>1885</v>
      </c>
      <c r="E103" s="26">
        <f t="shared" ref="E103:E124" si="141">SUM(C103:D103)</f>
        <v>31100</v>
      </c>
      <c r="F103" s="28">
        <f t="shared" ref="F103:F124" si="142">SUM(E103/12)</f>
        <v>2591.6666666666665</v>
      </c>
      <c r="G103" s="29">
        <f t="shared" ref="G103:G124" si="143">SUM(E103/200)</f>
        <v>155.5</v>
      </c>
      <c r="H103" s="30"/>
      <c r="I103" s="27">
        <v>1885</v>
      </c>
      <c r="J103" s="26">
        <v>31100</v>
      </c>
      <c r="K103" s="26">
        <v>30420</v>
      </c>
      <c r="L103" s="26">
        <f t="shared" ref="L103:L124" si="144">SUM(J103*0.01)+I103</f>
        <v>2196</v>
      </c>
      <c r="M103" s="26">
        <f t="shared" ref="M103:M124" si="145">SUM(K103*1.015)</f>
        <v>30876.299999999996</v>
      </c>
      <c r="N103" s="31">
        <v>30875</v>
      </c>
      <c r="O103" s="31">
        <v>2196</v>
      </c>
      <c r="P103" s="31">
        <f t="shared" ref="P103:P124" si="146">SUM(N103+O103)</f>
        <v>33071</v>
      </c>
      <c r="Q103" s="32">
        <f t="shared" ref="Q103:Q124" si="147">SUM(P103/12)</f>
        <v>2755.9166666666665</v>
      </c>
      <c r="R103" s="33">
        <f t="shared" ref="R103:R124" si="148">SUM(P103/200)</f>
        <v>165.35499999999999</v>
      </c>
      <c r="S103" s="34">
        <f t="shared" ref="S103:S124" si="149">SUM(L103-I103)</f>
        <v>311</v>
      </c>
      <c r="T103" s="34">
        <f t="shared" ref="T103:T124" si="150">SUM(P103-E103)</f>
        <v>1971</v>
      </c>
      <c r="V103" s="35">
        <f t="shared" ref="V103:V124" si="151">SUM(K103*1.02+O103)</f>
        <v>33224.400000000001</v>
      </c>
      <c r="X103" s="31">
        <v>30875</v>
      </c>
      <c r="Y103" s="31">
        <v>2196</v>
      </c>
      <c r="Z103" s="36">
        <f t="shared" ref="Z103:AA124" si="152">SUM(X103*1.03)</f>
        <v>31801.25</v>
      </c>
      <c r="AA103" s="36">
        <f t="shared" si="152"/>
        <v>2261.88</v>
      </c>
      <c r="AB103" s="26">
        <f t="shared" ref="AB103:AB124" si="153">+X103+Y103</f>
        <v>33071</v>
      </c>
      <c r="AC103" s="26">
        <f t="shared" ref="AC103:AC124" si="154">SUM(AB103*1.03)</f>
        <v>34063.129999999997</v>
      </c>
      <c r="AD103" s="31"/>
      <c r="AE103" s="32">
        <v>31801.25</v>
      </c>
      <c r="AF103" s="37">
        <v>31801</v>
      </c>
      <c r="AG103" s="37">
        <v>2262</v>
      </c>
      <c r="AH103" s="37">
        <f t="shared" ref="AH103:AH124" si="155">SUM(AF103+AG103)</f>
        <v>34063</v>
      </c>
      <c r="AI103" s="38">
        <f t="shared" ref="AI103:AI124" si="156">SUM(AH103/12)</f>
        <v>2838.5833333333335</v>
      </c>
      <c r="AJ103" s="39">
        <f t="shared" ref="AJ103:AJ124" si="157">SUM(AH103/200)</f>
        <v>170.315</v>
      </c>
      <c r="AL103" s="31">
        <v>34063</v>
      </c>
      <c r="AM103" s="37">
        <f t="shared" ref="AM103:AM124" si="158">SUM(AL103*1.02)</f>
        <v>34744.26</v>
      </c>
      <c r="AN103" s="40">
        <v>34744</v>
      </c>
      <c r="AO103" s="40">
        <f t="shared" ref="AO103:AO124" si="159">AN103*1.01</f>
        <v>35091.440000000002</v>
      </c>
      <c r="AP103" s="40">
        <v>35095</v>
      </c>
      <c r="AQ103" s="41">
        <f t="shared" ref="AQ103:AQ124" si="160">AP103*1.02</f>
        <v>35796.9</v>
      </c>
      <c r="AR103" s="40">
        <v>35800</v>
      </c>
      <c r="AS103" s="40">
        <v>35800</v>
      </c>
      <c r="AT103" s="41">
        <f t="shared" ref="AT103:AT124" si="161">+AS103*1.04</f>
        <v>37232</v>
      </c>
      <c r="AU103" s="40">
        <v>37235</v>
      </c>
      <c r="AV103" s="42">
        <v>2765</v>
      </c>
      <c r="AW103" s="41">
        <f t="shared" ref="AW103:AW104" si="162">SUM(AU103:AV103)</f>
        <v>40000</v>
      </c>
      <c r="AX103" s="38">
        <f t="shared" ref="AX103:AX124" si="163">SUM(AW103/12)</f>
        <v>3333.3333333333335</v>
      </c>
      <c r="AY103" s="39">
        <f t="shared" ref="AY103:AY124" si="164">SUM(AW103/200)</f>
        <v>200</v>
      </c>
      <c r="AZ103">
        <v>975</v>
      </c>
      <c r="BA103" s="43">
        <f t="shared" ref="BA103:BA124" si="165">+AW103+AZ103</f>
        <v>40975</v>
      </c>
      <c r="BC103" s="43">
        <f t="shared" ref="BC103:BC124" si="166">AW103-AO103</f>
        <v>4908.5599999999977</v>
      </c>
      <c r="BF103" s="44">
        <f t="shared" ref="BF103:BF125" si="167">+AW103-AR103</f>
        <v>4200</v>
      </c>
      <c r="BG103" s="44">
        <f t="shared" ref="BG103:BG125" si="168">+AW103-AT103</f>
        <v>2768</v>
      </c>
    </row>
    <row r="104" spans="1:59" ht="21" customHeight="1" x14ac:dyDescent="0.25">
      <c r="A104" s="24" t="s">
        <v>44</v>
      </c>
      <c r="B104" s="25">
        <v>1</v>
      </c>
      <c r="C104" s="26">
        <v>29760</v>
      </c>
      <c r="D104" s="27">
        <v>2480</v>
      </c>
      <c r="E104" s="26">
        <f t="shared" si="141"/>
        <v>32240</v>
      </c>
      <c r="F104" s="28">
        <f t="shared" si="142"/>
        <v>2686.6666666666665</v>
      </c>
      <c r="G104" s="29">
        <f t="shared" si="143"/>
        <v>161.19999999999999</v>
      </c>
      <c r="H104" s="26"/>
      <c r="I104" s="27">
        <v>2480</v>
      </c>
      <c r="J104" s="26">
        <v>32240</v>
      </c>
      <c r="K104" s="26">
        <v>30990</v>
      </c>
      <c r="L104" s="26">
        <f t="shared" si="144"/>
        <v>2802.4</v>
      </c>
      <c r="M104" s="26">
        <f t="shared" si="145"/>
        <v>31454.85</v>
      </c>
      <c r="N104" s="31">
        <v>31455</v>
      </c>
      <c r="O104" s="31">
        <v>2802</v>
      </c>
      <c r="P104" s="31">
        <f t="shared" si="146"/>
        <v>34257</v>
      </c>
      <c r="Q104" s="32">
        <f t="shared" si="147"/>
        <v>2854.75</v>
      </c>
      <c r="R104" s="33">
        <f t="shared" si="148"/>
        <v>171.285</v>
      </c>
      <c r="S104" s="34">
        <f t="shared" si="149"/>
        <v>322.40000000000009</v>
      </c>
      <c r="T104" s="34">
        <f t="shared" si="150"/>
        <v>2017</v>
      </c>
      <c r="V104" s="35">
        <f t="shared" si="151"/>
        <v>34411.800000000003</v>
      </c>
      <c r="X104" s="31">
        <v>31455</v>
      </c>
      <c r="Y104" s="31">
        <v>2802</v>
      </c>
      <c r="Z104" s="36">
        <f t="shared" si="152"/>
        <v>32398.65</v>
      </c>
      <c r="AA104" s="36">
        <f t="shared" si="152"/>
        <v>2886.06</v>
      </c>
      <c r="AB104" s="26">
        <f t="shared" si="153"/>
        <v>34257</v>
      </c>
      <c r="AC104" s="26">
        <f t="shared" si="154"/>
        <v>35284.71</v>
      </c>
      <c r="AD104" s="31"/>
      <c r="AE104" s="32">
        <v>32398.65</v>
      </c>
      <c r="AF104" s="37">
        <v>32399</v>
      </c>
      <c r="AG104" s="37">
        <v>2886</v>
      </c>
      <c r="AH104" s="37">
        <f t="shared" si="155"/>
        <v>35285</v>
      </c>
      <c r="AI104" s="38">
        <f t="shared" si="156"/>
        <v>2940.4166666666665</v>
      </c>
      <c r="AJ104" s="39">
        <f t="shared" si="157"/>
        <v>176.42500000000001</v>
      </c>
      <c r="AL104" s="31">
        <v>35285</v>
      </c>
      <c r="AM104" s="37">
        <f t="shared" si="158"/>
        <v>35990.699999999997</v>
      </c>
      <c r="AN104" s="40">
        <v>35991</v>
      </c>
      <c r="AO104" s="40">
        <f t="shared" si="159"/>
        <v>36350.910000000003</v>
      </c>
      <c r="AP104" s="40">
        <v>36355</v>
      </c>
      <c r="AQ104" s="41">
        <f t="shared" si="160"/>
        <v>37082.1</v>
      </c>
      <c r="AR104" s="40">
        <v>37085</v>
      </c>
      <c r="AS104" s="40">
        <v>37085</v>
      </c>
      <c r="AT104" s="41">
        <f t="shared" si="161"/>
        <v>38568.400000000001</v>
      </c>
      <c r="AU104" s="40">
        <v>38570</v>
      </c>
      <c r="AV104" s="42">
        <v>1600</v>
      </c>
      <c r="AW104" s="41">
        <f t="shared" si="162"/>
        <v>40170</v>
      </c>
      <c r="AX104" s="38">
        <f t="shared" si="163"/>
        <v>3347.5</v>
      </c>
      <c r="AY104" s="39">
        <f t="shared" si="164"/>
        <v>200.85</v>
      </c>
      <c r="AZ104">
        <v>1075</v>
      </c>
      <c r="BA104" s="43">
        <f t="shared" si="165"/>
        <v>41245</v>
      </c>
      <c r="BC104" s="43">
        <f t="shared" si="166"/>
        <v>3819.0899999999965</v>
      </c>
      <c r="BF104" s="44">
        <f t="shared" si="167"/>
        <v>3085</v>
      </c>
      <c r="BG104" s="44">
        <f t="shared" si="168"/>
        <v>1601.5999999999985</v>
      </c>
    </row>
    <row r="105" spans="1:59" ht="21" customHeight="1" x14ac:dyDescent="0.25">
      <c r="A105" s="24" t="s">
        <v>44</v>
      </c>
      <c r="B105" s="25">
        <v>2</v>
      </c>
      <c r="C105" s="26">
        <v>29760</v>
      </c>
      <c r="D105" s="27">
        <v>2620</v>
      </c>
      <c r="E105" s="26">
        <f t="shared" si="141"/>
        <v>32380</v>
      </c>
      <c r="F105" s="28">
        <f t="shared" si="142"/>
        <v>2698.3333333333335</v>
      </c>
      <c r="G105" s="29">
        <f t="shared" si="143"/>
        <v>161.9</v>
      </c>
      <c r="H105" s="26"/>
      <c r="I105" s="27">
        <v>2620</v>
      </c>
      <c r="J105" s="26">
        <v>32380</v>
      </c>
      <c r="K105" s="26">
        <v>30990</v>
      </c>
      <c r="L105" s="26">
        <f t="shared" si="144"/>
        <v>2943.8</v>
      </c>
      <c r="M105" s="26">
        <f t="shared" si="145"/>
        <v>31454.85</v>
      </c>
      <c r="N105" s="31">
        <v>31455</v>
      </c>
      <c r="O105" s="31">
        <v>2944</v>
      </c>
      <c r="P105" s="31">
        <f t="shared" si="146"/>
        <v>34399</v>
      </c>
      <c r="Q105" s="32">
        <f t="shared" si="147"/>
        <v>2866.5833333333335</v>
      </c>
      <c r="R105" s="33">
        <f t="shared" si="148"/>
        <v>171.995</v>
      </c>
      <c r="S105" s="34">
        <f t="shared" si="149"/>
        <v>323.80000000000018</v>
      </c>
      <c r="T105" s="34">
        <f t="shared" si="150"/>
        <v>2019</v>
      </c>
      <c r="V105" s="35">
        <f t="shared" si="151"/>
        <v>34553.800000000003</v>
      </c>
      <c r="X105" s="31">
        <v>31455</v>
      </c>
      <c r="Y105" s="31">
        <v>2944</v>
      </c>
      <c r="Z105" s="36">
        <f t="shared" si="152"/>
        <v>32398.65</v>
      </c>
      <c r="AA105" s="36">
        <f t="shared" si="152"/>
        <v>3032.32</v>
      </c>
      <c r="AB105" s="26">
        <f t="shared" si="153"/>
        <v>34399</v>
      </c>
      <c r="AC105" s="26">
        <f t="shared" si="154"/>
        <v>35430.97</v>
      </c>
      <c r="AD105" s="31"/>
      <c r="AE105" s="32">
        <v>32398.65</v>
      </c>
      <c r="AF105" s="37">
        <v>32399</v>
      </c>
      <c r="AG105" s="37">
        <v>3032</v>
      </c>
      <c r="AH105" s="37">
        <f t="shared" si="155"/>
        <v>35431</v>
      </c>
      <c r="AI105" s="38">
        <f t="shared" si="156"/>
        <v>2952.5833333333335</v>
      </c>
      <c r="AJ105" s="39">
        <f t="shared" si="157"/>
        <v>177.155</v>
      </c>
      <c r="AL105" s="31">
        <v>35431</v>
      </c>
      <c r="AM105" s="37">
        <f t="shared" si="158"/>
        <v>36139.620000000003</v>
      </c>
      <c r="AN105" s="40">
        <v>36140</v>
      </c>
      <c r="AO105" s="40">
        <f t="shared" si="159"/>
        <v>36501.4</v>
      </c>
      <c r="AP105" s="40">
        <v>36505</v>
      </c>
      <c r="AQ105" s="41">
        <f t="shared" si="160"/>
        <v>37235.1</v>
      </c>
      <c r="AR105" s="40">
        <v>37235</v>
      </c>
      <c r="AS105" s="40">
        <v>37235</v>
      </c>
      <c r="AT105" s="41">
        <f t="shared" si="161"/>
        <v>38724.400000000001</v>
      </c>
      <c r="AU105" s="40">
        <v>38725</v>
      </c>
      <c r="AV105" s="42">
        <v>1600</v>
      </c>
      <c r="AW105" s="41">
        <f t="shared" ref="AW105:AW124" si="169">SUM(AU105:AV105)</f>
        <v>40325</v>
      </c>
      <c r="AX105" s="38">
        <f t="shared" si="163"/>
        <v>3360.4166666666665</v>
      </c>
      <c r="AY105" s="39">
        <f t="shared" si="164"/>
        <v>201.625</v>
      </c>
      <c r="AZ105">
        <v>1075</v>
      </c>
      <c r="BA105" s="43">
        <f t="shared" si="165"/>
        <v>41400</v>
      </c>
      <c r="BC105" s="43">
        <f t="shared" si="166"/>
        <v>3823.5999999999985</v>
      </c>
      <c r="BF105" s="44">
        <f t="shared" si="167"/>
        <v>3090</v>
      </c>
      <c r="BG105" s="44">
        <f t="shared" si="168"/>
        <v>1600.5999999999985</v>
      </c>
    </row>
    <row r="106" spans="1:59" ht="21" customHeight="1" x14ac:dyDescent="0.25">
      <c r="A106" s="24" t="s">
        <v>44</v>
      </c>
      <c r="B106" s="25">
        <v>3</v>
      </c>
      <c r="C106" s="26">
        <v>30220</v>
      </c>
      <c r="D106" s="27">
        <v>2350</v>
      </c>
      <c r="E106" s="26">
        <f t="shared" si="141"/>
        <v>32570</v>
      </c>
      <c r="F106" s="28">
        <f t="shared" si="142"/>
        <v>2714.1666666666665</v>
      </c>
      <c r="G106" s="29">
        <f t="shared" si="143"/>
        <v>162.85</v>
      </c>
      <c r="H106" s="26"/>
      <c r="I106" s="27">
        <v>2350</v>
      </c>
      <c r="J106" s="26">
        <v>32570</v>
      </c>
      <c r="K106" s="26">
        <v>31475</v>
      </c>
      <c r="L106" s="26">
        <f t="shared" si="144"/>
        <v>2675.7</v>
      </c>
      <c r="M106" s="26">
        <f t="shared" si="145"/>
        <v>31947.124999999996</v>
      </c>
      <c r="N106" s="31">
        <v>31945</v>
      </c>
      <c r="O106" s="31">
        <v>2676</v>
      </c>
      <c r="P106" s="31">
        <f t="shared" si="146"/>
        <v>34621</v>
      </c>
      <c r="Q106" s="32">
        <f t="shared" si="147"/>
        <v>2885.0833333333335</v>
      </c>
      <c r="R106" s="33">
        <f t="shared" si="148"/>
        <v>173.10499999999999</v>
      </c>
      <c r="S106" s="34">
        <f t="shared" si="149"/>
        <v>325.69999999999982</v>
      </c>
      <c r="T106" s="34">
        <f t="shared" si="150"/>
        <v>2051</v>
      </c>
      <c r="V106" s="35">
        <f t="shared" si="151"/>
        <v>34780.5</v>
      </c>
      <c r="X106" s="31">
        <v>31945</v>
      </c>
      <c r="Y106" s="31">
        <v>2676</v>
      </c>
      <c r="Z106" s="36">
        <f t="shared" si="152"/>
        <v>32903.35</v>
      </c>
      <c r="AA106" s="36">
        <f t="shared" si="152"/>
        <v>2756.28</v>
      </c>
      <c r="AB106" s="26">
        <f t="shared" si="153"/>
        <v>34621</v>
      </c>
      <c r="AC106" s="26">
        <f t="shared" si="154"/>
        <v>35659.629999999997</v>
      </c>
      <c r="AD106" s="31"/>
      <c r="AE106" s="32">
        <v>32903.35</v>
      </c>
      <c r="AF106" s="37">
        <v>32903</v>
      </c>
      <c r="AG106" s="37">
        <v>2756</v>
      </c>
      <c r="AH106" s="37">
        <f t="shared" si="155"/>
        <v>35659</v>
      </c>
      <c r="AI106" s="38">
        <f t="shared" si="156"/>
        <v>2971.5833333333335</v>
      </c>
      <c r="AJ106" s="39">
        <f t="shared" si="157"/>
        <v>178.29499999999999</v>
      </c>
      <c r="AL106" s="31">
        <v>35659</v>
      </c>
      <c r="AM106" s="37">
        <f t="shared" si="158"/>
        <v>36372.18</v>
      </c>
      <c r="AN106" s="40">
        <v>36372</v>
      </c>
      <c r="AO106" s="40">
        <f t="shared" si="159"/>
        <v>36735.72</v>
      </c>
      <c r="AP106" s="40">
        <v>36740</v>
      </c>
      <c r="AQ106" s="41">
        <f t="shared" si="160"/>
        <v>37474.800000000003</v>
      </c>
      <c r="AR106" s="40">
        <v>37475</v>
      </c>
      <c r="AS106" s="40">
        <v>37475</v>
      </c>
      <c r="AT106" s="41">
        <f t="shared" si="161"/>
        <v>38974</v>
      </c>
      <c r="AU106" s="40">
        <v>38975</v>
      </c>
      <c r="AV106" s="42">
        <v>1600</v>
      </c>
      <c r="AW106" s="41">
        <f t="shared" si="169"/>
        <v>40575</v>
      </c>
      <c r="AX106" s="38">
        <f t="shared" si="163"/>
        <v>3381.25</v>
      </c>
      <c r="AY106" s="39">
        <f t="shared" si="164"/>
        <v>202.875</v>
      </c>
      <c r="AZ106">
        <v>1075</v>
      </c>
      <c r="BA106" s="43">
        <f t="shared" si="165"/>
        <v>41650</v>
      </c>
      <c r="BC106" s="43">
        <f t="shared" si="166"/>
        <v>3839.2799999999988</v>
      </c>
      <c r="BF106" s="44">
        <f t="shared" si="167"/>
        <v>3100</v>
      </c>
      <c r="BG106" s="44">
        <f t="shared" si="168"/>
        <v>1601</v>
      </c>
    </row>
    <row r="107" spans="1:59" ht="21" customHeight="1" x14ac:dyDescent="0.25">
      <c r="A107" s="24" t="s">
        <v>44</v>
      </c>
      <c r="B107" s="25">
        <v>4</v>
      </c>
      <c r="C107" s="26">
        <v>30805</v>
      </c>
      <c r="D107" s="27">
        <v>2160</v>
      </c>
      <c r="E107" s="26">
        <f t="shared" si="141"/>
        <v>32965</v>
      </c>
      <c r="F107" s="28">
        <f t="shared" si="142"/>
        <v>2747.0833333333335</v>
      </c>
      <c r="G107" s="29">
        <f t="shared" si="143"/>
        <v>164.82499999999999</v>
      </c>
      <c r="H107" s="26"/>
      <c r="I107" s="27">
        <v>2160</v>
      </c>
      <c r="J107" s="26">
        <v>32965</v>
      </c>
      <c r="K107" s="26">
        <v>32080</v>
      </c>
      <c r="L107" s="26">
        <f t="shared" si="144"/>
        <v>2489.65</v>
      </c>
      <c r="M107" s="26">
        <f t="shared" si="145"/>
        <v>32561.199999999997</v>
      </c>
      <c r="N107" s="31">
        <v>32560</v>
      </c>
      <c r="O107" s="31">
        <v>2490</v>
      </c>
      <c r="P107" s="31">
        <f t="shared" si="146"/>
        <v>35050</v>
      </c>
      <c r="Q107" s="32">
        <f t="shared" si="147"/>
        <v>2920.8333333333335</v>
      </c>
      <c r="R107" s="33">
        <f t="shared" si="148"/>
        <v>175.25</v>
      </c>
      <c r="S107" s="34">
        <f t="shared" si="149"/>
        <v>329.65000000000009</v>
      </c>
      <c r="T107" s="34">
        <f t="shared" si="150"/>
        <v>2085</v>
      </c>
      <c r="V107" s="35">
        <f t="shared" si="151"/>
        <v>35211.600000000006</v>
      </c>
      <c r="X107" s="31">
        <v>32560</v>
      </c>
      <c r="Y107" s="31">
        <v>2490</v>
      </c>
      <c r="Z107" s="36">
        <f t="shared" si="152"/>
        <v>33536.800000000003</v>
      </c>
      <c r="AA107" s="36">
        <f t="shared" si="152"/>
        <v>2564.7000000000003</v>
      </c>
      <c r="AB107" s="26">
        <f t="shared" si="153"/>
        <v>35050</v>
      </c>
      <c r="AC107" s="26">
        <f t="shared" si="154"/>
        <v>36101.5</v>
      </c>
      <c r="AD107" s="31"/>
      <c r="AE107" s="32">
        <v>33536.800000000003</v>
      </c>
      <c r="AF107" s="37">
        <v>33537</v>
      </c>
      <c r="AG107" s="37">
        <v>2565</v>
      </c>
      <c r="AH107" s="37">
        <f t="shared" si="155"/>
        <v>36102</v>
      </c>
      <c r="AI107" s="38">
        <f t="shared" si="156"/>
        <v>3008.5</v>
      </c>
      <c r="AJ107" s="39">
        <f t="shared" si="157"/>
        <v>180.51</v>
      </c>
      <c r="AL107" s="31">
        <v>36102</v>
      </c>
      <c r="AM107" s="37">
        <f t="shared" si="158"/>
        <v>36824.04</v>
      </c>
      <c r="AN107" s="40">
        <v>36824</v>
      </c>
      <c r="AO107" s="40">
        <f t="shared" si="159"/>
        <v>37192.239999999998</v>
      </c>
      <c r="AP107" s="40">
        <v>37195</v>
      </c>
      <c r="AQ107" s="41">
        <f t="shared" si="160"/>
        <v>37938.9</v>
      </c>
      <c r="AR107" s="40">
        <v>37940</v>
      </c>
      <c r="AS107" s="40">
        <v>37940</v>
      </c>
      <c r="AT107" s="41">
        <f t="shared" si="161"/>
        <v>39457.599999999999</v>
      </c>
      <c r="AU107" s="40">
        <v>39460</v>
      </c>
      <c r="AV107" s="42">
        <v>1600</v>
      </c>
      <c r="AW107" s="41">
        <f t="shared" si="169"/>
        <v>41060</v>
      </c>
      <c r="AX107" s="38">
        <f t="shared" si="163"/>
        <v>3421.6666666666665</v>
      </c>
      <c r="AY107" s="39">
        <f t="shared" si="164"/>
        <v>205.3</v>
      </c>
      <c r="AZ107">
        <v>1075</v>
      </c>
      <c r="BA107" s="43">
        <f t="shared" si="165"/>
        <v>42135</v>
      </c>
      <c r="BC107" s="43">
        <f t="shared" si="166"/>
        <v>3867.760000000002</v>
      </c>
      <c r="BF107" s="44">
        <f t="shared" si="167"/>
        <v>3120</v>
      </c>
      <c r="BG107" s="44">
        <f t="shared" si="168"/>
        <v>1602.4000000000015</v>
      </c>
    </row>
    <row r="108" spans="1:59" ht="21" customHeight="1" x14ac:dyDescent="0.25">
      <c r="A108" s="24" t="s">
        <v>44</v>
      </c>
      <c r="B108" s="25">
        <v>5</v>
      </c>
      <c r="C108" s="26">
        <v>31445</v>
      </c>
      <c r="D108" s="27">
        <v>2280</v>
      </c>
      <c r="E108" s="26">
        <f t="shared" si="141"/>
        <v>33725</v>
      </c>
      <c r="F108" s="28">
        <f t="shared" si="142"/>
        <v>2810.4166666666665</v>
      </c>
      <c r="G108" s="29">
        <f t="shared" si="143"/>
        <v>168.625</v>
      </c>
      <c r="H108" s="26"/>
      <c r="I108" s="27">
        <v>2280</v>
      </c>
      <c r="J108" s="26">
        <v>33725</v>
      </c>
      <c r="K108" s="26">
        <v>32750</v>
      </c>
      <c r="L108" s="26">
        <f t="shared" si="144"/>
        <v>2617.25</v>
      </c>
      <c r="M108" s="26">
        <f t="shared" si="145"/>
        <v>33241.25</v>
      </c>
      <c r="N108" s="31">
        <v>33240</v>
      </c>
      <c r="O108" s="31">
        <v>2617</v>
      </c>
      <c r="P108" s="31">
        <f t="shared" si="146"/>
        <v>35857</v>
      </c>
      <c r="Q108" s="32">
        <f t="shared" si="147"/>
        <v>2988.0833333333335</v>
      </c>
      <c r="R108" s="33">
        <f t="shared" si="148"/>
        <v>179.285</v>
      </c>
      <c r="S108" s="34">
        <f t="shared" si="149"/>
        <v>337.25</v>
      </c>
      <c r="T108" s="34">
        <f t="shared" si="150"/>
        <v>2132</v>
      </c>
      <c r="V108" s="35">
        <f t="shared" si="151"/>
        <v>36022</v>
      </c>
      <c r="X108" s="31">
        <v>33240</v>
      </c>
      <c r="Y108" s="31">
        <v>2617</v>
      </c>
      <c r="Z108" s="36">
        <f t="shared" si="152"/>
        <v>34237.200000000004</v>
      </c>
      <c r="AA108" s="36">
        <f t="shared" si="152"/>
        <v>2695.51</v>
      </c>
      <c r="AB108" s="26">
        <f t="shared" si="153"/>
        <v>35857</v>
      </c>
      <c r="AC108" s="26">
        <f t="shared" si="154"/>
        <v>36932.71</v>
      </c>
      <c r="AD108" s="31"/>
      <c r="AE108" s="32">
        <v>34237.200000000004</v>
      </c>
      <c r="AF108" s="37">
        <v>34237</v>
      </c>
      <c r="AG108" s="37">
        <v>2696</v>
      </c>
      <c r="AH108" s="37">
        <f t="shared" si="155"/>
        <v>36933</v>
      </c>
      <c r="AI108" s="38">
        <f t="shared" si="156"/>
        <v>3077.75</v>
      </c>
      <c r="AJ108" s="39">
        <f t="shared" si="157"/>
        <v>184.66499999999999</v>
      </c>
      <c r="AL108" s="31">
        <v>36933</v>
      </c>
      <c r="AM108" s="37">
        <f t="shared" si="158"/>
        <v>37671.660000000003</v>
      </c>
      <c r="AN108" s="40">
        <v>37672</v>
      </c>
      <c r="AO108" s="40">
        <f t="shared" si="159"/>
        <v>38048.720000000001</v>
      </c>
      <c r="AP108" s="40">
        <v>38050</v>
      </c>
      <c r="AQ108" s="41">
        <f t="shared" si="160"/>
        <v>38811</v>
      </c>
      <c r="AR108" s="40">
        <v>38815</v>
      </c>
      <c r="AS108" s="40">
        <v>38815</v>
      </c>
      <c r="AT108" s="41">
        <f t="shared" si="161"/>
        <v>40367.599999999999</v>
      </c>
      <c r="AU108" s="40">
        <v>40370</v>
      </c>
      <c r="AV108" s="42">
        <v>1600</v>
      </c>
      <c r="AW108" s="41">
        <f t="shared" si="169"/>
        <v>41970</v>
      </c>
      <c r="AX108" s="38">
        <f t="shared" si="163"/>
        <v>3497.5</v>
      </c>
      <c r="AY108" s="39">
        <f t="shared" si="164"/>
        <v>209.85</v>
      </c>
      <c r="AZ108">
        <v>1175</v>
      </c>
      <c r="BA108" s="43">
        <f t="shared" si="165"/>
        <v>43145</v>
      </c>
      <c r="BC108" s="43">
        <f t="shared" si="166"/>
        <v>3921.2799999999988</v>
      </c>
      <c r="BF108" s="44">
        <f t="shared" si="167"/>
        <v>3155</v>
      </c>
      <c r="BG108" s="44">
        <f t="shared" si="168"/>
        <v>1602.4000000000015</v>
      </c>
    </row>
    <row r="109" spans="1:59" ht="21" customHeight="1" x14ac:dyDescent="0.25">
      <c r="A109" s="24" t="s">
        <v>44</v>
      </c>
      <c r="B109" s="25">
        <v>6</v>
      </c>
      <c r="C109" s="26">
        <v>32275</v>
      </c>
      <c r="D109" s="27">
        <v>1955</v>
      </c>
      <c r="E109" s="26">
        <f t="shared" si="141"/>
        <v>34230</v>
      </c>
      <c r="F109" s="28">
        <f t="shared" si="142"/>
        <v>2852.5</v>
      </c>
      <c r="G109" s="29">
        <f t="shared" si="143"/>
        <v>171.15</v>
      </c>
      <c r="H109" s="26"/>
      <c r="I109" s="27">
        <v>1955</v>
      </c>
      <c r="J109" s="26">
        <v>34230</v>
      </c>
      <c r="K109" s="26">
        <v>33610</v>
      </c>
      <c r="L109" s="26">
        <f t="shared" si="144"/>
        <v>2297.3000000000002</v>
      </c>
      <c r="M109" s="26">
        <f t="shared" si="145"/>
        <v>34114.149999999994</v>
      </c>
      <c r="N109" s="31">
        <v>34115</v>
      </c>
      <c r="O109" s="31">
        <v>2297</v>
      </c>
      <c r="P109" s="31">
        <f t="shared" si="146"/>
        <v>36412</v>
      </c>
      <c r="Q109" s="32">
        <f t="shared" si="147"/>
        <v>3034.3333333333335</v>
      </c>
      <c r="R109" s="33">
        <f t="shared" si="148"/>
        <v>182.06</v>
      </c>
      <c r="S109" s="34">
        <f t="shared" si="149"/>
        <v>342.30000000000018</v>
      </c>
      <c r="T109" s="34">
        <f t="shared" si="150"/>
        <v>2182</v>
      </c>
      <c r="V109" s="35">
        <f t="shared" si="151"/>
        <v>36579.199999999997</v>
      </c>
      <c r="X109" s="31">
        <v>34115</v>
      </c>
      <c r="Y109" s="31">
        <v>2297</v>
      </c>
      <c r="Z109" s="36">
        <f t="shared" si="152"/>
        <v>35138.450000000004</v>
      </c>
      <c r="AA109" s="36">
        <f t="shared" si="152"/>
        <v>2365.91</v>
      </c>
      <c r="AB109" s="26">
        <f t="shared" si="153"/>
        <v>36412</v>
      </c>
      <c r="AC109" s="26">
        <f t="shared" si="154"/>
        <v>37504.36</v>
      </c>
      <c r="AD109" s="31"/>
      <c r="AE109" s="32">
        <v>35138.450000000004</v>
      </c>
      <c r="AF109" s="37">
        <v>35138</v>
      </c>
      <c r="AG109" s="37">
        <v>2366</v>
      </c>
      <c r="AH109" s="37">
        <f t="shared" si="155"/>
        <v>37504</v>
      </c>
      <c r="AI109" s="38">
        <f t="shared" si="156"/>
        <v>3125.3333333333335</v>
      </c>
      <c r="AJ109" s="39">
        <f t="shared" si="157"/>
        <v>187.52</v>
      </c>
      <c r="AL109" s="31">
        <v>37504</v>
      </c>
      <c r="AM109" s="37">
        <f t="shared" si="158"/>
        <v>38254.080000000002</v>
      </c>
      <c r="AN109" s="40">
        <v>38254</v>
      </c>
      <c r="AO109" s="40">
        <f t="shared" si="159"/>
        <v>38636.54</v>
      </c>
      <c r="AP109" s="40">
        <v>38640</v>
      </c>
      <c r="AQ109" s="41">
        <f t="shared" si="160"/>
        <v>39412.800000000003</v>
      </c>
      <c r="AR109" s="40">
        <v>39415</v>
      </c>
      <c r="AS109" s="40">
        <v>39415</v>
      </c>
      <c r="AT109" s="41">
        <f t="shared" si="161"/>
        <v>40991.599999999999</v>
      </c>
      <c r="AU109" s="40">
        <v>40995</v>
      </c>
      <c r="AV109" s="42">
        <v>1600</v>
      </c>
      <c r="AW109" s="41">
        <f t="shared" si="169"/>
        <v>42595</v>
      </c>
      <c r="AX109" s="38">
        <f t="shared" si="163"/>
        <v>3549.5833333333335</v>
      </c>
      <c r="AY109" s="39">
        <f t="shared" si="164"/>
        <v>212.97499999999999</v>
      </c>
      <c r="AZ109">
        <v>1175</v>
      </c>
      <c r="BA109" s="43">
        <f t="shared" si="165"/>
        <v>43770</v>
      </c>
      <c r="BC109" s="43">
        <f t="shared" si="166"/>
        <v>3958.4599999999991</v>
      </c>
      <c r="BF109" s="44">
        <f t="shared" si="167"/>
        <v>3180</v>
      </c>
      <c r="BG109" s="44">
        <f t="shared" si="168"/>
        <v>1603.4000000000015</v>
      </c>
    </row>
    <row r="110" spans="1:59" ht="21" customHeight="1" x14ac:dyDescent="0.25">
      <c r="A110" s="24" t="s">
        <v>44</v>
      </c>
      <c r="B110" s="25">
        <v>7</v>
      </c>
      <c r="C110" s="26">
        <v>32955</v>
      </c>
      <c r="D110" s="27">
        <v>1755</v>
      </c>
      <c r="E110" s="26">
        <f t="shared" si="141"/>
        <v>34710</v>
      </c>
      <c r="F110" s="28">
        <f t="shared" si="142"/>
        <v>2892.5</v>
      </c>
      <c r="G110" s="29">
        <f t="shared" si="143"/>
        <v>173.55</v>
      </c>
      <c r="H110" s="26"/>
      <c r="I110" s="27">
        <v>1755</v>
      </c>
      <c r="J110" s="26">
        <v>34710</v>
      </c>
      <c r="K110" s="26">
        <v>34315</v>
      </c>
      <c r="L110" s="26">
        <f t="shared" si="144"/>
        <v>2102.1</v>
      </c>
      <c r="M110" s="26">
        <f t="shared" si="145"/>
        <v>34829.724999999999</v>
      </c>
      <c r="N110" s="31">
        <v>34830</v>
      </c>
      <c r="O110" s="31">
        <v>2102</v>
      </c>
      <c r="P110" s="31">
        <f t="shared" si="146"/>
        <v>36932</v>
      </c>
      <c r="Q110" s="32">
        <f t="shared" si="147"/>
        <v>3077.6666666666665</v>
      </c>
      <c r="R110" s="33">
        <f t="shared" si="148"/>
        <v>184.66</v>
      </c>
      <c r="S110" s="34">
        <f t="shared" si="149"/>
        <v>347.09999999999991</v>
      </c>
      <c r="T110" s="34">
        <f t="shared" si="150"/>
        <v>2222</v>
      </c>
      <c r="V110" s="35">
        <f t="shared" si="151"/>
        <v>37103.300000000003</v>
      </c>
      <c r="X110" s="31">
        <v>34830</v>
      </c>
      <c r="Y110" s="31">
        <v>2102</v>
      </c>
      <c r="Z110" s="36">
        <f t="shared" si="152"/>
        <v>35874.9</v>
      </c>
      <c r="AA110" s="36">
        <f t="shared" si="152"/>
        <v>2165.06</v>
      </c>
      <c r="AB110" s="26">
        <f t="shared" si="153"/>
        <v>36932</v>
      </c>
      <c r="AC110" s="26">
        <f t="shared" si="154"/>
        <v>38039.96</v>
      </c>
      <c r="AD110" s="31"/>
      <c r="AE110" s="32">
        <v>35874.9</v>
      </c>
      <c r="AF110" s="37">
        <v>35875</v>
      </c>
      <c r="AG110" s="37">
        <v>2165</v>
      </c>
      <c r="AH110" s="37">
        <f t="shared" si="155"/>
        <v>38040</v>
      </c>
      <c r="AI110" s="38">
        <f t="shared" si="156"/>
        <v>3170</v>
      </c>
      <c r="AJ110" s="39">
        <f t="shared" si="157"/>
        <v>190.2</v>
      </c>
      <c r="AL110" s="31">
        <v>38040</v>
      </c>
      <c r="AM110" s="37">
        <f t="shared" si="158"/>
        <v>38800.800000000003</v>
      </c>
      <c r="AN110" s="40">
        <v>38801</v>
      </c>
      <c r="AO110" s="40">
        <f t="shared" si="159"/>
        <v>39189.01</v>
      </c>
      <c r="AP110" s="40">
        <v>39190</v>
      </c>
      <c r="AQ110" s="41">
        <f t="shared" si="160"/>
        <v>39973.800000000003</v>
      </c>
      <c r="AR110" s="40">
        <v>39975</v>
      </c>
      <c r="AS110" s="40">
        <v>39975</v>
      </c>
      <c r="AT110" s="41">
        <f t="shared" si="161"/>
        <v>41574</v>
      </c>
      <c r="AU110" s="40">
        <v>41575</v>
      </c>
      <c r="AV110" s="42">
        <v>1600</v>
      </c>
      <c r="AW110" s="41">
        <f t="shared" si="169"/>
        <v>43175</v>
      </c>
      <c r="AX110" s="38">
        <f t="shared" si="163"/>
        <v>3597.9166666666665</v>
      </c>
      <c r="AY110" s="39">
        <f t="shared" si="164"/>
        <v>215.875</v>
      </c>
      <c r="AZ110">
        <v>1175</v>
      </c>
      <c r="BA110" s="43">
        <f t="shared" si="165"/>
        <v>44350</v>
      </c>
      <c r="BC110" s="43">
        <f t="shared" si="166"/>
        <v>3985.989999999998</v>
      </c>
      <c r="BF110" s="44">
        <f t="shared" si="167"/>
        <v>3200</v>
      </c>
      <c r="BG110" s="44">
        <f t="shared" si="168"/>
        <v>1601</v>
      </c>
    </row>
    <row r="111" spans="1:59" ht="21" customHeight="1" x14ac:dyDescent="0.25">
      <c r="A111" s="24" t="s">
        <v>44</v>
      </c>
      <c r="B111" s="25">
        <v>8</v>
      </c>
      <c r="C111" s="26">
        <v>33915</v>
      </c>
      <c r="D111" s="27">
        <v>1295</v>
      </c>
      <c r="E111" s="26">
        <f t="shared" si="141"/>
        <v>35210</v>
      </c>
      <c r="F111" s="28">
        <f t="shared" si="142"/>
        <v>2934.1666666666665</v>
      </c>
      <c r="G111" s="29">
        <f t="shared" si="143"/>
        <v>176.05</v>
      </c>
      <c r="H111" s="26"/>
      <c r="I111" s="27">
        <v>1295</v>
      </c>
      <c r="J111" s="26">
        <v>35210</v>
      </c>
      <c r="K111" s="26">
        <v>35320</v>
      </c>
      <c r="L111" s="26">
        <f t="shared" si="144"/>
        <v>1647.1</v>
      </c>
      <c r="M111" s="26">
        <f t="shared" si="145"/>
        <v>35849.799999999996</v>
      </c>
      <c r="N111" s="31">
        <v>35850</v>
      </c>
      <c r="O111" s="31">
        <v>1647</v>
      </c>
      <c r="P111" s="31">
        <f t="shared" si="146"/>
        <v>37497</v>
      </c>
      <c r="Q111" s="32">
        <f t="shared" si="147"/>
        <v>3124.75</v>
      </c>
      <c r="R111" s="33">
        <f t="shared" si="148"/>
        <v>187.48500000000001</v>
      </c>
      <c r="S111" s="34">
        <f t="shared" si="149"/>
        <v>352.09999999999991</v>
      </c>
      <c r="T111" s="34">
        <f t="shared" si="150"/>
        <v>2287</v>
      </c>
      <c r="V111" s="35">
        <f t="shared" si="151"/>
        <v>37673.4</v>
      </c>
      <c r="X111" s="31">
        <v>35850</v>
      </c>
      <c r="Y111" s="31">
        <v>1647</v>
      </c>
      <c r="Z111" s="36">
        <f t="shared" si="152"/>
        <v>36925.5</v>
      </c>
      <c r="AA111" s="36">
        <f t="shared" si="152"/>
        <v>1696.41</v>
      </c>
      <c r="AB111" s="26">
        <f t="shared" si="153"/>
        <v>37497</v>
      </c>
      <c r="AC111" s="26">
        <f t="shared" si="154"/>
        <v>38621.910000000003</v>
      </c>
      <c r="AD111" s="31"/>
      <c r="AE111" s="32">
        <v>36925.5</v>
      </c>
      <c r="AF111" s="37">
        <v>36926</v>
      </c>
      <c r="AG111" s="37">
        <v>1696</v>
      </c>
      <c r="AH111" s="37">
        <f t="shared" si="155"/>
        <v>38622</v>
      </c>
      <c r="AI111" s="38">
        <f t="shared" si="156"/>
        <v>3218.5</v>
      </c>
      <c r="AJ111" s="39">
        <f t="shared" si="157"/>
        <v>193.11</v>
      </c>
      <c r="AL111" s="31">
        <v>38622</v>
      </c>
      <c r="AM111" s="37">
        <f t="shared" si="158"/>
        <v>39394.44</v>
      </c>
      <c r="AN111" s="40">
        <v>39394</v>
      </c>
      <c r="AO111" s="40">
        <f t="shared" si="159"/>
        <v>39787.94</v>
      </c>
      <c r="AP111" s="40">
        <v>39790</v>
      </c>
      <c r="AQ111" s="41">
        <f t="shared" si="160"/>
        <v>40585.800000000003</v>
      </c>
      <c r="AR111" s="40">
        <v>40590</v>
      </c>
      <c r="AS111" s="40">
        <v>40590</v>
      </c>
      <c r="AT111" s="41">
        <f t="shared" si="161"/>
        <v>42213.599999999999</v>
      </c>
      <c r="AU111" s="40">
        <v>42215</v>
      </c>
      <c r="AV111" s="42">
        <v>1600</v>
      </c>
      <c r="AW111" s="41">
        <f t="shared" si="169"/>
        <v>43815</v>
      </c>
      <c r="AX111" s="38">
        <f t="shared" si="163"/>
        <v>3651.25</v>
      </c>
      <c r="AY111" s="39">
        <f t="shared" si="164"/>
        <v>219.07499999999999</v>
      </c>
      <c r="AZ111">
        <v>1175</v>
      </c>
      <c r="BA111" s="43">
        <f t="shared" si="165"/>
        <v>44990</v>
      </c>
      <c r="BC111" s="43">
        <f t="shared" si="166"/>
        <v>4027.0599999999977</v>
      </c>
      <c r="BF111" s="44">
        <f t="shared" si="167"/>
        <v>3225</v>
      </c>
      <c r="BG111" s="44">
        <f t="shared" si="168"/>
        <v>1601.4000000000015</v>
      </c>
    </row>
    <row r="112" spans="1:59" ht="21" customHeight="1" x14ac:dyDescent="0.25">
      <c r="A112" s="24" t="s">
        <v>44</v>
      </c>
      <c r="B112" s="25">
        <v>9</v>
      </c>
      <c r="C112" s="26">
        <v>34630</v>
      </c>
      <c r="D112" s="27">
        <v>1055</v>
      </c>
      <c r="E112" s="26">
        <f t="shared" si="141"/>
        <v>35685</v>
      </c>
      <c r="F112" s="28">
        <f t="shared" si="142"/>
        <v>2973.75</v>
      </c>
      <c r="G112" s="29">
        <f t="shared" si="143"/>
        <v>178.42500000000001</v>
      </c>
      <c r="H112" s="26"/>
      <c r="I112" s="27">
        <v>1055</v>
      </c>
      <c r="J112" s="26">
        <v>35685</v>
      </c>
      <c r="K112" s="26">
        <v>36065</v>
      </c>
      <c r="L112" s="26">
        <f t="shared" si="144"/>
        <v>1411.85</v>
      </c>
      <c r="M112" s="26">
        <f t="shared" si="145"/>
        <v>36605.974999999999</v>
      </c>
      <c r="N112" s="31">
        <v>36605</v>
      </c>
      <c r="O112" s="31">
        <v>1412</v>
      </c>
      <c r="P112" s="31">
        <f t="shared" si="146"/>
        <v>38017</v>
      </c>
      <c r="Q112" s="32">
        <f t="shared" si="147"/>
        <v>3168.0833333333335</v>
      </c>
      <c r="R112" s="33">
        <f t="shared" si="148"/>
        <v>190.08500000000001</v>
      </c>
      <c r="S112" s="34">
        <f t="shared" si="149"/>
        <v>356.84999999999991</v>
      </c>
      <c r="T112" s="34">
        <f t="shared" si="150"/>
        <v>2332</v>
      </c>
      <c r="V112" s="35">
        <f t="shared" si="151"/>
        <v>38198.300000000003</v>
      </c>
      <c r="X112" s="31">
        <v>36605</v>
      </c>
      <c r="Y112" s="31">
        <v>1412</v>
      </c>
      <c r="Z112" s="36">
        <f t="shared" si="152"/>
        <v>37703.15</v>
      </c>
      <c r="AA112" s="36">
        <f t="shared" si="152"/>
        <v>1454.3600000000001</v>
      </c>
      <c r="AB112" s="26">
        <f t="shared" si="153"/>
        <v>38017</v>
      </c>
      <c r="AC112" s="26">
        <f t="shared" si="154"/>
        <v>39157.51</v>
      </c>
      <c r="AD112" s="31"/>
      <c r="AE112" s="32">
        <v>37703.15</v>
      </c>
      <c r="AF112" s="37">
        <v>37703</v>
      </c>
      <c r="AG112" s="37">
        <v>1454</v>
      </c>
      <c r="AH112" s="37">
        <f t="shared" si="155"/>
        <v>39157</v>
      </c>
      <c r="AI112" s="38">
        <f t="shared" si="156"/>
        <v>3263.0833333333335</v>
      </c>
      <c r="AJ112" s="39">
        <f t="shared" si="157"/>
        <v>195.785</v>
      </c>
      <c r="AL112" s="31">
        <v>39157</v>
      </c>
      <c r="AM112" s="37">
        <f t="shared" si="158"/>
        <v>39940.14</v>
      </c>
      <c r="AN112" s="40">
        <v>39940</v>
      </c>
      <c r="AO112" s="40">
        <f t="shared" si="159"/>
        <v>40339.4</v>
      </c>
      <c r="AP112" s="40">
        <v>40340</v>
      </c>
      <c r="AQ112" s="41">
        <f t="shared" si="160"/>
        <v>41146.800000000003</v>
      </c>
      <c r="AR112" s="40">
        <v>41150</v>
      </c>
      <c r="AS112" s="40">
        <v>41150</v>
      </c>
      <c r="AT112" s="41">
        <f t="shared" si="161"/>
        <v>42796</v>
      </c>
      <c r="AU112" s="40">
        <v>42800</v>
      </c>
      <c r="AV112" s="42">
        <v>1600</v>
      </c>
      <c r="AW112" s="41">
        <f t="shared" si="169"/>
        <v>44400</v>
      </c>
      <c r="AX112" s="38">
        <f t="shared" si="163"/>
        <v>3700</v>
      </c>
      <c r="AY112" s="39">
        <f t="shared" si="164"/>
        <v>222</v>
      </c>
      <c r="AZ112">
        <v>1175</v>
      </c>
      <c r="BA112" s="43">
        <f t="shared" si="165"/>
        <v>45575</v>
      </c>
      <c r="BC112" s="43">
        <f t="shared" si="166"/>
        <v>4060.5999999999985</v>
      </c>
      <c r="BF112" s="44">
        <f t="shared" si="167"/>
        <v>3250</v>
      </c>
      <c r="BG112" s="44">
        <f t="shared" si="168"/>
        <v>1604</v>
      </c>
    </row>
    <row r="113" spans="1:59" ht="21" customHeight="1" x14ac:dyDescent="0.25">
      <c r="A113" s="24" t="s">
        <v>44</v>
      </c>
      <c r="B113" s="25">
        <v>10</v>
      </c>
      <c r="C113" s="26">
        <v>34780</v>
      </c>
      <c r="D113" s="27">
        <v>1630</v>
      </c>
      <c r="E113" s="26">
        <f t="shared" si="141"/>
        <v>36410</v>
      </c>
      <c r="F113" s="28">
        <f t="shared" si="142"/>
        <v>3034.1666666666665</v>
      </c>
      <c r="G113" s="29">
        <f t="shared" si="143"/>
        <v>182.05</v>
      </c>
      <c r="H113" s="26"/>
      <c r="I113" s="27">
        <v>1630</v>
      </c>
      <c r="J113" s="26">
        <v>36410</v>
      </c>
      <c r="K113" s="26">
        <v>36220</v>
      </c>
      <c r="L113" s="26">
        <f t="shared" si="144"/>
        <v>1994.1</v>
      </c>
      <c r="M113" s="26">
        <f t="shared" si="145"/>
        <v>36763.299999999996</v>
      </c>
      <c r="N113" s="31">
        <v>36765</v>
      </c>
      <c r="O113" s="31">
        <v>1994</v>
      </c>
      <c r="P113" s="31">
        <f t="shared" si="146"/>
        <v>38759</v>
      </c>
      <c r="Q113" s="32">
        <f t="shared" si="147"/>
        <v>3229.9166666666665</v>
      </c>
      <c r="R113" s="33">
        <f t="shared" si="148"/>
        <v>193.79499999999999</v>
      </c>
      <c r="S113" s="34">
        <f t="shared" si="149"/>
        <v>364.09999999999991</v>
      </c>
      <c r="T113" s="34">
        <f t="shared" si="150"/>
        <v>2349</v>
      </c>
      <c r="V113" s="35">
        <f t="shared" si="151"/>
        <v>38938.400000000001</v>
      </c>
      <c r="X113" s="31">
        <v>36765</v>
      </c>
      <c r="Y113" s="31">
        <v>1994</v>
      </c>
      <c r="Z113" s="36">
        <f t="shared" si="152"/>
        <v>37867.950000000004</v>
      </c>
      <c r="AA113" s="36">
        <f t="shared" si="152"/>
        <v>2053.8200000000002</v>
      </c>
      <c r="AB113" s="26">
        <f t="shared" si="153"/>
        <v>38759</v>
      </c>
      <c r="AC113" s="26">
        <f t="shared" si="154"/>
        <v>39921.770000000004</v>
      </c>
      <c r="AD113" s="31"/>
      <c r="AE113" s="32">
        <v>37867.950000000004</v>
      </c>
      <c r="AF113" s="37">
        <v>37868</v>
      </c>
      <c r="AG113" s="37">
        <v>2054</v>
      </c>
      <c r="AH113" s="37">
        <f t="shared" si="155"/>
        <v>39922</v>
      </c>
      <c r="AI113" s="38">
        <f t="shared" si="156"/>
        <v>3326.8333333333335</v>
      </c>
      <c r="AJ113" s="39">
        <f t="shared" si="157"/>
        <v>199.61</v>
      </c>
      <c r="AL113" s="31">
        <v>39922</v>
      </c>
      <c r="AM113" s="37">
        <f t="shared" si="158"/>
        <v>40720.44</v>
      </c>
      <c r="AN113" s="40">
        <v>40720</v>
      </c>
      <c r="AO113" s="40">
        <f t="shared" si="159"/>
        <v>41127.199999999997</v>
      </c>
      <c r="AP113" s="40">
        <v>41130</v>
      </c>
      <c r="AQ113" s="41">
        <f t="shared" si="160"/>
        <v>41952.6</v>
      </c>
      <c r="AR113" s="40">
        <v>41955</v>
      </c>
      <c r="AS113" s="40">
        <v>41955</v>
      </c>
      <c r="AT113" s="41">
        <f t="shared" si="161"/>
        <v>43633.200000000004</v>
      </c>
      <c r="AU113" s="40">
        <v>43635</v>
      </c>
      <c r="AV113" s="42">
        <v>1600</v>
      </c>
      <c r="AW113" s="41">
        <f t="shared" si="169"/>
        <v>45235</v>
      </c>
      <c r="AX113" s="38">
        <f t="shared" si="163"/>
        <v>3769.5833333333335</v>
      </c>
      <c r="AY113" s="39">
        <f t="shared" si="164"/>
        <v>226.17500000000001</v>
      </c>
      <c r="AZ113">
        <v>1275</v>
      </c>
      <c r="BA113" s="43">
        <f t="shared" si="165"/>
        <v>46510</v>
      </c>
      <c r="BC113" s="43">
        <f t="shared" si="166"/>
        <v>4107.8000000000029</v>
      </c>
      <c r="BF113" s="44">
        <f t="shared" si="167"/>
        <v>3280</v>
      </c>
      <c r="BG113" s="44">
        <f t="shared" si="168"/>
        <v>1601.7999999999956</v>
      </c>
    </row>
    <row r="114" spans="1:59" ht="21" customHeight="1" x14ac:dyDescent="0.25">
      <c r="A114" s="24" t="s">
        <v>44</v>
      </c>
      <c r="B114" s="25">
        <v>11</v>
      </c>
      <c r="C114" s="26">
        <v>35530</v>
      </c>
      <c r="D114" s="27">
        <v>1385</v>
      </c>
      <c r="E114" s="26">
        <f t="shared" si="141"/>
        <v>36915</v>
      </c>
      <c r="F114" s="28">
        <f t="shared" si="142"/>
        <v>3076.25</v>
      </c>
      <c r="G114" s="29">
        <f t="shared" si="143"/>
        <v>184.57499999999999</v>
      </c>
      <c r="H114" s="26"/>
      <c r="I114" s="27">
        <v>1385</v>
      </c>
      <c r="J114" s="26">
        <v>36915</v>
      </c>
      <c r="K114" s="26">
        <v>37005</v>
      </c>
      <c r="L114" s="26">
        <f t="shared" si="144"/>
        <v>1754.15</v>
      </c>
      <c r="M114" s="26">
        <f t="shared" si="145"/>
        <v>37560.074999999997</v>
      </c>
      <c r="N114" s="31">
        <v>37560</v>
      </c>
      <c r="O114" s="31">
        <v>1754</v>
      </c>
      <c r="P114" s="31">
        <f t="shared" si="146"/>
        <v>39314</v>
      </c>
      <c r="Q114" s="32">
        <f t="shared" si="147"/>
        <v>3276.1666666666665</v>
      </c>
      <c r="R114" s="33">
        <f t="shared" si="148"/>
        <v>196.57</v>
      </c>
      <c r="S114" s="34">
        <f t="shared" si="149"/>
        <v>369.15000000000009</v>
      </c>
      <c r="T114" s="34">
        <f t="shared" si="150"/>
        <v>2399</v>
      </c>
      <c r="V114" s="35">
        <f t="shared" si="151"/>
        <v>39499.1</v>
      </c>
      <c r="X114" s="31">
        <v>37560</v>
      </c>
      <c r="Y114" s="31">
        <v>1754</v>
      </c>
      <c r="Z114" s="36">
        <f t="shared" si="152"/>
        <v>38686.800000000003</v>
      </c>
      <c r="AA114" s="36">
        <f t="shared" si="152"/>
        <v>1806.6200000000001</v>
      </c>
      <c r="AB114" s="26">
        <f t="shared" si="153"/>
        <v>39314</v>
      </c>
      <c r="AC114" s="26">
        <f t="shared" si="154"/>
        <v>40493.42</v>
      </c>
      <c r="AD114" s="31"/>
      <c r="AE114" s="32">
        <v>38686.800000000003</v>
      </c>
      <c r="AF114" s="37">
        <v>38687</v>
      </c>
      <c r="AG114" s="37">
        <v>1807</v>
      </c>
      <c r="AH114" s="37">
        <f t="shared" si="155"/>
        <v>40494</v>
      </c>
      <c r="AI114" s="38">
        <f t="shared" si="156"/>
        <v>3374.5</v>
      </c>
      <c r="AJ114" s="39">
        <f t="shared" si="157"/>
        <v>202.47</v>
      </c>
      <c r="AL114" s="31">
        <v>40494</v>
      </c>
      <c r="AM114" s="37">
        <f t="shared" si="158"/>
        <v>41303.879999999997</v>
      </c>
      <c r="AN114" s="40">
        <v>41304</v>
      </c>
      <c r="AO114" s="40">
        <f t="shared" si="159"/>
        <v>41717.040000000001</v>
      </c>
      <c r="AP114" s="64">
        <v>41850</v>
      </c>
      <c r="AQ114" s="41">
        <f t="shared" si="160"/>
        <v>42687</v>
      </c>
      <c r="AR114" s="40">
        <v>42690</v>
      </c>
      <c r="AS114" s="40">
        <v>42690</v>
      </c>
      <c r="AT114" s="41">
        <f t="shared" si="161"/>
        <v>44397.599999999999</v>
      </c>
      <c r="AU114" s="40">
        <v>44400</v>
      </c>
      <c r="AV114" s="42">
        <v>1600</v>
      </c>
      <c r="AW114" s="41">
        <f t="shared" si="169"/>
        <v>46000</v>
      </c>
      <c r="AX114" s="38">
        <f t="shared" si="163"/>
        <v>3833.3333333333335</v>
      </c>
      <c r="AY114" s="39">
        <f t="shared" si="164"/>
        <v>230</v>
      </c>
      <c r="AZ114">
        <v>1275</v>
      </c>
      <c r="BA114" s="43">
        <f t="shared" si="165"/>
        <v>47275</v>
      </c>
      <c r="BC114" s="43">
        <f t="shared" si="166"/>
        <v>4282.9599999999991</v>
      </c>
      <c r="BF114" s="44">
        <f t="shared" si="167"/>
        <v>3310</v>
      </c>
      <c r="BG114" s="44">
        <f t="shared" si="168"/>
        <v>1602.4000000000015</v>
      </c>
    </row>
    <row r="115" spans="1:59" ht="21" customHeight="1" x14ac:dyDescent="0.25">
      <c r="A115" s="24" t="s">
        <v>44</v>
      </c>
      <c r="B115" s="25">
        <v>12</v>
      </c>
      <c r="C115" s="26">
        <v>35695</v>
      </c>
      <c r="D115" s="27">
        <v>1670</v>
      </c>
      <c r="E115" s="26">
        <f t="shared" si="141"/>
        <v>37365</v>
      </c>
      <c r="F115" s="28">
        <f t="shared" si="142"/>
        <v>3113.75</v>
      </c>
      <c r="G115" s="29">
        <f t="shared" si="143"/>
        <v>186.82499999999999</v>
      </c>
      <c r="H115" s="26"/>
      <c r="I115" s="27">
        <v>1670</v>
      </c>
      <c r="J115" s="26">
        <v>37365</v>
      </c>
      <c r="K115" s="26">
        <v>37170</v>
      </c>
      <c r="L115" s="26">
        <f t="shared" si="144"/>
        <v>2043.65</v>
      </c>
      <c r="M115" s="26">
        <f t="shared" si="145"/>
        <v>37727.549999999996</v>
      </c>
      <c r="N115" s="31">
        <v>37730</v>
      </c>
      <c r="O115" s="31">
        <v>2044</v>
      </c>
      <c r="P115" s="31">
        <f t="shared" si="146"/>
        <v>39774</v>
      </c>
      <c r="Q115" s="32">
        <f t="shared" si="147"/>
        <v>3314.5</v>
      </c>
      <c r="R115" s="33">
        <f t="shared" si="148"/>
        <v>198.87</v>
      </c>
      <c r="S115" s="34">
        <f t="shared" si="149"/>
        <v>373.65000000000009</v>
      </c>
      <c r="T115" s="34">
        <f t="shared" si="150"/>
        <v>2409</v>
      </c>
      <c r="V115" s="35">
        <f t="shared" si="151"/>
        <v>39957.4</v>
      </c>
      <c r="X115" s="31">
        <v>37730</v>
      </c>
      <c r="Y115" s="31">
        <v>2044</v>
      </c>
      <c r="Z115" s="36">
        <f t="shared" si="152"/>
        <v>38861.9</v>
      </c>
      <c r="AA115" s="36">
        <f t="shared" si="152"/>
        <v>2105.3200000000002</v>
      </c>
      <c r="AB115" s="26">
        <f t="shared" si="153"/>
        <v>39774</v>
      </c>
      <c r="AC115" s="26">
        <f t="shared" si="154"/>
        <v>40967.22</v>
      </c>
      <c r="AD115" s="31"/>
      <c r="AE115" s="32">
        <v>38861.9</v>
      </c>
      <c r="AF115" s="37">
        <v>38861.9</v>
      </c>
      <c r="AG115" s="37">
        <v>2105</v>
      </c>
      <c r="AH115" s="37">
        <f t="shared" si="155"/>
        <v>40966.9</v>
      </c>
      <c r="AI115" s="38">
        <f t="shared" si="156"/>
        <v>3413.9083333333333</v>
      </c>
      <c r="AJ115" s="39">
        <f t="shared" si="157"/>
        <v>204.83450000000002</v>
      </c>
      <c r="AL115" s="31">
        <v>40966.9</v>
      </c>
      <c r="AM115" s="37">
        <f t="shared" si="158"/>
        <v>41786.238000000005</v>
      </c>
      <c r="AN115" s="40">
        <v>41786</v>
      </c>
      <c r="AO115" s="40">
        <f t="shared" si="159"/>
        <v>42203.86</v>
      </c>
      <c r="AP115" s="40">
        <v>42205</v>
      </c>
      <c r="AQ115" s="41">
        <f t="shared" si="160"/>
        <v>43049.1</v>
      </c>
      <c r="AR115" s="40">
        <v>43050</v>
      </c>
      <c r="AS115" s="40">
        <v>43050</v>
      </c>
      <c r="AT115" s="41">
        <f t="shared" si="161"/>
        <v>44772</v>
      </c>
      <c r="AU115" s="40">
        <v>44775</v>
      </c>
      <c r="AV115" s="42">
        <v>1600</v>
      </c>
      <c r="AW115" s="41">
        <f t="shared" si="169"/>
        <v>46375</v>
      </c>
      <c r="AX115" s="38">
        <f t="shared" si="163"/>
        <v>3864.5833333333335</v>
      </c>
      <c r="AY115" s="39">
        <f t="shared" si="164"/>
        <v>231.875</v>
      </c>
      <c r="AZ115">
        <v>1275</v>
      </c>
      <c r="BA115" s="43">
        <f t="shared" si="165"/>
        <v>47650</v>
      </c>
      <c r="BC115" s="43">
        <f t="shared" si="166"/>
        <v>4171.1399999999994</v>
      </c>
      <c r="BF115" s="44">
        <f t="shared" si="167"/>
        <v>3325</v>
      </c>
      <c r="BG115" s="44">
        <f t="shared" si="168"/>
        <v>1603</v>
      </c>
    </row>
    <row r="116" spans="1:59" ht="21" customHeight="1" x14ac:dyDescent="0.25">
      <c r="A116" s="24" t="s">
        <v>44</v>
      </c>
      <c r="B116" s="25">
        <v>13</v>
      </c>
      <c r="C116" s="26">
        <v>36440</v>
      </c>
      <c r="D116" s="27">
        <v>1395</v>
      </c>
      <c r="E116" s="26">
        <f t="shared" si="141"/>
        <v>37835</v>
      </c>
      <c r="F116" s="28">
        <f t="shared" si="142"/>
        <v>3152.9166666666665</v>
      </c>
      <c r="G116" s="29">
        <f t="shared" si="143"/>
        <v>189.17500000000001</v>
      </c>
      <c r="H116" s="26"/>
      <c r="I116" s="27">
        <v>1395</v>
      </c>
      <c r="J116" s="26">
        <v>37835</v>
      </c>
      <c r="K116" s="26">
        <v>37950</v>
      </c>
      <c r="L116" s="26">
        <f t="shared" si="144"/>
        <v>1773.35</v>
      </c>
      <c r="M116" s="26">
        <f t="shared" si="145"/>
        <v>38519.249999999993</v>
      </c>
      <c r="N116" s="31">
        <v>38520</v>
      </c>
      <c r="O116" s="31">
        <v>1773</v>
      </c>
      <c r="P116" s="31">
        <f t="shared" si="146"/>
        <v>40293</v>
      </c>
      <c r="Q116" s="32">
        <f t="shared" si="147"/>
        <v>3357.75</v>
      </c>
      <c r="R116" s="33">
        <f t="shared" si="148"/>
        <v>201.465</v>
      </c>
      <c r="S116" s="34">
        <f t="shared" si="149"/>
        <v>378.34999999999991</v>
      </c>
      <c r="T116" s="34">
        <f t="shared" si="150"/>
        <v>2458</v>
      </c>
      <c r="V116" s="35">
        <f t="shared" si="151"/>
        <v>40482</v>
      </c>
      <c r="X116" s="31">
        <v>38520</v>
      </c>
      <c r="Y116" s="31">
        <v>1773</v>
      </c>
      <c r="Z116" s="36">
        <f t="shared" si="152"/>
        <v>39675.599999999999</v>
      </c>
      <c r="AA116" s="36">
        <f t="shared" si="152"/>
        <v>1826.19</v>
      </c>
      <c r="AB116" s="26">
        <f t="shared" si="153"/>
        <v>40293</v>
      </c>
      <c r="AC116" s="26">
        <f t="shared" si="154"/>
        <v>41501.79</v>
      </c>
      <c r="AD116" s="31"/>
      <c r="AE116" s="32">
        <v>39675.599999999999</v>
      </c>
      <c r="AF116" s="37">
        <v>39676</v>
      </c>
      <c r="AG116" s="37">
        <v>1826</v>
      </c>
      <c r="AH116" s="37">
        <f t="shared" si="155"/>
        <v>41502</v>
      </c>
      <c r="AI116" s="38">
        <f t="shared" si="156"/>
        <v>3458.5</v>
      </c>
      <c r="AJ116" s="39">
        <f t="shared" si="157"/>
        <v>207.51</v>
      </c>
      <c r="AL116" s="31">
        <v>41502</v>
      </c>
      <c r="AM116" s="37">
        <f t="shared" si="158"/>
        <v>42332.04</v>
      </c>
      <c r="AN116" s="40">
        <v>42332</v>
      </c>
      <c r="AO116" s="40">
        <f t="shared" si="159"/>
        <v>42755.32</v>
      </c>
      <c r="AP116" s="40">
        <v>42755</v>
      </c>
      <c r="AQ116" s="41">
        <f t="shared" si="160"/>
        <v>43610.1</v>
      </c>
      <c r="AR116" s="40">
        <v>43610</v>
      </c>
      <c r="AS116" s="40">
        <v>43610</v>
      </c>
      <c r="AT116" s="41">
        <f t="shared" si="161"/>
        <v>45354.400000000001</v>
      </c>
      <c r="AU116" s="40">
        <v>45355</v>
      </c>
      <c r="AV116" s="42">
        <v>1600</v>
      </c>
      <c r="AW116" s="41">
        <f t="shared" si="169"/>
        <v>46955</v>
      </c>
      <c r="AX116" s="38">
        <f t="shared" si="163"/>
        <v>3912.9166666666665</v>
      </c>
      <c r="AY116" s="39">
        <f t="shared" si="164"/>
        <v>234.77500000000001</v>
      </c>
      <c r="AZ116">
        <v>1275</v>
      </c>
      <c r="BA116" s="43">
        <f t="shared" si="165"/>
        <v>48230</v>
      </c>
      <c r="BC116" s="43">
        <f t="shared" si="166"/>
        <v>4199.68</v>
      </c>
      <c r="BF116" s="44">
        <f t="shared" si="167"/>
        <v>3345</v>
      </c>
      <c r="BG116" s="44">
        <f t="shared" si="168"/>
        <v>1600.5999999999985</v>
      </c>
    </row>
    <row r="117" spans="1:59" ht="21" customHeight="1" x14ac:dyDescent="0.25">
      <c r="A117" s="24" t="s">
        <v>44</v>
      </c>
      <c r="B117" s="25">
        <v>14</v>
      </c>
      <c r="C117" s="26">
        <v>36610</v>
      </c>
      <c r="D117" s="27">
        <v>1675</v>
      </c>
      <c r="E117" s="26">
        <f t="shared" si="141"/>
        <v>38285</v>
      </c>
      <c r="F117" s="28">
        <f t="shared" si="142"/>
        <v>3190.4166666666665</v>
      </c>
      <c r="G117" s="29">
        <f t="shared" si="143"/>
        <v>191.42500000000001</v>
      </c>
      <c r="H117" s="26"/>
      <c r="I117" s="27">
        <v>1675</v>
      </c>
      <c r="J117" s="26">
        <v>38285</v>
      </c>
      <c r="K117" s="26">
        <v>38125</v>
      </c>
      <c r="L117" s="26">
        <f t="shared" si="144"/>
        <v>2057.85</v>
      </c>
      <c r="M117" s="26">
        <f t="shared" si="145"/>
        <v>38696.874999999993</v>
      </c>
      <c r="N117" s="31">
        <v>38695</v>
      </c>
      <c r="O117" s="31">
        <v>2058</v>
      </c>
      <c r="P117" s="31">
        <f t="shared" si="146"/>
        <v>40753</v>
      </c>
      <c r="Q117" s="32">
        <f t="shared" si="147"/>
        <v>3396.0833333333335</v>
      </c>
      <c r="R117" s="33">
        <f t="shared" si="148"/>
        <v>203.76499999999999</v>
      </c>
      <c r="S117" s="34">
        <f t="shared" si="149"/>
        <v>382.84999999999991</v>
      </c>
      <c r="T117" s="34">
        <f t="shared" si="150"/>
        <v>2468</v>
      </c>
      <c r="V117" s="35">
        <f t="shared" si="151"/>
        <v>40945.5</v>
      </c>
      <c r="X117" s="31">
        <v>38695</v>
      </c>
      <c r="Y117" s="31">
        <v>2058</v>
      </c>
      <c r="Z117" s="36">
        <f t="shared" si="152"/>
        <v>39855.85</v>
      </c>
      <c r="AA117" s="36">
        <f t="shared" si="152"/>
        <v>2119.7400000000002</v>
      </c>
      <c r="AB117" s="26">
        <f t="shared" si="153"/>
        <v>40753</v>
      </c>
      <c r="AC117" s="26">
        <f t="shared" si="154"/>
        <v>41975.590000000004</v>
      </c>
      <c r="AD117" s="31"/>
      <c r="AE117" s="32">
        <v>39855.85</v>
      </c>
      <c r="AF117" s="37">
        <v>39856</v>
      </c>
      <c r="AG117" s="37">
        <v>2120</v>
      </c>
      <c r="AH117" s="37">
        <f t="shared" si="155"/>
        <v>41976</v>
      </c>
      <c r="AI117" s="38">
        <f t="shared" si="156"/>
        <v>3498</v>
      </c>
      <c r="AJ117" s="39">
        <f t="shared" si="157"/>
        <v>209.88</v>
      </c>
      <c r="AL117" s="31">
        <v>41976</v>
      </c>
      <c r="AM117" s="37">
        <f t="shared" si="158"/>
        <v>42815.520000000004</v>
      </c>
      <c r="AN117" s="40">
        <v>42816</v>
      </c>
      <c r="AO117" s="40">
        <f t="shared" si="159"/>
        <v>43244.160000000003</v>
      </c>
      <c r="AP117" s="40">
        <v>43245</v>
      </c>
      <c r="AQ117" s="41">
        <f t="shared" si="160"/>
        <v>44109.9</v>
      </c>
      <c r="AR117" s="40">
        <v>44110</v>
      </c>
      <c r="AS117" s="40">
        <v>44110</v>
      </c>
      <c r="AT117" s="41">
        <f t="shared" si="161"/>
        <v>45874.400000000001</v>
      </c>
      <c r="AU117" s="40">
        <v>45875</v>
      </c>
      <c r="AV117" s="42">
        <v>1600</v>
      </c>
      <c r="AW117" s="41">
        <f t="shared" si="169"/>
        <v>47475</v>
      </c>
      <c r="AX117" s="38">
        <f t="shared" si="163"/>
        <v>3956.25</v>
      </c>
      <c r="AY117" s="39">
        <f t="shared" si="164"/>
        <v>237.375</v>
      </c>
      <c r="AZ117">
        <v>1275</v>
      </c>
      <c r="BA117" s="43">
        <f t="shared" si="165"/>
        <v>48750</v>
      </c>
      <c r="BC117" s="43">
        <f t="shared" si="166"/>
        <v>4230.8399999999965</v>
      </c>
      <c r="BF117" s="44">
        <f t="shared" si="167"/>
        <v>3365</v>
      </c>
      <c r="BG117" s="44">
        <f t="shared" si="168"/>
        <v>1600.5999999999985</v>
      </c>
    </row>
    <row r="118" spans="1:59" ht="21" customHeight="1" x14ac:dyDescent="0.25">
      <c r="A118" s="24" t="s">
        <v>44</v>
      </c>
      <c r="B118" s="25">
        <v>15</v>
      </c>
      <c r="C118" s="26">
        <v>37390</v>
      </c>
      <c r="D118" s="27">
        <v>1700</v>
      </c>
      <c r="E118" s="26">
        <f t="shared" si="141"/>
        <v>39090</v>
      </c>
      <c r="F118" s="28">
        <f t="shared" si="142"/>
        <v>3257.5</v>
      </c>
      <c r="G118" s="29">
        <f t="shared" si="143"/>
        <v>195.45</v>
      </c>
      <c r="H118" s="26"/>
      <c r="I118" s="27">
        <v>1700</v>
      </c>
      <c r="J118" s="26">
        <v>39090</v>
      </c>
      <c r="K118" s="26">
        <v>38940</v>
      </c>
      <c r="L118" s="26">
        <f t="shared" si="144"/>
        <v>2090.9</v>
      </c>
      <c r="M118" s="26">
        <f t="shared" si="145"/>
        <v>39524.1</v>
      </c>
      <c r="N118" s="31">
        <v>39525</v>
      </c>
      <c r="O118" s="31">
        <v>2091</v>
      </c>
      <c r="P118" s="31">
        <f t="shared" si="146"/>
        <v>41616</v>
      </c>
      <c r="Q118" s="32">
        <f t="shared" si="147"/>
        <v>3468</v>
      </c>
      <c r="R118" s="33">
        <f t="shared" si="148"/>
        <v>208.08</v>
      </c>
      <c r="S118" s="34">
        <f t="shared" si="149"/>
        <v>390.90000000000009</v>
      </c>
      <c r="T118" s="34">
        <f t="shared" si="150"/>
        <v>2526</v>
      </c>
      <c r="V118" s="35">
        <f t="shared" si="151"/>
        <v>41809.800000000003</v>
      </c>
      <c r="X118" s="31">
        <v>39525</v>
      </c>
      <c r="Y118" s="31">
        <v>2091</v>
      </c>
      <c r="Z118" s="36">
        <f t="shared" si="152"/>
        <v>40710.75</v>
      </c>
      <c r="AA118" s="36">
        <f t="shared" si="152"/>
        <v>2153.73</v>
      </c>
      <c r="AB118" s="26">
        <f t="shared" si="153"/>
        <v>41616</v>
      </c>
      <c r="AC118" s="26">
        <f t="shared" si="154"/>
        <v>42864.480000000003</v>
      </c>
      <c r="AD118" s="31"/>
      <c r="AE118" s="32">
        <v>40710.75</v>
      </c>
      <c r="AF118" s="37">
        <v>40711</v>
      </c>
      <c r="AG118" s="37">
        <v>2154</v>
      </c>
      <c r="AH118" s="37">
        <f t="shared" si="155"/>
        <v>42865</v>
      </c>
      <c r="AI118" s="38">
        <f t="shared" si="156"/>
        <v>3572.0833333333335</v>
      </c>
      <c r="AJ118" s="39">
        <f t="shared" si="157"/>
        <v>214.32499999999999</v>
      </c>
      <c r="AL118" s="31">
        <v>42865</v>
      </c>
      <c r="AM118" s="37">
        <f t="shared" si="158"/>
        <v>43722.3</v>
      </c>
      <c r="AN118" s="40">
        <v>43722</v>
      </c>
      <c r="AO118" s="40">
        <f t="shared" si="159"/>
        <v>44159.22</v>
      </c>
      <c r="AP118" s="40">
        <v>44160</v>
      </c>
      <c r="AQ118" s="41">
        <f t="shared" si="160"/>
        <v>45043.200000000004</v>
      </c>
      <c r="AR118" s="40">
        <v>45045</v>
      </c>
      <c r="AS118" s="40">
        <v>45045</v>
      </c>
      <c r="AT118" s="41">
        <f t="shared" si="161"/>
        <v>46846.8</v>
      </c>
      <c r="AU118" s="40">
        <v>46850</v>
      </c>
      <c r="AV118" s="42">
        <v>1600</v>
      </c>
      <c r="AW118" s="41">
        <f t="shared" si="169"/>
        <v>48450</v>
      </c>
      <c r="AX118" s="38">
        <f t="shared" si="163"/>
        <v>4037.5</v>
      </c>
      <c r="AY118" s="39">
        <f t="shared" si="164"/>
        <v>242.25</v>
      </c>
      <c r="AZ118">
        <v>1375</v>
      </c>
      <c r="BA118" s="43">
        <f t="shared" si="165"/>
        <v>49825</v>
      </c>
      <c r="BC118" s="43">
        <f t="shared" si="166"/>
        <v>4290.7799999999988</v>
      </c>
      <c r="BF118" s="44">
        <f t="shared" si="167"/>
        <v>3405</v>
      </c>
      <c r="BG118" s="44">
        <f t="shared" si="168"/>
        <v>1603.1999999999971</v>
      </c>
    </row>
    <row r="119" spans="1:59" ht="21" customHeight="1" x14ac:dyDescent="0.25">
      <c r="A119" s="24" t="s">
        <v>44</v>
      </c>
      <c r="B119" s="25">
        <v>16</v>
      </c>
      <c r="C119" s="26">
        <v>37390</v>
      </c>
      <c r="D119" s="27">
        <v>1840</v>
      </c>
      <c r="E119" s="26">
        <f t="shared" si="141"/>
        <v>39230</v>
      </c>
      <c r="F119" s="28">
        <f t="shared" si="142"/>
        <v>3269.1666666666665</v>
      </c>
      <c r="G119" s="29">
        <f t="shared" si="143"/>
        <v>196.15</v>
      </c>
      <c r="H119" s="26"/>
      <c r="I119" s="27">
        <v>1840</v>
      </c>
      <c r="J119" s="26">
        <v>39230</v>
      </c>
      <c r="K119" s="26">
        <v>38940</v>
      </c>
      <c r="L119" s="26">
        <f t="shared" si="144"/>
        <v>2232.3000000000002</v>
      </c>
      <c r="M119" s="26">
        <f t="shared" si="145"/>
        <v>39524.1</v>
      </c>
      <c r="N119" s="31">
        <v>39525</v>
      </c>
      <c r="O119" s="31">
        <v>2232</v>
      </c>
      <c r="P119" s="31">
        <f t="shared" si="146"/>
        <v>41757</v>
      </c>
      <c r="Q119" s="32">
        <f t="shared" si="147"/>
        <v>3479.75</v>
      </c>
      <c r="R119" s="33">
        <f t="shared" si="148"/>
        <v>208.785</v>
      </c>
      <c r="S119" s="34">
        <f t="shared" si="149"/>
        <v>392.30000000000018</v>
      </c>
      <c r="T119" s="34">
        <f t="shared" si="150"/>
        <v>2527</v>
      </c>
      <c r="V119" s="35">
        <f t="shared" si="151"/>
        <v>41950.8</v>
      </c>
      <c r="X119" s="31">
        <v>39525</v>
      </c>
      <c r="Y119" s="31">
        <v>2232</v>
      </c>
      <c r="Z119" s="36">
        <f t="shared" si="152"/>
        <v>40710.75</v>
      </c>
      <c r="AA119" s="36">
        <f t="shared" si="152"/>
        <v>2298.96</v>
      </c>
      <c r="AB119" s="26">
        <f t="shared" si="153"/>
        <v>41757</v>
      </c>
      <c r="AC119" s="26">
        <f t="shared" si="154"/>
        <v>43009.71</v>
      </c>
      <c r="AD119" s="31"/>
      <c r="AE119" s="32">
        <v>40710.75</v>
      </c>
      <c r="AF119" s="37">
        <v>40711</v>
      </c>
      <c r="AG119" s="37">
        <v>2299</v>
      </c>
      <c r="AH119" s="37">
        <f t="shared" si="155"/>
        <v>43010</v>
      </c>
      <c r="AI119" s="38">
        <f t="shared" si="156"/>
        <v>3584.1666666666665</v>
      </c>
      <c r="AJ119" s="39">
        <f t="shared" si="157"/>
        <v>215.05</v>
      </c>
      <c r="AL119" s="31">
        <v>43010</v>
      </c>
      <c r="AM119" s="37">
        <f t="shared" si="158"/>
        <v>43870.200000000004</v>
      </c>
      <c r="AN119" s="40">
        <v>43870</v>
      </c>
      <c r="AO119" s="40">
        <f t="shared" si="159"/>
        <v>44308.7</v>
      </c>
      <c r="AP119" s="40">
        <v>44310</v>
      </c>
      <c r="AQ119" s="41">
        <f t="shared" si="160"/>
        <v>45196.200000000004</v>
      </c>
      <c r="AR119" s="40">
        <v>45200</v>
      </c>
      <c r="AS119" s="40">
        <v>45200</v>
      </c>
      <c r="AT119" s="41">
        <f t="shared" si="161"/>
        <v>47008</v>
      </c>
      <c r="AU119" s="40">
        <v>47010</v>
      </c>
      <c r="AV119" s="42">
        <v>1600</v>
      </c>
      <c r="AW119" s="41">
        <f t="shared" si="169"/>
        <v>48610</v>
      </c>
      <c r="AX119" s="38">
        <f t="shared" si="163"/>
        <v>4050.8333333333335</v>
      </c>
      <c r="AY119" s="39">
        <f t="shared" si="164"/>
        <v>243.05</v>
      </c>
      <c r="AZ119">
        <v>1375</v>
      </c>
      <c r="BA119" s="43">
        <f t="shared" si="165"/>
        <v>49985</v>
      </c>
      <c r="BC119" s="43">
        <f t="shared" si="166"/>
        <v>4301.3000000000029</v>
      </c>
      <c r="BF119" s="44">
        <f t="shared" si="167"/>
        <v>3410</v>
      </c>
      <c r="BG119" s="44">
        <f t="shared" si="168"/>
        <v>1602</v>
      </c>
    </row>
    <row r="120" spans="1:59" ht="21" customHeight="1" x14ac:dyDescent="0.25">
      <c r="A120" s="24" t="s">
        <v>44</v>
      </c>
      <c r="B120" s="25">
        <v>17</v>
      </c>
      <c r="C120" s="26">
        <v>38015</v>
      </c>
      <c r="D120" s="27">
        <v>1410</v>
      </c>
      <c r="E120" s="26">
        <f t="shared" si="141"/>
        <v>39425</v>
      </c>
      <c r="F120" s="28">
        <f t="shared" si="142"/>
        <v>3285.4166666666665</v>
      </c>
      <c r="G120" s="29">
        <f t="shared" si="143"/>
        <v>197.125</v>
      </c>
      <c r="H120" s="26"/>
      <c r="I120" s="27">
        <v>1410</v>
      </c>
      <c r="J120" s="26">
        <v>39425</v>
      </c>
      <c r="K120" s="26">
        <v>39590</v>
      </c>
      <c r="L120" s="26">
        <f t="shared" si="144"/>
        <v>1804.25</v>
      </c>
      <c r="M120" s="26">
        <f t="shared" si="145"/>
        <v>40183.85</v>
      </c>
      <c r="N120" s="31">
        <v>40185</v>
      </c>
      <c r="O120" s="31">
        <v>1804</v>
      </c>
      <c r="P120" s="31">
        <f t="shared" si="146"/>
        <v>41989</v>
      </c>
      <c r="Q120" s="32">
        <f t="shared" si="147"/>
        <v>3499.0833333333335</v>
      </c>
      <c r="R120" s="33">
        <f t="shared" si="148"/>
        <v>209.94499999999999</v>
      </c>
      <c r="S120" s="34">
        <f t="shared" si="149"/>
        <v>394.25</v>
      </c>
      <c r="T120" s="34">
        <f t="shared" si="150"/>
        <v>2564</v>
      </c>
      <c r="V120" s="35">
        <f t="shared" si="151"/>
        <v>42185.8</v>
      </c>
      <c r="X120" s="31">
        <v>40185</v>
      </c>
      <c r="Y120" s="31">
        <v>1804</v>
      </c>
      <c r="Z120" s="36">
        <f t="shared" si="152"/>
        <v>41390.550000000003</v>
      </c>
      <c r="AA120" s="36">
        <f t="shared" si="152"/>
        <v>1858.1200000000001</v>
      </c>
      <c r="AB120" s="26">
        <f t="shared" si="153"/>
        <v>41989</v>
      </c>
      <c r="AC120" s="26">
        <f t="shared" si="154"/>
        <v>43248.67</v>
      </c>
      <c r="AD120" s="31"/>
      <c r="AE120" s="32">
        <v>41390.550000000003</v>
      </c>
      <c r="AF120" s="37">
        <v>41391</v>
      </c>
      <c r="AG120" s="37">
        <v>1858</v>
      </c>
      <c r="AH120" s="37">
        <f t="shared" si="155"/>
        <v>43249</v>
      </c>
      <c r="AI120" s="38">
        <f t="shared" si="156"/>
        <v>3604.0833333333335</v>
      </c>
      <c r="AJ120" s="39">
        <f t="shared" si="157"/>
        <v>216.245</v>
      </c>
      <c r="AL120" s="31">
        <v>43249</v>
      </c>
      <c r="AM120" s="37">
        <f t="shared" si="158"/>
        <v>44113.98</v>
      </c>
      <c r="AN120" s="40">
        <v>44114</v>
      </c>
      <c r="AO120" s="40">
        <f t="shared" si="159"/>
        <v>44555.14</v>
      </c>
      <c r="AP120" s="40">
        <v>44555</v>
      </c>
      <c r="AQ120" s="41">
        <f t="shared" si="160"/>
        <v>45446.1</v>
      </c>
      <c r="AR120" s="40">
        <v>45450</v>
      </c>
      <c r="AS120" s="40">
        <v>45450</v>
      </c>
      <c r="AT120" s="41">
        <f t="shared" si="161"/>
        <v>47268</v>
      </c>
      <c r="AU120" s="40">
        <v>47270</v>
      </c>
      <c r="AV120" s="42">
        <v>1600</v>
      </c>
      <c r="AW120" s="41">
        <f t="shared" si="169"/>
        <v>48870</v>
      </c>
      <c r="AX120" s="38">
        <f t="shared" si="163"/>
        <v>4072.5</v>
      </c>
      <c r="AY120" s="39">
        <f t="shared" si="164"/>
        <v>244.35</v>
      </c>
      <c r="AZ120">
        <v>1375</v>
      </c>
      <c r="BA120" s="43">
        <f t="shared" si="165"/>
        <v>50245</v>
      </c>
      <c r="BC120" s="43">
        <f t="shared" si="166"/>
        <v>4314.8600000000006</v>
      </c>
      <c r="BF120" s="44">
        <f t="shared" si="167"/>
        <v>3420</v>
      </c>
      <c r="BG120" s="44">
        <f t="shared" si="168"/>
        <v>1602</v>
      </c>
    </row>
    <row r="121" spans="1:59" ht="21" customHeight="1" x14ac:dyDescent="0.25">
      <c r="A121" s="24" t="s">
        <v>44</v>
      </c>
      <c r="B121" s="25">
        <v>18</v>
      </c>
      <c r="C121" s="26">
        <v>38015</v>
      </c>
      <c r="D121" s="27">
        <v>1550</v>
      </c>
      <c r="E121" s="26">
        <f t="shared" si="141"/>
        <v>39565</v>
      </c>
      <c r="F121" s="28">
        <f t="shared" si="142"/>
        <v>3297.0833333333335</v>
      </c>
      <c r="G121" s="29">
        <f t="shared" si="143"/>
        <v>197.82499999999999</v>
      </c>
      <c r="H121" s="26"/>
      <c r="I121" s="27">
        <v>1550</v>
      </c>
      <c r="J121" s="26">
        <v>39565</v>
      </c>
      <c r="K121" s="26">
        <v>39590</v>
      </c>
      <c r="L121" s="26">
        <f t="shared" si="144"/>
        <v>1945.65</v>
      </c>
      <c r="M121" s="26">
        <f t="shared" si="145"/>
        <v>40183.85</v>
      </c>
      <c r="N121" s="31">
        <v>40185</v>
      </c>
      <c r="O121" s="31">
        <v>1946</v>
      </c>
      <c r="P121" s="31">
        <f t="shared" si="146"/>
        <v>42131</v>
      </c>
      <c r="Q121" s="32">
        <f t="shared" si="147"/>
        <v>3510.9166666666665</v>
      </c>
      <c r="R121" s="33">
        <f t="shared" si="148"/>
        <v>210.655</v>
      </c>
      <c r="S121" s="34">
        <f t="shared" si="149"/>
        <v>395.65000000000009</v>
      </c>
      <c r="T121" s="34">
        <f t="shared" si="150"/>
        <v>2566</v>
      </c>
      <c r="V121" s="35">
        <f t="shared" si="151"/>
        <v>42327.8</v>
      </c>
      <c r="X121" s="31">
        <v>40185</v>
      </c>
      <c r="Y121" s="31">
        <v>1946</v>
      </c>
      <c r="Z121" s="36">
        <f t="shared" si="152"/>
        <v>41390.550000000003</v>
      </c>
      <c r="AA121" s="36">
        <f t="shared" si="152"/>
        <v>2004.38</v>
      </c>
      <c r="AB121" s="26">
        <f t="shared" si="153"/>
        <v>42131</v>
      </c>
      <c r="AC121" s="26">
        <f t="shared" si="154"/>
        <v>43394.93</v>
      </c>
      <c r="AD121" s="31"/>
      <c r="AE121" s="32">
        <v>41390.550000000003</v>
      </c>
      <c r="AF121" s="37">
        <v>41391</v>
      </c>
      <c r="AG121" s="37">
        <v>2004</v>
      </c>
      <c r="AH121" s="37">
        <f t="shared" si="155"/>
        <v>43395</v>
      </c>
      <c r="AI121" s="38">
        <f t="shared" si="156"/>
        <v>3616.25</v>
      </c>
      <c r="AJ121" s="39">
        <f t="shared" si="157"/>
        <v>216.97499999999999</v>
      </c>
      <c r="AL121" s="31">
        <v>43395</v>
      </c>
      <c r="AM121" s="37">
        <f t="shared" si="158"/>
        <v>44262.9</v>
      </c>
      <c r="AN121" s="40">
        <v>44263</v>
      </c>
      <c r="AO121" s="40">
        <f t="shared" si="159"/>
        <v>44705.63</v>
      </c>
      <c r="AP121" s="40">
        <v>44710</v>
      </c>
      <c r="AQ121" s="41">
        <f t="shared" si="160"/>
        <v>45604.200000000004</v>
      </c>
      <c r="AR121" s="40">
        <v>45605</v>
      </c>
      <c r="AS121" s="40">
        <v>45605</v>
      </c>
      <c r="AT121" s="41">
        <f t="shared" si="161"/>
        <v>47429.200000000004</v>
      </c>
      <c r="AU121" s="40">
        <v>47430</v>
      </c>
      <c r="AV121" s="42">
        <v>1600</v>
      </c>
      <c r="AW121" s="41">
        <f t="shared" si="169"/>
        <v>49030</v>
      </c>
      <c r="AX121" s="38">
        <f t="shared" si="163"/>
        <v>4085.8333333333335</v>
      </c>
      <c r="AY121" s="39">
        <f t="shared" si="164"/>
        <v>245.15</v>
      </c>
      <c r="AZ121">
        <v>1375</v>
      </c>
      <c r="BA121" s="43">
        <f t="shared" si="165"/>
        <v>50405</v>
      </c>
      <c r="BC121" s="43">
        <f t="shared" si="166"/>
        <v>4324.3700000000026</v>
      </c>
      <c r="BF121" s="44">
        <f t="shared" si="167"/>
        <v>3425</v>
      </c>
      <c r="BG121" s="44">
        <f t="shared" si="168"/>
        <v>1600.7999999999956</v>
      </c>
    </row>
    <row r="122" spans="1:59" ht="21" customHeight="1" x14ac:dyDescent="0.25">
      <c r="A122" s="24" t="s">
        <v>44</v>
      </c>
      <c r="B122" s="25">
        <v>19</v>
      </c>
      <c r="C122" s="26">
        <v>38655</v>
      </c>
      <c r="D122" s="27">
        <v>1100</v>
      </c>
      <c r="E122" s="26">
        <f t="shared" si="141"/>
        <v>39755</v>
      </c>
      <c r="F122" s="28">
        <f t="shared" si="142"/>
        <v>3312.9166666666665</v>
      </c>
      <c r="G122" s="29">
        <f t="shared" si="143"/>
        <v>198.77500000000001</v>
      </c>
      <c r="H122" s="26"/>
      <c r="I122" s="27">
        <v>1100</v>
      </c>
      <c r="J122" s="26">
        <v>39755</v>
      </c>
      <c r="K122" s="26">
        <v>40255</v>
      </c>
      <c r="L122" s="26">
        <f t="shared" si="144"/>
        <v>1497.55</v>
      </c>
      <c r="M122" s="26">
        <f t="shared" si="145"/>
        <v>40858.824999999997</v>
      </c>
      <c r="N122" s="31">
        <v>40860</v>
      </c>
      <c r="O122" s="31">
        <v>1498</v>
      </c>
      <c r="P122" s="31">
        <f t="shared" si="146"/>
        <v>42358</v>
      </c>
      <c r="Q122" s="32">
        <f t="shared" si="147"/>
        <v>3529.8333333333335</v>
      </c>
      <c r="R122" s="33">
        <f t="shared" si="148"/>
        <v>211.79</v>
      </c>
      <c r="S122" s="34">
        <f t="shared" si="149"/>
        <v>397.54999999999995</v>
      </c>
      <c r="T122" s="34">
        <f t="shared" si="150"/>
        <v>2603</v>
      </c>
      <c r="V122" s="35">
        <f t="shared" si="151"/>
        <v>42558.1</v>
      </c>
      <c r="X122" s="31">
        <v>40860</v>
      </c>
      <c r="Y122" s="31">
        <v>1498</v>
      </c>
      <c r="Z122" s="36">
        <f t="shared" si="152"/>
        <v>42085.8</v>
      </c>
      <c r="AA122" s="36">
        <f t="shared" si="152"/>
        <v>1542.94</v>
      </c>
      <c r="AB122" s="26">
        <f t="shared" si="153"/>
        <v>42358</v>
      </c>
      <c r="AC122" s="26">
        <f t="shared" si="154"/>
        <v>43628.74</v>
      </c>
      <c r="AD122" s="31"/>
      <c r="AE122" s="32">
        <v>42085.8</v>
      </c>
      <c r="AF122" s="37">
        <v>42086</v>
      </c>
      <c r="AG122" s="37">
        <v>1543</v>
      </c>
      <c r="AH122" s="37">
        <f t="shared" si="155"/>
        <v>43629</v>
      </c>
      <c r="AI122" s="38">
        <f t="shared" si="156"/>
        <v>3635.75</v>
      </c>
      <c r="AJ122" s="39">
        <f t="shared" si="157"/>
        <v>218.14500000000001</v>
      </c>
      <c r="AL122" s="31">
        <v>43629</v>
      </c>
      <c r="AM122" s="37">
        <f t="shared" si="158"/>
        <v>44501.58</v>
      </c>
      <c r="AN122" s="40">
        <v>44502</v>
      </c>
      <c r="AO122" s="40">
        <f t="shared" si="159"/>
        <v>44947.02</v>
      </c>
      <c r="AP122" s="40">
        <v>44950</v>
      </c>
      <c r="AQ122" s="41">
        <f t="shared" si="160"/>
        <v>45849</v>
      </c>
      <c r="AR122" s="40">
        <v>45850</v>
      </c>
      <c r="AS122" s="40">
        <v>45850</v>
      </c>
      <c r="AT122" s="41">
        <f t="shared" si="161"/>
        <v>47684</v>
      </c>
      <c r="AU122" s="40">
        <v>47685</v>
      </c>
      <c r="AV122" s="42">
        <v>1600</v>
      </c>
      <c r="AW122" s="41">
        <f t="shared" si="169"/>
        <v>49285</v>
      </c>
      <c r="AX122" s="38">
        <f t="shared" si="163"/>
        <v>4107.083333333333</v>
      </c>
      <c r="AY122" s="39">
        <f t="shared" si="164"/>
        <v>246.42500000000001</v>
      </c>
      <c r="AZ122">
        <v>1375</v>
      </c>
      <c r="BA122" s="43">
        <f t="shared" si="165"/>
        <v>50660</v>
      </c>
      <c r="BC122" s="43">
        <f t="shared" si="166"/>
        <v>4337.9800000000032</v>
      </c>
      <c r="BF122" s="44">
        <f t="shared" si="167"/>
        <v>3435</v>
      </c>
      <c r="BG122" s="44">
        <f t="shared" si="168"/>
        <v>1601</v>
      </c>
    </row>
    <row r="123" spans="1:59" ht="21" customHeight="1" x14ac:dyDescent="0.25">
      <c r="A123" s="24" t="s">
        <v>44</v>
      </c>
      <c r="B123" s="25" t="s">
        <v>38</v>
      </c>
      <c r="C123" s="26">
        <v>38655</v>
      </c>
      <c r="D123" s="27">
        <v>1545</v>
      </c>
      <c r="E123" s="26">
        <f t="shared" si="141"/>
        <v>40200</v>
      </c>
      <c r="F123" s="28">
        <f t="shared" si="142"/>
        <v>3350</v>
      </c>
      <c r="G123" s="29">
        <f t="shared" si="143"/>
        <v>201</v>
      </c>
      <c r="H123" s="26"/>
      <c r="I123" s="27">
        <v>1545</v>
      </c>
      <c r="J123" s="26">
        <v>40200</v>
      </c>
      <c r="K123" s="26">
        <v>40255</v>
      </c>
      <c r="L123" s="26">
        <f t="shared" si="144"/>
        <v>1947</v>
      </c>
      <c r="M123" s="26">
        <f t="shared" si="145"/>
        <v>40858.824999999997</v>
      </c>
      <c r="N123" s="31">
        <v>40860</v>
      </c>
      <c r="O123" s="31">
        <v>1947</v>
      </c>
      <c r="P123" s="31">
        <f t="shared" si="146"/>
        <v>42807</v>
      </c>
      <c r="Q123" s="32">
        <f t="shared" si="147"/>
        <v>3567.25</v>
      </c>
      <c r="R123" s="33">
        <f t="shared" si="148"/>
        <v>214.035</v>
      </c>
      <c r="S123" s="34">
        <f t="shared" si="149"/>
        <v>402</v>
      </c>
      <c r="T123" s="34">
        <f t="shared" si="150"/>
        <v>2607</v>
      </c>
      <c r="V123" s="35">
        <f t="shared" si="151"/>
        <v>43007.1</v>
      </c>
      <c r="X123" s="31">
        <v>40860</v>
      </c>
      <c r="Y123" s="31">
        <v>1947</v>
      </c>
      <c r="Z123" s="36">
        <f t="shared" si="152"/>
        <v>42085.8</v>
      </c>
      <c r="AA123" s="36">
        <f t="shared" si="152"/>
        <v>2005.41</v>
      </c>
      <c r="AB123" s="26">
        <f t="shared" si="153"/>
        <v>42807</v>
      </c>
      <c r="AC123" s="26">
        <f t="shared" si="154"/>
        <v>44091.21</v>
      </c>
      <c r="AD123" s="31"/>
      <c r="AE123" s="32">
        <v>42085.8</v>
      </c>
      <c r="AF123" s="37">
        <v>42086</v>
      </c>
      <c r="AG123" s="37">
        <v>2005</v>
      </c>
      <c r="AH123" s="37">
        <f t="shared" si="155"/>
        <v>44091</v>
      </c>
      <c r="AI123" s="38">
        <f t="shared" si="156"/>
        <v>3674.25</v>
      </c>
      <c r="AJ123" s="39">
        <f t="shared" si="157"/>
        <v>220.45500000000001</v>
      </c>
      <c r="AL123" s="31">
        <v>44091</v>
      </c>
      <c r="AM123" s="37">
        <f t="shared" si="158"/>
        <v>44972.82</v>
      </c>
      <c r="AN123" s="40">
        <v>44973</v>
      </c>
      <c r="AO123" s="40">
        <f t="shared" si="159"/>
        <v>45422.73</v>
      </c>
      <c r="AP123" s="40">
        <v>45425</v>
      </c>
      <c r="AQ123" s="41">
        <f t="shared" si="160"/>
        <v>46333.5</v>
      </c>
      <c r="AR123" s="40">
        <v>46335</v>
      </c>
      <c r="AS123" s="40">
        <v>46335</v>
      </c>
      <c r="AT123" s="41">
        <f t="shared" si="161"/>
        <v>48188.4</v>
      </c>
      <c r="AU123" s="40">
        <v>48190</v>
      </c>
      <c r="AV123" s="42">
        <v>1600</v>
      </c>
      <c r="AW123" s="41">
        <f t="shared" si="169"/>
        <v>49790</v>
      </c>
      <c r="AX123" s="38">
        <f t="shared" si="163"/>
        <v>4149.166666666667</v>
      </c>
      <c r="AY123" s="39">
        <f t="shared" si="164"/>
        <v>248.95</v>
      </c>
      <c r="AZ123">
        <v>1550</v>
      </c>
      <c r="BA123" s="43">
        <f t="shared" si="165"/>
        <v>51340</v>
      </c>
      <c r="BC123" s="43">
        <f t="shared" si="166"/>
        <v>4367.2699999999968</v>
      </c>
      <c r="BF123" s="44">
        <f t="shared" si="167"/>
        <v>3455</v>
      </c>
      <c r="BG123" s="44">
        <f t="shared" si="168"/>
        <v>1601.5999999999985</v>
      </c>
    </row>
    <row r="124" spans="1:59" ht="21" customHeight="1" x14ac:dyDescent="0.25">
      <c r="A124" s="24" t="s">
        <v>44</v>
      </c>
      <c r="B124" s="25" t="s">
        <v>39</v>
      </c>
      <c r="C124" s="26">
        <v>38655</v>
      </c>
      <c r="D124" s="27">
        <v>1845</v>
      </c>
      <c r="E124" s="26">
        <f t="shared" si="141"/>
        <v>40500</v>
      </c>
      <c r="F124" s="28">
        <f t="shared" si="142"/>
        <v>3375</v>
      </c>
      <c r="G124" s="29">
        <f t="shared" si="143"/>
        <v>202.5</v>
      </c>
      <c r="H124" s="26"/>
      <c r="I124" s="27">
        <v>1845</v>
      </c>
      <c r="J124" s="26">
        <v>40500</v>
      </c>
      <c r="K124" s="26">
        <v>40255</v>
      </c>
      <c r="L124" s="26">
        <f t="shared" si="144"/>
        <v>2250</v>
      </c>
      <c r="M124" s="26">
        <f t="shared" si="145"/>
        <v>40858.824999999997</v>
      </c>
      <c r="N124" s="31">
        <v>40860</v>
      </c>
      <c r="O124" s="31">
        <v>2250</v>
      </c>
      <c r="P124" s="31">
        <f t="shared" si="146"/>
        <v>43110</v>
      </c>
      <c r="Q124" s="32">
        <f t="shared" si="147"/>
        <v>3592.5</v>
      </c>
      <c r="R124" s="33">
        <f t="shared" si="148"/>
        <v>215.55</v>
      </c>
      <c r="S124" s="34">
        <f t="shared" si="149"/>
        <v>405</v>
      </c>
      <c r="T124" s="34">
        <f t="shared" si="150"/>
        <v>2610</v>
      </c>
      <c r="V124" s="35">
        <f t="shared" si="151"/>
        <v>43310.1</v>
      </c>
      <c r="X124" s="31">
        <v>40860</v>
      </c>
      <c r="Y124" s="31">
        <v>2250</v>
      </c>
      <c r="Z124" s="36">
        <f t="shared" si="152"/>
        <v>42085.8</v>
      </c>
      <c r="AA124" s="36">
        <f t="shared" si="152"/>
        <v>2317.5</v>
      </c>
      <c r="AB124" s="26">
        <f t="shared" si="153"/>
        <v>43110</v>
      </c>
      <c r="AC124" s="26">
        <f t="shared" si="154"/>
        <v>44403.3</v>
      </c>
      <c r="AD124" s="31"/>
      <c r="AE124" s="32">
        <v>42085.8</v>
      </c>
      <c r="AF124" s="37">
        <v>42086</v>
      </c>
      <c r="AG124" s="37">
        <v>2318</v>
      </c>
      <c r="AH124" s="37">
        <f t="shared" si="155"/>
        <v>44404</v>
      </c>
      <c r="AI124" s="38">
        <f t="shared" si="156"/>
        <v>3700.3333333333335</v>
      </c>
      <c r="AJ124" s="39">
        <f t="shared" si="157"/>
        <v>222.02</v>
      </c>
      <c r="AL124" s="31">
        <v>44404</v>
      </c>
      <c r="AM124" s="37">
        <f t="shared" si="158"/>
        <v>45292.08</v>
      </c>
      <c r="AN124" s="40">
        <v>45292</v>
      </c>
      <c r="AO124" s="40">
        <f t="shared" si="159"/>
        <v>45744.92</v>
      </c>
      <c r="AP124" s="40">
        <v>45745</v>
      </c>
      <c r="AQ124" s="41">
        <f t="shared" si="160"/>
        <v>46659.9</v>
      </c>
      <c r="AR124" s="40">
        <v>46660</v>
      </c>
      <c r="AS124" s="40">
        <v>46660</v>
      </c>
      <c r="AT124" s="41">
        <f t="shared" si="161"/>
        <v>48526.400000000001</v>
      </c>
      <c r="AU124" s="40">
        <v>48530</v>
      </c>
      <c r="AV124" s="42">
        <v>1600</v>
      </c>
      <c r="AW124" s="41">
        <f t="shared" si="169"/>
        <v>50130</v>
      </c>
      <c r="AX124" s="38">
        <f t="shared" si="163"/>
        <v>4177.5</v>
      </c>
      <c r="AY124" s="39">
        <f t="shared" si="164"/>
        <v>250.65</v>
      </c>
      <c r="AZ124">
        <v>1700</v>
      </c>
      <c r="BA124" s="43">
        <f t="shared" si="165"/>
        <v>51830</v>
      </c>
      <c r="BC124" s="43">
        <f t="shared" si="166"/>
        <v>4385.0800000000017</v>
      </c>
      <c r="BF124" s="44">
        <f t="shared" si="167"/>
        <v>3470</v>
      </c>
      <c r="BG124" s="44">
        <f t="shared" si="168"/>
        <v>1603.5999999999985</v>
      </c>
    </row>
    <row r="125" spans="1:59" s="45" customFormat="1" ht="21" customHeight="1" x14ac:dyDescent="0.2">
      <c r="B125" s="46"/>
      <c r="C125" s="47"/>
      <c r="D125" s="44"/>
      <c r="E125" s="44"/>
      <c r="F125" s="48"/>
      <c r="G125" s="47"/>
      <c r="I125" s="44"/>
      <c r="J125" s="44"/>
      <c r="K125" s="47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8"/>
      <c r="AF125" s="44"/>
      <c r="AG125" s="44"/>
      <c r="AH125" s="44"/>
      <c r="AI125" s="44"/>
      <c r="AL125" s="44"/>
      <c r="AM125" s="44"/>
      <c r="AN125" s="49"/>
      <c r="AO125" s="49"/>
      <c r="AP125" s="49">
        <f>SUM(AP103:AP124)</f>
        <v>902940</v>
      </c>
      <c r="AQ125" s="49">
        <f t="shared" ref="AQ125:AW125" si="170">SUM(AQ103:AQ124)</f>
        <v>920998.79999999981</v>
      </c>
      <c r="AR125" s="50">
        <f t="shared" si="170"/>
        <v>921040</v>
      </c>
      <c r="AS125" s="50">
        <f t="shared" si="170"/>
        <v>921040</v>
      </c>
      <c r="AT125" s="50">
        <f t="shared" si="170"/>
        <v>957881.60000000009</v>
      </c>
      <c r="AU125" s="49">
        <f t="shared" si="170"/>
        <v>957925</v>
      </c>
      <c r="AV125" s="51">
        <f>SUM(AV103:AV124)</f>
        <v>36365</v>
      </c>
      <c r="AW125" s="50">
        <f t="shared" si="170"/>
        <v>994290</v>
      </c>
      <c r="AX125" s="49"/>
      <c r="AY125" s="49"/>
      <c r="AZ125" s="49">
        <f t="shared" ref="AZ125:BA125" si="171">SUM(AZ103:AZ124)</f>
        <v>27650</v>
      </c>
      <c r="BA125" s="49">
        <f t="shared" si="171"/>
        <v>1021940</v>
      </c>
      <c r="BB125" s="49"/>
      <c r="BC125" s="49"/>
      <c r="BF125" s="44">
        <f t="shared" si="167"/>
        <v>73250</v>
      </c>
      <c r="BG125" s="44">
        <f t="shared" si="168"/>
        <v>36408.399999999907</v>
      </c>
    </row>
    <row r="126" spans="1:59" s="52" customFormat="1" ht="9.75" customHeight="1" x14ac:dyDescent="0.2">
      <c r="A126" s="65"/>
      <c r="B126" s="63"/>
      <c r="C126" s="54"/>
      <c r="D126" s="55"/>
      <c r="E126" s="55"/>
      <c r="F126" s="56"/>
      <c r="G126" s="54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44"/>
      <c r="AC126" s="44"/>
      <c r="AD126" s="55"/>
      <c r="AE126" s="57"/>
      <c r="AF126" s="44"/>
      <c r="AG126" s="44"/>
      <c r="AH126" s="44"/>
      <c r="AI126" s="55"/>
      <c r="AL126" s="58"/>
      <c r="AM126" s="44"/>
      <c r="AN126" s="50"/>
      <c r="AO126" s="50"/>
      <c r="AP126" s="50"/>
      <c r="AQ126" s="49"/>
      <c r="AR126" s="50"/>
      <c r="AS126" s="50"/>
      <c r="AT126" s="49"/>
      <c r="AU126" s="50"/>
      <c r="AV126" s="51"/>
      <c r="AW126" s="49"/>
      <c r="AX126" s="49"/>
      <c r="AY126" s="49"/>
      <c r="AZ126" s="49"/>
      <c r="BA126" s="49"/>
      <c r="BB126" s="49"/>
      <c r="BC126" s="49"/>
      <c r="BF126" s="45"/>
      <c r="BG126" s="45"/>
    </row>
    <row r="127" spans="1:59" s="45" customFormat="1" ht="21" customHeight="1" x14ac:dyDescent="0.2">
      <c r="A127" s="84" t="s">
        <v>40</v>
      </c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</row>
    <row r="128" spans="1:59" ht="20.25" customHeight="1" x14ac:dyDescent="0.25">
      <c r="C128" s="78"/>
      <c r="K128" s="78"/>
    </row>
    <row r="129" spans="3:11" ht="20.25" customHeight="1" x14ac:dyDescent="0.25">
      <c r="C129" s="78"/>
      <c r="K129" s="78"/>
    </row>
    <row r="130" spans="3:11" ht="20.25" customHeight="1" x14ac:dyDescent="0.25">
      <c r="C130" s="78"/>
      <c r="K130" s="78"/>
    </row>
    <row r="131" spans="3:11" ht="20.25" customHeight="1" x14ac:dyDescent="0.25">
      <c r="C131" s="78"/>
      <c r="K131" s="78"/>
    </row>
    <row r="132" spans="3:11" ht="20.25" customHeight="1" x14ac:dyDescent="0.25">
      <c r="C132" s="78"/>
      <c r="K132" s="78"/>
    </row>
    <row r="133" spans="3:11" ht="20.25" customHeight="1" x14ac:dyDescent="0.25">
      <c r="C133" s="78"/>
      <c r="K133" s="78"/>
    </row>
    <row r="134" spans="3:11" ht="20.25" customHeight="1" x14ac:dyDescent="0.25">
      <c r="C134" s="78"/>
      <c r="K134" s="78"/>
    </row>
    <row r="135" spans="3:11" ht="20.25" customHeight="1" x14ac:dyDescent="0.25">
      <c r="C135" s="78"/>
      <c r="K135" s="78"/>
    </row>
    <row r="136" spans="3:11" ht="20.25" customHeight="1" x14ac:dyDescent="0.25">
      <c r="C136" s="78"/>
      <c r="K136" s="78"/>
    </row>
    <row r="137" spans="3:11" ht="20.25" customHeight="1" x14ac:dyDescent="0.25">
      <c r="C137" s="78"/>
      <c r="K137" s="78"/>
    </row>
    <row r="138" spans="3:11" ht="20.25" customHeight="1" x14ac:dyDescent="0.25">
      <c r="C138" s="78"/>
      <c r="K138" s="78"/>
    </row>
    <row r="139" spans="3:11" ht="20.25" customHeight="1" x14ac:dyDescent="0.25">
      <c r="C139" s="78"/>
      <c r="K139" s="78"/>
    </row>
    <row r="140" spans="3:11" ht="20.25" customHeight="1" x14ac:dyDescent="0.25">
      <c r="C140" s="78"/>
      <c r="K140" s="78"/>
    </row>
    <row r="141" spans="3:11" ht="20.25" customHeight="1" x14ac:dyDescent="0.25">
      <c r="C141" s="78"/>
      <c r="K141" s="78"/>
    </row>
    <row r="142" spans="3:11" ht="20.25" customHeight="1" x14ac:dyDescent="0.25">
      <c r="C142" s="78"/>
      <c r="K142" s="78"/>
    </row>
    <row r="143" spans="3:11" ht="20.25" customHeight="1" x14ac:dyDescent="0.25">
      <c r="C143" s="78"/>
      <c r="K143" s="78"/>
    </row>
    <row r="144" spans="3:11" ht="20.25" customHeight="1" x14ac:dyDescent="0.25">
      <c r="C144" s="78"/>
      <c r="K144" s="78"/>
    </row>
    <row r="145" spans="3:11" ht="20.25" customHeight="1" x14ac:dyDescent="0.25">
      <c r="C145" s="78"/>
      <c r="K145" s="78"/>
    </row>
    <row r="146" spans="3:11" ht="20.25" customHeight="1" x14ac:dyDescent="0.25">
      <c r="C146" s="78"/>
      <c r="K146" s="78"/>
    </row>
    <row r="147" spans="3:11" ht="20.25" customHeight="1" x14ac:dyDescent="0.25">
      <c r="C147" s="78"/>
      <c r="K147" s="78"/>
    </row>
    <row r="148" spans="3:11" ht="20.25" customHeight="1" x14ac:dyDescent="0.25">
      <c r="C148" s="78"/>
      <c r="K148" s="78"/>
    </row>
    <row r="149" spans="3:11" ht="20.25" customHeight="1" x14ac:dyDescent="0.25">
      <c r="C149" s="78"/>
      <c r="K149" s="78"/>
    </row>
    <row r="150" spans="3:11" ht="20.25" customHeight="1" x14ac:dyDescent="0.25">
      <c r="C150" s="78"/>
      <c r="K150" s="78"/>
    </row>
    <row r="151" spans="3:11" ht="20.25" customHeight="1" x14ac:dyDescent="0.25">
      <c r="C151" s="78"/>
      <c r="K151" s="78"/>
    </row>
    <row r="152" spans="3:11" ht="20.25" customHeight="1" x14ac:dyDescent="0.25">
      <c r="C152" s="78"/>
      <c r="K152" s="78"/>
    </row>
    <row r="153" spans="3:11" ht="20.25" customHeight="1" x14ac:dyDescent="0.25">
      <c r="C153" s="78"/>
      <c r="K153" s="78"/>
    </row>
    <row r="154" spans="3:11" ht="20.25" customHeight="1" x14ac:dyDescent="0.25">
      <c r="C154" s="78"/>
      <c r="K154" s="78"/>
    </row>
    <row r="155" spans="3:11" ht="20.25" customHeight="1" x14ac:dyDescent="0.25">
      <c r="C155" s="78"/>
      <c r="K155" s="78"/>
    </row>
    <row r="156" spans="3:11" ht="20.25" customHeight="1" x14ac:dyDescent="0.25">
      <c r="C156" s="78"/>
      <c r="K156" s="78"/>
    </row>
    <row r="157" spans="3:11" ht="20.25" customHeight="1" x14ac:dyDescent="0.25">
      <c r="C157" s="78"/>
      <c r="K157" s="78"/>
    </row>
    <row r="158" spans="3:11" ht="20.25" customHeight="1" x14ac:dyDescent="0.25">
      <c r="C158" s="78"/>
      <c r="K158" s="78"/>
    </row>
    <row r="159" spans="3:11" ht="20.25" customHeight="1" x14ac:dyDescent="0.25">
      <c r="C159" s="78"/>
      <c r="K159" s="78"/>
    </row>
    <row r="160" spans="3:11" ht="20.25" customHeight="1" x14ac:dyDescent="0.25">
      <c r="C160" s="78"/>
      <c r="K160" s="78"/>
    </row>
    <row r="161" spans="3:11" ht="20.25" customHeight="1" x14ac:dyDescent="0.25">
      <c r="C161" s="78"/>
      <c r="K161" s="78"/>
    </row>
    <row r="162" spans="3:11" ht="20.25" customHeight="1" x14ac:dyDescent="0.25">
      <c r="C162" s="78"/>
      <c r="K162" s="78"/>
    </row>
    <row r="163" spans="3:11" ht="20.25" customHeight="1" x14ac:dyDescent="0.25">
      <c r="C163" s="78"/>
      <c r="K163" s="78"/>
    </row>
    <row r="164" spans="3:11" ht="20.25" customHeight="1" x14ac:dyDescent="0.25">
      <c r="C164" s="78"/>
      <c r="K164" s="78"/>
    </row>
    <row r="165" spans="3:11" ht="20.25" customHeight="1" x14ac:dyDescent="0.25">
      <c r="C165" s="78"/>
      <c r="K165" s="78"/>
    </row>
    <row r="166" spans="3:11" ht="20.25" customHeight="1" x14ac:dyDescent="0.25">
      <c r="C166" s="78"/>
      <c r="K166" s="78"/>
    </row>
    <row r="167" spans="3:11" ht="20.25" customHeight="1" x14ac:dyDescent="0.25">
      <c r="C167" s="78"/>
      <c r="K167" s="78"/>
    </row>
    <row r="168" spans="3:11" ht="20.25" customHeight="1" x14ac:dyDescent="0.25">
      <c r="C168" s="78"/>
      <c r="K168" s="78"/>
    </row>
    <row r="169" spans="3:11" ht="20.25" customHeight="1" x14ac:dyDescent="0.25">
      <c r="C169" s="78"/>
      <c r="K169" s="78"/>
    </row>
    <row r="170" spans="3:11" ht="20.25" customHeight="1" x14ac:dyDescent="0.25">
      <c r="C170" s="78"/>
      <c r="K170" s="78"/>
    </row>
    <row r="171" spans="3:11" ht="20.25" customHeight="1" x14ac:dyDescent="0.25">
      <c r="C171" s="78"/>
      <c r="K171" s="78"/>
    </row>
    <row r="172" spans="3:11" ht="20.25" customHeight="1" x14ac:dyDescent="0.25">
      <c r="C172" s="78"/>
      <c r="K172" s="78"/>
    </row>
    <row r="173" spans="3:11" ht="20.25" customHeight="1" x14ac:dyDescent="0.25">
      <c r="C173" s="78"/>
      <c r="K173" s="78"/>
    </row>
    <row r="174" spans="3:11" ht="20.25" customHeight="1" x14ac:dyDescent="0.25">
      <c r="C174" s="78"/>
      <c r="K174" s="78"/>
    </row>
    <row r="175" spans="3:11" ht="20.25" customHeight="1" x14ac:dyDescent="0.25">
      <c r="C175" s="78"/>
      <c r="K175" s="78"/>
    </row>
    <row r="176" spans="3:11" ht="20.25" customHeight="1" x14ac:dyDescent="0.25">
      <c r="C176" s="78"/>
      <c r="K176" s="78"/>
    </row>
    <row r="177" spans="3:11" ht="20.25" customHeight="1" x14ac:dyDescent="0.25">
      <c r="C177" s="78"/>
      <c r="K177" s="78"/>
    </row>
    <row r="178" spans="3:11" ht="20.25" customHeight="1" x14ac:dyDescent="0.25">
      <c r="C178" s="78"/>
      <c r="K178" s="78"/>
    </row>
    <row r="179" spans="3:11" ht="20.25" customHeight="1" x14ac:dyDescent="0.25">
      <c r="C179" s="78"/>
      <c r="K179" s="78"/>
    </row>
    <row r="180" spans="3:11" ht="20.25" customHeight="1" x14ac:dyDescent="0.25">
      <c r="C180" s="78"/>
      <c r="K180" s="78"/>
    </row>
    <row r="181" spans="3:11" ht="20.25" customHeight="1" x14ac:dyDescent="0.25">
      <c r="C181" s="78"/>
      <c r="K181" s="78"/>
    </row>
    <row r="182" spans="3:11" ht="20.25" customHeight="1" x14ac:dyDescent="0.25">
      <c r="C182" s="78"/>
      <c r="K182" s="78"/>
    </row>
    <row r="183" spans="3:11" ht="20.25" customHeight="1" x14ac:dyDescent="0.25">
      <c r="C183" s="78"/>
      <c r="K183" s="78"/>
    </row>
    <row r="184" spans="3:11" ht="20.25" customHeight="1" x14ac:dyDescent="0.25">
      <c r="C184" s="78"/>
      <c r="K184" s="78"/>
    </row>
    <row r="185" spans="3:11" ht="20.25" customHeight="1" x14ac:dyDescent="0.25">
      <c r="C185" s="78"/>
      <c r="K185" s="78"/>
    </row>
    <row r="186" spans="3:11" ht="20.25" customHeight="1" x14ac:dyDescent="0.25">
      <c r="C186" s="78"/>
      <c r="K186" s="78"/>
    </row>
    <row r="187" spans="3:11" ht="20.25" customHeight="1" x14ac:dyDescent="0.25">
      <c r="C187" s="78"/>
      <c r="K187" s="78"/>
    </row>
    <row r="188" spans="3:11" ht="20.25" customHeight="1" x14ac:dyDescent="0.25">
      <c r="C188" s="78"/>
      <c r="K188" s="78"/>
    </row>
    <row r="189" spans="3:11" ht="20.25" customHeight="1" x14ac:dyDescent="0.25">
      <c r="C189" s="78"/>
      <c r="K189" s="78"/>
    </row>
    <row r="190" spans="3:11" ht="20.25" customHeight="1" x14ac:dyDescent="0.25">
      <c r="C190" s="78"/>
      <c r="K190" s="78"/>
    </row>
    <row r="191" spans="3:11" ht="20.25" customHeight="1" x14ac:dyDescent="0.25">
      <c r="C191" s="78"/>
      <c r="K191" s="78"/>
    </row>
    <row r="192" spans="3:11" ht="20.25" customHeight="1" x14ac:dyDescent="0.25">
      <c r="C192" s="78"/>
      <c r="K192" s="78"/>
    </row>
    <row r="193" spans="3:11" ht="20.25" customHeight="1" x14ac:dyDescent="0.25">
      <c r="C193" s="78"/>
      <c r="K193" s="78"/>
    </row>
    <row r="194" spans="3:11" ht="20.25" customHeight="1" x14ac:dyDescent="0.25">
      <c r="C194" s="78"/>
      <c r="K194" s="78"/>
    </row>
    <row r="195" spans="3:11" ht="20.25" customHeight="1" x14ac:dyDescent="0.25">
      <c r="C195" s="78"/>
      <c r="K195" s="78"/>
    </row>
    <row r="196" spans="3:11" ht="20.25" customHeight="1" x14ac:dyDescent="0.25">
      <c r="C196" s="78"/>
      <c r="K196" s="78"/>
    </row>
    <row r="197" spans="3:11" ht="20.25" customHeight="1" x14ac:dyDescent="0.25">
      <c r="C197" s="78"/>
      <c r="K197" s="78"/>
    </row>
    <row r="198" spans="3:11" ht="20.25" customHeight="1" x14ac:dyDescent="0.25">
      <c r="C198" s="78"/>
      <c r="K198" s="78"/>
    </row>
    <row r="199" spans="3:11" ht="20.25" customHeight="1" x14ac:dyDescent="0.25">
      <c r="C199" s="78"/>
      <c r="K199" s="78"/>
    </row>
    <row r="200" spans="3:11" ht="20.25" customHeight="1" x14ac:dyDescent="0.25">
      <c r="C200" s="78"/>
      <c r="K200" s="78"/>
    </row>
    <row r="201" spans="3:11" ht="20.25" customHeight="1" x14ac:dyDescent="0.25">
      <c r="C201" s="78"/>
      <c r="K201" s="78"/>
    </row>
    <row r="202" spans="3:11" ht="20.25" customHeight="1" x14ac:dyDescent="0.25">
      <c r="C202" s="78"/>
      <c r="K202" s="78"/>
    </row>
    <row r="203" spans="3:11" ht="20.25" customHeight="1" x14ac:dyDescent="0.25">
      <c r="C203" s="78"/>
      <c r="K203" s="78"/>
    </row>
    <row r="204" spans="3:11" ht="20.25" customHeight="1" x14ac:dyDescent="0.25">
      <c r="C204" s="78"/>
      <c r="K204" s="78"/>
    </row>
    <row r="205" spans="3:11" ht="20.25" customHeight="1" x14ac:dyDescent="0.25">
      <c r="C205" s="78"/>
      <c r="K205" s="78"/>
    </row>
    <row r="206" spans="3:11" ht="20.25" customHeight="1" x14ac:dyDescent="0.25">
      <c r="C206" s="78"/>
      <c r="K206" s="78"/>
    </row>
    <row r="207" spans="3:11" ht="20.25" customHeight="1" x14ac:dyDescent="0.25">
      <c r="C207" s="78"/>
      <c r="K207" s="78"/>
    </row>
    <row r="208" spans="3:11" ht="20.25" customHeight="1" x14ac:dyDescent="0.25">
      <c r="C208" s="78"/>
      <c r="K208" s="78"/>
    </row>
    <row r="209" spans="3:11" ht="20.25" customHeight="1" x14ac:dyDescent="0.25">
      <c r="C209" s="78"/>
      <c r="K209" s="78"/>
    </row>
    <row r="210" spans="3:11" ht="20.25" customHeight="1" x14ac:dyDescent="0.25">
      <c r="C210" s="78"/>
      <c r="K210" s="78"/>
    </row>
    <row r="211" spans="3:11" ht="20.25" customHeight="1" x14ac:dyDescent="0.25">
      <c r="C211" s="78"/>
      <c r="K211" s="78"/>
    </row>
    <row r="212" spans="3:11" ht="20.25" customHeight="1" x14ac:dyDescent="0.25">
      <c r="C212" s="78"/>
      <c r="K212" s="78"/>
    </row>
    <row r="213" spans="3:11" ht="20.25" customHeight="1" x14ac:dyDescent="0.25">
      <c r="C213" s="78"/>
      <c r="K213" s="78"/>
    </row>
    <row r="214" spans="3:11" ht="20.25" customHeight="1" x14ac:dyDescent="0.25">
      <c r="C214" s="78"/>
      <c r="K214" s="78"/>
    </row>
    <row r="215" spans="3:11" ht="20.25" customHeight="1" x14ac:dyDescent="0.25">
      <c r="C215" s="78"/>
      <c r="K215" s="78"/>
    </row>
    <row r="216" spans="3:11" ht="20.25" customHeight="1" x14ac:dyDescent="0.25">
      <c r="C216" s="78"/>
      <c r="K216" s="78"/>
    </row>
    <row r="217" spans="3:11" ht="20.25" customHeight="1" x14ac:dyDescent="0.25">
      <c r="C217" s="78"/>
      <c r="K217" s="78"/>
    </row>
    <row r="218" spans="3:11" ht="20.25" customHeight="1" x14ac:dyDescent="0.25">
      <c r="C218" s="78"/>
      <c r="K218" s="78"/>
    </row>
    <row r="219" spans="3:11" ht="20.25" customHeight="1" x14ac:dyDescent="0.25">
      <c r="C219" s="78"/>
      <c r="K219" s="78"/>
    </row>
    <row r="220" spans="3:11" ht="20.25" customHeight="1" x14ac:dyDescent="0.25">
      <c r="C220" s="78"/>
      <c r="K220" s="78"/>
    </row>
    <row r="221" spans="3:11" ht="20.25" customHeight="1" x14ac:dyDescent="0.25">
      <c r="C221" s="78"/>
      <c r="K221" s="78"/>
    </row>
    <row r="222" spans="3:11" ht="20.25" customHeight="1" x14ac:dyDescent="0.25">
      <c r="C222" s="78"/>
      <c r="K222" s="78"/>
    </row>
    <row r="223" spans="3:11" ht="20.25" customHeight="1" x14ac:dyDescent="0.25">
      <c r="C223" s="78"/>
      <c r="K223" s="78"/>
    </row>
    <row r="224" spans="3:11" ht="20.25" customHeight="1" x14ac:dyDescent="0.25">
      <c r="C224" s="78"/>
      <c r="K224" s="78"/>
    </row>
    <row r="225" spans="3:11" ht="20.25" customHeight="1" x14ac:dyDescent="0.25">
      <c r="C225" s="78"/>
      <c r="K225" s="78"/>
    </row>
    <row r="226" spans="3:11" ht="20.25" customHeight="1" x14ac:dyDescent="0.25">
      <c r="C226" s="78"/>
      <c r="K226" s="78"/>
    </row>
    <row r="227" spans="3:11" ht="20.25" customHeight="1" x14ac:dyDescent="0.25">
      <c r="C227" s="78"/>
      <c r="K227" s="78"/>
    </row>
    <row r="228" spans="3:11" ht="20.25" customHeight="1" x14ac:dyDescent="0.25">
      <c r="C228" s="78"/>
      <c r="K228" s="78"/>
    </row>
    <row r="229" spans="3:11" ht="20.25" customHeight="1" x14ac:dyDescent="0.25">
      <c r="C229" s="78"/>
      <c r="K229" s="78"/>
    </row>
    <row r="230" spans="3:11" ht="20.25" customHeight="1" x14ac:dyDescent="0.25">
      <c r="C230" s="78"/>
      <c r="K230" s="78"/>
    </row>
    <row r="231" spans="3:11" ht="20.25" customHeight="1" x14ac:dyDescent="0.25">
      <c r="C231" s="78"/>
      <c r="K231" s="78"/>
    </row>
    <row r="232" spans="3:11" ht="20.25" customHeight="1" x14ac:dyDescent="0.25">
      <c r="C232" s="78"/>
      <c r="K232" s="78"/>
    </row>
    <row r="233" spans="3:11" ht="20.25" customHeight="1" x14ac:dyDescent="0.25">
      <c r="C233" s="78"/>
      <c r="K233" s="78"/>
    </row>
    <row r="234" spans="3:11" ht="20.25" customHeight="1" x14ac:dyDescent="0.25">
      <c r="C234" s="78"/>
      <c r="K234" s="78"/>
    </row>
    <row r="235" spans="3:11" ht="20.25" customHeight="1" x14ac:dyDescent="0.25">
      <c r="C235" s="78"/>
      <c r="K235" s="78"/>
    </row>
    <row r="236" spans="3:11" ht="20.25" customHeight="1" x14ac:dyDescent="0.25">
      <c r="C236" s="78"/>
      <c r="K236" s="78"/>
    </row>
    <row r="237" spans="3:11" ht="20.25" customHeight="1" x14ac:dyDescent="0.25">
      <c r="C237" s="78"/>
      <c r="K237" s="78"/>
    </row>
    <row r="238" spans="3:11" ht="20.25" customHeight="1" x14ac:dyDescent="0.25">
      <c r="C238" s="78"/>
      <c r="K238" s="78"/>
    </row>
    <row r="239" spans="3:11" ht="20.25" customHeight="1" x14ac:dyDescent="0.25">
      <c r="C239" s="78"/>
      <c r="K239" s="78"/>
    </row>
    <row r="240" spans="3:11" ht="20.25" customHeight="1" x14ac:dyDescent="0.25">
      <c r="C240" s="78"/>
      <c r="K240" s="78"/>
    </row>
    <row r="241" spans="3:11" ht="20.25" customHeight="1" x14ac:dyDescent="0.25">
      <c r="C241" s="78"/>
      <c r="K241" s="78"/>
    </row>
    <row r="242" spans="3:11" ht="20.25" customHeight="1" x14ac:dyDescent="0.25">
      <c r="C242" s="78"/>
      <c r="K242" s="78"/>
    </row>
    <row r="243" spans="3:11" ht="20.25" customHeight="1" x14ac:dyDescent="0.25">
      <c r="C243" s="78"/>
      <c r="K243" s="78"/>
    </row>
    <row r="244" spans="3:11" ht="20.25" customHeight="1" x14ac:dyDescent="0.25">
      <c r="C244" s="78"/>
      <c r="K244" s="78"/>
    </row>
    <row r="245" spans="3:11" ht="20.25" customHeight="1" x14ac:dyDescent="0.25">
      <c r="C245" s="78"/>
      <c r="K245" s="78"/>
    </row>
    <row r="246" spans="3:11" ht="20.25" customHeight="1" x14ac:dyDescent="0.25">
      <c r="C246" s="78"/>
      <c r="K246" s="78"/>
    </row>
    <row r="247" spans="3:11" ht="20.25" customHeight="1" x14ac:dyDescent="0.25">
      <c r="C247" s="78"/>
      <c r="K247" s="78"/>
    </row>
    <row r="248" spans="3:11" ht="20.25" customHeight="1" x14ac:dyDescent="0.25">
      <c r="C248" s="78"/>
      <c r="K248" s="78"/>
    </row>
    <row r="249" spans="3:11" ht="20.25" customHeight="1" x14ac:dyDescent="0.25">
      <c r="C249" s="78"/>
      <c r="K249" s="78"/>
    </row>
    <row r="250" spans="3:11" ht="20.25" customHeight="1" x14ac:dyDescent="0.25">
      <c r="C250" s="78"/>
      <c r="K250" s="78"/>
    </row>
    <row r="251" spans="3:11" ht="20.25" customHeight="1" x14ac:dyDescent="0.25">
      <c r="C251" s="78"/>
      <c r="K251" s="78"/>
    </row>
    <row r="252" spans="3:11" ht="20.25" customHeight="1" x14ac:dyDescent="0.25">
      <c r="C252" s="78"/>
      <c r="K252" s="78"/>
    </row>
    <row r="253" spans="3:11" ht="20.25" customHeight="1" x14ac:dyDescent="0.25">
      <c r="C253" s="78"/>
      <c r="K253" s="78"/>
    </row>
    <row r="254" spans="3:11" ht="20.25" customHeight="1" x14ac:dyDescent="0.25">
      <c r="C254" s="78"/>
      <c r="K254" s="78"/>
    </row>
    <row r="255" spans="3:11" ht="20.25" customHeight="1" x14ac:dyDescent="0.25">
      <c r="C255" s="78"/>
      <c r="K255" s="78"/>
    </row>
    <row r="256" spans="3:11" ht="20.25" customHeight="1" x14ac:dyDescent="0.25">
      <c r="C256" s="78"/>
      <c r="K256" s="78"/>
    </row>
    <row r="257" spans="3:11" ht="20.25" customHeight="1" x14ac:dyDescent="0.25">
      <c r="C257" s="78"/>
      <c r="K257" s="78"/>
    </row>
    <row r="258" spans="3:11" ht="20.25" customHeight="1" x14ac:dyDescent="0.25">
      <c r="C258" s="78"/>
      <c r="K258" s="78"/>
    </row>
    <row r="259" spans="3:11" ht="20.25" customHeight="1" x14ac:dyDescent="0.25">
      <c r="C259" s="78"/>
      <c r="K259" s="78"/>
    </row>
    <row r="260" spans="3:11" ht="20.25" customHeight="1" x14ac:dyDescent="0.25">
      <c r="C260" s="78"/>
      <c r="K260" s="78"/>
    </row>
    <row r="261" spans="3:11" ht="20.25" customHeight="1" x14ac:dyDescent="0.25">
      <c r="C261" s="78"/>
      <c r="K261" s="78"/>
    </row>
    <row r="262" spans="3:11" ht="20.25" customHeight="1" x14ac:dyDescent="0.25">
      <c r="C262" s="78"/>
      <c r="K262" s="78"/>
    </row>
    <row r="263" spans="3:11" ht="20.25" customHeight="1" x14ac:dyDescent="0.25">
      <c r="C263" s="78"/>
      <c r="K263" s="78"/>
    </row>
    <row r="264" spans="3:11" ht="20.25" customHeight="1" x14ac:dyDescent="0.25">
      <c r="C264" s="78"/>
      <c r="K264" s="78"/>
    </row>
    <row r="265" spans="3:11" ht="20.25" customHeight="1" x14ac:dyDescent="0.25">
      <c r="C265" s="78"/>
      <c r="K265" s="78"/>
    </row>
    <row r="266" spans="3:11" ht="20.25" customHeight="1" x14ac:dyDescent="0.25">
      <c r="C266" s="78"/>
      <c r="K266" s="78"/>
    </row>
    <row r="267" spans="3:11" ht="20.25" customHeight="1" x14ac:dyDescent="0.25">
      <c r="C267" s="78"/>
      <c r="K267" s="78"/>
    </row>
    <row r="268" spans="3:11" ht="20.25" customHeight="1" x14ac:dyDescent="0.25">
      <c r="C268" s="78"/>
      <c r="K268" s="78"/>
    </row>
    <row r="269" spans="3:11" ht="20.25" customHeight="1" x14ac:dyDescent="0.25">
      <c r="C269" s="78"/>
      <c r="K269" s="78"/>
    </row>
    <row r="270" spans="3:11" ht="20.25" customHeight="1" x14ac:dyDescent="0.25">
      <c r="C270" s="78"/>
      <c r="K270" s="78"/>
    </row>
    <row r="271" spans="3:11" ht="20.25" customHeight="1" x14ac:dyDescent="0.25">
      <c r="C271" s="78"/>
      <c r="K271" s="78"/>
    </row>
    <row r="272" spans="3:11" ht="20.25" customHeight="1" x14ac:dyDescent="0.25">
      <c r="C272" s="78"/>
      <c r="K272" s="78"/>
    </row>
    <row r="273" spans="3:11" ht="20.25" customHeight="1" x14ac:dyDescent="0.25">
      <c r="C273" s="78"/>
      <c r="K273" s="78"/>
    </row>
    <row r="274" spans="3:11" ht="20.25" customHeight="1" x14ac:dyDescent="0.25">
      <c r="C274" s="78"/>
      <c r="K274" s="78"/>
    </row>
    <row r="275" spans="3:11" ht="20.25" customHeight="1" x14ac:dyDescent="0.25">
      <c r="C275" s="78"/>
      <c r="K275" s="78"/>
    </row>
    <row r="276" spans="3:11" ht="20.25" customHeight="1" x14ac:dyDescent="0.25">
      <c r="C276" s="78"/>
      <c r="K276" s="78"/>
    </row>
    <row r="277" spans="3:11" ht="20.25" customHeight="1" x14ac:dyDescent="0.25">
      <c r="C277" s="78"/>
      <c r="K277" s="78"/>
    </row>
    <row r="278" spans="3:11" ht="20.25" customHeight="1" x14ac:dyDescent="0.25">
      <c r="C278" s="78"/>
      <c r="K278" s="78"/>
    </row>
    <row r="279" spans="3:11" ht="20.25" customHeight="1" x14ac:dyDescent="0.25">
      <c r="C279" s="78"/>
      <c r="K279" s="78"/>
    </row>
    <row r="280" spans="3:11" ht="20.25" customHeight="1" x14ac:dyDescent="0.25">
      <c r="C280" s="78"/>
      <c r="K280" s="78"/>
    </row>
    <row r="281" spans="3:11" ht="20.25" customHeight="1" x14ac:dyDescent="0.25">
      <c r="C281" s="78"/>
      <c r="K281" s="78"/>
    </row>
    <row r="282" spans="3:11" ht="20.25" customHeight="1" x14ac:dyDescent="0.25">
      <c r="C282" s="78"/>
      <c r="K282" s="78"/>
    </row>
    <row r="283" spans="3:11" ht="20.25" customHeight="1" x14ac:dyDescent="0.25">
      <c r="C283" s="78"/>
      <c r="K283" s="78"/>
    </row>
    <row r="284" spans="3:11" ht="20.25" customHeight="1" x14ac:dyDescent="0.25">
      <c r="C284" s="78"/>
      <c r="K284" s="78"/>
    </row>
    <row r="285" spans="3:11" ht="20.25" customHeight="1" x14ac:dyDescent="0.25">
      <c r="C285" s="78"/>
      <c r="K285" s="78"/>
    </row>
    <row r="286" spans="3:11" ht="20.25" customHeight="1" x14ac:dyDescent="0.25">
      <c r="C286" s="78"/>
      <c r="K286" s="78"/>
    </row>
    <row r="287" spans="3:11" ht="20.25" customHeight="1" x14ac:dyDescent="0.25">
      <c r="C287" s="78"/>
      <c r="K287" s="78"/>
    </row>
    <row r="288" spans="3:11" ht="20.25" customHeight="1" x14ac:dyDescent="0.25">
      <c r="C288" s="78"/>
      <c r="K288" s="78"/>
    </row>
    <row r="289" spans="3:11" ht="20.25" customHeight="1" x14ac:dyDescent="0.25">
      <c r="C289" s="78"/>
      <c r="K289" s="78"/>
    </row>
    <row r="290" spans="3:11" ht="20.25" customHeight="1" x14ac:dyDescent="0.25">
      <c r="C290" s="78"/>
      <c r="K290" s="78"/>
    </row>
    <row r="291" spans="3:11" ht="20.25" customHeight="1" x14ac:dyDescent="0.25">
      <c r="C291" s="78"/>
      <c r="K291" s="78"/>
    </row>
    <row r="292" spans="3:11" ht="20.25" customHeight="1" x14ac:dyDescent="0.25">
      <c r="C292" s="78"/>
      <c r="K292" s="78"/>
    </row>
    <row r="293" spans="3:11" ht="20.25" customHeight="1" x14ac:dyDescent="0.25">
      <c r="C293" s="78"/>
      <c r="K293" s="78"/>
    </row>
    <row r="294" spans="3:11" ht="20.25" customHeight="1" x14ac:dyDescent="0.25">
      <c r="C294" s="78"/>
      <c r="K294" s="78"/>
    </row>
    <row r="295" spans="3:11" ht="20.25" customHeight="1" x14ac:dyDescent="0.25">
      <c r="C295" s="78"/>
      <c r="K295" s="78"/>
    </row>
    <row r="296" spans="3:11" ht="20.25" customHeight="1" x14ac:dyDescent="0.25">
      <c r="C296" s="78"/>
      <c r="K296" s="78"/>
    </row>
    <row r="297" spans="3:11" ht="20.25" customHeight="1" x14ac:dyDescent="0.25">
      <c r="C297" s="78"/>
      <c r="K297" s="78"/>
    </row>
    <row r="298" spans="3:11" ht="20.25" customHeight="1" x14ac:dyDescent="0.25">
      <c r="C298" s="78"/>
      <c r="K298" s="78"/>
    </row>
    <row r="299" spans="3:11" ht="20.25" customHeight="1" x14ac:dyDescent="0.25">
      <c r="C299" s="78"/>
      <c r="K299" s="78"/>
    </row>
    <row r="300" spans="3:11" ht="20.25" customHeight="1" x14ac:dyDescent="0.25">
      <c r="C300" s="78"/>
      <c r="K300" s="78"/>
    </row>
    <row r="301" spans="3:11" ht="20.25" customHeight="1" x14ac:dyDescent="0.25">
      <c r="C301" s="78"/>
      <c r="K301" s="78"/>
    </row>
    <row r="302" spans="3:11" ht="20.25" customHeight="1" x14ac:dyDescent="0.25">
      <c r="C302" s="78"/>
      <c r="K302" s="78"/>
    </row>
    <row r="303" spans="3:11" ht="20.25" customHeight="1" x14ac:dyDescent="0.25">
      <c r="C303" s="78"/>
      <c r="K303" s="78"/>
    </row>
    <row r="304" spans="3:11" ht="20.25" customHeight="1" x14ac:dyDescent="0.25">
      <c r="C304" s="78"/>
      <c r="K304" s="78"/>
    </row>
    <row r="305" spans="3:11" ht="20.25" customHeight="1" x14ac:dyDescent="0.25">
      <c r="C305" s="78"/>
      <c r="K305" s="78"/>
    </row>
    <row r="306" spans="3:11" ht="20.25" customHeight="1" x14ac:dyDescent="0.25">
      <c r="C306" s="78"/>
      <c r="K306" s="78"/>
    </row>
    <row r="307" spans="3:11" ht="20.25" customHeight="1" x14ac:dyDescent="0.25">
      <c r="C307" s="78"/>
      <c r="K307" s="78"/>
    </row>
    <row r="308" spans="3:11" ht="20.25" customHeight="1" x14ac:dyDescent="0.25">
      <c r="C308" s="78"/>
      <c r="K308" s="78"/>
    </row>
    <row r="309" spans="3:11" ht="20.25" customHeight="1" x14ac:dyDescent="0.25">
      <c r="C309" s="78"/>
      <c r="K309" s="78"/>
    </row>
    <row r="310" spans="3:11" ht="20.25" customHeight="1" x14ac:dyDescent="0.25">
      <c r="C310" s="78"/>
      <c r="K310" s="78"/>
    </row>
    <row r="311" spans="3:11" ht="20.25" customHeight="1" x14ac:dyDescent="0.25">
      <c r="C311" s="78"/>
      <c r="K311" s="78"/>
    </row>
    <row r="312" spans="3:11" ht="20.25" customHeight="1" x14ac:dyDescent="0.25">
      <c r="C312" s="78"/>
      <c r="K312" s="78"/>
    </row>
    <row r="313" spans="3:11" ht="20.25" customHeight="1" x14ac:dyDescent="0.25">
      <c r="C313" s="78"/>
      <c r="K313" s="78"/>
    </row>
    <row r="314" spans="3:11" ht="20.25" customHeight="1" x14ac:dyDescent="0.25">
      <c r="C314" s="78"/>
      <c r="K314" s="78"/>
    </row>
    <row r="315" spans="3:11" ht="20.25" customHeight="1" x14ac:dyDescent="0.25">
      <c r="C315" s="78"/>
      <c r="K315" s="78"/>
    </row>
    <row r="316" spans="3:11" ht="20.25" customHeight="1" x14ac:dyDescent="0.25">
      <c r="C316" s="78"/>
      <c r="K316" s="78"/>
    </row>
    <row r="317" spans="3:11" ht="20.25" customHeight="1" x14ac:dyDescent="0.25">
      <c r="C317" s="78"/>
      <c r="K317" s="78"/>
    </row>
    <row r="318" spans="3:11" ht="20.25" customHeight="1" x14ac:dyDescent="0.25">
      <c r="C318" s="78"/>
      <c r="K318" s="78"/>
    </row>
    <row r="319" spans="3:11" ht="20.25" customHeight="1" x14ac:dyDescent="0.25">
      <c r="C319" s="78"/>
      <c r="K319" s="78"/>
    </row>
    <row r="320" spans="3:11" ht="20.25" customHeight="1" x14ac:dyDescent="0.25">
      <c r="C320" s="78"/>
      <c r="K320" s="78"/>
    </row>
    <row r="321" spans="3:11" ht="20.25" customHeight="1" x14ac:dyDescent="0.25">
      <c r="C321" s="78"/>
      <c r="K321" s="78"/>
    </row>
    <row r="322" spans="3:11" ht="20.25" customHeight="1" x14ac:dyDescent="0.25">
      <c r="C322" s="78"/>
      <c r="K322" s="78"/>
    </row>
    <row r="323" spans="3:11" ht="20.25" customHeight="1" x14ac:dyDescent="0.25">
      <c r="C323" s="78"/>
      <c r="K323" s="78"/>
    </row>
    <row r="324" spans="3:11" ht="20.25" customHeight="1" x14ac:dyDescent="0.25">
      <c r="C324" s="78"/>
      <c r="K324" s="78"/>
    </row>
    <row r="325" spans="3:11" ht="20.25" customHeight="1" x14ac:dyDescent="0.25">
      <c r="C325" s="78"/>
      <c r="K325" s="78"/>
    </row>
    <row r="326" spans="3:11" ht="20.25" customHeight="1" x14ac:dyDescent="0.25">
      <c r="C326" s="78"/>
      <c r="K326" s="78"/>
    </row>
    <row r="327" spans="3:11" ht="20.25" customHeight="1" x14ac:dyDescent="0.25">
      <c r="C327" s="78"/>
      <c r="K327" s="78"/>
    </row>
    <row r="328" spans="3:11" ht="20.25" customHeight="1" x14ac:dyDescent="0.25">
      <c r="C328" s="78"/>
      <c r="K328" s="78"/>
    </row>
    <row r="329" spans="3:11" ht="20.25" customHeight="1" x14ac:dyDescent="0.25">
      <c r="C329" s="78"/>
      <c r="K329" s="78"/>
    </row>
    <row r="330" spans="3:11" ht="20.25" customHeight="1" x14ac:dyDescent="0.25">
      <c r="C330" s="78"/>
      <c r="K330" s="78"/>
    </row>
    <row r="331" spans="3:11" ht="20.25" customHeight="1" x14ac:dyDescent="0.25">
      <c r="C331" s="78"/>
      <c r="K331" s="78"/>
    </row>
    <row r="332" spans="3:11" ht="20.25" customHeight="1" x14ac:dyDescent="0.25">
      <c r="C332" s="78"/>
      <c r="K332" s="78"/>
    </row>
    <row r="333" spans="3:11" ht="20.25" customHeight="1" x14ac:dyDescent="0.25">
      <c r="C333" s="78"/>
      <c r="K333" s="78"/>
    </row>
    <row r="334" spans="3:11" ht="20.25" customHeight="1" x14ac:dyDescent="0.25">
      <c r="C334" s="78"/>
      <c r="K334" s="78"/>
    </row>
    <row r="335" spans="3:11" ht="20.25" customHeight="1" x14ac:dyDescent="0.25">
      <c r="C335" s="78"/>
      <c r="K335" s="78"/>
    </row>
    <row r="336" spans="3:11" ht="20.25" customHeight="1" x14ac:dyDescent="0.25">
      <c r="C336" s="78"/>
      <c r="K336" s="78"/>
    </row>
    <row r="337" spans="3:11" ht="20.25" customHeight="1" x14ac:dyDescent="0.25">
      <c r="C337" s="78"/>
      <c r="K337" s="78"/>
    </row>
    <row r="338" spans="3:11" ht="20.25" customHeight="1" x14ac:dyDescent="0.25">
      <c r="C338" s="78"/>
      <c r="K338" s="78"/>
    </row>
    <row r="339" spans="3:11" ht="20.25" customHeight="1" x14ac:dyDescent="0.25">
      <c r="C339" s="78"/>
      <c r="K339" s="78"/>
    </row>
    <row r="340" spans="3:11" ht="20.25" customHeight="1" x14ac:dyDescent="0.25">
      <c r="C340" s="78"/>
      <c r="K340" s="78"/>
    </row>
    <row r="341" spans="3:11" ht="20.25" customHeight="1" x14ac:dyDescent="0.25">
      <c r="C341" s="78"/>
      <c r="K341" s="78"/>
    </row>
    <row r="342" spans="3:11" ht="20.25" customHeight="1" x14ac:dyDescent="0.25">
      <c r="C342" s="78"/>
      <c r="K342" s="78"/>
    </row>
    <row r="343" spans="3:11" ht="20.25" customHeight="1" x14ac:dyDescent="0.25">
      <c r="C343" s="78"/>
      <c r="K343" s="78"/>
    </row>
    <row r="344" spans="3:11" ht="20.25" customHeight="1" x14ac:dyDescent="0.25">
      <c r="C344" s="78"/>
      <c r="K344" s="78"/>
    </row>
    <row r="345" spans="3:11" ht="20.25" customHeight="1" x14ac:dyDescent="0.25">
      <c r="C345" s="78"/>
      <c r="K345" s="78"/>
    </row>
    <row r="346" spans="3:11" ht="20.25" customHeight="1" x14ac:dyDescent="0.25">
      <c r="C346" s="78"/>
      <c r="K346" s="78"/>
    </row>
    <row r="347" spans="3:11" ht="20.25" customHeight="1" x14ac:dyDescent="0.25">
      <c r="C347" s="78"/>
      <c r="K347" s="78"/>
    </row>
    <row r="348" spans="3:11" ht="20.25" customHeight="1" x14ac:dyDescent="0.25">
      <c r="C348" s="78"/>
      <c r="K348" s="78"/>
    </row>
    <row r="349" spans="3:11" ht="20.25" customHeight="1" x14ac:dyDescent="0.25">
      <c r="C349" s="78"/>
      <c r="K349" s="78"/>
    </row>
    <row r="350" spans="3:11" ht="20.25" customHeight="1" x14ac:dyDescent="0.25">
      <c r="C350" s="78"/>
      <c r="K350" s="78"/>
    </row>
    <row r="351" spans="3:11" ht="20.25" customHeight="1" x14ac:dyDescent="0.25">
      <c r="C351" s="78"/>
      <c r="K351" s="78"/>
    </row>
    <row r="352" spans="3:11" ht="20.25" customHeight="1" x14ac:dyDescent="0.25">
      <c r="C352" s="78"/>
      <c r="K352" s="78"/>
    </row>
    <row r="353" spans="3:11" ht="20.25" customHeight="1" x14ac:dyDescent="0.25">
      <c r="C353" s="78"/>
      <c r="K353" s="78"/>
    </row>
    <row r="354" spans="3:11" ht="20.25" customHeight="1" x14ac:dyDescent="0.25">
      <c r="C354" s="78"/>
      <c r="K354" s="78"/>
    </row>
    <row r="355" spans="3:11" ht="20.25" customHeight="1" x14ac:dyDescent="0.25">
      <c r="C355" s="78"/>
      <c r="K355" s="78"/>
    </row>
    <row r="356" spans="3:11" ht="20.25" customHeight="1" x14ac:dyDescent="0.25">
      <c r="C356" s="78"/>
      <c r="K356" s="78"/>
    </row>
    <row r="357" spans="3:11" ht="20.25" customHeight="1" x14ac:dyDescent="0.25">
      <c r="C357" s="78"/>
      <c r="K357" s="78"/>
    </row>
    <row r="358" spans="3:11" ht="20.25" customHeight="1" x14ac:dyDescent="0.25">
      <c r="C358" s="78"/>
      <c r="K358" s="78"/>
    </row>
    <row r="359" spans="3:11" ht="20.25" customHeight="1" x14ac:dyDescent="0.25">
      <c r="C359" s="78"/>
      <c r="K359" s="78"/>
    </row>
    <row r="360" spans="3:11" ht="20.25" customHeight="1" x14ac:dyDescent="0.25">
      <c r="C360" s="78"/>
      <c r="K360" s="78"/>
    </row>
    <row r="361" spans="3:11" ht="20.25" customHeight="1" x14ac:dyDescent="0.25">
      <c r="C361" s="78"/>
      <c r="K361" s="78"/>
    </row>
    <row r="362" spans="3:11" ht="20.25" customHeight="1" x14ac:dyDescent="0.25">
      <c r="C362" s="78"/>
      <c r="K362" s="78"/>
    </row>
    <row r="363" spans="3:11" ht="20.25" customHeight="1" x14ac:dyDescent="0.25">
      <c r="C363" s="78"/>
      <c r="K363" s="78"/>
    </row>
    <row r="364" spans="3:11" ht="20.25" customHeight="1" x14ac:dyDescent="0.25">
      <c r="C364" s="78"/>
      <c r="K364" s="78"/>
    </row>
    <row r="365" spans="3:11" ht="20.25" customHeight="1" x14ac:dyDescent="0.25">
      <c r="C365" s="78"/>
      <c r="K365" s="78"/>
    </row>
    <row r="366" spans="3:11" ht="20.25" customHeight="1" x14ac:dyDescent="0.25">
      <c r="C366" s="78"/>
      <c r="K366" s="78"/>
    </row>
    <row r="367" spans="3:11" ht="20.25" customHeight="1" x14ac:dyDescent="0.25">
      <c r="C367" s="78"/>
      <c r="K367" s="78"/>
    </row>
    <row r="368" spans="3:11" ht="20.25" customHeight="1" x14ac:dyDescent="0.25">
      <c r="C368" s="78"/>
      <c r="K368" s="78"/>
    </row>
    <row r="369" spans="3:11" ht="20.25" customHeight="1" x14ac:dyDescent="0.25">
      <c r="C369" s="78"/>
      <c r="K369" s="78"/>
    </row>
    <row r="370" spans="3:11" ht="20.25" customHeight="1" x14ac:dyDescent="0.25">
      <c r="C370" s="78"/>
      <c r="K370" s="78"/>
    </row>
    <row r="371" spans="3:11" ht="20.25" customHeight="1" x14ac:dyDescent="0.25">
      <c r="C371" s="78"/>
      <c r="K371" s="78"/>
    </row>
    <row r="372" spans="3:11" ht="20.25" customHeight="1" x14ac:dyDescent="0.25">
      <c r="C372" s="78"/>
      <c r="K372" s="78"/>
    </row>
    <row r="373" spans="3:11" ht="20.25" customHeight="1" x14ac:dyDescent="0.25">
      <c r="C373" s="78"/>
      <c r="K373" s="78"/>
    </row>
    <row r="374" spans="3:11" ht="20.25" customHeight="1" x14ac:dyDescent="0.25">
      <c r="C374" s="78"/>
      <c r="K374" s="78"/>
    </row>
    <row r="375" spans="3:11" ht="20.25" customHeight="1" x14ac:dyDescent="0.25">
      <c r="C375" s="78"/>
      <c r="K375" s="78"/>
    </row>
    <row r="376" spans="3:11" ht="20.25" customHeight="1" x14ac:dyDescent="0.25">
      <c r="C376" s="78"/>
      <c r="K376" s="78"/>
    </row>
    <row r="377" spans="3:11" ht="20.25" customHeight="1" x14ac:dyDescent="0.25">
      <c r="C377" s="78"/>
      <c r="K377" s="78"/>
    </row>
    <row r="378" spans="3:11" ht="20.25" customHeight="1" x14ac:dyDescent="0.25">
      <c r="C378" s="78"/>
      <c r="K378" s="78"/>
    </row>
    <row r="379" spans="3:11" ht="20.25" customHeight="1" x14ac:dyDescent="0.25">
      <c r="C379" s="78"/>
      <c r="K379" s="78"/>
    </row>
    <row r="380" spans="3:11" ht="20.25" customHeight="1" x14ac:dyDescent="0.25">
      <c r="C380" s="78"/>
      <c r="K380" s="78"/>
    </row>
    <row r="381" spans="3:11" ht="20.25" customHeight="1" x14ac:dyDescent="0.25">
      <c r="C381" s="78"/>
      <c r="K381" s="78"/>
    </row>
    <row r="382" spans="3:11" ht="20.25" customHeight="1" x14ac:dyDescent="0.25">
      <c r="C382" s="78"/>
      <c r="K382" s="78"/>
    </row>
    <row r="383" spans="3:11" ht="20.25" customHeight="1" x14ac:dyDescent="0.25">
      <c r="C383" s="78"/>
      <c r="K383" s="78"/>
    </row>
    <row r="384" spans="3:11" ht="20.25" customHeight="1" x14ac:dyDescent="0.25">
      <c r="C384" s="78"/>
      <c r="K384" s="78"/>
    </row>
    <row r="385" spans="3:11" ht="20.25" customHeight="1" x14ac:dyDescent="0.25">
      <c r="C385" s="78"/>
      <c r="K385" s="78"/>
    </row>
    <row r="386" spans="3:11" ht="20.25" customHeight="1" x14ac:dyDescent="0.25">
      <c r="C386" s="78"/>
      <c r="K386" s="78"/>
    </row>
    <row r="387" spans="3:11" ht="20.25" customHeight="1" x14ac:dyDescent="0.25">
      <c r="C387" s="78"/>
      <c r="K387" s="78"/>
    </row>
    <row r="388" spans="3:11" ht="20.25" customHeight="1" x14ac:dyDescent="0.25">
      <c r="C388" s="78"/>
      <c r="K388" s="78"/>
    </row>
    <row r="389" spans="3:11" ht="20.25" customHeight="1" x14ac:dyDescent="0.25">
      <c r="C389" s="78"/>
      <c r="K389" s="78"/>
    </row>
    <row r="390" spans="3:11" ht="20.25" customHeight="1" x14ac:dyDescent="0.25">
      <c r="C390" s="78"/>
      <c r="K390" s="78"/>
    </row>
    <row r="391" spans="3:11" ht="20.25" customHeight="1" x14ac:dyDescent="0.25">
      <c r="C391" s="78"/>
      <c r="K391" s="78"/>
    </row>
    <row r="392" spans="3:11" ht="20.25" customHeight="1" x14ac:dyDescent="0.25">
      <c r="C392" s="78"/>
      <c r="K392" s="78"/>
    </row>
    <row r="393" spans="3:11" ht="20.25" customHeight="1" x14ac:dyDescent="0.25">
      <c r="C393" s="78"/>
      <c r="K393" s="78"/>
    </row>
    <row r="394" spans="3:11" ht="20.25" customHeight="1" x14ac:dyDescent="0.25">
      <c r="C394" s="78"/>
      <c r="K394" s="78"/>
    </row>
    <row r="395" spans="3:11" ht="20.25" customHeight="1" x14ac:dyDescent="0.25">
      <c r="C395" s="78"/>
      <c r="K395" s="78"/>
    </row>
    <row r="396" spans="3:11" ht="20.25" customHeight="1" x14ac:dyDescent="0.25">
      <c r="C396" s="78"/>
      <c r="K396" s="78"/>
    </row>
    <row r="397" spans="3:11" ht="20.25" customHeight="1" x14ac:dyDescent="0.25">
      <c r="C397" s="78"/>
      <c r="K397" s="78"/>
    </row>
    <row r="398" spans="3:11" ht="20.25" customHeight="1" x14ac:dyDescent="0.25">
      <c r="C398" s="78"/>
      <c r="K398" s="78"/>
    </row>
    <row r="399" spans="3:11" ht="20.25" customHeight="1" x14ac:dyDescent="0.25">
      <c r="C399" s="78"/>
      <c r="K399" s="78"/>
    </row>
    <row r="400" spans="3:11" ht="20.25" customHeight="1" x14ac:dyDescent="0.25">
      <c r="C400" s="78"/>
      <c r="K400" s="78"/>
    </row>
    <row r="401" spans="3:11" ht="20.25" customHeight="1" x14ac:dyDescent="0.25">
      <c r="C401" s="78"/>
      <c r="K401" s="78"/>
    </row>
    <row r="402" spans="3:11" ht="20.25" customHeight="1" x14ac:dyDescent="0.25">
      <c r="C402" s="78"/>
      <c r="K402" s="78"/>
    </row>
    <row r="403" spans="3:11" ht="20.25" customHeight="1" x14ac:dyDescent="0.25">
      <c r="C403" s="78"/>
      <c r="K403" s="78"/>
    </row>
    <row r="404" spans="3:11" ht="20.25" customHeight="1" x14ac:dyDescent="0.25">
      <c r="C404" s="78"/>
      <c r="K404" s="78"/>
    </row>
    <row r="405" spans="3:11" ht="20.25" customHeight="1" x14ac:dyDescent="0.25">
      <c r="C405" s="78"/>
      <c r="K405" s="78"/>
    </row>
    <row r="406" spans="3:11" ht="20.25" customHeight="1" x14ac:dyDescent="0.25">
      <c r="C406" s="78"/>
      <c r="K406" s="78"/>
    </row>
    <row r="407" spans="3:11" ht="20.25" customHeight="1" x14ac:dyDescent="0.25">
      <c r="C407" s="78"/>
      <c r="K407" s="78"/>
    </row>
    <row r="408" spans="3:11" ht="20.25" customHeight="1" x14ac:dyDescent="0.25">
      <c r="C408" s="78"/>
      <c r="K408" s="78"/>
    </row>
    <row r="409" spans="3:11" ht="20.25" customHeight="1" x14ac:dyDescent="0.25">
      <c r="C409" s="78"/>
      <c r="K409" s="78"/>
    </row>
    <row r="410" spans="3:11" ht="20.25" customHeight="1" x14ac:dyDescent="0.25">
      <c r="C410" s="78"/>
      <c r="K410" s="78"/>
    </row>
    <row r="411" spans="3:11" ht="20.25" customHeight="1" x14ac:dyDescent="0.25">
      <c r="C411" s="78"/>
      <c r="K411" s="78"/>
    </row>
    <row r="412" spans="3:11" ht="20.25" customHeight="1" x14ac:dyDescent="0.25">
      <c r="C412" s="78"/>
      <c r="K412" s="78"/>
    </row>
    <row r="413" spans="3:11" ht="20.25" customHeight="1" x14ac:dyDescent="0.25">
      <c r="C413" s="78"/>
      <c r="K413" s="78"/>
    </row>
    <row r="414" spans="3:11" ht="20.25" customHeight="1" x14ac:dyDescent="0.25">
      <c r="C414" s="78"/>
      <c r="K414" s="78"/>
    </row>
    <row r="415" spans="3:11" ht="20.25" customHeight="1" x14ac:dyDescent="0.25">
      <c r="C415" s="78"/>
      <c r="K415" s="78"/>
    </row>
    <row r="416" spans="3:11" ht="20.25" customHeight="1" x14ac:dyDescent="0.25">
      <c r="C416" s="78"/>
      <c r="K416" s="78"/>
    </row>
    <row r="417" spans="3:11" ht="20.25" customHeight="1" x14ac:dyDescent="0.25">
      <c r="C417" s="78"/>
      <c r="K417" s="78"/>
    </row>
    <row r="418" spans="3:11" ht="20.25" customHeight="1" x14ac:dyDescent="0.25">
      <c r="C418" s="78"/>
      <c r="K418" s="78"/>
    </row>
    <row r="419" spans="3:11" ht="20.25" customHeight="1" x14ac:dyDescent="0.25">
      <c r="C419" s="78"/>
      <c r="K419" s="78"/>
    </row>
    <row r="420" spans="3:11" ht="20.25" customHeight="1" x14ac:dyDescent="0.25">
      <c r="C420" s="78"/>
      <c r="K420" s="78"/>
    </row>
    <row r="421" spans="3:11" ht="20.25" customHeight="1" x14ac:dyDescent="0.25">
      <c r="C421" s="78"/>
      <c r="K421" s="78"/>
    </row>
    <row r="422" spans="3:11" ht="20.25" customHeight="1" x14ac:dyDescent="0.25">
      <c r="C422" s="78"/>
      <c r="K422" s="78"/>
    </row>
    <row r="423" spans="3:11" ht="20.25" customHeight="1" x14ac:dyDescent="0.25">
      <c r="C423" s="78"/>
      <c r="K423" s="78"/>
    </row>
    <row r="424" spans="3:11" ht="20.25" customHeight="1" x14ac:dyDescent="0.25">
      <c r="C424" s="78"/>
      <c r="K424" s="78"/>
    </row>
    <row r="425" spans="3:11" ht="20.25" customHeight="1" x14ac:dyDescent="0.25">
      <c r="C425" s="78"/>
      <c r="K425" s="78"/>
    </row>
    <row r="426" spans="3:11" ht="20.25" customHeight="1" x14ac:dyDescent="0.25">
      <c r="C426" s="78"/>
      <c r="K426" s="78"/>
    </row>
    <row r="427" spans="3:11" ht="20.25" customHeight="1" x14ac:dyDescent="0.25">
      <c r="C427" s="78"/>
      <c r="K427" s="78"/>
    </row>
    <row r="428" spans="3:11" ht="20.25" customHeight="1" x14ac:dyDescent="0.25">
      <c r="C428" s="78"/>
      <c r="K428" s="78"/>
    </row>
    <row r="429" spans="3:11" ht="20.25" customHeight="1" x14ac:dyDescent="0.25">
      <c r="C429" s="78"/>
      <c r="K429" s="78"/>
    </row>
    <row r="430" spans="3:11" ht="20.25" customHeight="1" x14ac:dyDescent="0.25">
      <c r="C430" s="78"/>
      <c r="K430" s="78"/>
    </row>
    <row r="431" spans="3:11" ht="20.25" customHeight="1" x14ac:dyDescent="0.25">
      <c r="C431" s="78"/>
      <c r="K431" s="78"/>
    </row>
    <row r="432" spans="3:11" ht="20.25" customHeight="1" x14ac:dyDescent="0.25">
      <c r="C432" s="78"/>
      <c r="K432" s="78"/>
    </row>
    <row r="433" spans="3:11" ht="20.25" customHeight="1" x14ac:dyDescent="0.25">
      <c r="C433" s="78"/>
      <c r="K433" s="78"/>
    </row>
    <row r="434" spans="3:11" ht="20.25" customHeight="1" x14ac:dyDescent="0.25">
      <c r="C434" s="78"/>
      <c r="K434" s="78"/>
    </row>
    <row r="435" spans="3:11" ht="20.25" customHeight="1" x14ac:dyDescent="0.25">
      <c r="C435" s="78"/>
      <c r="K435" s="78"/>
    </row>
    <row r="436" spans="3:11" ht="20.25" customHeight="1" x14ac:dyDescent="0.25">
      <c r="C436" s="78"/>
      <c r="K436" s="78"/>
    </row>
    <row r="437" spans="3:11" ht="20.25" customHeight="1" x14ac:dyDescent="0.25">
      <c r="C437" s="78"/>
      <c r="K437" s="78"/>
    </row>
    <row r="438" spans="3:11" ht="20.25" customHeight="1" x14ac:dyDescent="0.25">
      <c r="C438" s="78"/>
      <c r="K438" s="78"/>
    </row>
    <row r="439" spans="3:11" ht="20.25" customHeight="1" x14ac:dyDescent="0.25">
      <c r="C439" s="78"/>
      <c r="K439" s="78"/>
    </row>
    <row r="440" spans="3:11" ht="20.25" customHeight="1" x14ac:dyDescent="0.25">
      <c r="C440" s="78"/>
      <c r="K440" s="78"/>
    </row>
    <row r="441" spans="3:11" ht="20.25" customHeight="1" x14ac:dyDescent="0.25">
      <c r="C441" s="78"/>
      <c r="K441" s="78"/>
    </row>
    <row r="442" spans="3:11" ht="20.25" customHeight="1" x14ac:dyDescent="0.25">
      <c r="C442" s="78"/>
      <c r="K442" s="78"/>
    </row>
    <row r="443" spans="3:11" ht="20.25" customHeight="1" x14ac:dyDescent="0.25">
      <c r="C443" s="78"/>
      <c r="K443" s="78"/>
    </row>
    <row r="444" spans="3:11" ht="20.25" customHeight="1" x14ac:dyDescent="0.25">
      <c r="C444" s="78"/>
      <c r="K444" s="78"/>
    </row>
    <row r="445" spans="3:11" ht="20.25" customHeight="1" x14ac:dyDescent="0.25">
      <c r="C445" s="78"/>
      <c r="K445" s="78"/>
    </row>
    <row r="446" spans="3:11" ht="20.25" customHeight="1" x14ac:dyDescent="0.25">
      <c r="C446" s="78"/>
      <c r="K446" s="78"/>
    </row>
    <row r="447" spans="3:11" ht="20.25" customHeight="1" x14ac:dyDescent="0.25">
      <c r="C447" s="78"/>
      <c r="K447" s="78"/>
    </row>
    <row r="448" spans="3:11" ht="20.25" customHeight="1" x14ac:dyDescent="0.25">
      <c r="C448" s="78"/>
      <c r="K448" s="78"/>
    </row>
    <row r="449" spans="3:11" ht="20.25" customHeight="1" x14ac:dyDescent="0.25">
      <c r="C449" s="78"/>
      <c r="K449" s="78"/>
    </row>
    <row r="450" spans="3:11" ht="20.25" customHeight="1" x14ac:dyDescent="0.25">
      <c r="C450" s="78"/>
      <c r="K450" s="78"/>
    </row>
    <row r="451" spans="3:11" ht="20.25" customHeight="1" x14ac:dyDescent="0.25">
      <c r="C451" s="78"/>
      <c r="K451" s="78"/>
    </row>
    <row r="452" spans="3:11" ht="20.25" customHeight="1" x14ac:dyDescent="0.25">
      <c r="C452" s="78"/>
      <c r="K452" s="78"/>
    </row>
    <row r="453" spans="3:11" ht="20.25" customHeight="1" x14ac:dyDescent="0.25">
      <c r="C453" s="78"/>
      <c r="K453" s="78"/>
    </row>
    <row r="454" spans="3:11" ht="20.25" customHeight="1" x14ac:dyDescent="0.25">
      <c r="C454" s="78"/>
      <c r="K454" s="78"/>
    </row>
    <row r="455" spans="3:11" ht="20.25" customHeight="1" x14ac:dyDescent="0.25">
      <c r="C455" s="78"/>
      <c r="K455" s="78"/>
    </row>
    <row r="456" spans="3:11" ht="20.25" customHeight="1" x14ac:dyDescent="0.25">
      <c r="C456" s="78"/>
      <c r="K456" s="78"/>
    </row>
    <row r="457" spans="3:11" ht="20.25" customHeight="1" x14ac:dyDescent="0.25">
      <c r="C457" s="78"/>
      <c r="K457" s="78"/>
    </row>
    <row r="458" spans="3:11" ht="20.25" customHeight="1" x14ac:dyDescent="0.25">
      <c r="C458" s="78"/>
      <c r="K458" s="78"/>
    </row>
    <row r="459" spans="3:11" ht="20.25" customHeight="1" x14ac:dyDescent="0.25">
      <c r="C459" s="78"/>
      <c r="K459" s="78"/>
    </row>
    <row r="460" spans="3:11" ht="20.25" customHeight="1" x14ac:dyDescent="0.25">
      <c r="C460" s="78"/>
      <c r="K460" s="78"/>
    </row>
    <row r="461" spans="3:11" ht="20.25" customHeight="1" x14ac:dyDescent="0.25">
      <c r="C461" s="78"/>
      <c r="K461" s="78"/>
    </row>
    <row r="462" spans="3:11" ht="20.25" customHeight="1" x14ac:dyDescent="0.25">
      <c r="C462" s="78"/>
      <c r="K462" s="78"/>
    </row>
    <row r="463" spans="3:11" ht="20.25" customHeight="1" x14ac:dyDescent="0.25">
      <c r="C463" s="78"/>
      <c r="K463" s="78"/>
    </row>
    <row r="464" spans="3:11" ht="20.25" customHeight="1" x14ac:dyDescent="0.25">
      <c r="C464" s="78"/>
      <c r="K464" s="78"/>
    </row>
    <row r="465" spans="3:11" ht="20.25" customHeight="1" x14ac:dyDescent="0.25">
      <c r="C465" s="78"/>
      <c r="K465" s="78"/>
    </row>
    <row r="466" spans="3:11" ht="20.25" customHeight="1" x14ac:dyDescent="0.25">
      <c r="C466" s="78"/>
      <c r="K466" s="78"/>
    </row>
    <row r="467" spans="3:11" ht="20.25" customHeight="1" x14ac:dyDescent="0.25">
      <c r="C467" s="78"/>
      <c r="K467" s="78"/>
    </row>
    <row r="468" spans="3:11" ht="20.25" customHeight="1" x14ac:dyDescent="0.25">
      <c r="C468" s="78"/>
      <c r="K468" s="78"/>
    </row>
    <row r="469" spans="3:11" ht="20.25" customHeight="1" x14ac:dyDescent="0.25">
      <c r="C469" s="78"/>
      <c r="K469" s="78"/>
    </row>
    <row r="470" spans="3:11" ht="20.25" customHeight="1" x14ac:dyDescent="0.25">
      <c r="C470" s="78"/>
      <c r="K470" s="78"/>
    </row>
    <row r="471" spans="3:11" ht="20.25" customHeight="1" x14ac:dyDescent="0.25">
      <c r="C471" s="78"/>
      <c r="K471" s="78"/>
    </row>
    <row r="472" spans="3:11" ht="20.25" customHeight="1" x14ac:dyDescent="0.25">
      <c r="C472" s="78"/>
      <c r="K472" s="78"/>
    </row>
    <row r="473" spans="3:11" ht="20.25" customHeight="1" x14ac:dyDescent="0.25">
      <c r="C473" s="78"/>
      <c r="K473" s="78"/>
    </row>
    <row r="474" spans="3:11" ht="20.25" customHeight="1" x14ac:dyDescent="0.25">
      <c r="C474" s="78"/>
      <c r="K474" s="78"/>
    </row>
    <row r="475" spans="3:11" ht="20.25" customHeight="1" x14ac:dyDescent="0.25">
      <c r="C475" s="78"/>
      <c r="K475" s="78"/>
    </row>
    <row r="476" spans="3:11" ht="20.25" customHeight="1" x14ac:dyDescent="0.25">
      <c r="C476" s="78"/>
      <c r="K476" s="78"/>
    </row>
    <row r="477" spans="3:11" ht="20.25" customHeight="1" x14ac:dyDescent="0.25">
      <c r="C477" s="78"/>
      <c r="K477" s="78"/>
    </row>
    <row r="478" spans="3:11" ht="20.25" customHeight="1" x14ac:dyDescent="0.25">
      <c r="C478" s="78"/>
      <c r="K478" s="78"/>
    </row>
    <row r="479" spans="3:11" ht="20.25" customHeight="1" x14ac:dyDescent="0.25">
      <c r="C479" s="78"/>
      <c r="K479" s="78"/>
    </row>
    <row r="480" spans="3:11" ht="20.25" customHeight="1" x14ac:dyDescent="0.25">
      <c r="C480" s="78"/>
      <c r="K480" s="78"/>
    </row>
    <row r="481" spans="3:11" ht="20.25" customHeight="1" x14ac:dyDescent="0.25">
      <c r="C481" s="78"/>
      <c r="K481" s="78"/>
    </row>
    <row r="482" spans="3:11" ht="20.25" customHeight="1" x14ac:dyDescent="0.25">
      <c r="C482" s="78"/>
      <c r="K482" s="78"/>
    </row>
    <row r="483" spans="3:11" ht="20.25" customHeight="1" x14ac:dyDescent="0.25">
      <c r="C483" s="78"/>
      <c r="K483" s="78"/>
    </row>
    <row r="484" spans="3:11" ht="20.25" customHeight="1" x14ac:dyDescent="0.25">
      <c r="C484" s="78"/>
      <c r="K484" s="78"/>
    </row>
  </sheetData>
  <mergeCells count="5">
    <mergeCell ref="A25:BA25"/>
    <mergeCell ref="A50:BA50"/>
    <mergeCell ref="A75:BA75"/>
    <mergeCell ref="A101:BA101"/>
    <mergeCell ref="A127:BA127"/>
  </mergeCells>
  <pageMargins left="1.3" right="0.71" top="1.98" bottom="1.1200000000000001" header="0.76" footer="0.5"/>
  <pageSetup orientation="portrait" r:id="rId1"/>
  <headerFooter alignWithMargins="0">
    <oddHeader>&amp;C&amp;"Arial,Bold"&amp;14&amp;F
STATE SALARY SCHEDULE FOR CERTIFICATED
TEACHERS AND PRINCIPALS&amp;12
&amp;"Arial,Bold Italic"&amp;10(2021-22 + Increase noted below)</oddHeader>
    <oddFooter>&amp;L&amp;9&amp;F&amp;R&amp;9&amp;D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 &amp; P</vt:lpstr>
      <vt:lpstr>'T &amp; P'!Print_Titles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Amelia Floyd</cp:lastModifiedBy>
  <dcterms:created xsi:type="dcterms:W3CDTF">2022-09-14T18:02:37Z</dcterms:created>
  <dcterms:modified xsi:type="dcterms:W3CDTF">2022-09-14T19:30:48Z</dcterms:modified>
</cp:coreProperties>
</file>