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ca18879.NET\Documents\Diff Pay\2022-23 salary schedules\"/>
    </mc:Choice>
  </mc:AlternateContent>
  <xr:revisionPtr revIDLastSave="0" documentId="8_{DB460F5E-E8D5-4DE9-AFFD-448919723F69}" xr6:coauthVersionLast="47" xr6:coauthVersionMax="47" xr10:uidLastSave="{00000000-0000-0000-0000-000000000000}"/>
  <bookViews>
    <workbookView xWindow="3465" yWindow="3465" windowWidth="28800" windowHeight="15435" activeTab="6" xr2:uid="{00000000-000D-0000-FFFF-FFFF00000000}"/>
  </bookViews>
  <sheets>
    <sheet name="20.21" sheetId="3" r:id="rId1"/>
    <sheet name="21.22b" sheetId="4" r:id="rId2"/>
    <sheet name="21.22" sheetId="5" r:id="rId3"/>
    <sheet name="19.20" sheetId="1" r:id="rId4"/>
    <sheet name="SYS" sheetId="2" r:id="rId5"/>
    <sheet name="21.22 final" sheetId="6" r:id="rId6"/>
    <sheet name="22.23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8" i="6" l="1"/>
  <c r="O18" i="6"/>
  <c r="P18" i="6"/>
  <c r="Q18" i="6"/>
  <c r="R18" i="6"/>
  <c r="N19" i="6"/>
  <c r="O19" i="6"/>
  <c r="P19" i="6"/>
  <c r="Q19" i="6"/>
  <c r="R19" i="6"/>
  <c r="N20" i="6"/>
  <c r="O20" i="6"/>
  <c r="P20" i="6"/>
  <c r="Q20" i="6"/>
  <c r="R20" i="6"/>
  <c r="N21" i="6"/>
  <c r="O21" i="6"/>
  <c r="P21" i="6"/>
  <c r="Q21" i="6"/>
  <c r="R21" i="6"/>
  <c r="N22" i="6"/>
  <c r="O22" i="6"/>
  <c r="P22" i="6"/>
  <c r="Q22" i="6"/>
  <c r="R22" i="6"/>
  <c r="N23" i="6"/>
  <c r="O23" i="6"/>
  <c r="P23" i="6"/>
  <c r="Q23" i="6"/>
  <c r="R23" i="6"/>
  <c r="N24" i="6"/>
  <c r="O24" i="6"/>
  <c r="P24" i="6"/>
  <c r="Q24" i="6"/>
  <c r="R24" i="6"/>
  <c r="N25" i="6"/>
  <c r="O25" i="6"/>
  <c r="P25" i="6"/>
  <c r="Q25" i="6"/>
  <c r="R25" i="6"/>
  <c r="N26" i="6"/>
  <c r="O26" i="6"/>
  <c r="P26" i="6"/>
  <c r="Q26" i="6"/>
  <c r="R26" i="6"/>
  <c r="N27" i="6"/>
  <c r="O27" i="6"/>
  <c r="P27" i="6"/>
  <c r="Q27" i="6"/>
  <c r="R27" i="6"/>
  <c r="N28" i="6"/>
  <c r="O28" i="6"/>
  <c r="P28" i="6"/>
  <c r="Q28" i="6"/>
  <c r="R28" i="6"/>
  <c r="N29" i="6"/>
  <c r="O29" i="6"/>
  <c r="P29" i="6"/>
  <c r="Q29" i="6"/>
  <c r="R29" i="6"/>
  <c r="N30" i="6"/>
  <c r="O30" i="6"/>
  <c r="P30" i="6"/>
  <c r="Q30" i="6"/>
  <c r="R30" i="6"/>
  <c r="N31" i="6"/>
  <c r="O31" i="6"/>
  <c r="P31" i="6"/>
  <c r="Q31" i="6"/>
  <c r="R31" i="6"/>
  <c r="N32" i="6"/>
  <c r="O32" i="6"/>
  <c r="P32" i="6"/>
  <c r="Q32" i="6"/>
  <c r="R32" i="6"/>
  <c r="N13" i="6"/>
  <c r="O13" i="6"/>
  <c r="P13" i="6"/>
  <c r="Q13" i="6"/>
  <c r="R13" i="6"/>
  <c r="N14" i="6"/>
  <c r="O14" i="6"/>
  <c r="P14" i="6"/>
  <c r="Q14" i="6"/>
  <c r="R14" i="6"/>
  <c r="N15" i="6"/>
  <c r="O15" i="6"/>
  <c r="P15" i="6"/>
  <c r="Q15" i="6"/>
  <c r="R15" i="6"/>
  <c r="N16" i="6"/>
  <c r="O16" i="6"/>
  <c r="P16" i="6"/>
  <c r="Q16" i="6"/>
  <c r="R16" i="6"/>
  <c r="N17" i="6"/>
  <c r="O17" i="6"/>
  <c r="P17" i="6"/>
  <c r="Q17" i="6"/>
  <c r="R17" i="6"/>
  <c r="N3" i="6"/>
  <c r="O3" i="6"/>
  <c r="Q3" i="6"/>
  <c r="R3" i="6"/>
  <c r="N4" i="6"/>
  <c r="O4" i="6"/>
  <c r="Q4" i="6"/>
  <c r="R4" i="6"/>
  <c r="N5" i="6"/>
  <c r="O5" i="6"/>
  <c r="Q5" i="6"/>
  <c r="R5" i="6"/>
  <c r="N6" i="6"/>
  <c r="O6" i="6"/>
  <c r="Q6" i="6"/>
  <c r="R6" i="6"/>
  <c r="N7" i="6"/>
  <c r="O7" i="6"/>
  <c r="Q7" i="6"/>
  <c r="R7" i="6"/>
  <c r="N8" i="6"/>
  <c r="O8" i="6"/>
  <c r="Q8" i="6"/>
  <c r="R8" i="6"/>
  <c r="N9" i="6"/>
  <c r="O9" i="6"/>
  <c r="Q9" i="6"/>
  <c r="R9" i="6"/>
  <c r="N10" i="6"/>
  <c r="O10" i="6"/>
  <c r="P10" i="6"/>
  <c r="Q10" i="6"/>
  <c r="R10" i="6"/>
  <c r="N11" i="6"/>
  <c r="O11" i="6"/>
  <c r="P11" i="6"/>
  <c r="Q11" i="6"/>
  <c r="R11" i="6"/>
  <c r="N12" i="6"/>
  <c r="O12" i="6"/>
  <c r="P12" i="6"/>
  <c r="Q12" i="6"/>
  <c r="R12" i="6"/>
  <c r="O2" i="6"/>
  <c r="Q2" i="6"/>
  <c r="R2" i="6"/>
  <c r="N2" i="6"/>
  <c r="J3" i="5" l="1"/>
  <c r="K3" i="5"/>
  <c r="L3" i="5"/>
  <c r="M3" i="5"/>
  <c r="N3" i="5"/>
  <c r="J4" i="5"/>
  <c r="K4" i="5"/>
  <c r="L4" i="5"/>
  <c r="M4" i="5"/>
  <c r="N4" i="5"/>
  <c r="J5" i="5"/>
  <c r="K5" i="5"/>
  <c r="L5" i="5"/>
  <c r="M5" i="5"/>
  <c r="N5" i="5"/>
  <c r="J6" i="5"/>
  <c r="K6" i="5"/>
  <c r="L6" i="5"/>
  <c r="M6" i="5"/>
  <c r="N6" i="5"/>
  <c r="J7" i="5"/>
  <c r="K7" i="5"/>
  <c r="L7" i="5"/>
  <c r="M7" i="5"/>
  <c r="N7" i="5"/>
  <c r="J8" i="5"/>
  <c r="K8" i="5"/>
  <c r="L8" i="5"/>
  <c r="M8" i="5"/>
  <c r="N8" i="5"/>
  <c r="J9" i="5"/>
  <c r="K9" i="5"/>
  <c r="L9" i="5"/>
  <c r="M9" i="5"/>
  <c r="N9" i="5"/>
  <c r="J10" i="5"/>
  <c r="K10" i="5"/>
  <c r="L10" i="5"/>
  <c r="M10" i="5"/>
  <c r="N10" i="5"/>
  <c r="J11" i="5"/>
  <c r="K11" i="5"/>
  <c r="L11" i="5"/>
  <c r="M11" i="5"/>
  <c r="N11" i="5"/>
  <c r="J12" i="5"/>
  <c r="K12" i="5"/>
  <c r="L12" i="5"/>
  <c r="M12" i="5"/>
  <c r="N12" i="5"/>
  <c r="J13" i="5"/>
  <c r="K13" i="5"/>
  <c r="L13" i="5"/>
  <c r="M13" i="5"/>
  <c r="N13" i="5"/>
  <c r="J14" i="5"/>
  <c r="K14" i="5"/>
  <c r="L14" i="5"/>
  <c r="M14" i="5"/>
  <c r="N14" i="5"/>
  <c r="J15" i="5"/>
  <c r="K15" i="5"/>
  <c r="L15" i="5"/>
  <c r="M15" i="5"/>
  <c r="N15" i="5"/>
  <c r="J16" i="5"/>
  <c r="K16" i="5"/>
  <c r="L16" i="5"/>
  <c r="M16" i="5"/>
  <c r="N16" i="5"/>
  <c r="J17" i="5"/>
  <c r="K17" i="5"/>
  <c r="L17" i="5"/>
  <c r="M17" i="5"/>
  <c r="N17" i="5"/>
  <c r="J18" i="5"/>
  <c r="K18" i="5"/>
  <c r="L18" i="5"/>
  <c r="M18" i="5"/>
  <c r="N18" i="5"/>
  <c r="J19" i="5"/>
  <c r="K19" i="5"/>
  <c r="L19" i="5"/>
  <c r="M19" i="5"/>
  <c r="N19" i="5"/>
  <c r="J20" i="5"/>
  <c r="K20" i="5"/>
  <c r="L20" i="5"/>
  <c r="M20" i="5"/>
  <c r="N20" i="5"/>
  <c r="J21" i="5"/>
  <c r="K21" i="5"/>
  <c r="L21" i="5"/>
  <c r="M21" i="5"/>
  <c r="N21" i="5"/>
  <c r="J22" i="5"/>
  <c r="K22" i="5"/>
  <c r="L22" i="5"/>
  <c r="M22" i="5"/>
  <c r="N22" i="5"/>
  <c r="J23" i="5"/>
  <c r="K23" i="5"/>
  <c r="L23" i="5"/>
  <c r="M23" i="5"/>
  <c r="N23" i="5"/>
  <c r="J24" i="5"/>
  <c r="K24" i="5"/>
  <c r="L24" i="5"/>
  <c r="M24" i="5"/>
  <c r="N24" i="5"/>
  <c r="J25" i="5"/>
  <c r="K25" i="5"/>
  <c r="L25" i="5"/>
  <c r="M25" i="5"/>
  <c r="N25" i="5"/>
  <c r="J26" i="5"/>
  <c r="K26" i="5"/>
  <c r="L26" i="5"/>
  <c r="M26" i="5"/>
  <c r="N26" i="5"/>
  <c r="J27" i="5"/>
  <c r="K27" i="5"/>
  <c r="L27" i="5"/>
  <c r="M27" i="5"/>
  <c r="N27" i="5"/>
  <c r="J28" i="5"/>
  <c r="K28" i="5"/>
  <c r="L28" i="5"/>
  <c r="M28" i="5"/>
  <c r="N28" i="5"/>
  <c r="J29" i="5"/>
  <c r="K29" i="5"/>
  <c r="L29" i="5"/>
  <c r="M29" i="5"/>
  <c r="N29" i="5"/>
  <c r="J30" i="5"/>
  <c r="K30" i="5"/>
  <c r="L30" i="5"/>
  <c r="M30" i="5"/>
  <c r="N30" i="5"/>
  <c r="J31" i="5"/>
  <c r="K31" i="5"/>
  <c r="L31" i="5"/>
  <c r="M31" i="5"/>
  <c r="N31" i="5"/>
  <c r="J32" i="5"/>
  <c r="K32" i="5"/>
  <c r="L32" i="5"/>
  <c r="M32" i="5"/>
  <c r="N32" i="5"/>
  <c r="K2" i="5"/>
  <c r="L2" i="5"/>
  <c r="M2" i="5"/>
  <c r="N2" i="5"/>
  <c r="J2" i="5"/>
  <c r="P3" i="5"/>
  <c r="Q3" i="5"/>
  <c r="R3" i="5"/>
  <c r="S3" i="5"/>
  <c r="P4" i="5"/>
  <c r="Q4" i="5"/>
  <c r="R4" i="5"/>
  <c r="S4" i="5"/>
  <c r="P5" i="5"/>
  <c r="Q5" i="5"/>
  <c r="R5" i="5"/>
  <c r="S5" i="5"/>
  <c r="P6" i="5"/>
  <c r="Q6" i="5"/>
  <c r="R6" i="5"/>
  <c r="S6" i="5"/>
  <c r="P7" i="5"/>
  <c r="Q7" i="5"/>
  <c r="R7" i="5"/>
  <c r="S7" i="5"/>
  <c r="P8" i="5"/>
  <c r="Q8" i="5"/>
  <c r="R8" i="5"/>
  <c r="S8" i="5"/>
  <c r="P9" i="5"/>
  <c r="Q9" i="5"/>
  <c r="R9" i="5"/>
  <c r="S9" i="5"/>
  <c r="P10" i="5"/>
  <c r="Q10" i="5"/>
  <c r="R10" i="5"/>
  <c r="S10" i="5"/>
  <c r="P11" i="5"/>
  <c r="Q11" i="5"/>
  <c r="R11" i="5"/>
  <c r="S11" i="5"/>
  <c r="P12" i="5"/>
  <c r="Q12" i="5"/>
  <c r="R12" i="5"/>
  <c r="S12" i="5"/>
  <c r="P13" i="5"/>
  <c r="Q13" i="5"/>
  <c r="R13" i="5"/>
  <c r="S13" i="5"/>
  <c r="P14" i="5"/>
  <c r="Q14" i="5"/>
  <c r="R14" i="5"/>
  <c r="S14" i="5"/>
  <c r="P15" i="5"/>
  <c r="Q15" i="5"/>
  <c r="R15" i="5"/>
  <c r="S15" i="5"/>
  <c r="P16" i="5"/>
  <c r="Q16" i="5"/>
  <c r="R16" i="5"/>
  <c r="S16" i="5"/>
  <c r="P17" i="5"/>
  <c r="Q17" i="5"/>
  <c r="R17" i="5"/>
  <c r="S17" i="5"/>
  <c r="P18" i="5"/>
  <c r="Q18" i="5"/>
  <c r="R18" i="5"/>
  <c r="S18" i="5"/>
  <c r="P19" i="5"/>
  <c r="Q19" i="5"/>
  <c r="R19" i="5"/>
  <c r="S19" i="5"/>
  <c r="P20" i="5"/>
  <c r="Q20" i="5"/>
  <c r="R20" i="5"/>
  <c r="S20" i="5"/>
  <c r="P21" i="5"/>
  <c r="Q21" i="5"/>
  <c r="R21" i="5"/>
  <c r="S21" i="5"/>
  <c r="P22" i="5"/>
  <c r="Q22" i="5"/>
  <c r="R22" i="5"/>
  <c r="S22" i="5"/>
  <c r="P23" i="5"/>
  <c r="Q23" i="5"/>
  <c r="R23" i="5"/>
  <c r="S23" i="5"/>
  <c r="P24" i="5"/>
  <c r="Q24" i="5"/>
  <c r="R24" i="5"/>
  <c r="S24" i="5"/>
  <c r="P25" i="5"/>
  <c r="Q25" i="5"/>
  <c r="R25" i="5"/>
  <c r="S25" i="5"/>
  <c r="P26" i="5"/>
  <c r="Q26" i="5"/>
  <c r="R26" i="5"/>
  <c r="S26" i="5"/>
  <c r="P27" i="5"/>
  <c r="Q27" i="5"/>
  <c r="R27" i="5"/>
  <c r="S27" i="5"/>
  <c r="P28" i="5"/>
  <c r="Q28" i="5"/>
  <c r="R28" i="5"/>
  <c r="S28" i="5"/>
  <c r="P29" i="5"/>
  <c r="Q29" i="5"/>
  <c r="R29" i="5"/>
  <c r="S29" i="5"/>
  <c r="P30" i="5"/>
  <c r="Q30" i="5"/>
  <c r="R30" i="5"/>
  <c r="S30" i="5"/>
  <c r="P31" i="5"/>
  <c r="Q31" i="5"/>
  <c r="R31" i="5"/>
  <c r="S31" i="5"/>
  <c r="P32" i="5"/>
  <c r="Q32" i="5"/>
  <c r="R32" i="5"/>
  <c r="S32" i="5"/>
  <c r="P2" i="5"/>
  <c r="Q2" i="5"/>
  <c r="R2" i="5"/>
  <c r="S2" i="5"/>
  <c r="Q8" i="4"/>
  <c r="E3" i="4" l="1"/>
  <c r="X3" i="4" s="1"/>
  <c r="F3" i="4"/>
  <c r="Y3" i="4" s="1"/>
  <c r="E4" i="4"/>
  <c r="X4" i="4" s="1"/>
  <c r="F4" i="4"/>
  <c r="Y4" i="4" s="1"/>
  <c r="E5" i="4"/>
  <c r="X5" i="4" s="1"/>
  <c r="F5" i="4"/>
  <c r="Y5" i="4" s="1"/>
  <c r="E6" i="4"/>
  <c r="X6" i="4" s="1"/>
  <c r="F6" i="4"/>
  <c r="Y6" i="4" s="1"/>
  <c r="E7" i="4"/>
  <c r="X7" i="4" s="1"/>
  <c r="F7" i="4"/>
  <c r="Y7" i="4" s="1"/>
  <c r="E8" i="4"/>
  <c r="X8" i="4" s="1"/>
  <c r="F8" i="4"/>
  <c r="Y8" i="4" s="1"/>
  <c r="E9" i="4"/>
  <c r="X9" i="4" s="1"/>
  <c r="F9" i="4"/>
  <c r="Y9" i="4" s="1"/>
  <c r="E10" i="4"/>
  <c r="X10" i="4" s="1"/>
  <c r="F10" i="4"/>
  <c r="Y10" i="4" s="1"/>
  <c r="E11" i="4"/>
  <c r="X11" i="4" s="1"/>
  <c r="F11" i="4"/>
  <c r="Y11" i="4" s="1"/>
  <c r="E12" i="4"/>
  <c r="X12" i="4" s="1"/>
  <c r="F12" i="4"/>
  <c r="Y12" i="4" s="1"/>
  <c r="E13" i="4"/>
  <c r="X13" i="4" s="1"/>
  <c r="F13" i="4"/>
  <c r="Y13" i="4" s="1"/>
  <c r="E14" i="4"/>
  <c r="X14" i="4" s="1"/>
  <c r="F14" i="4"/>
  <c r="Y14" i="4" s="1"/>
  <c r="E15" i="4"/>
  <c r="X15" i="4" s="1"/>
  <c r="F15" i="4"/>
  <c r="Y15" i="4" s="1"/>
  <c r="E16" i="4"/>
  <c r="X16" i="4" s="1"/>
  <c r="F16" i="4"/>
  <c r="Y16" i="4" s="1"/>
  <c r="E17" i="4"/>
  <c r="X17" i="4" s="1"/>
  <c r="F17" i="4"/>
  <c r="Y17" i="4" s="1"/>
  <c r="E18" i="4"/>
  <c r="X18" i="4" s="1"/>
  <c r="F18" i="4"/>
  <c r="Y18" i="4" s="1"/>
  <c r="E19" i="4"/>
  <c r="X19" i="4" s="1"/>
  <c r="F19" i="4"/>
  <c r="Y19" i="4" s="1"/>
  <c r="E20" i="4"/>
  <c r="X20" i="4" s="1"/>
  <c r="F20" i="4"/>
  <c r="Y20" i="4" s="1"/>
  <c r="E21" i="4"/>
  <c r="X21" i="4" s="1"/>
  <c r="F21" i="4"/>
  <c r="Y21" i="4" s="1"/>
  <c r="E22" i="4"/>
  <c r="X22" i="4" s="1"/>
  <c r="F22" i="4"/>
  <c r="Y22" i="4" s="1"/>
  <c r="E23" i="4"/>
  <c r="X23" i="4" s="1"/>
  <c r="F23" i="4"/>
  <c r="Y23" i="4" s="1"/>
  <c r="E24" i="4"/>
  <c r="X24" i="4" s="1"/>
  <c r="F24" i="4"/>
  <c r="Y24" i="4" s="1"/>
  <c r="E25" i="4"/>
  <c r="X25" i="4" s="1"/>
  <c r="F25" i="4"/>
  <c r="Y25" i="4" s="1"/>
  <c r="E26" i="4"/>
  <c r="X26" i="4" s="1"/>
  <c r="F26" i="4"/>
  <c r="Y26" i="4" s="1"/>
  <c r="E27" i="4"/>
  <c r="X27" i="4" s="1"/>
  <c r="F27" i="4"/>
  <c r="Y27" i="4" s="1"/>
  <c r="E28" i="4"/>
  <c r="X28" i="4" s="1"/>
  <c r="F28" i="4"/>
  <c r="Y28" i="4" s="1"/>
  <c r="E29" i="4"/>
  <c r="X29" i="4" s="1"/>
  <c r="F29" i="4"/>
  <c r="Y29" i="4" s="1"/>
  <c r="E30" i="4"/>
  <c r="X30" i="4" s="1"/>
  <c r="F30" i="4"/>
  <c r="Y30" i="4" s="1"/>
  <c r="E31" i="4"/>
  <c r="X31" i="4" s="1"/>
  <c r="F31" i="4"/>
  <c r="Y31" i="4" s="1"/>
  <c r="E32" i="4"/>
  <c r="X32" i="4" s="1"/>
  <c r="F32" i="4"/>
  <c r="Y32" i="4" s="1"/>
  <c r="F2" i="4"/>
  <c r="Y2" i="4" s="1"/>
  <c r="E2" i="4"/>
  <c r="X2" i="4" s="1"/>
  <c r="B3" i="4"/>
  <c r="V3" i="4" s="1"/>
  <c r="C3" i="4"/>
  <c r="W3" i="4" s="1"/>
  <c r="B4" i="4"/>
  <c r="V4" i="4" s="1"/>
  <c r="C4" i="4"/>
  <c r="W4" i="4" s="1"/>
  <c r="B5" i="4"/>
  <c r="V5" i="4" s="1"/>
  <c r="C5" i="4"/>
  <c r="W5" i="4" s="1"/>
  <c r="B6" i="4"/>
  <c r="V6" i="4" s="1"/>
  <c r="C6" i="4"/>
  <c r="W6" i="4" s="1"/>
  <c r="B7" i="4"/>
  <c r="V7" i="4" s="1"/>
  <c r="C7" i="4"/>
  <c r="W7" i="4" s="1"/>
  <c r="B8" i="4"/>
  <c r="V8" i="4" s="1"/>
  <c r="B9" i="4"/>
  <c r="V9" i="4" s="1"/>
  <c r="C9" i="4"/>
  <c r="W9" i="4" s="1"/>
  <c r="B10" i="4"/>
  <c r="V10" i="4" s="1"/>
  <c r="C10" i="4"/>
  <c r="W10" i="4" s="1"/>
  <c r="B11" i="4"/>
  <c r="V11" i="4" s="1"/>
  <c r="C11" i="4"/>
  <c r="W11" i="4" s="1"/>
  <c r="B12" i="4"/>
  <c r="V12" i="4" s="1"/>
  <c r="C12" i="4"/>
  <c r="W12" i="4" s="1"/>
  <c r="B13" i="4"/>
  <c r="V13" i="4" s="1"/>
  <c r="C13" i="4"/>
  <c r="W13" i="4" s="1"/>
  <c r="B14" i="4"/>
  <c r="V14" i="4" s="1"/>
  <c r="C14" i="4"/>
  <c r="W14" i="4" s="1"/>
  <c r="B15" i="4"/>
  <c r="V15" i="4" s="1"/>
  <c r="C15" i="4"/>
  <c r="W15" i="4" s="1"/>
  <c r="B16" i="4"/>
  <c r="V16" i="4" s="1"/>
  <c r="C16" i="4"/>
  <c r="W16" i="4" s="1"/>
  <c r="B17" i="4"/>
  <c r="V17" i="4" s="1"/>
  <c r="C17" i="4"/>
  <c r="W17" i="4" s="1"/>
  <c r="B18" i="4"/>
  <c r="V18" i="4" s="1"/>
  <c r="C18" i="4"/>
  <c r="W18" i="4" s="1"/>
  <c r="B19" i="4"/>
  <c r="V19" i="4" s="1"/>
  <c r="C19" i="4"/>
  <c r="W19" i="4" s="1"/>
  <c r="B20" i="4"/>
  <c r="V20" i="4" s="1"/>
  <c r="C20" i="4"/>
  <c r="W20" i="4" s="1"/>
  <c r="B21" i="4"/>
  <c r="V21" i="4" s="1"/>
  <c r="C21" i="4"/>
  <c r="W21" i="4" s="1"/>
  <c r="B22" i="4"/>
  <c r="V22" i="4" s="1"/>
  <c r="C22" i="4"/>
  <c r="W22" i="4" s="1"/>
  <c r="B23" i="4"/>
  <c r="V23" i="4" s="1"/>
  <c r="C23" i="4"/>
  <c r="W23" i="4" s="1"/>
  <c r="B24" i="4"/>
  <c r="V24" i="4" s="1"/>
  <c r="C24" i="4"/>
  <c r="W24" i="4" s="1"/>
  <c r="B25" i="4"/>
  <c r="V25" i="4" s="1"/>
  <c r="C25" i="4"/>
  <c r="W25" i="4" s="1"/>
  <c r="B26" i="4"/>
  <c r="V26" i="4" s="1"/>
  <c r="C26" i="4"/>
  <c r="W26" i="4" s="1"/>
  <c r="B27" i="4"/>
  <c r="V27" i="4" s="1"/>
  <c r="C27" i="4"/>
  <c r="W27" i="4" s="1"/>
  <c r="B28" i="4"/>
  <c r="V28" i="4" s="1"/>
  <c r="C28" i="4"/>
  <c r="W28" i="4" s="1"/>
  <c r="B29" i="4"/>
  <c r="V29" i="4" s="1"/>
  <c r="C29" i="4"/>
  <c r="W29" i="4" s="1"/>
  <c r="B30" i="4"/>
  <c r="V30" i="4" s="1"/>
  <c r="C30" i="4"/>
  <c r="W30" i="4" s="1"/>
  <c r="B31" i="4"/>
  <c r="V31" i="4" s="1"/>
  <c r="C31" i="4"/>
  <c r="W31" i="4" s="1"/>
  <c r="B32" i="4"/>
  <c r="V32" i="4" s="1"/>
  <c r="C32" i="4"/>
  <c r="W32" i="4" s="1"/>
  <c r="C2" i="4"/>
  <c r="W2" i="4" s="1"/>
  <c r="B2" i="4"/>
  <c r="V2" i="4" s="1"/>
  <c r="C8" i="4"/>
  <c r="W8" i="4" s="1"/>
  <c r="L8" i="3"/>
  <c r="H3" i="1"/>
  <c r="I3" i="1"/>
  <c r="J3" i="1"/>
  <c r="H4" i="1"/>
  <c r="I4" i="1"/>
  <c r="J4" i="1"/>
  <c r="H5" i="1"/>
  <c r="I5" i="1"/>
  <c r="J5" i="1"/>
  <c r="H6" i="1"/>
  <c r="I6" i="1"/>
  <c r="J6" i="1"/>
  <c r="H7" i="1"/>
  <c r="I7" i="1"/>
  <c r="J7" i="1"/>
  <c r="H8" i="1"/>
  <c r="I8" i="1"/>
  <c r="J8" i="1"/>
  <c r="H9" i="1"/>
  <c r="I9" i="1"/>
  <c r="J9" i="1"/>
  <c r="H10" i="1"/>
  <c r="I10" i="1"/>
  <c r="J10" i="1"/>
  <c r="H11" i="1"/>
  <c r="I11" i="1"/>
  <c r="J11" i="1"/>
  <c r="H12" i="1"/>
  <c r="I12" i="1"/>
  <c r="J12" i="1"/>
  <c r="H13" i="1"/>
  <c r="I13" i="1"/>
  <c r="J13" i="1"/>
  <c r="H14" i="1"/>
  <c r="I14" i="1"/>
  <c r="J14" i="1"/>
  <c r="H15" i="1"/>
  <c r="I15" i="1"/>
  <c r="J15" i="1"/>
  <c r="H16" i="1"/>
  <c r="I16" i="1"/>
  <c r="J16" i="1"/>
  <c r="H17" i="1"/>
  <c r="I17" i="1"/>
  <c r="J17" i="1"/>
  <c r="H18" i="1"/>
  <c r="I18" i="1"/>
  <c r="J18" i="1"/>
  <c r="H19" i="1"/>
  <c r="I19" i="1"/>
  <c r="J19" i="1"/>
  <c r="H20" i="1"/>
  <c r="I20" i="1"/>
  <c r="J20" i="1"/>
  <c r="H21" i="1"/>
  <c r="I21" i="1"/>
  <c r="J21" i="1"/>
  <c r="H22" i="1"/>
  <c r="I22" i="1"/>
  <c r="J22" i="1"/>
  <c r="H23" i="1"/>
  <c r="I23" i="1"/>
  <c r="J23" i="1"/>
  <c r="H24" i="1"/>
  <c r="I24" i="1"/>
  <c r="J24" i="1"/>
  <c r="H25" i="1"/>
  <c r="I25" i="1"/>
  <c r="J25" i="1"/>
  <c r="H26" i="1"/>
  <c r="I26" i="1"/>
  <c r="J26" i="1"/>
  <c r="H27" i="1"/>
  <c r="I27" i="1"/>
  <c r="J27" i="1"/>
  <c r="H28" i="1"/>
  <c r="I28" i="1"/>
  <c r="J28" i="1"/>
  <c r="H29" i="1"/>
  <c r="I29" i="1"/>
  <c r="J29" i="1"/>
  <c r="H30" i="1"/>
  <c r="I30" i="1"/>
  <c r="J30" i="1"/>
  <c r="H31" i="1"/>
  <c r="I31" i="1"/>
  <c r="J31" i="1"/>
  <c r="H32" i="1"/>
  <c r="I32" i="1"/>
  <c r="J32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" i="1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" i="3"/>
  <c r="E32" i="3" l="1"/>
  <c r="E31" i="3"/>
  <c r="E30" i="3"/>
  <c r="E29" i="3"/>
  <c r="F31" i="3"/>
  <c r="F30" i="3"/>
  <c r="F29" i="3"/>
  <c r="F28" i="3"/>
  <c r="F27" i="3"/>
  <c r="F26" i="3"/>
  <c r="F25" i="3"/>
  <c r="F24" i="3"/>
  <c r="F23" i="3"/>
  <c r="F22" i="3"/>
  <c r="F16" i="3"/>
  <c r="F21" i="3"/>
  <c r="F20" i="3"/>
  <c r="F19" i="3"/>
  <c r="F18" i="3"/>
  <c r="F17" i="3"/>
  <c r="F15" i="3"/>
  <c r="F14" i="3"/>
  <c r="F13" i="3"/>
  <c r="F11" i="3"/>
  <c r="F10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S3" i="3" l="1"/>
  <c r="T3" i="3"/>
  <c r="U3" i="3"/>
  <c r="V3" i="3"/>
  <c r="S4" i="3"/>
  <c r="T4" i="3"/>
  <c r="U4" i="3"/>
  <c r="V4" i="3"/>
  <c r="S5" i="3"/>
  <c r="T5" i="3"/>
  <c r="U5" i="3"/>
  <c r="V5" i="3"/>
  <c r="S6" i="3"/>
  <c r="T6" i="3"/>
  <c r="U6" i="3"/>
  <c r="V6" i="3"/>
  <c r="S7" i="3"/>
  <c r="T7" i="3"/>
  <c r="U7" i="3"/>
  <c r="V7" i="3"/>
  <c r="S8" i="3"/>
  <c r="T8" i="3"/>
  <c r="U8" i="3"/>
  <c r="V8" i="3"/>
  <c r="S9" i="3"/>
  <c r="T9" i="3"/>
  <c r="U9" i="3"/>
  <c r="V9" i="3"/>
  <c r="S10" i="3"/>
  <c r="T10" i="3"/>
  <c r="U10" i="3"/>
  <c r="V10" i="3"/>
  <c r="S11" i="3"/>
  <c r="T11" i="3"/>
  <c r="U11" i="3"/>
  <c r="V11" i="3"/>
  <c r="S12" i="3"/>
  <c r="T12" i="3"/>
  <c r="U12" i="3"/>
  <c r="V12" i="3"/>
  <c r="S13" i="3"/>
  <c r="T13" i="3"/>
  <c r="U13" i="3"/>
  <c r="V13" i="3"/>
  <c r="S14" i="3"/>
  <c r="T14" i="3"/>
  <c r="U14" i="3"/>
  <c r="V14" i="3"/>
  <c r="S15" i="3"/>
  <c r="T15" i="3"/>
  <c r="U15" i="3"/>
  <c r="V15" i="3"/>
  <c r="S16" i="3"/>
  <c r="T16" i="3"/>
  <c r="U16" i="3"/>
  <c r="V16" i="3"/>
  <c r="S17" i="3"/>
  <c r="T17" i="3"/>
  <c r="U17" i="3"/>
  <c r="V17" i="3"/>
  <c r="S18" i="3"/>
  <c r="T18" i="3"/>
  <c r="U18" i="3"/>
  <c r="V18" i="3"/>
  <c r="S19" i="3"/>
  <c r="T19" i="3"/>
  <c r="U19" i="3"/>
  <c r="V19" i="3"/>
  <c r="S20" i="3"/>
  <c r="T20" i="3"/>
  <c r="U20" i="3"/>
  <c r="V20" i="3"/>
  <c r="S21" i="3"/>
  <c r="T21" i="3"/>
  <c r="U21" i="3"/>
  <c r="V21" i="3"/>
  <c r="S22" i="3"/>
  <c r="T22" i="3"/>
  <c r="U22" i="3"/>
  <c r="V22" i="3"/>
  <c r="S23" i="3"/>
  <c r="T23" i="3"/>
  <c r="U23" i="3"/>
  <c r="V23" i="3"/>
  <c r="S24" i="3"/>
  <c r="T24" i="3"/>
  <c r="U24" i="3"/>
  <c r="V24" i="3"/>
  <c r="S25" i="3"/>
  <c r="T25" i="3"/>
  <c r="U25" i="3"/>
  <c r="V25" i="3"/>
  <c r="S26" i="3"/>
  <c r="T26" i="3"/>
  <c r="U26" i="3"/>
  <c r="V26" i="3"/>
  <c r="S27" i="3"/>
  <c r="T27" i="3"/>
  <c r="U27" i="3"/>
  <c r="V27" i="3"/>
  <c r="S28" i="3"/>
  <c r="T28" i="3"/>
  <c r="U28" i="3"/>
  <c r="V28" i="3"/>
  <c r="S29" i="3"/>
  <c r="T29" i="3"/>
  <c r="U29" i="3"/>
  <c r="V29" i="3"/>
  <c r="S30" i="3"/>
  <c r="T30" i="3"/>
  <c r="U30" i="3"/>
  <c r="V30" i="3"/>
  <c r="S31" i="3"/>
  <c r="T31" i="3"/>
  <c r="U31" i="3"/>
  <c r="V31" i="3"/>
  <c r="S32" i="3"/>
  <c r="T32" i="3"/>
  <c r="U32" i="3"/>
  <c r="V32" i="3"/>
  <c r="V2" i="3"/>
  <c r="U2" i="3"/>
  <c r="T2" i="3"/>
  <c r="T33" i="3" s="1"/>
  <c r="S2" i="3"/>
  <c r="S33" i="3" l="1"/>
  <c r="U33" i="3"/>
  <c r="V33" i="3"/>
  <c r="L3" i="1"/>
  <c r="S3" i="1" s="1"/>
  <c r="M3" i="1"/>
  <c r="T3" i="1" s="1"/>
  <c r="N3" i="1"/>
  <c r="U3" i="1" s="1"/>
  <c r="O3" i="1"/>
  <c r="V3" i="1" s="1"/>
  <c r="P3" i="1"/>
  <c r="W3" i="1" s="1"/>
  <c r="L4" i="1"/>
  <c r="S4" i="1" s="1"/>
  <c r="M4" i="1"/>
  <c r="T4" i="1" s="1"/>
  <c r="N4" i="1"/>
  <c r="U4" i="1" s="1"/>
  <c r="O4" i="1"/>
  <c r="V4" i="1" s="1"/>
  <c r="P4" i="1"/>
  <c r="W4" i="1" s="1"/>
  <c r="L5" i="1"/>
  <c r="S5" i="1" s="1"/>
  <c r="M5" i="1"/>
  <c r="T5" i="1" s="1"/>
  <c r="N5" i="1"/>
  <c r="U5" i="1" s="1"/>
  <c r="O5" i="1"/>
  <c r="V5" i="1" s="1"/>
  <c r="P5" i="1"/>
  <c r="W5" i="1" s="1"/>
  <c r="L6" i="1"/>
  <c r="S6" i="1" s="1"/>
  <c r="M6" i="1"/>
  <c r="T6" i="1" s="1"/>
  <c r="N6" i="1"/>
  <c r="U6" i="1" s="1"/>
  <c r="O6" i="1"/>
  <c r="V6" i="1" s="1"/>
  <c r="P6" i="1"/>
  <c r="W6" i="1" s="1"/>
  <c r="L7" i="1"/>
  <c r="S7" i="1" s="1"/>
  <c r="M7" i="1"/>
  <c r="T7" i="1" s="1"/>
  <c r="N7" i="1"/>
  <c r="U7" i="1" s="1"/>
  <c r="O7" i="1"/>
  <c r="V7" i="1" s="1"/>
  <c r="P7" i="1"/>
  <c r="W7" i="1" s="1"/>
  <c r="L8" i="1"/>
  <c r="S8" i="1" s="1"/>
  <c r="M8" i="1"/>
  <c r="T8" i="1" s="1"/>
  <c r="N8" i="1"/>
  <c r="U8" i="1" s="1"/>
  <c r="O8" i="1"/>
  <c r="V8" i="1" s="1"/>
  <c r="P8" i="1"/>
  <c r="W8" i="1" s="1"/>
  <c r="L9" i="1"/>
  <c r="S9" i="1" s="1"/>
  <c r="M9" i="1"/>
  <c r="T9" i="1" s="1"/>
  <c r="N9" i="1"/>
  <c r="U9" i="1" s="1"/>
  <c r="O9" i="1"/>
  <c r="V9" i="1" s="1"/>
  <c r="P9" i="1"/>
  <c r="W9" i="1" s="1"/>
  <c r="L10" i="1"/>
  <c r="S10" i="1" s="1"/>
  <c r="M10" i="1"/>
  <c r="T10" i="1" s="1"/>
  <c r="N10" i="1"/>
  <c r="U10" i="1" s="1"/>
  <c r="O10" i="1"/>
  <c r="V10" i="1" s="1"/>
  <c r="P10" i="1"/>
  <c r="W10" i="1" s="1"/>
  <c r="L11" i="1"/>
  <c r="S11" i="1" s="1"/>
  <c r="M11" i="1"/>
  <c r="T11" i="1" s="1"/>
  <c r="N11" i="1"/>
  <c r="U11" i="1" s="1"/>
  <c r="O11" i="1"/>
  <c r="V11" i="1" s="1"/>
  <c r="P11" i="1"/>
  <c r="W11" i="1" s="1"/>
  <c r="L12" i="1"/>
  <c r="S12" i="1" s="1"/>
  <c r="M12" i="1"/>
  <c r="T12" i="1" s="1"/>
  <c r="N12" i="1"/>
  <c r="U12" i="1" s="1"/>
  <c r="O12" i="1"/>
  <c r="V12" i="1" s="1"/>
  <c r="P12" i="1"/>
  <c r="W12" i="1" s="1"/>
  <c r="L13" i="1"/>
  <c r="S13" i="1" s="1"/>
  <c r="M13" i="1"/>
  <c r="T13" i="1" s="1"/>
  <c r="N13" i="1"/>
  <c r="U13" i="1" s="1"/>
  <c r="O13" i="1"/>
  <c r="V13" i="1" s="1"/>
  <c r="P13" i="1"/>
  <c r="W13" i="1" s="1"/>
  <c r="L14" i="1"/>
  <c r="S14" i="1" s="1"/>
  <c r="M14" i="1"/>
  <c r="T14" i="1" s="1"/>
  <c r="N14" i="1"/>
  <c r="U14" i="1" s="1"/>
  <c r="O14" i="1"/>
  <c r="V14" i="1" s="1"/>
  <c r="P14" i="1"/>
  <c r="W14" i="1" s="1"/>
  <c r="L15" i="1"/>
  <c r="S15" i="1" s="1"/>
  <c r="M15" i="1"/>
  <c r="T15" i="1" s="1"/>
  <c r="N15" i="1"/>
  <c r="U15" i="1" s="1"/>
  <c r="O15" i="1"/>
  <c r="V15" i="1" s="1"/>
  <c r="P15" i="1"/>
  <c r="W15" i="1" s="1"/>
  <c r="L16" i="1"/>
  <c r="S16" i="1" s="1"/>
  <c r="M16" i="1"/>
  <c r="T16" i="1" s="1"/>
  <c r="N16" i="1"/>
  <c r="U16" i="1" s="1"/>
  <c r="O16" i="1"/>
  <c r="V16" i="1" s="1"/>
  <c r="P16" i="1"/>
  <c r="W16" i="1" s="1"/>
  <c r="L17" i="1"/>
  <c r="S17" i="1" s="1"/>
  <c r="M17" i="1"/>
  <c r="T17" i="1" s="1"/>
  <c r="N17" i="1"/>
  <c r="U17" i="1" s="1"/>
  <c r="O17" i="1"/>
  <c r="V17" i="1" s="1"/>
  <c r="P17" i="1"/>
  <c r="W17" i="1" s="1"/>
  <c r="L18" i="1"/>
  <c r="S18" i="1" s="1"/>
  <c r="M18" i="1"/>
  <c r="T18" i="1" s="1"/>
  <c r="N18" i="1"/>
  <c r="U18" i="1" s="1"/>
  <c r="O18" i="1"/>
  <c r="V18" i="1" s="1"/>
  <c r="P18" i="1"/>
  <c r="W18" i="1" s="1"/>
  <c r="L19" i="1"/>
  <c r="S19" i="1" s="1"/>
  <c r="M19" i="1"/>
  <c r="T19" i="1" s="1"/>
  <c r="N19" i="1"/>
  <c r="U19" i="1" s="1"/>
  <c r="O19" i="1"/>
  <c r="V19" i="1" s="1"/>
  <c r="P19" i="1"/>
  <c r="W19" i="1" s="1"/>
  <c r="L20" i="1"/>
  <c r="S20" i="1" s="1"/>
  <c r="M20" i="1"/>
  <c r="T20" i="1" s="1"/>
  <c r="N20" i="1"/>
  <c r="U20" i="1" s="1"/>
  <c r="O20" i="1"/>
  <c r="V20" i="1" s="1"/>
  <c r="P20" i="1"/>
  <c r="W20" i="1" s="1"/>
  <c r="L21" i="1"/>
  <c r="S21" i="1" s="1"/>
  <c r="M21" i="1"/>
  <c r="T21" i="1" s="1"/>
  <c r="N21" i="1"/>
  <c r="U21" i="1" s="1"/>
  <c r="O21" i="1"/>
  <c r="V21" i="1" s="1"/>
  <c r="P21" i="1"/>
  <c r="W21" i="1" s="1"/>
  <c r="L22" i="1"/>
  <c r="S22" i="1" s="1"/>
  <c r="M22" i="1"/>
  <c r="T22" i="1" s="1"/>
  <c r="N22" i="1"/>
  <c r="U22" i="1" s="1"/>
  <c r="O22" i="1"/>
  <c r="V22" i="1" s="1"/>
  <c r="P22" i="1"/>
  <c r="W22" i="1" s="1"/>
  <c r="L23" i="1"/>
  <c r="S23" i="1" s="1"/>
  <c r="M23" i="1"/>
  <c r="T23" i="1" s="1"/>
  <c r="N23" i="1"/>
  <c r="U23" i="1" s="1"/>
  <c r="O23" i="1"/>
  <c r="V23" i="1" s="1"/>
  <c r="P23" i="1"/>
  <c r="W23" i="1" s="1"/>
  <c r="L24" i="1"/>
  <c r="S24" i="1" s="1"/>
  <c r="M24" i="1"/>
  <c r="T24" i="1" s="1"/>
  <c r="N24" i="1"/>
  <c r="U24" i="1" s="1"/>
  <c r="O24" i="1"/>
  <c r="V24" i="1" s="1"/>
  <c r="P24" i="1"/>
  <c r="W24" i="1" s="1"/>
  <c r="L25" i="1"/>
  <c r="S25" i="1" s="1"/>
  <c r="M25" i="1"/>
  <c r="T25" i="1" s="1"/>
  <c r="N25" i="1"/>
  <c r="U25" i="1" s="1"/>
  <c r="O25" i="1"/>
  <c r="V25" i="1" s="1"/>
  <c r="P25" i="1"/>
  <c r="W25" i="1" s="1"/>
  <c r="L26" i="1"/>
  <c r="S26" i="1" s="1"/>
  <c r="M26" i="1"/>
  <c r="T26" i="1" s="1"/>
  <c r="N26" i="1"/>
  <c r="U26" i="1" s="1"/>
  <c r="O26" i="1"/>
  <c r="V26" i="1" s="1"/>
  <c r="P26" i="1"/>
  <c r="W26" i="1" s="1"/>
  <c r="L27" i="1"/>
  <c r="S27" i="1" s="1"/>
  <c r="M27" i="1"/>
  <c r="T27" i="1" s="1"/>
  <c r="N27" i="1"/>
  <c r="U27" i="1" s="1"/>
  <c r="O27" i="1"/>
  <c r="V27" i="1" s="1"/>
  <c r="P27" i="1"/>
  <c r="W27" i="1" s="1"/>
  <c r="L28" i="1"/>
  <c r="S28" i="1" s="1"/>
  <c r="M28" i="1"/>
  <c r="T28" i="1" s="1"/>
  <c r="N28" i="1"/>
  <c r="U28" i="1" s="1"/>
  <c r="O28" i="1"/>
  <c r="V28" i="1" s="1"/>
  <c r="P28" i="1"/>
  <c r="W28" i="1" s="1"/>
  <c r="L29" i="1"/>
  <c r="S29" i="1" s="1"/>
  <c r="M29" i="1"/>
  <c r="T29" i="1" s="1"/>
  <c r="N29" i="1"/>
  <c r="U29" i="1" s="1"/>
  <c r="O29" i="1"/>
  <c r="V29" i="1" s="1"/>
  <c r="P29" i="1"/>
  <c r="W29" i="1" s="1"/>
  <c r="L30" i="1"/>
  <c r="S30" i="1" s="1"/>
  <c r="M30" i="1"/>
  <c r="T30" i="1" s="1"/>
  <c r="N30" i="1"/>
  <c r="U30" i="1" s="1"/>
  <c r="O30" i="1"/>
  <c r="V30" i="1" s="1"/>
  <c r="P30" i="1"/>
  <c r="W30" i="1" s="1"/>
  <c r="L31" i="1"/>
  <c r="S31" i="1" s="1"/>
  <c r="M31" i="1"/>
  <c r="T31" i="1" s="1"/>
  <c r="N31" i="1"/>
  <c r="U31" i="1" s="1"/>
  <c r="O31" i="1"/>
  <c r="V31" i="1" s="1"/>
  <c r="P31" i="1"/>
  <c r="W31" i="1" s="1"/>
  <c r="L32" i="1"/>
  <c r="S32" i="1" s="1"/>
  <c r="M32" i="1"/>
  <c r="T32" i="1" s="1"/>
  <c r="N32" i="1"/>
  <c r="U32" i="1" s="1"/>
  <c r="O32" i="1"/>
  <c r="V32" i="1" s="1"/>
  <c r="P32" i="1"/>
  <c r="W32" i="1" s="1"/>
  <c r="M2" i="1"/>
  <c r="T2" i="1" s="1"/>
  <c r="N2" i="1"/>
  <c r="U2" i="1" s="1"/>
  <c r="O2" i="1"/>
  <c r="V2" i="1" s="1"/>
  <c r="P2" i="1"/>
  <c r="W2" i="1" s="1"/>
  <c r="L2" i="1"/>
  <c r="S2" i="1" s="1"/>
</calcChain>
</file>

<file path=xl/sharedStrings.xml><?xml version="1.0" encoding="utf-8"?>
<sst xmlns="http://schemas.openxmlformats.org/spreadsheetml/2006/main" count="73" uniqueCount="9">
  <si>
    <t>EXP</t>
  </si>
  <si>
    <t>BS</t>
  </si>
  <si>
    <t>MA</t>
  </si>
  <si>
    <t>MA+</t>
  </si>
  <si>
    <t>EDS</t>
  </si>
  <si>
    <t>DR</t>
  </si>
  <si>
    <t>change</t>
  </si>
  <si>
    <t>ma + 36</t>
  </si>
  <si>
    <t>* MA+ only for grandfathered employees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</si>
</sst>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.00_);[Red]\(0.00\)"/>
  </numFmts>
  <fonts count="11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Times New Roman"/>
      <family val="1"/>
    </font>
    <font>
      <sz val="14"/>
      <color theme="5" tint="-0.249977111117893"/>
      <name val="Times New Roman"/>
      <family val="1"/>
    </font>
    <font>
      <sz val="14"/>
      <color theme="5" tint="-0.249977111117893"/>
      <name val="Calibri"/>
      <family val="2"/>
      <scheme val="minor"/>
    </font>
    <font>
      <sz val="14"/>
      <color rgb="FFFF0000"/>
      <name val="Times New Roman"/>
      <family val="1"/>
    </font>
    <font>
      <strike/>
      <sz val="14"/>
      <color theme="1"/>
      <name val="Times New Roman"/>
      <family val="1"/>
    </font>
    <font>
      <sz val="14"/>
      <name val="Times New Roman"/>
      <family val="1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2" fillId="0" borderId="0" xfId="0" applyFont="1"/>
    <xf numFmtId="0" fontId="2" fillId="2" borderId="0" xfId="0" applyFont="1" applyFill="1"/>
    <xf numFmtId="0" fontId="3" fillId="2" borderId="0" xfId="0" applyFont="1" applyFill="1"/>
    <xf numFmtId="0" fontId="3" fillId="0" borderId="0" xfId="0" applyFont="1"/>
    <xf numFmtId="0" fontId="4" fillId="0" borderId="0" xfId="0" applyFont="1"/>
    <xf numFmtId="164" fontId="0" fillId="0" borderId="0" xfId="0" applyNumberFormat="1"/>
    <xf numFmtId="0" fontId="5" fillId="2" borderId="0" xfId="0" applyFont="1" applyFill="1"/>
    <xf numFmtId="0" fontId="5" fillId="0" borderId="0" xfId="0" applyFont="1"/>
    <xf numFmtId="44" fontId="0" fillId="0" borderId="0" xfId="0" applyNumberFormat="1"/>
    <xf numFmtId="0" fontId="6" fillId="2" borderId="0" xfId="0" applyFont="1" applyFill="1"/>
    <xf numFmtId="0" fontId="6" fillId="0" borderId="0" xfId="0" applyFont="1"/>
    <xf numFmtId="0" fontId="7" fillId="2" borderId="0" xfId="0" applyFont="1" applyFill="1"/>
    <xf numFmtId="0" fontId="7" fillId="0" borderId="0" xfId="0" applyFont="1"/>
    <xf numFmtId="0" fontId="7" fillId="0" borderId="0" xfId="0" applyFont="1" applyFill="1"/>
    <xf numFmtId="0" fontId="8" fillId="0" borderId="0" xfId="0" applyFont="1"/>
    <xf numFmtId="0" fontId="8" fillId="0" borderId="0" xfId="0" applyFont="1" applyFill="1"/>
    <xf numFmtId="0" fontId="2" fillId="3" borderId="0" xfId="0" applyFont="1" applyFill="1"/>
    <xf numFmtId="0" fontId="9" fillId="0" borderId="0" xfId="0" applyFont="1"/>
    <xf numFmtId="0" fontId="6" fillId="3" borderId="0" xfId="0" applyFont="1" applyFill="1"/>
    <xf numFmtId="0" fontId="0" fillId="0" borderId="0" xfId="0" quotePrefix="1"/>
    <xf numFmtId="0" fontId="5" fillId="3" borderId="0" xfId="0" applyFont="1" applyFill="1"/>
    <xf numFmtId="0" fontId="10" fillId="0" borderId="0" xfId="0" applyFont="1"/>
    <xf numFmtId="0" fontId="2" fillId="4" borderId="0" xfId="0" applyFont="1" applyFill="1"/>
    <xf numFmtId="0" fontId="6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33"/>
  <sheetViews>
    <sheetView workbookViewId="0">
      <selection activeCell="L1" sqref="L1:M1"/>
    </sheetView>
  </sheetViews>
  <sheetFormatPr defaultRowHeight="18.75" x14ac:dyDescent="0.3"/>
  <cols>
    <col min="10" max="14" width="9.140625" style="1"/>
    <col min="17" max="17" width="9.7109375" bestFit="1" customWidth="1"/>
    <col min="19" max="19" width="12.28515625" style="7" bestFit="1" customWidth="1"/>
    <col min="20" max="22" width="11.5703125" style="7" bestFit="1" customWidth="1"/>
  </cols>
  <sheetData>
    <row r="1" spans="1:22" x14ac:dyDescent="0.3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J1" s="8" t="s">
        <v>0</v>
      </c>
      <c r="K1" s="8" t="s">
        <v>1</v>
      </c>
      <c r="L1" s="8" t="s">
        <v>2</v>
      </c>
      <c r="M1" s="8" t="s">
        <v>4</v>
      </c>
      <c r="N1" s="8" t="s">
        <v>5</v>
      </c>
      <c r="S1" s="7" t="s">
        <v>6</v>
      </c>
    </row>
    <row r="2" spans="1:22" x14ac:dyDescent="0.3">
      <c r="A2" s="12">
        <v>0</v>
      </c>
      <c r="B2" s="12">
        <v>40044</v>
      </c>
      <c r="C2" s="12">
        <v>42540</v>
      </c>
      <c r="D2" s="12">
        <v>44292</v>
      </c>
      <c r="E2" s="12">
        <v>46536</v>
      </c>
      <c r="F2" s="12">
        <v>51036</v>
      </c>
      <c r="J2" s="9">
        <v>0</v>
      </c>
      <c r="K2" s="9">
        <v>39072</v>
      </c>
      <c r="L2" s="9">
        <v>41568</v>
      </c>
      <c r="M2" s="9">
        <v>45564</v>
      </c>
      <c r="N2" s="9">
        <v>50064</v>
      </c>
      <c r="S2" s="7">
        <f>B2-K2</f>
        <v>972</v>
      </c>
      <c r="T2" s="7">
        <f>C2-L2</f>
        <v>972</v>
      </c>
      <c r="U2" s="7">
        <f>E2-M2</f>
        <v>972</v>
      </c>
      <c r="V2" s="7">
        <f>F2-N2</f>
        <v>972</v>
      </c>
    </row>
    <row r="3" spans="1:22" x14ac:dyDescent="0.3">
      <c r="A3" s="12">
        <v>1</v>
      </c>
      <c r="B3" s="12">
        <v>40440</v>
      </c>
      <c r="C3" s="12">
        <v>42936</v>
      </c>
      <c r="D3" s="12">
        <v>44688</v>
      </c>
      <c r="E3" s="12">
        <v>46944</v>
      </c>
      <c r="F3" s="12">
        <v>51444</v>
      </c>
      <c r="J3" s="9">
        <v>1</v>
      </c>
      <c r="K3" s="9">
        <v>39759</v>
      </c>
      <c r="L3" s="9">
        <v>42765</v>
      </c>
      <c r="M3" s="9">
        <v>46097</v>
      </c>
      <c r="N3" s="9">
        <v>50472</v>
      </c>
      <c r="P3">
        <f>B3-K2</f>
        <v>1368</v>
      </c>
      <c r="Q3">
        <f>C3-L2</f>
        <v>1368</v>
      </c>
      <c r="S3" s="7">
        <f t="shared" ref="S3:S32" si="0">B3-K3</f>
        <v>681</v>
      </c>
      <c r="T3" s="7">
        <f t="shared" ref="T3:T32" si="1">C3-L3</f>
        <v>171</v>
      </c>
      <c r="U3" s="7">
        <f t="shared" ref="U3:U32" si="2">E3-M3</f>
        <v>847</v>
      </c>
      <c r="V3" s="7">
        <f t="shared" ref="V3:V32" si="3">F3-N3</f>
        <v>972</v>
      </c>
    </row>
    <row r="4" spans="1:22" x14ac:dyDescent="0.3">
      <c r="A4" s="12">
        <v>2</v>
      </c>
      <c r="B4" s="12">
        <v>40836</v>
      </c>
      <c r="C4" s="12">
        <v>43344</v>
      </c>
      <c r="D4" s="12">
        <v>45084</v>
      </c>
      <c r="E4" s="12">
        <v>47340</v>
      </c>
      <c r="F4" s="12">
        <v>51840</v>
      </c>
      <c r="J4" s="9">
        <v>2</v>
      </c>
      <c r="K4" s="9">
        <v>40032</v>
      </c>
      <c r="L4" s="9">
        <v>43084</v>
      </c>
      <c r="M4" s="9">
        <v>46515</v>
      </c>
      <c r="N4" s="9">
        <v>50868</v>
      </c>
      <c r="P4">
        <f t="shared" ref="P4:P32" si="4">B4-K3</f>
        <v>1077</v>
      </c>
      <c r="Q4">
        <f t="shared" ref="Q4:Q32" si="5">C4-L3</f>
        <v>579</v>
      </c>
      <c r="S4" s="7">
        <f t="shared" si="0"/>
        <v>804</v>
      </c>
      <c r="T4" s="7">
        <f t="shared" si="1"/>
        <v>260</v>
      </c>
      <c r="U4" s="7">
        <f t="shared" si="2"/>
        <v>825</v>
      </c>
      <c r="V4" s="7">
        <f t="shared" si="3"/>
        <v>972</v>
      </c>
    </row>
    <row r="5" spans="1:22" x14ac:dyDescent="0.3">
      <c r="A5" s="12">
        <v>3</v>
      </c>
      <c r="B5" s="12">
        <v>41244</v>
      </c>
      <c r="C5" s="12">
        <v>43740</v>
      </c>
      <c r="D5" s="12">
        <v>45492</v>
      </c>
      <c r="E5" s="12">
        <v>47736</v>
      </c>
      <c r="F5" s="12">
        <v>52236</v>
      </c>
      <c r="J5" s="9">
        <v>3</v>
      </c>
      <c r="K5" s="9">
        <v>40349</v>
      </c>
      <c r="L5" s="9">
        <v>43451</v>
      </c>
      <c r="M5" s="9">
        <v>46996</v>
      </c>
      <c r="N5" s="9">
        <v>51264</v>
      </c>
      <c r="P5">
        <f t="shared" si="4"/>
        <v>1212</v>
      </c>
      <c r="Q5">
        <f t="shared" si="5"/>
        <v>656</v>
      </c>
      <c r="S5" s="7">
        <f t="shared" si="0"/>
        <v>895</v>
      </c>
      <c r="T5" s="7">
        <f t="shared" si="1"/>
        <v>289</v>
      </c>
      <c r="U5" s="7">
        <f t="shared" si="2"/>
        <v>740</v>
      </c>
      <c r="V5" s="7">
        <f t="shared" si="3"/>
        <v>972</v>
      </c>
    </row>
    <row r="6" spans="1:22" x14ac:dyDescent="0.3">
      <c r="A6" s="12">
        <v>4</v>
      </c>
      <c r="B6" s="12">
        <v>41640</v>
      </c>
      <c r="C6" s="12">
        <v>44136</v>
      </c>
      <c r="D6" s="12">
        <v>45888</v>
      </c>
      <c r="E6" s="12">
        <v>48144</v>
      </c>
      <c r="F6" s="12">
        <v>52644</v>
      </c>
      <c r="J6" s="9">
        <v>4</v>
      </c>
      <c r="K6" s="9">
        <v>40918</v>
      </c>
      <c r="L6" s="9">
        <v>44134</v>
      </c>
      <c r="M6" s="9">
        <v>47781</v>
      </c>
      <c r="N6" s="9">
        <v>51672</v>
      </c>
      <c r="P6">
        <f t="shared" si="4"/>
        <v>1291</v>
      </c>
      <c r="Q6">
        <f t="shared" si="5"/>
        <v>685</v>
      </c>
      <c r="S6" s="7">
        <f t="shared" si="0"/>
        <v>722</v>
      </c>
      <c r="T6" s="7">
        <f t="shared" si="1"/>
        <v>2</v>
      </c>
      <c r="U6" s="7">
        <f t="shared" si="2"/>
        <v>363</v>
      </c>
      <c r="V6" s="7">
        <f t="shared" si="3"/>
        <v>972</v>
      </c>
    </row>
    <row r="7" spans="1:22" x14ac:dyDescent="0.3">
      <c r="A7" s="11">
        <v>5</v>
      </c>
      <c r="B7" s="11">
        <v>42036</v>
      </c>
      <c r="C7" s="11">
        <v>45036</v>
      </c>
      <c r="D7" s="11">
        <v>46344</v>
      </c>
      <c r="E7" s="11">
        <f>48540+48</f>
        <v>48588</v>
      </c>
      <c r="F7" s="11">
        <v>53040</v>
      </c>
      <c r="J7" s="8">
        <v>5</v>
      </c>
      <c r="K7" s="8">
        <v>41542</v>
      </c>
      <c r="L7" s="8">
        <v>44888</v>
      </c>
      <c r="M7" s="8">
        <v>48589</v>
      </c>
      <c r="N7" s="8">
        <v>52068</v>
      </c>
      <c r="P7">
        <f t="shared" si="4"/>
        <v>1118</v>
      </c>
      <c r="Q7">
        <f t="shared" si="5"/>
        <v>902</v>
      </c>
      <c r="S7" s="7">
        <f t="shared" si="0"/>
        <v>494</v>
      </c>
      <c r="T7" s="7">
        <f t="shared" si="1"/>
        <v>148</v>
      </c>
      <c r="U7" s="7">
        <f t="shared" si="2"/>
        <v>-1</v>
      </c>
      <c r="V7" s="7">
        <f t="shared" si="3"/>
        <v>972</v>
      </c>
    </row>
    <row r="8" spans="1:22" x14ac:dyDescent="0.3">
      <c r="A8" s="12">
        <v>6</v>
      </c>
      <c r="B8" s="12">
        <v>42444</v>
      </c>
      <c r="C8" s="12">
        <v>45444</v>
      </c>
      <c r="D8" s="12">
        <v>46740</v>
      </c>
      <c r="E8" s="12">
        <f>48936+528</f>
        <v>49464</v>
      </c>
      <c r="F8" s="12">
        <v>53436</v>
      </c>
      <c r="J8" s="9">
        <v>6</v>
      </c>
      <c r="K8" s="9">
        <v>42226</v>
      </c>
      <c r="L8" s="9">
        <f>45636+192</f>
        <v>45828</v>
      </c>
      <c r="M8" s="9">
        <v>49472</v>
      </c>
      <c r="N8" s="9">
        <v>52464</v>
      </c>
      <c r="P8">
        <f t="shared" si="4"/>
        <v>902</v>
      </c>
      <c r="Q8">
        <f t="shared" si="5"/>
        <v>556</v>
      </c>
      <c r="S8" s="7">
        <f t="shared" si="0"/>
        <v>218</v>
      </c>
      <c r="T8" s="7">
        <f t="shared" si="1"/>
        <v>-384</v>
      </c>
      <c r="U8" s="7">
        <f t="shared" si="2"/>
        <v>-8</v>
      </c>
      <c r="V8" s="7">
        <f t="shared" si="3"/>
        <v>972</v>
      </c>
    </row>
    <row r="9" spans="1:22" x14ac:dyDescent="0.3">
      <c r="A9" s="12">
        <v>7</v>
      </c>
      <c r="B9" s="12">
        <v>42840</v>
      </c>
      <c r="C9" s="12">
        <v>45840</v>
      </c>
      <c r="D9" s="12">
        <v>47136</v>
      </c>
      <c r="E9" s="12">
        <f>49344+996</f>
        <v>50340</v>
      </c>
      <c r="F9" s="12">
        <v>53844</v>
      </c>
      <c r="J9" s="9">
        <v>7</v>
      </c>
      <c r="K9" s="9">
        <v>42880</v>
      </c>
      <c r="L9" s="9">
        <v>46388</v>
      </c>
      <c r="M9" s="9">
        <v>50344</v>
      </c>
      <c r="N9" s="9">
        <v>53338</v>
      </c>
      <c r="P9">
        <f t="shared" si="4"/>
        <v>614</v>
      </c>
      <c r="Q9">
        <f t="shared" si="5"/>
        <v>12</v>
      </c>
      <c r="S9" s="7">
        <f t="shared" si="0"/>
        <v>-40</v>
      </c>
      <c r="T9" s="7">
        <f t="shared" si="1"/>
        <v>-548</v>
      </c>
      <c r="U9" s="7">
        <f t="shared" si="2"/>
        <v>-4</v>
      </c>
      <c r="V9" s="7">
        <f t="shared" si="3"/>
        <v>506</v>
      </c>
    </row>
    <row r="10" spans="1:22" x14ac:dyDescent="0.3">
      <c r="A10" s="12">
        <v>8</v>
      </c>
      <c r="B10" s="12">
        <v>43236</v>
      </c>
      <c r="C10" s="12">
        <v>46236</v>
      </c>
      <c r="D10" s="12">
        <v>47544</v>
      </c>
      <c r="E10" s="12">
        <f>49740+996</f>
        <v>50736</v>
      </c>
      <c r="F10" s="12">
        <f>54240+120</f>
        <v>54360</v>
      </c>
      <c r="J10" s="9">
        <v>8</v>
      </c>
      <c r="K10" s="9">
        <v>43554</v>
      </c>
      <c r="L10" s="9">
        <v>47179</v>
      </c>
      <c r="M10" s="9">
        <v>51229</v>
      </c>
      <c r="N10" s="9">
        <v>54364</v>
      </c>
      <c r="P10">
        <f t="shared" si="4"/>
        <v>356</v>
      </c>
      <c r="Q10" s="10">
        <f t="shared" si="5"/>
        <v>-152</v>
      </c>
      <c r="S10" s="7">
        <f t="shared" si="0"/>
        <v>-318</v>
      </c>
      <c r="T10" s="7">
        <f t="shared" si="1"/>
        <v>-943</v>
      </c>
      <c r="U10" s="7">
        <f t="shared" si="2"/>
        <v>-493</v>
      </c>
      <c r="V10" s="7">
        <f t="shared" si="3"/>
        <v>-4</v>
      </c>
    </row>
    <row r="11" spans="1:22" x14ac:dyDescent="0.3">
      <c r="A11" s="12">
        <v>9</v>
      </c>
      <c r="B11" s="12">
        <v>43644</v>
      </c>
      <c r="C11" s="12">
        <v>46644</v>
      </c>
      <c r="D11" s="12">
        <v>47940</v>
      </c>
      <c r="E11" s="12">
        <f>50136+996</f>
        <v>51132</v>
      </c>
      <c r="F11" s="12">
        <f>54636+600</f>
        <v>55236</v>
      </c>
      <c r="J11" s="9">
        <v>9</v>
      </c>
      <c r="K11" s="9">
        <v>44190</v>
      </c>
      <c r="L11" s="9">
        <v>47899</v>
      </c>
      <c r="M11" s="9">
        <v>52078</v>
      </c>
      <c r="N11" s="9">
        <v>55454</v>
      </c>
      <c r="P11">
        <f t="shared" si="4"/>
        <v>90</v>
      </c>
      <c r="Q11" s="10">
        <f t="shared" si="5"/>
        <v>-535</v>
      </c>
      <c r="S11" s="7">
        <f t="shared" si="0"/>
        <v>-546</v>
      </c>
      <c r="T11" s="7">
        <f t="shared" si="1"/>
        <v>-1255</v>
      </c>
      <c r="U11" s="7">
        <f t="shared" si="2"/>
        <v>-946</v>
      </c>
      <c r="V11" s="7">
        <f t="shared" si="3"/>
        <v>-218</v>
      </c>
    </row>
    <row r="12" spans="1:22" x14ac:dyDescent="0.3">
      <c r="A12" s="11">
        <v>10</v>
      </c>
      <c r="B12" s="11">
        <v>44844</v>
      </c>
      <c r="C12" s="11">
        <v>47844</v>
      </c>
      <c r="D12" s="11">
        <v>49140</v>
      </c>
      <c r="E12" s="11">
        <f>51336+996</f>
        <v>52332</v>
      </c>
      <c r="F12" s="11">
        <v>55836</v>
      </c>
      <c r="J12" s="8">
        <v>10</v>
      </c>
      <c r="K12" s="8">
        <v>44791</v>
      </c>
      <c r="L12" s="8">
        <v>48562</v>
      </c>
      <c r="M12" s="8">
        <v>52857</v>
      </c>
      <c r="N12" s="8">
        <v>56011</v>
      </c>
      <c r="P12">
        <f t="shared" si="4"/>
        <v>654</v>
      </c>
      <c r="Q12" s="10">
        <f t="shared" si="5"/>
        <v>-55</v>
      </c>
      <c r="S12" s="7">
        <f t="shared" si="0"/>
        <v>53</v>
      </c>
      <c r="T12" s="7">
        <f t="shared" si="1"/>
        <v>-718</v>
      </c>
      <c r="U12" s="7">
        <f t="shared" si="2"/>
        <v>-525</v>
      </c>
      <c r="V12" s="7">
        <f t="shared" si="3"/>
        <v>-175</v>
      </c>
    </row>
    <row r="13" spans="1:22" x14ac:dyDescent="0.3">
      <c r="A13" s="12">
        <v>11</v>
      </c>
      <c r="B13" s="12">
        <v>45240</v>
      </c>
      <c r="C13" s="12">
        <v>48744</v>
      </c>
      <c r="D13" s="12">
        <v>49584</v>
      </c>
      <c r="E13" s="12">
        <f>51744+996</f>
        <v>52740</v>
      </c>
      <c r="F13" s="12">
        <f>56244+600</f>
        <v>56844</v>
      </c>
      <c r="J13" s="9">
        <v>11</v>
      </c>
      <c r="K13" s="9">
        <v>45476</v>
      </c>
      <c r="L13" s="9">
        <v>49316</v>
      </c>
      <c r="M13" s="9">
        <v>53687</v>
      </c>
      <c r="N13" s="9">
        <v>56916</v>
      </c>
      <c r="P13">
        <f t="shared" si="4"/>
        <v>449</v>
      </c>
      <c r="Q13" s="10">
        <f t="shared" si="5"/>
        <v>182</v>
      </c>
      <c r="S13" s="7">
        <f t="shared" si="0"/>
        <v>-236</v>
      </c>
      <c r="T13" s="7">
        <f t="shared" si="1"/>
        <v>-572</v>
      </c>
      <c r="U13" s="7">
        <f t="shared" si="2"/>
        <v>-947</v>
      </c>
      <c r="V13" s="7">
        <f t="shared" si="3"/>
        <v>-72</v>
      </c>
    </row>
    <row r="14" spans="1:22" x14ac:dyDescent="0.3">
      <c r="A14" s="12">
        <v>12</v>
      </c>
      <c r="B14" s="12">
        <v>45636</v>
      </c>
      <c r="C14" s="12">
        <v>49140</v>
      </c>
      <c r="D14" s="12">
        <v>49992</v>
      </c>
      <c r="E14" s="12">
        <f>52140+996</f>
        <v>53136</v>
      </c>
      <c r="F14" s="12">
        <f>56640+600</f>
        <v>57240</v>
      </c>
      <c r="J14" s="9">
        <v>12</v>
      </c>
      <c r="K14" s="9">
        <v>45787</v>
      </c>
      <c r="L14" s="9">
        <v>49953</v>
      </c>
      <c r="M14" s="9">
        <v>54495</v>
      </c>
      <c r="N14" s="9">
        <v>57775</v>
      </c>
      <c r="P14">
        <f t="shared" si="4"/>
        <v>160</v>
      </c>
      <c r="Q14" s="10">
        <f t="shared" si="5"/>
        <v>-176</v>
      </c>
      <c r="S14" s="7">
        <f t="shared" si="0"/>
        <v>-151</v>
      </c>
      <c r="T14" s="7">
        <f t="shared" si="1"/>
        <v>-813</v>
      </c>
      <c r="U14" s="7">
        <f t="shared" si="2"/>
        <v>-1359</v>
      </c>
      <c r="V14" s="7">
        <f t="shared" si="3"/>
        <v>-535</v>
      </c>
    </row>
    <row r="15" spans="1:22" x14ac:dyDescent="0.3">
      <c r="A15" s="12">
        <v>13</v>
      </c>
      <c r="B15" s="12">
        <v>46044</v>
      </c>
      <c r="C15" s="12">
        <v>49536</v>
      </c>
      <c r="D15" s="12">
        <v>50388</v>
      </c>
      <c r="E15" s="12">
        <f>52536+996</f>
        <v>53532</v>
      </c>
      <c r="F15" s="12">
        <f>57036+600</f>
        <v>57636</v>
      </c>
      <c r="J15" s="9">
        <v>13</v>
      </c>
      <c r="K15" s="9">
        <v>46735</v>
      </c>
      <c r="L15" s="9">
        <v>50741</v>
      </c>
      <c r="M15" s="9">
        <v>55330</v>
      </c>
      <c r="N15" s="9">
        <v>58698</v>
      </c>
      <c r="P15">
        <f t="shared" si="4"/>
        <v>257</v>
      </c>
      <c r="Q15" s="10">
        <f t="shared" si="5"/>
        <v>-417</v>
      </c>
      <c r="S15" s="7">
        <f t="shared" si="0"/>
        <v>-691</v>
      </c>
      <c r="T15" s="7">
        <f t="shared" si="1"/>
        <v>-1205</v>
      </c>
      <c r="U15" s="7">
        <f t="shared" si="2"/>
        <v>-1798</v>
      </c>
      <c r="V15" s="7">
        <f t="shared" si="3"/>
        <v>-1062</v>
      </c>
    </row>
    <row r="16" spans="1:22" x14ac:dyDescent="0.3">
      <c r="A16" s="12">
        <v>14</v>
      </c>
      <c r="B16" s="12">
        <v>46940</v>
      </c>
      <c r="C16" s="12">
        <v>49944</v>
      </c>
      <c r="D16" s="12">
        <v>50784</v>
      </c>
      <c r="E16" s="12">
        <f>52944+996</f>
        <v>53940</v>
      </c>
      <c r="F16" s="12">
        <f>57444+900</f>
        <v>58344</v>
      </c>
      <c r="J16" s="9">
        <v>14</v>
      </c>
      <c r="K16" s="9">
        <v>47351</v>
      </c>
      <c r="L16" s="9">
        <v>51436</v>
      </c>
      <c r="M16" s="9">
        <v>56147</v>
      </c>
      <c r="N16" s="9">
        <v>59507</v>
      </c>
      <c r="P16">
        <f t="shared" si="4"/>
        <v>205</v>
      </c>
      <c r="Q16" s="10">
        <f t="shared" si="5"/>
        <v>-797</v>
      </c>
      <c r="S16" s="7">
        <f t="shared" si="0"/>
        <v>-411</v>
      </c>
      <c r="T16" s="7">
        <f t="shared" si="1"/>
        <v>-1492</v>
      </c>
      <c r="U16" s="7">
        <f t="shared" si="2"/>
        <v>-2207</v>
      </c>
      <c r="V16" s="7">
        <f t="shared" si="3"/>
        <v>-1163</v>
      </c>
    </row>
    <row r="17" spans="1:22" x14ac:dyDescent="0.3">
      <c r="A17" s="11">
        <v>15</v>
      </c>
      <c r="B17" s="11">
        <v>48036</v>
      </c>
      <c r="C17" s="11">
        <v>51540</v>
      </c>
      <c r="D17" s="11">
        <v>52392</v>
      </c>
      <c r="E17" s="11">
        <f>56040+948</f>
        <v>56988</v>
      </c>
      <c r="F17" s="11">
        <f>59040+600</f>
        <v>59640</v>
      </c>
      <c r="J17" s="8">
        <v>15</v>
      </c>
      <c r="K17" s="8">
        <v>48030</v>
      </c>
      <c r="L17" s="8">
        <v>52190</v>
      </c>
      <c r="M17" s="8">
        <v>56987</v>
      </c>
      <c r="N17" s="8">
        <v>60428</v>
      </c>
      <c r="P17">
        <f t="shared" si="4"/>
        <v>685</v>
      </c>
      <c r="Q17" s="10">
        <f t="shared" si="5"/>
        <v>104</v>
      </c>
      <c r="S17" s="7">
        <f t="shared" si="0"/>
        <v>6</v>
      </c>
      <c r="T17" s="7">
        <f t="shared" si="1"/>
        <v>-650</v>
      </c>
      <c r="U17" s="7">
        <f t="shared" si="2"/>
        <v>1</v>
      </c>
      <c r="V17" s="7">
        <f t="shared" si="3"/>
        <v>-788</v>
      </c>
    </row>
    <row r="18" spans="1:22" x14ac:dyDescent="0.3">
      <c r="A18" s="12">
        <v>16</v>
      </c>
      <c r="B18" s="12">
        <v>48444</v>
      </c>
      <c r="C18" s="12">
        <v>51936</v>
      </c>
      <c r="D18" s="12">
        <v>52788</v>
      </c>
      <c r="E18" s="12">
        <f>56436+996</f>
        <v>57432</v>
      </c>
      <c r="F18" s="12">
        <f>59436+600</f>
        <v>60036</v>
      </c>
      <c r="J18" s="9">
        <v>16</v>
      </c>
      <c r="K18" s="9">
        <v>48303</v>
      </c>
      <c r="L18" s="9">
        <v>52509</v>
      </c>
      <c r="M18" s="9">
        <v>57404</v>
      </c>
      <c r="N18" s="9">
        <v>60904</v>
      </c>
      <c r="P18">
        <f t="shared" si="4"/>
        <v>414</v>
      </c>
      <c r="Q18" s="10">
        <f t="shared" si="5"/>
        <v>-254</v>
      </c>
      <c r="S18" s="7">
        <f t="shared" si="0"/>
        <v>141</v>
      </c>
      <c r="T18" s="7">
        <f t="shared" si="1"/>
        <v>-573</v>
      </c>
      <c r="U18" s="7">
        <f t="shared" si="2"/>
        <v>28</v>
      </c>
      <c r="V18" s="7">
        <f t="shared" si="3"/>
        <v>-868</v>
      </c>
    </row>
    <row r="19" spans="1:22" x14ac:dyDescent="0.3">
      <c r="A19" s="12">
        <v>17</v>
      </c>
      <c r="B19" s="12">
        <v>48840</v>
      </c>
      <c r="C19" s="12">
        <v>52344</v>
      </c>
      <c r="D19" s="12">
        <v>53184</v>
      </c>
      <c r="E19" s="12">
        <f>56844+996</f>
        <v>57840</v>
      </c>
      <c r="F19" s="12">
        <f>59844+900</f>
        <v>60744</v>
      </c>
      <c r="J19" s="9">
        <v>17</v>
      </c>
      <c r="K19" s="9">
        <v>48632</v>
      </c>
      <c r="L19" s="9">
        <v>52885</v>
      </c>
      <c r="M19" s="9">
        <v>57910</v>
      </c>
      <c r="N19" s="9">
        <v>61452</v>
      </c>
      <c r="P19">
        <f t="shared" si="4"/>
        <v>537</v>
      </c>
      <c r="Q19" s="10">
        <f t="shared" si="5"/>
        <v>-165</v>
      </c>
      <c r="S19" s="7">
        <f t="shared" si="0"/>
        <v>208</v>
      </c>
      <c r="T19" s="7">
        <f t="shared" si="1"/>
        <v>-541</v>
      </c>
      <c r="U19" s="7">
        <f t="shared" si="2"/>
        <v>-70</v>
      </c>
      <c r="V19" s="7">
        <f t="shared" si="3"/>
        <v>-708</v>
      </c>
    </row>
    <row r="20" spans="1:22" x14ac:dyDescent="0.3">
      <c r="A20" s="12">
        <v>18</v>
      </c>
      <c r="B20" s="12">
        <v>49236</v>
      </c>
      <c r="C20" s="12">
        <v>52740</v>
      </c>
      <c r="D20" s="12">
        <v>53592</v>
      </c>
      <c r="E20" s="12">
        <f>57240+996</f>
        <v>58236</v>
      </c>
      <c r="F20" s="12">
        <f>60240+900</f>
        <v>61140</v>
      </c>
      <c r="J20" s="9">
        <v>18</v>
      </c>
      <c r="K20" s="9">
        <v>48904</v>
      </c>
      <c r="L20" s="9">
        <v>53204</v>
      </c>
      <c r="M20" s="9">
        <v>58328</v>
      </c>
      <c r="N20" s="9">
        <v>61930</v>
      </c>
      <c r="P20">
        <f t="shared" si="4"/>
        <v>604</v>
      </c>
      <c r="Q20" s="10">
        <f t="shared" si="5"/>
        <v>-145</v>
      </c>
      <c r="S20" s="7">
        <f t="shared" si="0"/>
        <v>332</v>
      </c>
      <c r="T20" s="7">
        <f t="shared" si="1"/>
        <v>-464</v>
      </c>
      <c r="U20" s="7">
        <f t="shared" si="2"/>
        <v>-92</v>
      </c>
      <c r="V20" s="7">
        <f t="shared" si="3"/>
        <v>-790</v>
      </c>
    </row>
    <row r="21" spans="1:22" x14ac:dyDescent="0.3">
      <c r="A21" s="12">
        <v>19</v>
      </c>
      <c r="B21" s="12">
        <v>49644</v>
      </c>
      <c r="C21" s="12">
        <v>52836</v>
      </c>
      <c r="D21" s="12">
        <v>53988</v>
      </c>
      <c r="E21" s="12">
        <f>57636+996</f>
        <v>58632</v>
      </c>
      <c r="F21" s="12">
        <f>60636+900</f>
        <v>61536</v>
      </c>
      <c r="J21" s="9">
        <v>19</v>
      </c>
      <c r="K21" s="9">
        <v>49238</v>
      </c>
      <c r="L21" s="9">
        <v>53595</v>
      </c>
      <c r="M21" s="9">
        <v>58828</v>
      </c>
      <c r="N21" s="9">
        <v>62488</v>
      </c>
      <c r="P21">
        <f t="shared" si="4"/>
        <v>740</v>
      </c>
      <c r="Q21" s="10">
        <f t="shared" si="5"/>
        <v>-368</v>
      </c>
      <c r="S21" s="7">
        <f t="shared" si="0"/>
        <v>406</v>
      </c>
      <c r="T21" s="7">
        <f t="shared" si="1"/>
        <v>-759</v>
      </c>
      <c r="U21" s="7">
        <f t="shared" si="2"/>
        <v>-196</v>
      </c>
      <c r="V21" s="7">
        <f t="shared" si="3"/>
        <v>-952</v>
      </c>
    </row>
    <row r="22" spans="1:22" x14ac:dyDescent="0.3">
      <c r="A22" s="11">
        <v>20</v>
      </c>
      <c r="B22" s="11">
        <v>49836</v>
      </c>
      <c r="C22" s="11">
        <v>53040</v>
      </c>
      <c r="D22" s="11">
        <v>54288</v>
      </c>
      <c r="E22" s="11">
        <f>57840+996</f>
        <v>58836</v>
      </c>
      <c r="F22" s="11">
        <f>60840+996</f>
        <v>61836</v>
      </c>
      <c r="J22" s="8">
        <v>20</v>
      </c>
      <c r="K22" s="8">
        <v>49510</v>
      </c>
      <c r="L22" s="8">
        <v>53913</v>
      </c>
      <c r="M22" s="8">
        <v>59246</v>
      </c>
      <c r="N22" s="8">
        <v>62964</v>
      </c>
      <c r="P22">
        <f t="shared" si="4"/>
        <v>598</v>
      </c>
      <c r="Q22" s="10">
        <f t="shared" si="5"/>
        <v>-555</v>
      </c>
      <c r="S22" s="7">
        <f t="shared" si="0"/>
        <v>326</v>
      </c>
      <c r="T22" s="7">
        <f t="shared" si="1"/>
        <v>-873</v>
      </c>
      <c r="U22" s="7">
        <f t="shared" si="2"/>
        <v>-410</v>
      </c>
      <c r="V22" s="7">
        <f t="shared" si="3"/>
        <v>-1128</v>
      </c>
    </row>
    <row r="23" spans="1:22" x14ac:dyDescent="0.3">
      <c r="A23" s="12">
        <v>21</v>
      </c>
      <c r="B23" s="12">
        <v>50040</v>
      </c>
      <c r="C23" s="12">
        <v>53136</v>
      </c>
      <c r="D23" s="12">
        <v>54492</v>
      </c>
      <c r="E23" s="12">
        <f>58044+996</f>
        <v>59040</v>
      </c>
      <c r="F23" s="12">
        <f>61044+996</f>
        <v>62040</v>
      </c>
      <c r="J23" s="9">
        <v>21</v>
      </c>
      <c r="K23" s="9">
        <v>49510</v>
      </c>
      <c r="L23" s="9">
        <v>53913</v>
      </c>
      <c r="M23" s="9">
        <v>59246</v>
      </c>
      <c r="N23" s="9">
        <v>62964</v>
      </c>
      <c r="P23">
        <f t="shared" si="4"/>
        <v>530</v>
      </c>
      <c r="Q23" s="10">
        <f t="shared" si="5"/>
        <v>-777</v>
      </c>
      <c r="S23" s="7">
        <f t="shared" si="0"/>
        <v>530</v>
      </c>
      <c r="T23" s="7">
        <f t="shared" si="1"/>
        <v>-777</v>
      </c>
      <c r="U23" s="7">
        <f t="shared" si="2"/>
        <v>-206</v>
      </c>
      <c r="V23" s="7">
        <f t="shared" si="3"/>
        <v>-924</v>
      </c>
    </row>
    <row r="24" spans="1:22" x14ac:dyDescent="0.3">
      <c r="A24" s="12">
        <v>22</v>
      </c>
      <c r="B24" s="12">
        <v>50244</v>
      </c>
      <c r="C24" s="12">
        <v>53340</v>
      </c>
      <c r="D24" s="12">
        <v>54684</v>
      </c>
      <c r="E24" s="12">
        <f>58236+996</f>
        <v>59232</v>
      </c>
      <c r="F24" s="12">
        <f>61236+996</f>
        <v>62232</v>
      </c>
      <c r="J24" s="9">
        <v>22</v>
      </c>
      <c r="K24" s="9">
        <v>49510</v>
      </c>
      <c r="L24" s="9">
        <v>53913</v>
      </c>
      <c r="M24" s="9">
        <v>59246</v>
      </c>
      <c r="N24" s="9">
        <v>62964</v>
      </c>
      <c r="P24">
        <f t="shared" si="4"/>
        <v>734</v>
      </c>
      <c r="Q24" s="10">
        <f t="shared" si="5"/>
        <v>-573</v>
      </c>
      <c r="S24" s="7">
        <f t="shared" si="0"/>
        <v>734</v>
      </c>
      <c r="T24" s="7">
        <f t="shared" si="1"/>
        <v>-573</v>
      </c>
      <c r="U24" s="7">
        <f t="shared" si="2"/>
        <v>-14</v>
      </c>
      <c r="V24" s="7">
        <f t="shared" si="3"/>
        <v>-732</v>
      </c>
    </row>
    <row r="25" spans="1:22" x14ac:dyDescent="0.3">
      <c r="A25" s="12">
        <v>23</v>
      </c>
      <c r="B25" s="12">
        <v>50436</v>
      </c>
      <c r="C25" s="12">
        <v>53544</v>
      </c>
      <c r="D25" s="12">
        <v>54888</v>
      </c>
      <c r="E25" s="12">
        <f>58440+792</f>
        <v>59232</v>
      </c>
      <c r="F25" s="12">
        <f>61440+900</f>
        <v>62340</v>
      </c>
      <c r="J25" s="9">
        <v>23</v>
      </c>
      <c r="K25" s="9">
        <v>49510</v>
      </c>
      <c r="L25" s="9">
        <v>53913</v>
      </c>
      <c r="M25" s="9">
        <v>59246</v>
      </c>
      <c r="N25" s="9">
        <v>62964</v>
      </c>
      <c r="P25">
        <f t="shared" si="4"/>
        <v>926</v>
      </c>
      <c r="Q25" s="10">
        <f t="shared" si="5"/>
        <v>-369</v>
      </c>
      <c r="S25" s="7">
        <f t="shared" si="0"/>
        <v>926</v>
      </c>
      <c r="T25" s="7">
        <f t="shared" si="1"/>
        <v>-369</v>
      </c>
      <c r="U25" s="7">
        <f t="shared" si="2"/>
        <v>-14</v>
      </c>
      <c r="V25" s="7">
        <f t="shared" si="3"/>
        <v>-624</v>
      </c>
    </row>
    <row r="26" spans="1:22" x14ac:dyDescent="0.3">
      <c r="A26" s="12">
        <v>24</v>
      </c>
      <c r="B26" s="12">
        <v>50640</v>
      </c>
      <c r="C26" s="12">
        <v>53736</v>
      </c>
      <c r="D26" s="12">
        <v>55092</v>
      </c>
      <c r="E26" s="12">
        <f>58644+600</f>
        <v>59244</v>
      </c>
      <c r="F26" s="12">
        <f>61644+900</f>
        <v>62544</v>
      </c>
      <c r="J26" s="9">
        <v>24</v>
      </c>
      <c r="K26" s="9">
        <v>49668</v>
      </c>
      <c r="L26" s="9">
        <v>53913</v>
      </c>
      <c r="M26" s="9">
        <v>59246</v>
      </c>
      <c r="N26" s="9">
        <v>62964</v>
      </c>
      <c r="P26">
        <f t="shared" si="4"/>
        <v>1130</v>
      </c>
      <c r="Q26" s="10">
        <f t="shared" si="5"/>
        <v>-177</v>
      </c>
      <c r="S26" s="7">
        <f t="shared" si="0"/>
        <v>972</v>
      </c>
      <c r="T26" s="7">
        <f t="shared" si="1"/>
        <v>-177</v>
      </c>
      <c r="U26" s="7">
        <f t="shared" si="2"/>
        <v>-2</v>
      </c>
      <c r="V26" s="7">
        <f t="shared" si="3"/>
        <v>-420</v>
      </c>
    </row>
    <row r="27" spans="1:22" x14ac:dyDescent="0.3">
      <c r="A27" s="11">
        <v>25</v>
      </c>
      <c r="B27" s="11">
        <v>50844</v>
      </c>
      <c r="C27" s="11">
        <v>54036</v>
      </c>
      <c r="D27" s="11">
        <v>55284</v>
      </c>
      <c r="E27" s="11">
        <f>58836+600</f>
        <v>59436</v>
      </c>
      <c r="F27" s="11">
        <f>62040+900</f>
        <v>62940</v>
      </c>
      <c r="J27" s="8">
        <v>25</v>
      </c>
      <c r="K27" s="8">
        <v>50044</v>
      </c>
      <c r="L27" s="8">
        <v>54230</v>
      </c>
      <c r="M27" s="8">
        <v>59668</v>
      </c>
      <c r="N27" s="8">
        <v>63441</v>
      </c>
      <c r="P27">
        <f t="shared" si="4"/>
        <v>1176</v>
      </c>
      <c r="Q27" s="10">
        <f t="shared" si="5"/>
        <v>123</v>
      </c>
      <c r="S27" s="7">
        <f t="shared" si="0"/>
        <v>800</v>
      </c>
      <c r="T27" s="7">
        <f t="shared" si="1"/>
        <v>-194</v>
      </c>
      <c r="U27" s="7">
        <f t="shared" si="2"/>
        <v>-232</v>
      </c>
      <c r="V27" s="7">
        <f t="shared" si="3"/>
        <v>-501</v>
      </c>
    </row>
    <row r="28" spans="1:22" x14ac:dyDescent="0.3">
      <c r="A28" s="12">
        <v>26</v>
      </c>
      <c r="B28" s="12">
        <v>51036</v>
      </c>
      <c r="C28" s="12">
        <v>54144</v>
      </c>
      <c r="D28" s="12">
        <v>55488</v>
      </c>
      <c r="E28" s="12">
        <f>59040+600</f>
        <v>59640</v>
      </c>
      <c r="F28" s="12">
        <f>62244+900</f>
        <v>63144</v>
      </c>
      <c r="J28" s="9">
        <v>26</v>
      </c>
      <c r="K28" s="9">
        <v>50064</v>
      </c>
      <c r="L28" s="9">
        <v>54230</v>
      </c>
      <c r="M28" s="9">
        <v>59668</v>
      </c>
      <c r="N28" s="9">
        <v>63441</v>
      </c>
      <c r="P28">
        <f t="shared" si="4"/>
        <v>992</v>
      </c>
      <c r="Q28" s="10">
        <f t="shared" si="5"/>
        <v>-86</v>
      </c>
      <c r="S28" s="7">
        <f t="shared" si="0"/>
        <v>972</v>
      </c>
      <c r="T28" s="7">
        <f t="shared" si="1"/>
        <v>-86</v>
      </c>
      <c r="U28" s="7">
        <f t="shared" si="2"/>
        <v>-28</v>
      </c>
      <c r="V28" s="7">
        <f t="shared" si="3"/>
        <v>-297</v>
      </c>
    </row>
    <row r="29" spans="1:22" x14ac:dyDescent="0.3">
      <c r="A29" s="12">
        <v>27</v>
      </c>
      <c r="B29" s="12">
        <v>51240</v>
      </c>
      <c r="C29" s="12">
        <v>54336</v>
      </c>
      <c r="D29" s="12">
        <v>55692</v>
      </c>
      <c r="E29" s="12">
        <f>59244+480</f>
        <v>59724</v>
      </c>
      <c r="F29" s="12">
        <f>62436+900</f>
        <v>63336</v>
      </c>
      <c r="J29" s="9">
        <v>27</v>
      </c>
      <c r="K29" s="9">
        <v>50268</v>
      </c>
      <c r="L29" s="9">
        <v>54230</v>
      </c>
      <c r="M29" s="9">
        <v>59668</v>
      </c>
      <c r="N29" s="9">
        <v>63441</v>
      </c>
      <c r="P29">
        <f t="shared" si="4"/>
        <v>1176</v>
      </c>
      <c r="Q29" s="10">
        <f t="shared" si="5"/>
        <v>106</v>
      </c>
      <c r="S29" s="7">
        <f t="shared" si="0"/>
        <v>972</v>
      </c>
      <c r="T29" s="7">
        <f t="shared" si="1"/>
        <v>106</v>
      </c>
      <c r="U29" s="7">
        <f t="shared" si="2"/>
        <v>56</v>
      </c>
      <c r="V29" s="7">
        <f t="shared" si="3"/>
        <v>-105</v>
      </c>
    </row>
    <row r="30" spans="1:22" x14ac:dyDescent="0.3">
      <c r="A30" s="12">
        <v>28</v>
      </c>
      <c r="B30" s="12">
        <v>51444</v>
      </c>
      <c r="C30" s="12">
        <v>54540</v>
      </c>
      <c r="D30" s="12">
        <v>55884</v>
      </c>
      <c r="E30" s="12">
        <f>59436+480</f>
        <v>59916</v>
      </c>
      <c r="F30" s="12">
        <f>62640+672</f>
        <v>63312</v>
      </c>
      <c r="J30" s="9">
        <v>28</v>
      </c>
      <c r="K30" s="9">
        <v>50472</v>
      </c>
      <c r="L30" s="9">
        <v>54230</v>
      </c>
      <c r="M30" s="9">
        <v>59668</v>
      </c>
      <c r="N30" s="9">
        <v>63441</v>
      </c>
      <c r="P30">
        <f t="shared" si="4"/>
        <v>1176</v>
      </c>
      <c r="Q30" s="10">
        <f t="shared" si="5"/>
        <v>310</v>
      </c>
      <c r="S30" s="7">
        <f t="shared" si="0"/>
        <v>972</v>
      </c>
      <c r="T30" s="7">
        <f t="shared" si="1"/>
        <v>310</v>
      </c>
      <c r="U30" s="7">
        <f t="shared" si="2"/>
        <v>248</v>
      </c>
      <c r="V30" s="7">
        <f t="shared" si="3"/>
        <v>-129</v>
      </c>
    </row>
    <row r="31" spans="1:22" x14ac:dyDescent="0.3">
      <c r="A31" s="12">
        <v>29</v>
      </c>
      <c r="B31" s="12">
        <v>51636</v>
      </c>
      <c r="C31" s="12">
        <v>54744</v>
      </c>
      <c r="D31" s="12">
        <v>56088</v>
      </c>
      <c r="E31" s="12">
        <f>59696+480</f>
        <v>60176</v>
      </c>
      <c r="F31" s="12">
        <f>62844+480</f>
        <v>63324</v>
      </c>
      <c r="J31" s="9">
        <v>29</v>
      </c>
      <c r="K31" s="9">
        <v>50664</v>
      </c>
      <c r="L31" s="9">
        <v>54230</v>
      </c>
      <c r="M31" s="9">
        <v>59668</v>
      </c>
      <c r="N31" s="9">
        <v>63441</v>
      </c>
      <c r="P31">
        <f t="shared" si="4"/>
        <v>1164</v>
      </c>
      <c r="Q31" s="10">
        <f t="shared" si="5"/>
        <v>514</v>
      </c>
      <c r="S31" s="7">
        <f t="shared" si="0"/>
        <v>972</v>
      </c>
      <c r="T31" s="7">
        <f t="shared" si="1"/>
        <v>514</v>
      </c>
      <c r="U31" s="7">
        <f t="shared" si="2"/>
        <v>508</v>
      </c>
      <c r="V31" s="7">
        <f t="shared" si="3"/>
        <v>-117</v>
      </c>
    </row>
    <row r="32" spans="1:22" x14ac:dyDescent="0.3">
      <c r="A32" s="11">
        <v>30</v>
      </c>
      <c r="B32" s="11">
        <v>52044</v>
      </c>
      <c r="C32" s="11">
        <v>55140</v>
      </c>
      <c r="D32" s="11">
        <v>56484</v>
      </c>
      <c r="E32" s="11">
        <f>60036+300</f>
        <v>60336</v>
      </c>
      <c r="F32" s="11">
        <v>64044</v>
      </c>
      <c r="J32" s="8">
        <v>30</v>
      </c>
      <c r="K32" s="8">
        <v>51072</v>
      </c>
      <c r="L32" s="8">
        <v>54550</v>
      </c>
      <c r="M32" s="8">
        <v>60085</v>
      </c>
      <c r="N32" s="8">
        <v>63918</v>
      </c>
      <c r="P32">
        <f t="shared" si="4"/>
        <v>1380</v>
      </c>
      <c r="Q32" s="10">
        <f t="shared" si="5"/>
        <v>910</v>
      </c>
      <c r="S32" s="7">
        <f t="shared" si="0"/>
        <v>972</v>
      </c>
      <c r="T32" s="7">
        <f t="shared" si="1"/>
        <v>590</v>
      </c>
      <c r="U32" s="7">
        <f t="shared" si="2"/>
        <v>251</v>
      </c>
      <c r="V32" s="7">
        <f t="shared" si="3"/>
        <v>126</v>
      </c>
    </row>
    <row r="33" spans="17:22" x14ac:dyDescent="0.3">
      <c r="Q33" t="s">
        <v>7</v>
      </c>
      <c r="R33">
        <v>58020</v>
      </c>
      <c r="S33" s="7">
        <f>SUM(S2:S32)</f>
        <v>12687</v>
      </c>
      <c r="T33" s="7">
        <f>SUM(T2:T32)</f>
        <v>-10604</v>
      </c>
      <c r="U33" s="7">
        <f>SUM(U2:U32)</f>
        <v>-4713</v>
      </c>
      <c r="V33" s="7">
        <f>SUM(V2:V32)</f>
        <v>-4876</v>
      </c>
    </row>
  </sheetData>
  <pageMargins left="0.7" right="0.7" top="0.75" bottom="0.75" header="0.3" footer="0.3"/>
  <pageSetup scale="57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32"/>
  <sheetViews>
    <sheetView workbookViewId="0">
      <selection activeCell="B2" sqref="B2"/>
    </sheetView>
  </sheetViews>
  <sheetFormatPr defaultRowHeight="18.75" x14ac:dyDescent="0.3"/>
  <cols>
    <col min="1" max="3" width="9.140625" style="16"/>
    <col min="4" max="4" width="9.140625" style="17"/>
    <col min="5" max="6" width="9.140625" style="14"/>
  </cols>
  <sheetData>
    <row r="1" spans="1:25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O1" s="8" t="s">
        <v>0</v>
      </c>
      <c r="P1" s="8" t="s">
        <v>1</v>
      </c>
      <c r="Q1" s="8" t="s">
        <v>2</v>
      </c>
      <c r="R1" s="8" t="s">
        <v>4</v>
      </c>
      <c r="S1" s="8" t="s">
        <v>5</v>
      </c>
      <c r="U1" s="8" t="s">
        <v>0</v>
      </c>
      <c r="V1" s="8" t="s">
        <v>1</v>
      </c>
      <c r="W1" s="8" t="s">
        <v>2</v>
      </c>
      <c r="X1" s="8" t="s">
        <v>4</v>
      </c>
      <c r="Y1" s="8" t="s">
        <v>5</v>
      </c>
    </row>
    <row r="2" spans="1:25" x14ac:dyDescent="0.3">
      <c r="A2" s="14">
        <v>0</v>
      </c>
      <c r="B2" s="15">
        <f t="shared" ref="B2:B32" si="0">P2+972</f>
        <v>40044</v>
      </c>
      <c r="C2" s="15">
        <f t="shared" ref="C2:C32" si="1">Q2+972</f>
        <v>42540</v>
      </c>
      <c r="D2" s="15"/>
      <c r="E2" s="14">
        <f t="shared" ref="E2:E32" si="2">R2+972</f>
        <v>46536</v>
      </c>
      <c r="F2" s="14">
        <f t="shared" ref="F2:F32" si="3">S2+972</f>
        <v>51036</v>
      </c>
      <c r="O2" s="9">
        <v>0</v>
      </c>
      <c r="P2" s="9">
        <v>39072</v>
      </c>
      <c r="Q2" s="9">
        <v>41568</v>
      </c>
      <c r="R2" s="9">
        <v>45564</v>
      </c>
      <c r="S2" s="9">
        <v>50064</v>
      </c>
      <c r="V2">
        <f t="shared" ref="V2:V32" si="4">B2-P2</f>
        <v>972</v>
      </c>
      <c r="W2">
        <f t="shared" ref="W2:W32" si="5">C2-Q2</f>
        <v>972</v>
      </c>
      <c r="X2">
        <f t="shared" ref="X2:X32" si="6">E2-R2</f>
        <v>972</v>
      </c>
      <c r="Y2">
        <f t="shared" ref="Y2:Y32" si="7">F2-S2</f>
        <v>972</v>
      </c>
    </row>
    <row r="3" spans="1:25" x14ac:dyDescent="0.3">
      <c r="A3" s="14">
        <v>1</v>
      </c>
      <c r="B3" s="15">
        <f t="shared" si="0"/>
        <v>40731</v>
      </c>
      <c r="C3" s="15">
        <f t="shared" si="1"/>
        <v>43737</v>
      </c>
      <c r="D3" s="15"/>
      <c r="E3" s="14">
        <f t="shared" si="2"/>
        <v>47069</v>
      </c>
      <c r="F3" s="14">
        <f t="shared" si="3"/>
        <v>51444</v>
      </c>
      <c r="O3" s="9">
        <v>1</v>
      </c>
      <c r="P3" s="9">
        <v>39759</v>
      </c>
      <c r="Q3" s="9">
        <v>42765</v>
      </c>
      <c r="R3" s="9">
        <v>46097</v>
      </c>
      <c r="S3" s="9">
        <v>50472</v>
      </c>
      <c r="V3">
        <f t="shared" si="4"/>
        <v>972</v>
      </c>
      <c r="W3">
        <f t="shared" si="5"/>
        <v>972</v>
      </c>
      <c r="X3">
        <f t="shared" si="6"/>
        <v>972</v>
      </c>
      <c r="Y3">
        <f t="shared" si="7"/>
        <v>972</v>
      </c>
    </row>
    <row r="4" spans="1:25" x14ac:dyDescent="0.3">
      <c r="A4" s="14">
        <v>2</v>
      </c>
      <c r="B4" s="15">
        <f t="shared" si="0"/>
        <v>41004</v>
      </c>
      <c r="C4" s="15">
        <f t="shared" si="1"/>
        <v>44056</v>
      </c>
      <c r="D4" s="15"/>
      <c r="E4" s="14">
        <f t="shared" si="2"/>
        <v>47487</v>
      </c>
      <c r="F4" s="14">
        <f t="shared" si="3"/>
        <v>51840</v>
      </c>
      <c r="O4" s="9">
        <v>2</v>
      </c>
      <c r="P4" s="9">
        <v>40032</v>
      </c>
      <c r="Q4" s="9">
        <v>43084</v>
      </c>
      <c r="R4" s="9">
        <v>46515</v>
      </c>
      <c r="S4" s="9">
        <v>50868</v>
      </c>
      <c r="V4">
        <f t="shared" si="4"/>
        <v>972</v>
      </c>
      <c r="W4">
        <f t="shared" si="5"/>
        <v>972</v>
      </c>
      <c r="X4">
        <f t="shared" si="6"/>
        <v>972</v>
      </c>
      <c r="Y4">
        <f t="shared" si="7"/>
        <v>972</v>
      </c>
    </row>
    <row r="5" spans="1:25" x14ac:dyDescent="0.3">
      <c r="A5" s="14">
        <v>3</v>
      </c>
      <c r="B5" s="15">
        <f t="shared" si="0"/>
        <v>41321</v>
      </c>
      <c r="C5" s="15">
        <f t="shared" si="1"/>
        <v>44423</v>
      </c>
      <c r="D5" s="15"/>
      <c r="E5" s="14">
        <f t="shared" si="2"/>
        <v>47968</v>
      </c>
      <c r="F5" s="14">
        <f t="shared" si="3"/>
        <v>52236</v>
      </c>
      <c r="O5" s="9">
        <v>3</v>
      </c>
      <c r="P5" s="9">
        <v>40349</v>
      </c>
      <c r="Q5" s="9">
        <v>43451</v>
      </c>
      <c r="R5" s="9">
        <v>46996</v>
      </c>
      <c r="S5" s="9">
        <v>51264</v>
      </c>
      <c r="V5">
        <f t="shared" si="4"/>
        <v>972</v>
      </c>
      <c r="W5">
        <f t="shared" si="5"/>
        <v>972</v>
      </c>
      <c r="X5">
        <f t="shared" si="6"/>
        <v>972</v>
      </c>
      <c r="Y5">
        <f t="shared" si="7"/>
        <v>972</v>
      </c>
    </row>
    <row r="6" spans="1:25" x14ac:dyDescent="0.3">
      <c r="A6" s="14">
        <v>4</v>
      </c>
      <c r="B6" s="15">
        <f t="shared" si="0"/>
        <v>41890</v>
      </c>
      <c r="C6" s="15">
        <f t="shared" si="1"/>
        <v>45106</v>
      </c>
      <c r="D6" s="15"/>
      <c r="E6" s="14">
        <f t="shared" si="2"/>
        <v>48753</v>
      </c>
      <c r="F6" s="14">
        <f t="shared" si="3"/>
        <v>52644</v>
      </c>
      <c r="O6" s="9">
        <v>4</v>
      </c>
      <c r="P6" s="9">
        <v>40918</v>
      </c>
      <c r="Q6" s="9">
        <v>44134</v>
      </c>
      <c r="R6" s="9">
        <v>47781</v>
      </c>
      <c r="S6" s="9">
        <v>51672</v>
      </c>
      <c r="V6">
        <f t="shared" si="4"/>
        <v>972</v>
      </c>
      <c r="W6">
        <f t="shared" si="5"/>
        <v>972</v>
      </c>
      <c r="X6">
        <f t="shared" si="6"/>
        <v>972</v>
      </c>
      <c r="Y6">
        <f t="shared" si="7"/>
        <v>972</v>
      </c>
    </row>
    <row r="7" spans="1:25" x14ac:dyDescent="0.3">
      <c r="A7" s="13">
        <v>5</v>
      </c>
      <c r="B7" s="13">
        <f t="shared" si="0"/>
        <v>42514</v>
      </c>
      <c r="C7" s="13">
        <f t="shared" si="1"/>
        <v>45860</v>
      </c>
      <c r="D7" s="13"/>
      <c r="E7" s="13">
        <f t="shared" si="2"/>
        <v>49561</v>
      </c>
      <c r="F7" s="13">
        <f t="shared" si="3"/>
        <v>53040</v>
      </c>
      <c r="O7" s="8">
        <v>5</v>
      </c>
      <c r="P7" s="8">
        <v>41542</v>
      </c>
      <c r="Q7" s="8">
        <v>44888</v>
      </c>
      <c r="R7" s="8">
        <v>48589</v>
      </c>
      <c r="S7" s="8">
        <v>52068</v>
      </c>
      <c r="V7">
        <f t="shared" si="4"/>
        <v>972</v>
      </c>
      <c r="W7">
        <f t="shared" si="5"/>
        <v>972</v>
      </c>
      <c r="X7">
        <f t="shared" si="6"/>
        <v>972</v>
      </c>
      <c r="Y7">
        <f t="shared" si="7"/>
        <v>972</v>
      </c>
    </row>
    <row r="8" spans="1:25" x14ac:dyDescent="0.3">
      <c r="A8" s="14">
        <v>6</v>
      </c>
      <c r="B8" s="15">
        <f t="shared" si="0"/>
        <v>43198</v>
      </c>
      <c r="C8" s="15">
        <f t="shared" si="1"/>
        <v>46800</v>
      </c>
      <c r="D8" s="15"/>
      <c r="E8" s="14">
        <f t="shared" si="2"/>
        <v>50444</v>
      </c>
      <c r="F8" s="14">
        <f t="shared" si="3"/>
        <v>53436</v>
      </c>
      <c r="O8" s="9">
        <v>6</v>
      </c>
      <c r="P8" s="9">
        <v>42226</v>
      </c>
      <c r="Q8" s="9">
        <f>45636+192</f>
        <v>45828</v>
      </c>
      <c r="R8" s="9">
        <v>49472</v>
      </c>
      <c r="S8" s="9">
        <v>52464</v>
      </c>
      <c r="V8">
        <f t="shared" si="4"/>
        <v>972</v>
      </c>
      <c r="W8">
        <f t="shared" si="5"/>
        <v>972</v>
      </c>
      <c r="X8">
        <f t="shared" si="6"/>
        <v>972</v>
      </c>
      <c r="Y8">
        <f t="shared" si="7"/>
        <v>972</v>
      </c>
    </row>
    <row r="9" spans="1:25" x14ac:dyDescent="0.3">
      <c r="A9" s="14">
        <v>7</v>
      </c>
      <c r="B9" s="15">
        <f t="shared" si="0"/>
        <v>43852</v>
      </c>
      <c r="C9" s="15">
        <f t="shared" si="1"/>
        <v>47360</v>
      </c>
      <c r="D9" s="15"/>
      <c r="E9" s="14">
        <f t="shared" si="2"/>
        <v>51316</v>
      </c>
      <c r="F9" s="14">
        <f t="shared" si="3"/>
        <v>54310</v>
      </c>
      <c r="O9" s="9">
        <v>7</v>
      </c>
      <c r="P9" s="9">
        <v>42880</v>
      </c>
      <c r="Q9" s="9">
        <v>46388</v>
      </c>
      <c r="R9" s="9">
        <v>50344</v>
      </c>
      <c r="S9" s="9">
        <v>53338</v>
      </c>
      <c r="V9">
        <f t="shared" si="4"/>
        <v>972</v>
      </c>
      <c r="W9">
        <f t="shared" si="5"/>
        <v>972</v>
      </c>
      <c r="X9">
        <f t="shared" si="6"/>
        <v>972</v>
      </c>
      <c r="Y9">
        <f t="shared" si="7"/>
        <v>972</v>
      </c>
    </row>
    <row r="10" spans="1:25" x14ac:dyDescent="0.3">
      <c r="A10" s="14">
        <v>8</v>
      </c>
      <c r="B10" s="15">
        <f t="shared" si="0"/>
        <v>44526</v>
      </c>
      <c r="C10" s="15">
        <f t="shared" si="1"/>
        <v>48151</v>
      </c>
      <c r="D10" s="15">
        <v>49644</v>
      </c>
      <c r="E10" s="14">
        <f t="shared" si="2"/>
        <v>52201</v>
      </c>
      <c r="F10" s="14">
        <f t="shared" si="3"/>
        <v>55336</v>
      </c>
      <c r="O10" s="9">
        <v>8</v>
      </c>
      <c r="P10" s="9">
        <v>43554</v>
      </c>
      <c r="Q10" s="9">
        <v>47179</v>
      </c>
      <c r="R10" s="9">
        <v>51229</v>
      </c>
      <c r="S10" s="9">
        <v>54364</v>
      </c>
      <c r="V10">
        <f t="shared" si="4"/>
        <v>972</v>
      </c>
      <c r="W10">
        <f t="shared" si="5"/>
        <v>972</v>
      </c>
      <c r="X10">
        <f t="shared" si="6"/>
        <v>972</v>
      </c>
      <c r="Y10">
        <f t="shared" si="7"/>
        <v>972</v>
      </c>
    </row>
    <row r="11" spans="1:25" x14ac:dyDescent="0.3">
      <c r="A11" s="14">
        <v>9</v>
      </c>
      <c r="B11" s="15">
        <f t="shared" si="0"/>
        <v>45162</v>
      </c>
      <c r="C11" s="15">
        <f t="shared" si="1"/>
        <v>48871</v>
      </c>
      <c r="D11" s="15">
        <v>50424</v>
      </c>
      <c r="E11" s="14">
        <f t="shared" si="2"/>
        <v>53050</v>
      </c>
      <c r="F11" s="14">
        <f t="shared" si="3"/>
        <v>56426</v>
      </c>
      <c r="O11" s="9">
        <v>9</v>
      </c>
      <c r="P11" s="9">
        <v>44190</v>
      </c>
      <c r="Q11" s="9">
        <v>47899</v>
      </c>
      <c r="R11" s="9">
        <v>52078</v>
      </c>
      <c r="S11" s="9">
        <v>55454</v>
      </c>
      <c r="V11">
        <f t="shared" si="4"/>
        <v>972</v>
      </c>
      <c r="W11">
        <f t="shared" si="5"/>
        <v>972</v>
      </c>
      <c r="X11">
        <f t="shared" si="6"/>
        <v>972</v>
      </c>
      <c r="Y11">
        <f t="shared" si="7"/>
        <v>972</v>
      </c>
    </row>
    <row r="12" spans="1:25" x14ac:dyDescent="0.3">
      <c r="A12" s="13">
        <v>10</v>
      </c>
      <c r="B12" s="13">
        <f t="shared" si="0"/>
        <v>45763</v>
      </c>
      <c r="C12" s="13">
        <f t="shared" si="1"/>
        <v>49534</v>
      </c>
      <c r="D12" s="13">
        <v>51192</v>
      </c>
      <c r="E12" s="13">
        <f t="shared" si="2"/>
        <v>53829</v>
      </c>
      <c r="F12" s="13">
        <f t="shared" si="3"/>
        <v>56983</v>
      </c>
      <c r="O12" s="8">
        <v>10</v>
      </c>
      <c r="P12" s="8">
        <v>44791</v>
      </c>
      <c r="Q12" s="8">
        <v>48562</v>
      </c>
      <c r="R12" s="8">
        <v>52857</v>
      </c>
      <c r="S12" s="8">
        <v>56011</v>
      </c>
      <c r="V12">
        <f t="shared" si="4"/>
        <v>972</v>
      </c>
      <c r="W12">
        <f t="shared" si="5"/>
        <v>972</v>
      </c>
      <c r="X12">
        <f t="shared" si="6"/>
        <v>972</v>
      </c>
      <c r="Y12">
        <f t="shared" si="7"/>
        <v>972</v>
      </c>
    </row>
    <row r="13" spans="1:25" x14ac:dyDescent="0.3">
      <c r="A13" s="14">
        <v>11</v>
      </c>
      <c r="B13" s="14">
        <f t="shared" si="0"/>
        <v>46448</v>
      </c>
      <c r="C13" s="14">
        <f t="shared" si="1"/>
        <v>50288</v>
      </c>
      <c r="D13" s="15">
        <v>51996</v>
      </c>
      <c r="E13" s="14">
        <f t="shared" si="2"/>
        <v>54659</v>
      </c>
      <c r="F13" s="14">
        <f t="shared" si="3"/>
        <v>57888</v>
      </c>
      <c r="O13" s="9">
        <v>11</v>
      </c>
      <c r="P13" s="9">
        <v>45476</v>
      </c>
      <c r="Q13" s="9">
        <v>49316</v>
      </c>
      <c r="R13" s="9">
        <v>53687</v>
      </c>
      <c r="S13" s="9">
        <v>56916</v>
      </c>
      <c r="V13">
        <f t="shared" si="4"/>
        <v>972</v>
      </c>
      <c r="W13">
        <f t="shared" si="5"/>
        <v>972</v>
      </c>
      <c r="X13">
        <f t="shared" si="6"/>
        <v>972</v>
      </c>
      <c r="Y13">
        <f t="shared" si="7"/>
        <v>972</v>
      </c>
    </row>
    <row r="14" spans="1:25" x14ac:dyDescent="0.3">
      <c r="A14" s="14">
        <v>12</v>
      </c>
      <c r="B14" s="14">
        <f t="shared" si="0"/>
        <v>46759</v>
      </c>
      <c r="C14" s="14">
        <f t="shared" si="1"/>
        <v>50925</v>
      </c>
      <c r="D14" s="15">
        <v>52692</v>
      </c>
      <c r="E14" s="14">
        <f t="shared" si="2"/>
        <v>55467</v>
      </c>
      <c r="F14" s="14">
        <f t="shared" si="3"/>
        <v>58747</v>
      </c>
      <c r="O14" s="9">
        <v>12</v>
      </c>
      <c r="P14" s="9">
        <v>45787</v>
      </c>
      <c r="Q14" s="9">
        <v>49953</v>
      </c>
      <c r="R14" s="9">
        <v>54495</v>
      </c>
      <c r="S14" s="9">
        <v>57775</v>
      </c>
      <c r="V14">
        <f t="shared" si="4"/>
        <v>972</v>
      </c>
      <c r="W14">
        <f t="shared" si="5"/>
        <v>972</v>
      </c>
      <c r="X14">
        <f t="shared" si="6"/>
        <v>972</v>
      </c>
      <c r="Y14">
        <f t="shared" si="7"/>
        <v>972</v>
      </c>
    </row>
    <row r="15" spans="1:25" x14ac:dyDescent="0.3">
      <c r="A15" s="14">
        <v>13</v>
      </c>
      <c r="B15" s="14">
        <f t="shared" si="0"/>
        <v>47707</v>
      </c>
      <c r="C15" s="14">
        <f t="shared" si="1"/>
        <v>51713</v>
      </c>
      <c r="D15" s="15">
        <v>53508</v>
      </c>
      <c r="E15" s="14">
        <f t="shared" si="2"/>
        <v>56302</v>
      </c>
      <c r="F15" s="14">
        <f t="shared" si="3"/>
        <v>59670</v>
      </c>
      <c r="O15" s="9">
        <v>13</v>
      </c>
      <c r="P15" s="9">
        <v>46735</v>
      </c>
      <c r="Q15" s="9">
        <v>50741</v>
      </c>
      <c r="R15" s="9">
        <v>55330</v>
      </c>
      <c r="S15" s="9">
        <v>58698</v>
      </c>
      <c r="V15">
        <f t="shared" si="4"/>
        <v>972</v>
      </c>
      <c r="W15">
        <f t="shared" si="5"/>
        <v>972</v>
      </c>
      <c r="X15">
        <f t="shared" si="6"/>
        <v>972</v>
      </c>
      <c r="Y15">
        <f t="shared" si="7"/>
        <v>972</v>
      </c>
    </row>
    <row r="16" spans="1:25" x14ac:dyDescent="0.3">
      <c r="A16" s="14">
        <v>14</v>
      </c>
      <c r="B16" s="14">
        <f t="shared" si="0"/>
        <v>48323</v>
      </c>
      <c r="C16" s="14">
        <f t="shared" si="1"/>
        <v>52408</v>
      </c>
      <c r="D16" s="15">
        <v>54240</v>
      </c>
      <c r="E16" s="14">
        <f t="shared" si="2"/>
        <v>57119</v>
      </c>
      <c r="F16" s="14">
        <f t="shared" si="3"/>
        <v>60479</v>
      </c>
      <c r="O16" s="9">
        <v>14</v>
      </c>
      <c r="P16" s="9">
        <v>47351</v>
      </c>
      <c r="Q16" s="9">
        <v>51436</v>
      </c>
      <c r="R16" s="9">
        <v>56147</v>
      </c>
      <c r="S16" s="9">
        <v>59507</v>
      </c>
      <c r="V16">
        <f t="shared" si="4"/>
        <v>972</v>
      </c>
      <c r="W16">
        <f t="shared" si="5"/>
        <v>972</v>
      </c>
      <c r="X16">
        <f t="shared" si="6"/>
        <v>972</v>
      </c>
      <c r="Y16">
        <f t="shared" si="7"/>
        <v>972</v>
      </c>
    </row>
    <row r="17" spans="1:25" x14ac:dyDescent="0.3">
      <c r="A17" s="13">
        <v>15</v>
      </c>
      <c r="B17" s="13">
        <f t="shared" si="0"/>
        <v>49002</v>
      </c>
      <c r="C17" s="13">
        <f t="shared" si="1"/>
        <v>53162</v>
      </c>
      <c r="D17" s="13">
        <v>55032</v>
      </c>
      <c r="E17" s="13">
        <f t="shared" si="2"/>
        <v>57959</v>
      </c>
      <c r="F17" s="13">
        <f t="shared" si="3"/>
        <v>61400</v>
      </c>
      <c r="O17" s="8">
        <v>15</v>
      </c>
      <c r="P17" s="8">
        <v>48030</v>
      </c>
      <c r="Q17" s="8">
        <v>52190</v>
      </c>
      <c r="R17" s="8">
        <v>56987</v>
      </c>
      <c r="S17" s="8">
        <v>60428</v>
      </c>
      <c r="V17">
        <f t="shared" si="4"/>
        <v>972</v>
      </c>
      <c r="W17">
        <f t="shared" si="5"/>
        <v>972</v>
      </c>
      <c r="X17">
        <f t="shared" si="6"/>
        <v>972</v>
      </c>
      <c r="Y17">
        <f t="shared" si="7"/>
        <v>972</v>
      </c>
    </row>
    <row r="18" spans="1:25" x14ac:dyDescent="0.3">
      <c r="A18" s="14">
        <v>16</v>
      </c>
      <c r="B18" s="14">
        <f t="shared" si="0"/>
        <v>49275</v>
      </c>
      <c r="C18" s="14">
        <f t="shared" si="1"/>
        <v>53481</v>
      </c>
      <c r="D18" s="15">
        <v>55416</v>
      </c>
      <c r="E18" s="14">
        <f t="shared" si="2"/>
        <v>58376</v>
      </c>
      <c r="F18" s="14">
        <f t="shared" si="3"/>
        <v>61876</v>
      </c>
      <c r="O18" s="9">
        <v>16</v>
      </c>
      <c r="P18" s="9">
        <v>48303</v>
      </c>
      <c r="Q18" s="9">
        <v>52509</v>
      </c>
      <c r="R18" s="9">
        <v>57404</v>
      </c>
      <c r="S18" s="9">
        <v>60904</v>
      </c>
      <c r="V18">
        <f t="shared" si="4"/>
        <v>972</v>
      </c>
      <c r="W18">
        <f t="shared" si="5"/>
        <v>972</v>
      </c>
      <c r="X18">
        <f t="shared" si="6"/>
        <v>972</v>
      </c>
      <c r="Y18">
        <f t="shared" si="7"/>
        <v>972</v>
      </c>
    </row>
    <row r="19" spans="1:25" x14ac:dyDescent="0.3">
      <c r="A19" s="14">
        <v>17</v>
      </c>
      <c r="B19" s="14">
        <f t="shared" si="0"/>
        <v>49604</v>
      </c>
      <c r="C19" s="14">
        <f t="shared" si="1"/>
        <v>53857</v>
      </c>
      <c r="D19" s="15">
        <v>55848</v>
      </c>
      <c r="E19" s="14">
        <f t="shared" si="2"/>
        <v>58882</v>
      </c>
      <c r="F19" s="14">
        <f t="shared" si="3"/>
        <v>62424</v>
      </c>
      <c r="O19" s="9">
        <v>17</v>
      </c>
      <c r="P19" s="9">
        <v>48632</v>
      </c>
      <c r="Q19" s="9">
        <v>52885</v>
      </c>
      <c r="R19" s="9">
        <v>57910</v>
      </c>
      <c r="S19" s="9">
        <v>61452</v>
      </c>
      <c r="V19">
        <f t="shared" si="4"/>
        <v>972</v>
      </c>
      <c r="W19">
        <f t="shared" si="5"/>
        <v>972</v>
      </c>
      <c r="X19">
        <f t="shared" si="6"/>
        <v>972</v>
      </c>
      <c r="Y19">
        <f t="shared" si="7"/>
        <v>972</v>
      </c>
    </row>
    <row r="20" spans="1:25" x14ac:dyDescent="0.3">
      <c r="A20" s="14">
        <v>18</v>
      </c>
      <c r="B20" s="14">
        <f t="shared" si="0"/>
        <v>49876</v>
      </c>
      <c r="C20" s="14">
        <f t="shared" si="1"/>
        <v>54176</v>
      </c>
      <c r="D20" s="15">
        <v>56232</v>
      </c>
      <c r="E20" s="14">
        <f t="shared" si="2"/>
        <v>59300</v>
      </c>
      <c r="F20" s="14">
        <f t="shared" si="3"/>
        <v>62902</v>
      </c>
      <c r="O20" s="9">
        <v>18</v>
      </c>
      <c r="P20" s="9">
        <v>48904</v>
      </c>
      <c r="Q20" s="9">
        <v>53204</v>
      </c>
      <c r="R20" s="9">
        <v>58328</v>
      </c>
      <c r="S20" s="9">
        <v>61930</v>
      </c>
      <c r="V20">
        <f t="shared" si="4"/>
        <v>972</v>
      </c>
      <c r="W20">
        <f t="shared" si="5"/>
        <v>972</v>
      </c>
      <c r="X20">
        <f t="shared" si="6"/>
        <v>972</v>
      </c>
      <c r="Y20">
        <f t="shared" si="7"/>
        <v>972</v>
      </c>
    </row>
    <row r="21" spans="1:25" x14ac:dyDescent="0.3">
      <c r="A21" s="14">
        <v>19</v>
      </c>
      <c r="B21" s="14">
        <f t="shared" si="0"/>
        <v>50210</v>
      </c>
      <c r="C21" s="14">
        <f t="shared" si="1"/>
        <v>54567</v>
      </c>
      <c r="D21" s="15">
        <v>56664</v>
      </c>
      <c r="E21" s="14">
        <f t="shared" si="2"/>
        <v>59800</v>
      </c>
      <c r="F21" s="14">
        <f t="shared" si="3"/>
        <v>63460</v>
      </c>
      <c r="O21" s="9">
        <v>19</v>
      </c>
      <c r="P21" s="9">
        <v>49238</v>
      </c>
      <c r="Q21" s="9">
        <v>53595</v>
      </c>
      <c r="R21" s="9">
        <v>58828</v>
      </c>
      <c r="S21" s="9">
        <v>62488</v>
      </c>
      <c r="V21">
        <f t="shared" si="4"/>
        <v>972</v>
      </c>
      <c r="W21">
        <f t="shared" si="5"/>
        <v>972</v>
      </c>
      <c r="X21">
        <f t="shared" si="6"/>
        <v>972</v>
      </c>
      <c r="Y21">
        <f t="shared" si="7"/>
        <v>972</v>
      </c>
    </row>
    <row r="22" spans="1:25" x14ac:dyDescent="0.3">
      <c r="A22" s="13">
        <v>20</v>
      </c>
      <c r="B22" s="13">
        <f t="shared" si="0"/>
        <v>50482</v>
      </c>
      <c r="C22" s="13">
        <f t="shared" si="1"/>
        <v>54885</v>
      </c>
      <c r="D22" s="13">
        <v>57048</v>
      </c>
      <c r="E22" s="13">
        <f t="shared" si="2"/>
        <v>60218</v>
      </c>
      <c r="F22" s="13">
        <f t="shared" si="3"/>
        <v>63936</v>
      </c>
      <c r="O22" s="8">
        <v>20</v>
      </c>
      <c r="P22" s="8">
        <v>49510</v>
      </c>
      <c r="Q22" s="8">
        <v>53913</v>
      </c>
      <c r="R22" s="8">
        <v>59246</v>
      </c>
      <c r="S22" s="8">
        <v>62964</v>
      </c>
      <c r="V22">
        <f t="shared" si="4"/>
        <v>972</v>
      </c>
      <c r="W22">
        <f t="shared" si="5"/>
        <v>972</v>
      </c>
      <c r="X22">
        <f t="shared" si="6"/>
        <v>972</v>
      </c>
      <c r="Y22">
        <f t="shared" si="7"/>
        <v>972</v>
      </c>
    </row>
    <row r="23" spans="1:25" x14ac:dyDescent="0.3">
      <c r="A23" s="14">
        <v>21</v>
      </c>
      <c r="B23" s="14">
        <f t="shared" si="0"/>
        <v>50482</v>
      </c>
      <c r="C23" s="14">
        <f t="shared" si="1"/>
        <v>54885</v>
      </c>
      <c r="D23" s="15">
        <v>57048</v>
      </c>
      <c r="E23" s="14">
        <f t="shared" si="2"/>
        <v>60218</v>
      </c>
      <c r="F23" s="14">
        <f t="shared" si="3"/>
        <v>63936</v>
      </c>
      <c r="O23" s="9">
        <v>21</v>
      </c>
      <c r="P23" s="9">
        <v>49510</v>
      </c>
      <c r="Q23" s="9">
        <v>53913</v>
      </c>
      <c r="R23" s="9">
        <v>59246</v>
      </c>
      <c r="S23" s="9">
        <v>62964</v>
      </c>
      <c r="V23">
        <f t="shared" si="4"/>
        <v>972</v>
      </c>
      <c r="W23">
        <f t="shared" si="5"/>
        <v>972</v>
      </c>
      <c r="X23">
        <f t="shared" si="6"/>
        <v>972</v>
      </c>
      <c r="Y23">
        <f t="shared" si="7"/>
        <v>972</v>
      </c>
    </row>
    <row r="24" spans="1:25" x14ac:dyDescent="0.3">
      <c r="A24" s="14">
        <v>22</v>
      </c>
      <c r="B24" s="14">
        <f t="shared" si="0"/>
        <v>50482</v>
      </c>
      <c r="C24" s="14">
        <f t="shared" si="1"/>
        <v>54885</v>
      </c>
      <c r="D24" s="15">
        <v>57048</v>
      </c>
      <c r="E24" s="14">
        <f t="shared" si="2"/>
        <v>60218</v>
      </c>
      <c r="F24" s="14">
        <f t="shared" si="3"/>
        <v>63936</v>
      </c>
      <c r="O24" s="9">
        <v>22</v>
      </c>
      <c r="P24" s="9">
        <v>49510</v>
      </c>
      <c r="Q24" s="9">
        <v>53913</v>
      </c>
      <c r="R24" s="9">
        <v>59246</v>
      </c>
      <c r="S24" s="9">
        <v>62964</v>
      </c>
      <c r="V24">
        <f t="shared" si="4"/>
        <v>972</v>
      </c>
      <c r="W24">
        <f t="shared" si="5"/>
        <v>972</v>
      </c>
      <c r="X24">
        <f t="shared" si="6"/>
        <v>972</v>
      </c>
      <c r="Y24">
        <f t="shared" si="7"/>
        <v>972</v>
      </c>
    </row>
    <row r="25" spans="1:25" x14ac:dyDescent="0.3">
      <c r="A25" s="14">
        <v>23</v>
      </c>
      <c r="B25" s="14">
        <f t="shared" si="0"/>
        <v>50482</v>
      </c>
      <c r="C25" s="14">
        <f t="shared" si="1"/>
        <v>54885</v>
      </c>
      <c r="D25" s="15">
        <v>57048</v>
      </c>
      <c r="E25" s="14">
        <f t="shared" si="2"/>
        <v>60218</v>
      </c>
      <c r="F25" s="14">
        <f t="shared" si="3"/>
        <v>63936</v>
      </c>
      <c r="O25" s="9">
        <v>23</v>
      </c>
      <c r="P25" s="9">
        <v>49510</v>
      </c>
      <c r="Q25" s="9">
        <v>53913</v>
      </c>
      <c r="R25" s="9">
        <v>59246</v>
      </c>
      <c r="S25" s="9">
        <v>62964</v>
      </c>
      <c r="V25">
        <f t="shared" si="4"/>
        <v>972</v>
      </c>
      <c r="W25">
        <f t="shared" si="5"/>
        <v>972</v>
      </c>
      <c r="X25">
        <f t="shared" si="6"/>
        <v>972</v>
      </c>
      <c r="Y25">
        <f t="shared" si="7"/>
        <v>972</v>
      </c>
    </row>
    <row r="26" spans="1:25" x14ac:dyDescent="0.3">
      <c r="A26" s="14">
        <v>24</v>
      </c>
      <c r="B26" s="14">
        <f t="shared" si="0"/>
        <v>50640</v>
      </c>
      <c r="C26" s="14">
        <f t="shared" si="1"/>
        <v>54885</v>
      </c>
      <c r="D26" s="15">
        <v>57048</v>
      </c>
      <c r="E26" s="14">
        <f t="shared" si="2"/>
        <v>60218</v>
      </c>
      <c r="F26" s="14">
        <f t="shared" si="3"/>
        <v>63936</v>
      </c>
      <c r="O26" s="9">
        <v>24</v>
      </c>
      <c r="P26" s="9">
        <v>49668</v>
      </c>
      <c r="Q26" s="9">
        <v>53913</v>
      </c>
      <c r="R26" s="9">
        <v>59246</v>
      </c>
      <c r="S26" s="9">
        <v>62964</v>
      </c>
      <c r="V26">
        <f t="shared" si="4"/>
        <v>972</v>
      </c>
      <c r="W26">
        <f t="shared" si="5"/>
        <v>972</v>
      </c>
      <c r="X26">
        <f t="shared" si="6"/>
        <v>972</v>
      </c>
      <c r="Y26">
        <f t="shared" si="7"/>
        <v>972</v>
      </c>
    </row>
    <row r="27" spans="1:25" x14ac:dyDescent="0.3">
      <c r="A27" s="13">
        <v>25</v>
      </c>
      <c r="B27" s="13">
        <f t="shared" si="0"/>
        <v>51016</v>
      </c>
      <c r="C27" s="13">
        <f t="shared" si="1"/>
        <v>55202</v>
      </c>
      <c r="D27" s="13">
        <v>57444</v>
      </c>
      <c r="E27" s="13">
        <f t="shared" si="2"/>
        <v>60640</v>
      </c>
      <c r="F27" s="13">
        <f t="shared" si="3"/>
        <v>64413</v>
      </c>
      <c r="O27" s="8">
        <v>25</v>
      </c>
      <c r="P27" s="8">
        <v>50044</v>
      </c>
      <c r="Q27" s="8">
        <v>54230</v>
      </c>
      <c r="R27" s="8">
        <v>59668</v>
      </c>
      <c r="S27" s="8">
        <v>63441</v>
      </c>
      <c r="V27">
        <f t="shared" si="4"/>
        <v>972</v>
      </c>
      <c r="W27">
        <f t="shared" si="5"/>
        <v>972</v>
      </c>
      <c r="X27">
        <f t="shared" si="6"/>
        <v>972</v>
      </c>
      <c r="Y27">
        <f t="shared" si="7"/>
        <v>972</v>
      </c>
    </row>
    <row r="28" spans="1:25" x14ac:dyDescent="0.3">
      <c r="A28" s="14">
        <v>26</v>
      </c>
      <c r="B28" s="14">
        <f t="shared" si="0"/>
        <v>51036</v>
      </c>
      <c r="C28" s="14">
        <f t="shared" si="1"/>
        <v>55202</v>
      </c>
      <c r="D28" s="15">
        <v>57444</v>
      </c>
      <c r="E28" s="14">
        <f t="shared" si="2"/>
        <v>60640</v>
      </c>
      <c r="F28" s="14">
        <f t="shared" si="3"/>
        <v>64413</v>
      </c>
      <c r="O28" s="9">
        <v>26</v>
      </c>
      <c r="P28" s="9">
        <v>50064</v>
      </c>
      <c r="Q28" s="9">
        <v>54230</v>
      </c>
      <c r="R28" s="9">
        <v>59668</v>
      </c>
      <c r="S28" s="9">
        <v>63441</v>
      </c>
      <c r="V28">
        <f t="shared" si="4"/>
        <v>972</v>
      </c>
      <c r="W28">
        <f t="shared" si="5"/>
        <v>972</v>
      </c>
      <c r="X28">
        <f t="shared" si="6"/>
        <v>972</v>
      </c>
      <c r="Y28">
        <f t="shared" si="7"/>
        <v>972</v>
      </c>
    </row>
    <row r="29" spans="1:25" x14ac:dyDescent="0.3">
      <c r="A29" s="14">
        <v>27</v>
      </c>
      <c r="B29" s="14">
        <f t="shared" si="0"/>
        <v>51240</v>
      </c>
      <c r="C29" s="14">
        <f t="shared" si="1"/>
        <v>55202</v>
      </c>
      <c r="D29" s="15">
        <v>57444</v>
      </c>
      <c r="E29" s="14">
        <f t="shared" si="2"/>
        <v>60640</v>
      </c>
      <c r="F29" s="14">
        <f t="shared" si="3"/>
        <v>64413</v>
      </c>
      <c r="O29" s="9">
        <v>27</v>
      </c>
      <c r="P29" s="9">
        <v>50268</v>
      </c>
      <c r="Q29" s="9">
        <v>54230</v>
      </c>
      <c r="R29" s="9">
        <v>59668</v>
      </c>
      <c r="S29" s="9">
        <v>63441</v>
      </c>
      <c r="V29">
        <f t="shared" si="4"/>
        <v>972</v>
      </c>
      <c r="W29">
        <f t="shared" si="5"/>
        <v>972</v>
      </c>
      <c r="X29">
        <f t="shared" si="6"/>
        <v>972</v>
      </c>
      <c r="Y29">
        <f t="shared" si="7"/>
        <v>972</v>
      </c>
    </row>
    <row r="30" spans="1:25" x14ac:dyDescent="0.3">
      <c r="A30" s="14">
        <v>28</v>
      </c>
      <c r="B30" s="14">
        <f t="shared" si="0"/>
        <v>51444</v>
      </c>
      <c r="C30" s="14">
        <f t="shared" si="1"/>
        <v>55202</v>
      </c>
      <c r="D30" s="15">
        <v>57444</v>
      </c>
      <c r="E30" s="14">
        <f t="shared" si="2"/>
        <v>60640</v>
      </c>
      <c r="F30" s="14">
        <f t="shared" si="3"/>
        <v>64413</v>
      </c>
      <c r="O30" s="9">
        <v>28</v>
      </c>
      <c r="P30" s="9">
        <v>50472</v>
      </c>
      <c r="Q30" s="9">
        <v>54230</v>
      </c>
      <c r="R30" s="9">
        <v>59668</v>
      </c>
      <c r="S30" s="9">
        <v>63441</v>
      </c>
      <c r="V30">
        <f t="shared" si="4"/>
        <v>972</v>
      </c>
      <c r="W30">
        <f t="shared" si="5"/>
        <v>972</v>
      </c>
      <c r="X30">
        <f t="shared" si="6"/>
        <v>972</v>
      </c>
      <c r="Y30">
        <f t="shared" si="7"/>
        <v>972</v>
      </c>
    </row>
    <row r="31" spans="1:25" x14ac:dyDescent="0.3">
      <c r="A31" s="14">
        <v>29</v>
      </c>
      <c r="B31" s="14">
        <f t="shared" si="0"/>
        <v>51636</v>
      </c>
      <c r="C31" s="14">
        <f t="shared" si="1"/>
        <v>55202</v>
      </c>
      <c r="D31" s="15">
        <v>57444</v>
      </c>
      <c r="E31" s="14">
        <f t="shared" si="2"/>
        <v>60640</v>
      </c>
      <c r="F31" s="14">
        <f t="shared" si="3"/>
        <v>64413</v>
      </c>
      <c r="O31" s="9">
        <v>29</v>
      </c>
      <c r="P31" s="9">
        <v>50664</v>
      </c>
      <c r="Q31" s="9">
        <v>54230</v>
      </c>
      <c r="R31" s="9">
        <v>59668</v>
      </c>
      <c r="S31" s="9">
        <v>63441</v>
      </c>
      <c r="V31">
        <f t="shared" si="4"/>
        <v>972</v>
      </c>
      <c r="W31">
        <f t="shared" si="5"/>
        <v>972</v>
      </c>
      <c r="X31">
        <f t="shared" si="6"/>
        <v>972</v>
      </c>
      <c r="Y31">
        <f t="shared" si="7"/>
        <v>972</v>
      </c>
    </row>
    <row r="32" spans="1:25" x14ac:dyDescent="0.3">
      <c r="A32" s="13">
        <v>30</v>
      </c>
      <c r="B32" s="13">
        <f t="shared" si="0"/>
        <v>52044</v>
      </c>
      <c r="C32" s="13">
        <f t="shared" si="1"/>
        <v>55522</v>
      </c>
      <c r="D32" s="13">
        <v>57828</v>
      </c>
      <c r="E32" s="13">
        <f t="shared" si="2"/>
        <v>61057</v>
      </c>
      <c r="F32" s="13">
        <f t="shared" si="3"/>
        <v>64890</v>
      </c>
      <c r="O32" s="8">
        <v>30</v>
      </c>
      <c r="P32" s="8">
        <v>51072</v>
      </c>
      <c r="Q32" s="8">
        <v>54550</v>
      </c>
      <c r="R32" s="8">
        <v>60085</v>
      </c>
      <c r="S32" s="8">
        <v>63918</v>
      </c>
      <c r="V32">
        <f t="shared" si="4"/>
        <v>972</v>
      </c>
      <c r="W32">
        <f t="shared" si="5"/>
        <v>972</v>
      </c>
      <c r="X32">
        <f t="shared" si="6"/>
        <v>972</v>
      </c>
      <c r="Y32">
        <f t="shared" si="7"/>
        <v>972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33"/>
  <sheetViews>
    <sheetView topLeftCell="A16" workbookViewId="0">
      <selection sqref="A1:F33"/>
    </sheetView>
  </sheetViews>
  <sheetFormatPr defaultRowHeight="15" x14ac:dyDescent="0.25"/>
  <cols>
    <col min="10" max="20" width="9.140625" style="19"/>
  </cols>
  <sheetData>
    <row r="1" spans="1:19" ht="18.75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</row>
    <row r="2" spans="1:19" ht="18.75" x14ac:dyDescent="0.3">
      <c r="A2" s="2">
        <v>0</v>
      </c>
      <c r="B2" s="2">
        <v>40044</v>
      </c>
      <c r="C2" s="2">
        <v>42540</v>
      </c>
      <c r="D2" s="2"/>
      <c r="E2" s="2">
        <v>47064</v>
      </c>
      <c r="F2" s="2">
        <v>51036</v>
      </c>
      <c r="J2" s="19">
        <f>MROUND(B2,12)</f>
        <v>40044</v>
      </c>
      <c r="K2" s="19">
        <f>MROUND(C2,12)</f>
        <v>42540</v>
      </c>
      <c r="L2" s="19">
        <f>MROUND(D2,12)</f>
        <v>0</v>
      </c>
      <c r="M2" s="19">
        <f>MROUND(E2,12)</f>
        <v>47064</v>
      </c>
      <c r="N2" s="19">
        <f>MROUND(F2,12)</f>
        <v>51036</v>
      </c>
      <c r="P2" s="19">
        <f>C2/12</f>
        <v>3545</v>
      </c>
      <c r="Q2" s="19">
        <f>D2/12</f>
        <v>0</v>
      </c>
      <c r="R2" s="19">
        <f>E2/12</f>
        <v>3922</v>
      </c>
      <c r="S2" s="19">
        <f>F2/12</f>
        <v>4253</v>
      </c>
    </row>
    <row r="3" spans="1:19" ht="18.75" x14ac:dyDescent="0.3">
      <c r="A3" s="2">
        <v>1</v>
      </c>
      <c r="B3" s="2">
        <v>40728</v>
      </c>
      <c r="C3" s="2">
        <v>43740</v>
      </c>
      <c r="D3" s="2"/>
      <c r="E3" s="2">
        <v>47484</v>
      </c>
      <c r="F3" s="2">
        <v>51444</v>
      </c>
      <c r="J3" s="19">
        <f t="shared" ref="J3:J32" si="0">MROUND(B3,12)</f>
        <v>40728</v>
      </c>
      <c r="K3" s="19">
        <f t="shared" ref="K3:K32" si="1">MROUND(C3,12)</f>
        <v>43740</v>
      </c>
      <c r="L3" s="19">
        <f t="shared" ref="L3:L32" si="2">MROUND(D3,12)</f>
        <v>0</v>
      </c>
      <c r="M3" s="19">
        <f t="shared" ref="M3:M32" si="3">MROUND(E3,12)</f>
        <v>47484</v>
      </c>
      <c r="N3" s="19">
        <f t="shared" ref="N3:N32" si="4">MROUND(F3,12)</f>
        <v>51444</v>
      </c>
      <c r="P3" s="19">
        <f t="shared" ref="P3:P32" si="5">C3/12</f>
        <v>3645</v>
      </c>
      <c r="Q3" s="19">
        <f t="shared" ref="Q3:Q32" si="6">D3/12</f>
        <v>0</v>
      </c>
      <c r="R3" s="19">
        <f t="shared" ref="R3:R32" si="7">E3/12</f>
        <v>3957</v>
      </c>
      <c r="S3" s="19">
        <f t="shared" ref="S3:S32" si="8">F3/12</f>
        <v>4287</v>
      </c>
    </row>
    <row r="4" spans="1:19" ht="18.75" x14ac:dyDescent="0.3">
      <c r="A4" s="2">
        <v>2</v>
      </c>
      <c r="B4" s="2">
        <v>41004</v>
      </c>
      <c r="C4" s="2">
        <v>44052</v>
      </c>
      <c r="D4" s="2"/>
      <c r="E4" s="2">
        <v>47964</v>
      </c>
      <c r="F4" s="2">
        <v>51840</v>
      </c>
      <c r="J4" s="19">
        <f t="shared" si="0"/>
        <v>41004</v>
      </c>
      <c r="K4" s="19">
        <f t="shared" si="1"/>
        <v>44052</v>
      </c>
      <c r="L4" s="19">
        <f t="shared" si="2"/>
        <v>0</v>
      </c>
      <c r="M4" s="19">
        <f t="shared" si="3"/>
        <v>47964</v>
      </c>
      <c r="N4" s="19">
        <f t="shared" si="4"/>
        <v>51840</v>
      </c>
      <c r="P4" s="19">
        <f t="shared" si="5"/>
        <v>3671</v>
      </c>
      <c r="Q4" s="19">
        <f t="shared" si="6"/>
        <v>0</v>
      </c>
      <c r="R4" s="19">
        <f t="shared" si="7"/>
        <v>3997</v>
      </c>
      <c r="S4" s="19">
        <f t="shared" si="8"/>
        <v>4320</v>
      </c>
    </row>
    <row r="5" spans="1:19" ht="18.75" x14ac:dyDescent="0.3">
      <c r="A5" s="2">
        <v>3</v>
      </c>
      <c r="B5" s="2">
        <v>41316</v>
      </c>
      <c r="C5" s="2">
        <v>44424</v>
      </c>
      <c r="D5" s="2"/>
      <c r="E5" s="2">
        <v>48756</v>
      </c>
      <c r="F5" s="2">
        <v>52236</v>
      </c>
      <c r="J5" s="19">
        <f t="shared" si="0"/>
        <v>41316</v>
      </c>
      <c r="K5" s="19">
        <f t="shared" si="1"/>
        <v>44424</v>
      </c>
      <c r="L5" s="19">
        <f t="shared" si="2"/>
        <v>0</v>
      </c>
      <c r="M5" s="19">
        <f t="shared" si="3"/>
        <v>48756</v>
      </c>
      <c r="N5" s="19">
        <f t="shared" si="4"/>
        <v>52236</v>
      </c>
      <c r="P5" s="19">
        <f t="shared" si="5"/>
        <v>3702</v>
      </c>
      <c r="Q5" s="19">
        <f t="shared" si="6"/>
        <v>0</v>
      </c>
      <c r="R5" s="19">
        <f t="shared" si="7"/>
        <v>4063</v>
      </c>
      <c r="S5" s="19">
        <f t="shared" si="8"/>
        <v>4353</v>
      </c>
    </row>
    <row r="6" spans="1:19" ht="18.75" x14ac:dyDescent="0.3">
      <c r="A6" s="2">
        <v>4</v>
      </c>
      <c r="B6" s="2">
        <v>41892</v>
      </c>
      <c r="C6" s="2">
        <v>45108</v>
      </c>
      <c r="D6" s="2"/>
      <c r="E6" s="2">
        <v>49560</v>
      </c>
      <c r="F6" s="2">
        <v>52644</v>
      </c>
      <c r="J6" s="19">
        <f t="shared" si="0"/>
        <v>41892</v>
      </c>
      <c r="K6" s="19">
        <f t="shared" si="1"/>
        <v>45108</v>
      </c>
      <c r="L6" s="19">
        <f t="shared" si="2"/>
        <v>0</v>
      </c>
      <c r="M6" s="19">
        <f t="shared" si="3"/>
        <v>49560</v>
      </c>
      <c r="N6" s="19">
        <f t="shared" si="4"/>
        <v>52644</v>
      </c>
      <c r="P6" s="19">
        <f t="shared" si="5"/>
        <v>3759</v>
      </c>
      <c r="Q6" s="19">
        <f t="shared" si="6"/>
        <v>0</v>
      </c>
      <c r="R6" s="19">
        <f t="shared" si="7"/>
        <v>4130</v>
      </c>
      <c r="S6" s="19">
        <f t="shared" si="8"/>
        <v>4387</v>
      </c>
    </row>
    <row r="7" spans="1:19" ht="18.75" x14ac:dyDescent="0.3">
      <c r="A7" s="18">
        <v>5</v>
      </c>
      <c r="B7" s="18">
        <v>42516</v>
      </c>
      <c r="C7" s="18">
        <v>45864</v>
      </c>
      <c r="D7" s="18"/>
      <c r="E7" s="18">
        <v>50448</v>
      </c>
      <c r="F7" s="18">
        <v>53040</v>
      </c>
      <c r="J7" s="19">
        <f t="shared" si="0"/>
        <v>42516</v>
      </c>
      <c r="K7" s="19">
        <f t="shared" si="1"/>
        <v>45864</v>
      </c>
      <c r="L7" s="19">
        <f t="shared" si="2"/>
        <v>0</v>
      </c>
      <c r="M7" s="19">
        <f t="shared" si="3"/>
        <v>50448</v>
      </c>
      <c r="N7" s="19">
        <f t="shared" si="4"/>
        <v>53040</v>
      </c>
      <c r="P7" s="19">
        <f t="shared" si="5"/>
        <v>3822</v>
      </c>
      <c r="Q7" s="19">
        <f t="shared" si="6"/>
        <v>0</v>
      </c>
      <c r="R7" s="19">
        <f t="shared" si="7"/>
        <v>4204</v>
      </c>
      <c r="S7" s="19">
        <f t="shared" si="8"/>
        <v>4420</v>
      </c>
    </row>
    <row r="8" spans="1:19" ht="18.75" x14ac:dyDescent="0.3">
      <c r="A8" s="2">
        <v>6</v>
      </c>
      <c r="B8" s="2">
        <v>43200</v>
      </c>
      <c r="C8" s="2">
        <v>46800</v>
      </c>
      <c r="D8" s="2"/>
      <c r="E8" s="2">
        <v>51312</v>
      </c>
      <c r="F8" s="2">
        <v>53436</v>
      </c>
      <c r="J8" s="19">
        <f t="shared" si="0"/>
        <v>43200</v>
      </c>
      <c r="K8" s="19">
        <f t="shared" si="1"/>
        <v>46800</v>
      </c>
      <c r="L8" s="19">
        <f t="shared" si="2"/>
        <v>0</v>
      </c>
      <c r="M8" s="19">
        <f t="shared" si="3"/>
        <v>51312</v>
      </c>
      <c r="N8" s="19">
        <f t="shared" si="4"/>
        <v>53436</v>
      </c>
      <c r="P8" s="19">
        <f t="shared" si="5"/>
        <v>3900</v>
      </c>
      <c r="Q8" s="19">
        <f t="shared" si="6"/>
        <v>0</v>
      </c>
      <c r="R8" s="19">
        <f t="shared" si="7"/>
        <v>4276</v>
      </c>
      <c r="S8" s="19">
        <f t="shared" si="8"/>
        <v>4453</v>
      </c>
    </row>
    <row r="9" spans="1:19" ht="18.75" x14ac:dyDescent="0.3">
      <c r="A9" s="2">
        <v>7</v>
      </c>
      <c r="B9" s="2">
        <v>43848</v>
      </c>
      <c r="C9" s="2">
        <v>47364</v>
      </c>
      <c r="D9" s="2"/>
      <c r="E9" s="2">
        <v>52200</v>
      </c>
      <c r="F9" s="2">
        <v>54312</v>
      </c>
      <c r="J9" s="19">
        <f t="shared" si="0"/>
        <v>43848</v>
      </c>
      <c r="K9" s="19">
        <f t="shared" si="1"/>
        <v>47364</v>
      </c>
      <c r="L9" s="19">
        <f t="shared" si="2"/>
        <v>0</v>
      </c>
      <c r="M9" s="19">
        <f t="shared" si="3"/>
        <v>52200</v>
      </c>
      <c r="N9" s="19">
        <f t="shared" si="4"/>
        <v>54312</v>
      </c>
      <c r="P9" s="19">
        <f t="shared" si="5"/>
        <v>3947</v>
      </c>
      <c r="Q9" s="19">
        <f t="shared" si="6"/>
        <v>0</v>
      </c>
      <c r="R9" s="19">
        <f t="shared" si="7"/>
        <v>4350</v>
      </c>
      <c r="S9" s="19">
        <f t="shared" si="8"/>
        <v>4526</v>
      </c>
    </row>
    <row r="10" spans="1:19" ht="18.75" x14ac:dyDescent="0.3">
      <c r="A10" s="2">
        <v>8</v>
      </c>
      <c r="B10" s="2">
        <v>44532</v>
      </c>
      <c r="C10" s="2">
        <v>48156</v>
      </c>
      <c r="D10" s="12">
        <v>49644</v>
      </c>
      <c r="E10" s="2">
        <v>53052</v>
      </c>
      <c r="F10" s="2">
        <v>55332</v>
      </c>
      <c r="J10" s="19">
        <f t="shared" si="0"/>
        <v>44532</v>
      </c>
      <c r="K10" s="19">
        <f t="shared" si="1"/>
        <v>48156</v>
      </c>
      <c r="L10" s="19">
        <f t="shared" si="2"/>
        <v>49644</v>
      </c>
      <c r="M10" s="19">
        <f t="shared" si="3"/>
        <v>53052</v>
      </c>
      <c r="N10" s="19">
        <f t="shared" si="4"/>
        <v>55332</v>
      </c>
      <c r="P10" s="19">
        <f t="shared" si="5"/>
        <v>4013</v>
      </c>
      <c r="Q10" s="19">
        <f t="shared" si="6"/>
        <v>4137</v>
      </c>
      <c r="R10" s="19">
        <f t="shared" si="7"/>
        <v>4421</v>
      </c>
      <c r="S10" s="19">
        <f t="shared" si="8"/>
        <v>4611</v>
      </c>
    </row>
    <row r="11" spans="1:19" ht="18.75" x14ac:dyDescent="0.3">
      <c r="A11" s="2">
        <v>9</v>
      </c>
      <c r="B11" s="2">
        <v>45168</v>
      </c>
      <c r="C11" s="2">
        <v>48876</v>
      </c>
      <c r="D11" s="12">
        <v>50424</v>
      </c>
      <c r="E11" s="2">
        <v>53832</v>
      </c>
      <c r="F11" s="2">
        <v>56424</v>
      </c>
      <c r="J11" s="19">
        <f t="shared" si="0"/>
        <v>45168</v>
      </c>
      <c r="K11" s="19">
        <f t="shared" si="1"/>
        <v>48876</v>
      </c>
      <c r="L11" s="19">
        <f t="shared" si="2"/>
        <v>50424</v>
      </c>
      <c r="M11" s="19">
        <f t="shared" si="3"/>
        <v>53832</v>
      </c>
      <c r="N11" s="19">
        <f t="shared" si="4"/>
        <v>56424</v>
      </c>
      <c r="P11" s="19">
        <f t="shared" si="5"/>
        <v>4073</v>
      </c>
      <c r="Q11" s="19">
        <f t="shared" si="6"/>
        <v>4202</v>
      </c>
      <c r="R11" s="19">
        <f t="shared" si="7"/>
        <v>4486</v>
      </c>
      <c r="S11" s="19">
        <f t="shared" si="8"/>
        <v>4702</v>
      </c>
    </row>
    <row r="12" spans="1:19" ht="18.75" x14ac:dyDescent="0.3">
      <c r="A12" s="18">
        <v>10</v>
      </c>
      <c r="B12" s="18">
        <v>45768</v>
      </c>
      <c r="C12" s="18">
        <v>49536</v>
      </c>
      <c r="D12" s="20">
        <v>51192</v>
      </c>
      <c r="E12" s="18">
        <v>54660</v>
      </c>
      <c r="F12" s="18">
        <v>56988</v>
      </c>
      <c r="J12" s="19">
        <f t="shared" si="0"/>
        <v>45768</v>
      </c>
      <c r="K12" s="19">
        <f t="shared" si="1"/>
        <v>49536</v>
      </c>
      <c r="L12" s="19">
        <f t="shared" si="2"/>
        <v>51192</v>
      </c>
      <c r="M12" s="19">
        <f t="shared" si="3"/>
        <v>54660</v>
      </c>
      <c r="N12" s="19">
        <f t="shared" si="4"/>
        <v>56988</v>
      </c>
      <c r="P12" s="19">
        <f t="shared" si="5"/>
        <v>4128</v>
      </c>
      <c r="Q12" s="19">
        <f t="shared" si="6"/>
        <v>4266</v>
      </c>
      <c r="R12" s="19">
        <f t="shared" si="7"/>
        <v>4555</v>
      </c>
      <c r="S12" s="19">
        <f t="shared" si="8"/>
        <v>4749</v>
      </c>
    </row>
    <row r="13" spans="1:19" ht="18.75" x14ac:dyDescent="0.3">
      <c r="A13" s="2">
        <v>11</v>
      </c>
      <c r="B13" s="2">
        <v>46452</v>
      </c>
      <c r="C13" s="2">
        <v>50292</v>
      </c>
      <c r="D13" s="12">
        <v>51996</v>
      </c>
      <c r="E13" s="2">
        <v>55464</v>
      </c>
      <c r="F13" s="2">
        <v>57888</v>
      </c>
      <c r="J13" s="19">
        <f t="shared" si="0"/>
        <v>46452</v>
      </c>
      <c r="K13" s="19">
        <f t="shared" si="1"/>
        <v>50292</v>
      </c>
      <c r="L13" s="19">
        <f t="shared" si="2"/>
        <v>51996</v>
      </c>
      <c r="M13" s="19">
        <f t="shared" si="3"/>
        <v>55464</v>
      </c>
      <c r="N13" s="19">
        <f t="shared" si="4"/>
        <v>57888</v>
      </c>
      <c r="P13" s="19">
        <f t="shared" si="5"/>
        <v>4191</v>
      </c>
      <c r="Q13" s="19">
        <f t="shared" si="6"/>
        <v>4333</v>
      </c>
      <c r="R13" s="19">
        <f t="shared" si="7"/>
        <v>4622</v>
      </c>
      <c r="S13" s="19">
        <f t="shared" si="8"/>
        <v>4824</v>
      </c>
    </row>
    <row r="14" spans="1:19" ht="18.75" x14ac:dyDescent="0.3">
      <c r="A14" s="2">
        <v>12</v>
      </c>
      <c r="B14" s="2">
        <v>46764</v>
      </c>
      <c r="C14" s="2">
        <v>50928</v>
      </c>
      <c r="D14" s="12">
        <v>52692</v>
      </c>
      <c r="E14" s="2">
        <v>56304</v>
      </c>
      <c r="F14" s="2">
        <v>58752</v>
      </c>
      <c r="J14" s="19">
        <f t="shared" si="0"/>
        <v>46764</v>
      </c>
      <c r="K14" s="19">
        <f t="shared" si="1"/>
        <v>50928</v>
      </c>
      <c r="L14" s="19">
        <f t="shared" si="2"/>
        <v>52692</v>
      </c>
      <c r="M14" s="19">
        <f t="shared" si="3"/>
        <v>56304</v>
      </c>
      <c r="N14" s="19">
        <f t="shared" si="4"/>
        <v>58752</v>
      </c>
      <c r="P14" s="19">
        <f t="shared" si="5"/>
        <v>4244</v>
      </c>
      <c r="Q14" s="19">
        <f t="shared" si="6"/>
        <v>4391</v>
      </c>
      <c r="R14" s="19">
        <f t="shared" si="7"/>
        <v>4692</v>
      </c>
      <c r="S14" s="19">
        <f t="shared" si="8"/>
        <v>4896</v>
      </c>
    </row>
    <row r="15" spans="1:19" ht="18.75" x14ac:dyDescent="0.3">
      <c r="A15" s="2">
        <v>13</v>
      </c>
      <c r="B15" s="2">
        <v>47712</v>
      </c>
      <c r="C15" s="2">
        <v>51708</v>
      </c>
      <c r="D15" s="12">
        <v>53508</v>
      </c>
      <c r="E15" s="2">
        <v>57120</v>
      </c>
      <c r="F15" s="2">
        <v>59676</v>
      </c>
      <c r="J15" s="19">
        <f t="shared" si="0"/>
        <v>47712</v>
      </c>
      <c r="K15" s="19">
        <f t="shared" si="1"/>
        <v>51708</v>
      </c>
      <c r="L15" s="19">
        <f t="shared" si="2"/>
        <v>53508</v>
      </c>
      <c r="M15" s="19">
        <f t="shared" si="3"/>
        <v>57120</v>
      </c>
      <c r="N15" s="19">
        <f t="shared" si="4"/>
        <v>59676</v>
      </c>
      <c r="P15" s="19">
        <f t="shared" si="5"/>
        <v>4309</v>
      </c>
      <c r="Q15" s="19">
        <f t="shared" si="6"/>
        <v>4459</v>
      </c>
      <c r="R15" s="19">
        <f t="shared" si="7"/>
        <v>4760</v>
      </c>
      <c r="S15" s="19">
        <f t="shared" si="8"/>
        <v>4973</v>
      </c>
    </row>
    <row r="16" spans="1:19" ht="18.75" x14ac:dyDescent="0.3">
      <c r="A16" s="2">
        <v>14</v>
      </c>
      <c r="B16" s="2">
        <v>48324</v>
      </c>
      <c r="C16" s="2">
        <v>52404</v>
      </c>
      <c r="D16" s="12">
        <v>54240</v>
      </c>
      <c r="E16" s="2">
        <v>57960</v>
      </c>
      <c r="F16" s="2">
        <v>60480</v>
      </c>
      <c r="J16" s="19">
        <f t="shared" si="0"/>
        <v>48324</v>
      </c>
      <c r="K16" s="19">
        <f t="shared" si="1"/>
        <v>52404</v>
      </c>
      <c r="L16" s="19">
        <f t="shared" si="2"/>
        <v>54240</v>
      </c>
      <c r="M16" s="19">
        <f t="shared" si="3"/>
        <v>57960</v>
      </c>
      <c r="N16" s="19">
        <f t="shared" si="4"/>
        <v>60480</v>
      </c>
      <c r="P16" s="19">
        <f t="shared" si="5"/>
        <v>4367</v>
      </c>
      <c r="Q16" s="19">
        <f t="shared" si="6"/>
        <v>4520</v>
      </c>
      <c r="R16" s="19">
        <f t="shared" si="7"/>
        <v>4830</v>
      </c>
      <c r="S16" s="19">
        <f t="shared" si="8"/>
        <v>5040</v>
      </c>
    </row>
    <row r="17" spans="1:19" ht="18.75" x14ac:dyDescent="0.3">
      <c r="A17" s="18">
        <v>15</v>
      </c>
      <c r="B17" s="18">
        <v>49008</v>
      </c>
      <c r="C17" s="18">
        <v>53160</v>
      </c>
      <c r="D17" s="20">
        <v>55032</v>
      </c>
      <c r="E17" s="18">
        <v>58380</v>
      </c>
      <c r="F17" s="18">
        <v>61404</v>
      </c>
      <c r="J17" s="19">
        <f t="shared" si="0"/>
        <v>49008</v>
      </c>
      <c r="K17" s="19">
        <f t="shared" si="1"/>
        <v>53160</v>
      </c>
      <c r="L17" s="19">
        <f t="shared" si="2"/>
        <v>55032</v>
      </c>
      <c r="M17" s="19">
        <f t="shared" si="3"/>
        <v>58380</v>
      </c>
      <c r="N17" s="19">
        <f t="shared" si="4"/>
        <v>61404</v>
      </c>
      <c r="P17" s="19">
        <f t="shared" si="5"/>
        <v>4430</v>
      </c>
      <c r="Q17" s="19">
        <f t="shared" si="6"/>
        <v>4586</v>
      </c>
      <c r="R17" s="19">
        <f t="shared" si="7"/>
        <v>4865</v>
      </c>
      <c r="S17" s="19">
        <f t="shared" si="8"/>
        <v>5117</v>
      </c>
    </row>
    <row r="18" spans="1:19" ht="18.75" x14ac:dyDescent="0.3">
      <c r="A18" s="2">
        <v>16</v>
      </c>
      <c r="B18" s="2">
        <v>49272</v>
      </c>
      <c r="C18" s="2">
        <v>53484</v>
      </c>
      <c r="D18" s="12">
        <v>55416</v>
      </c>
      <c r="E18" s="2">
        <v>58884</v>
      </c>
      <c r="F18" s="2">
        <v>61872</v>
      </c>
      <c r="J18" s="19">
        <f t="shared" si="0"/>
        <v>49272</v>
      </c>
      <c r="K18" s="19">
        <f t="shared" si="1"/>
        <v>53484</v>
      </c>
      <c r="L18" s="19">
        <f t="shared" si="2"/>
        <v>55416</v>
      </c>
      <c r="M18" s="19">
        <f t="shared" si="3"/>
        <v>58884</v>
      </c>
      <c r="N18" s="19">
        <f t="shared" si="4"/>
        <v>61872</v>
      </c>
      <c r="P18" s="19">
        <f t="shared" si="5"/>
        <v>4457</v>
      </c>
      <c r="Q18" s="19">
        <f t="shared" si="6"/>
        <v>4618</v>
      </c>
      <c r="R18" s="19">
        <f t="shared" si="7"/>
        <v>4907</v>
      </c>
      <c r="S18" s="19">
        <f t="shared" si="8"/>
        <v>5156</v>
      </c>
    </row>
    <row r="19" spans="1:19" ht="18.75" x14ac:dyDescent="0.3">
      <c r="A19" s="2">
        <v>17</v>
      </c>
      <c r="B19" s="2">
        <v>49608</v>
      </c>
      <c r="C19" s="2">
        <v>53856</v>
      </c>
      <c r="D19" s="12">
        <v>55848</v>
      </c>
      <c r="E19" s="2">
        <v>59304</v>
      </c>
      <c r="F19" s="2">
        <v>62424</v>
      </c>
      <c r="J19" s="19">
        <f t="shared" si="0"/>
        <v>49608</v>
      </c>
      <c r="K19" s="19">
        <f t="shared" si="1"/>
        <v>53856</v>
      </c>
      <c r="L19" s="19">
        <f t="shared" si="2"/>
        <v>55848</v>
      </c>
      <c r="M19" s="19">
        <f t="shared" si="3"/>
        <v>59304</v>
      </c>
      <c r="N19" s="19">
        <f t="shared" si="4"/>
        <v>62424</v>
      </c>
      <c r="P19" s="19">
        <f t="shared" si="5"/>
        <v>4488</v>
      </c>
      <c r="Q19" s="19">
        <f t="shared" si="6"/>
        <v>4654</v>
      </c>
      <c r="R19" s="19">
        <f t="shared" si="7"/>
        <v>4942</v>
      </c>
      <c r="S19" s="19">
        <f t="shared" si="8"/>
        <v>5202</v>
      </c>
    </row>
    <row r="20" spans="1:19" ht="18.75" x14ac:dyDescent="0.3">
      <c r="A20" s="2">
        <v>18</v>
      </c>
      <c r="B20" s="2">
        <v>49872</v>
      </c>
      <c r="C20" s="2">
        <v>54180</v>
      </c>
      <c r="D20" s="12">
        <v>56232</v>
      </c>
      <c r="E20" s="2">
        <v>59796</v>
      </c>
      <c r="F20" s="2">
        <v>62904</v>
      </c>
      <c r="J20" s="19">
        <f t="shared" si="0"/>
        <v>49872</v>
      </c>
      <c r="K20" s="19">
        <f t="shared" si="1"/>
        <v>54180</v>
      </c>
      <c r="L20" s="19">
        <f t="shared" si="2"/>
        <v>56232</v>
      </c>
      <c r="M20" s="19">
        <f t="shared" si="3"/>
        <v>59796</v>
      </c>
      <c r="N20" s="19">
        <f t="shared" si="4"/>
        <v>62904</v>
      </c>
      <c r="P20" s="19">
        <f t="shared" si="5"/>
        <v>4515</v>
      </c>
      <c r="Q20" s="19">
        <f t="shared" si="6"/>
        <v>4686</v>
      </c>
      <c r="R20" s="19">
        <f t="shared" si="7"/>
        <v>4983</v>
      </c>
      <c r="S20" s="19">
        <f t="shared" si="8"/>
        <v>5242</v>
      </c>
    </row>
    <row r="21" spans="1:19" ht="18.75" x14ac:dyDescent="0.3">
      <c r="A21" s="2">
        <v>19</v>
      </c>
      <c r="B21" s="2">
        <v>50208</v>
      </c>
      <c r="C21" s="2">
        <v>54564</v>
      </c>
      <c r="D21" s="12">
        <v>56664</v>
      </c>
      <c r="E21" s="2">
        <v>60216</v>
      </c>
      <c r="F21" s="2">
        <v>63456</v>
      </c>
      <c r="J21" s="19">
        <f t="shared" si="0"/>
        <v>50208</v>
      </c>
      <c r="K21" s="19">
        <f t="shared" si="1"/>
        <v>54564</v>
      </c>
      <c r="L21" s="19">
        <f t="shared" si="2"/>
        <v>56664</v>
      </c>
      <c r="M21" s="19">
        <f t="shared" si="3"/>
        <v>60216</v>
      </c>
      <c r="N21" s="19">
        <f t="shared" si="4"/>
        <v>63456</v>
      </c>
      <c r="P21" s="19">
        <f t="shared" si="5"/>
        <v>4547</v>
      </c>
      <c r="Q21" s="19">
        <f t="shared" si="6"/>
        <v>4722</v>
      </c>
      <c r="R21" s="19">
        <f t="shared" si="7"/>
        <v>5018</v>
      </c>
      <c r="S21" s="19">
        <f t="shared" si="8"/>
        <v>5288</v>
      </c>
    </row>
    <row r="22" spans="1:19" ht="18.75" x14ac:dyDescent="0.3">
      <c r="A22" s="18">
        <v>20</v>
      </c>
      <c r="B22" s="18">
        <v>50484</v>
      </c>
      <c r="C22" s="18">
        <v>54888</v>
      </c>
      <c r="D22" s="20">
        <v>57048</v>
      </c>
      <c r="E22" s="18">
        <v>60216</v>
      </c>
      <c r="F22" s="18">
        <v>63936</v>
      </c>
      <c r="J22" s="19">
        <f t="shared" si="0"/>
        <v>50484</v>
      </c>
      <c r="K22" s="19">
        <f t="shared" si="1"/>
        <v>54888</v>
      </c>
      <c r="L22" s="19">
        <f t="shared" si="2"/>
        <v>57048</v>
      </c>
      <c r="M22" s="19">
        <f t="shared" si="3"/>
        <v>60216</v>
      </c>
      <c r="N22" s="19">
        <f t="shared" si="4"/>
        <v>63936</v>
      </c>
      <c r="P22" s="19">
        <f t="shared" si="5"/>
        <v>4574</v>
      </c>
      <c r="Q22" s="19">
        <f t="shared" si="6"/>
        <v>4754</v>
      </c>
      <c r="R22" s="19">
        <f t="shared" si="7"/>
        <v>5018</v>
      </c>
      <c r="S22" s="19">
        <f t="shared" si="8"/>
        <v>5328</v>
      </c>
    </row>
    <row r="23" spans="1:19" ht="18.75" x14ac:dyDescent="0.3">
      <c r="A23" s="2">
        <v>21</v>
      </c>
      <c r="B23" s="2">
        <v>50484</v>
      </c>
      <c r="C23" s="2">
        <v>54888</v>
      </c>
      <c r="D23" s="12">
        <v>57048</v>
      </c>
      <c r="E23" s="2">
        <v>60216</v>
      </c>
      <c r="F23" s="2">
        <v>63936</v>
      </c>
      <c r="J23" s="19">
        <f t="shared" si="0"/>
        <v>50484</v>
      </c>
      <c r="K23" s="19">
        <f t="shared" si="1"/>
        <v>54888</v>
      </c>
      <c r="L23" s="19">
        <f t="shared" si="2"/>
        <v>57048</v>
      </c>
      <c r="M23" s="19">
        <f t="shared" si="3"/>
        <v>60216</v>
      </c>
      <c r="N23" s="19">
        <f t="shared" si="4"/>
        <v>63936</v>
      </c>
      <c r="P23" s="19">
        <f t="shared" si="5"/>
        <v>4574</v>
      </c>
      <c r="Q23" s="19">
        <f t="shared" si="6"/>
        <v>4754</v>
      </c>
      <c r="R23" s="19">
        <f t="shared" si="7"/>
        <v>5018</v>
      </c>
      <c r="S23" s="19">
        <f t="shared" si="8"/>
        <v>5328</v>
      </c>
    </row>
    <row r="24" spans="1:19" ht="18.75" x14ac:dyDescent="0.3">
      <c r="A24" s="2">
        <v>22</v>
      </c>
      <c r="B24" s="2">
        <v>50484</v>
      </c>
      <c r="C24" s="2">
        <v>54888</v>
      </c>
      <c r="D24" s="12">
        <v>57048</v>
      </c>
      <c r="E24" s="2">
        <v>60216</v>
      </c>
      <c r="F24" s="2">
        <v>63936</v>
      </c>
      <c r="J24" s="19">
        <f t="shared" si="0"/>
        <v>50484</v>
      </c>
      <c r="K24" s="19">
        <f t="shared" si="1"/>
        <v>54888</v>
      </c>
      <c r="L24" s="19">
        <f t="shared" si="2"/>
        <v>57048</v>
      </c>
      <c r="M24" s="19">
        <f t="shared" si="3"/>
        <v>60216</v>
      </c>
      <c r="N24" s="19">
        <f t="shared" si="4"/>
        <v>63936</v>
      </c>
      <c r="P24" s="19">
        <f t="shared" si="5"/>
        <v>4574</v>
      </c>
      <c r="Q24" s="19">
        <f t="shared" si="6"/>
        <v>4754</v>
      </c>
      <c r="R24" s="19">
        <f t="shared" si="7"/>
        <v>5018</v>
      </c>
      <c r="S24" s="19">
        <f t="shared" si="8"/>
        <v>5328</v>
      </c>
    </row>
    <row r="25" spans="1:19" ht="18.75" x14ac:dyDescent="0.3">
      <c r="A25" s="2">
        <v>23</v>
      </c>
      <c r="B25" s="2">
        <v>50484</v>
      </c>
      <c r="C25" s="2">
        <v>54888</v>
      </c>
      <c r="D25" s="12">
        <v>57048</v>
      </c>
      <c r="E25" s="2">
        <v>60216</v>
      </c>
      <c r="F25" s="2">
        <v>63936</v>
      </c>
      <c r="J25" s="19">
        <f t="shared" si="0"/>
        <v>50484</v>
      </c>
      <c r="K25" s="19">
        <f t="shared" si="1"/>
        <v>54888</v>
      </c>
      <c r="L25" s="19">
        <f t="shared" si="2"/>
        <v>57048</v>
      </c>
      <c r="M25" s="19">
        <f t="shared" si="3"/>
        <v>60216</v>
      </c>
      <c r="N25" s="19">
        <f t="shared" si="4"/>
        <v>63936</v>
      </c>
      <c r="P25" s="19">
        <f t="shared" si="5"/>
        <v>4574</v>
      </c>
      <c r="Q25" s="19">
        <f t="shared" si="6"/>
        <v>4754</v>
      </c>
      <c r="R25" s="19">
        <f t="shared" si="7"/>
        <v>5018</v>
      </c>
      <c r="S25" s="19">
        <f t="shared" si="8"/>
        <v>5328</v>
      </c>
    </row>
    <row r="26" spans="1:19" ht="18.75" x14ac:dyDescent="0.3">
      <c r="A26" s="2">
        <v>24</v>
      </c>
      <c r="B26" s="2">
        <v>50640</v>
      </c>
      <c r="C26" s="2">
        <v>54900</v>
      </c>
      <c r="D26" s="12">
        <v>57048</v>
      </c>
      <c r="E26" s="2">
        <v>60240</v>
      </c>
      <c r="F26" s="2">
        <v>63996</v>
      </c>
      <c r="J26" s="19">
        <f t="shared" si="0"/>
        <v>50640</v>
      </c>
      <c r="K26" s="19">
        <f t="shared" si="1"/>
        <v>54900</v>
      </c>
      <c r="L26" s="19">
        <f t="shared" si="2"/>
        <v>57048</v>
      </c>
      <c r="M26" s="19">
        <f t="shared" si="3"/>
        <v>60240</v>
      </c>
      <c r="N26" s="19">
        <f t="shared" si="4"/>
        <v>63996</v>
      </c>
      <c r="P26" s="19">
        <f t="shared" si="5"/>
        <v>4575</v>
      </c>
      <c r="Q26" s="19">
        <f t="shared" si="6"/>
        <v>4754</v>
      </c>
      <c r="R26" s="19">
        <f t="shared" si="7"/>
        <v>5020</v>
      </c>
      <c r="S26" s="19">
        <f t="shared" si="8"/>
        <v>5333</v>
      </c>
    </row>
    <row r="27" spans="1:19" ht="18.75" x14ac:dyDescent="0.3">
      <c r="A27" s="18">
        <v>25</v>
      </c>
      <c r="B27" s="18">
        <v>51012</v>
      </c>
      <c r="C27" s="18">
        <v>55200</v>
      </c>
      <c r="D27" s="20">
        <v>57444</v>
      </c>
      <c r="E27" s="18">
        <v>60636</v>
      </c>
      <c r="F27" s="18">
        <v>64416</v>
      </c>
      <c r="J27" s="19">
        <f t="shared" si="0"/>
        <v>51012</v>
      </c>
      <c r="K27" s="19">
        <f t="shared" si="1"/>
        <v>55200</v>
      </c>
      <c r="L27" s="19">
        <f t="shared" si="2"/>
        <v>57444</v>
      </c>
      <c r="M27" s="19">
        <f t="shared" si="3"/>
        <v>60636</v>
      </c>
      <c r="N27" s="19">
        <f t="shared" si="4"/>
        <v>64416</v>
      </c>
      <c r="P27" s="19">
        <f t="shared" si="5"/>
        <v>4600</v>
      </c>
      <c r="Q27" s="19">
        <f t="shared" si="6"/>
        <v>4787</v>
      </c>
      <c r="R27" s="19">
        <f t="shared" si="7"/>
        <v>5053</v>
      </c>
      <c r="S27" s="19">
        <f t="shared" si="8"/>
        <v>5368</v>
      </c>
    </row>
    <row r="28" spans="1:19" ht="18.75" x14ac:dyDescent="0.3">
      <c r="A28" s="2">
        <v>26</v>
      </c>
      <c r="B28" s="2">
        <v>51036</v>
      </c>
      <c r="C28" s="2">
        <v>55200</v>
      </c>
      <c r="D28" s="12">
        <v>57444</v>
      </c>
      <c r="E28" s="2">
        <v>60636</v>
      </c>
      <c r="F28" s="2">
        <v>64416</v>
      </c>
      <c r="J28" s="19">
        <f t="shared" si="0"/>
        <v>51036</v>
      </c>
      <c r="K28" s="19">
        <f t="shared" si="1"/>
        <v>55200</v>
      </c>
      <c r="L28" s="19">
        <f t="shared" si="2"/>
        <v>57444</v>
      </c>
      <c r="M28" s="19">
        <f t="shared" si="3"/>
        <v>60636</v>
      </c>
      <c r="N28" s="19">
        <f t="shared" si="4"/>
        <v>64416</v>
      </c>
      <c r="P28" s="19">
        <f t="shared" si="5"/>
        <v>4600</v>
      </c>
      <c r="Q28" s="19">
        <f t="shared" si="6"/>
        <v>4787</v>
      </c>
      <c r="R28" s="19">
        <f t="shared" si="7"/>
        <v>5053</v>
      </c>
      <c r="S28" s="19">
        <f t="shared" si="8"/>
        <v>5368</v>
      </c>
    </row>
    <row r="29" spans="1:19" ht="18.75" x14ac:dyDescent="0.3">
      <c r="A29" s="2">
        <v>27</v>
      </c>
      <c r="B29" s="2">
        <v>51240</v>
      </c>
      <c r="C29" s="2">
        <v>55200</v>
      </c>
      <c r="D29" s="12">
        <v>57444</v>
      </c>
      <c r="E29" s="2">
        <v>60636</v>
      </c>
      <c r="F29" s="2">
        <v>64416</v>
      </c>
      <c r="J29" s="19">
        <f t="shared" si="0"/>
        <v>51240</v>
      </c>
      <c r="K29" s="19">
        <f t="shared" si="1"/>
        <v>55200</v>
      </c>
      <c r="L29" s="19">
        <f t="shared" si="2"/>
        <v>57444</v>
      </c>
      <c r="M29" s="19">
        <f t="shared" si="3"/>
        <v>60636</v>
      </c>
      <c r="N29" s="19">
        <f t="shared" si="4"/>
        <v>64416</v>
      </c>
      <c r="P29" s="19">
        <f t="shared" si="5"/>
        <v>4600</v>
      </c>
      <c r="Q29" s="19">
        <f t="shared" si="6"/>
        <v>4787</v>
      </c>
      <c r="R29" s="19">
        <f t="shared" si="7"/>
        <v>5053</v>
      </c>
      <c r="S29" s="19">
        <f t="shared" si="8"/>
        <v>5368</v>
      </c>
    </row>
    <row r="30" spans="1:19" ht="18.75" x14ac:dyDescent="0.3">
      <c r="A30" s="2">
        <v>28</v>
      </c>
      <c r="B30" s="2">
        <v>51444</v>
      </c>
      <c r="C30" s="2">
        <v>55200</v>
      </c>
      <c r="D30" s="12">
        <v>57444</v>
      </c>
      <c r="E30" s="2">
        <v>60636</v>
      </c>
      <c r="F30" s="2">
        <v>64416</v>
      </c>
      <c r="J30" s="19">
        <f t="shared" si="0"/>
        <v>51444</v>
      </c>
      <c r="K30" s="19">
        <f t="shared" si="1"/>
        <v>55200</v>
      </c>
      <c r="L30" s="19">
        <f t="shared" si="2"/>
        <v>57444</v>
      </c>
      <c r="M30" s="19">
        <f t="shared" si="3"/>
        <v>60636</v>
      </c>
      <c r="N30" s="19">
        <f t="shared" si="4"/>
        <v>64416</v>
      </c>
      <c r="P30" s="19">
        <f t="shared" si="5"/>
        <v>4600</v>
      </c>
      <c r="Q30" s="19">
        <f t="shared" si="6"/>
        <v>4787</v>
      </c>
      <c r="R30" s="19">
        <f t="shared" si="7"/>
        <v>5053</v>
      </c>
      <c r="S30" s="19">
        <f t="shared" si="8"/>
        <v>5368</v>
      </c>
    </row>
    <row r="31" spans="1:19" ht="18.75" x14ac:dyDescent="0.3">
      <c r="A31" s="2">
        <v>29</v>
      </c>
      <c r="B31" s="2">
        <v>51636</v>
      </c>
      <c r="C31" s="2">
        <v>55200</v>
      </c>
      <c r="D31" s="12">
        <v>57444</v>
      </c>
      <c r="E31" s="2">
        <v>60636</v>
      </c>
      <c r="F31" s="2">
        <v>64416</v>
      </c>
      <c r="J31" s="19">
        <f t="shared" si="0"/>
        <v>51636</v>
      </c>
      <c r="K31" s="19">
        <f t="shared" si="1"/>
        <v>55200</v>
      </c>
      <c r="L31" s="19">
        <f t="shared" si="2"/>
        <v>57444</v>
      </c>
      <c r="M31" s="19">
        <f t="shared" si="3"/>
        <v>60636</v>
      </c>
      <c r="N31" s="19">
        <f t="shared" si="4"/>
        <v>64416</v>
      </c>
      <c r="P31" s="19">
        <f t="shared" si="5"/>
        <v>4600</v>
      </c>
      <c r="Q31" s="19">
        <f t="shared" si="6"/>
        <v>4787</v>
      </c>
      <c r="R31" s="19">
        <f t="shared" si="7"/>
        <v>5053</v>
      </c>
      <c r="S31" s="19">
        <f t="shared" si="8"/>
        <v>5368</v>
      </c>
    </row>
    <row r="32" spans="1:19" ht="18.75" x14ac:dyDescent="0.3">
      <c r="A32" s="18">
        <v>30</v>
      </c>
      <c r="B32" s="18">
        <v>52044</v>
      </c>
      <c r="C32" s="18">
        <v>55524</v>
      </c>
      <c r="D32" s="20">
        <v>57828</v>
      </c>
      <c r="E32" s="18">
        <v>61056</v>
      </c>
      <c r="F32" s="18">
        <v>64896</v>
      </c>
      <c r="J32" s="19">
        <f t="shared" si="0"/>
        <v>52044</v>
      </c>
      <c r="K32" s="19">
        <f t="shared" si="1"/>
        <v>55524</v>
      </c>
      <c r="L32" s="19">
        <f t="shared" si="2"/>
        <v>57828</v>
      </c>
      <c r="M32" s="19">
        <f t="shared" si="3"/>
        <v>61056</v>
      </c>
      <c r="N32" s="19">
        <f t="shared" si="4"/>
        <v>64896</v>
      </c>
      <c r="P32" s="19">
        <f t="shared" si="5"/>
        <v>4627</v>
      </c>
      <c r="Q32" s="19">
        <f t="shared" si="6"/>
        <v>4819</v>
      </c>
      <c r="R32" s="19">
        <f t="shared" si="7"/>
        <v>5088</v>
      </c>
      <c r="S32" s="19">
        <f t="shared" si="8"/>
        <v>5408</v>
      </c>
    </row>
    <row r="33" spans="2:2" x14ac:dyDescent="0.25">
      <c r="B33" s="21" t="s">
        <v>8</v>
      </c>
    </row>
  </sheetData>
  <pageMargins left="0.7" right="0.7" top="0.75" bottom="0.75" header="0.3" footer="0.3"/>
  <pageSetup orientation="portrait" verticalDpi="0" r:id="rId1"/>
  <headerFooter>
    <oddHeader>&amp;CDRAFT 21.22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32"/>
  <sheetViews>
    <sheetView workbookViewId="0">
      <selection activeCell="D1" sqref="D1:D1048576"/>
    </sheetView>
  </sheetViews>
  <sheetFormatPr defaultRowHeight="15" x14ac:dyDescent="0.25"/>
  <sheetData>
    <row r="1" spans="1:23" ht="18.75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K1" s="3" t="s">
        <v>0</v>
      </c>
      <c r="L1" s="3" t="s">
        <v>1</v>
      </c>
      <c r="M1" s="3" t="s">
        <v>2</v>
      </c>
      <c r="N1" s="3" t="s">
        <v>3</v>
      </c>
      <c r="O1" s="3" t="s">
        <v>4</v>
      </c>
      <c r="P1" s="3" t="s">
        <v>5</v>
      </c>
    </row>
    <row r="2" spans="1:23" ht="18.75" x14ac:dyDescent="0.3">
      <c r="A2" s="2">
        <v>0</v>
      </c>
      <c r="B2" s="2">
        <v>39072</v>
      </c>
      <c r="C2" s="2">
        <v>41568</v>
      </c>
      <c r="D2" s="2">
        <v>43320</v>
      </c>
      <c r="E2" s="2">
        <v>45564</v>
      </c>
      <c r="F2" s="2">
        <v>50064</v>
      </c>
      <c r="K2" s="2">
        <v>0</v>
      </c>
      <c r="L2" s="2">
        <f>B2+972</f>
        <v>40044</v>
      </c>
      <c r="M2" s="2">
        <f>C2+972</f>
        <v>42540</v>
      </c>
      <c r="N2" s="2">
        <f>D2+972</f>
        <v>44292</v>
      </c>
      <c r="O2" s="2">
        <f>E2+972</f>
        <v>46536</v>
      </c>
      <c r="P2" s="2">
        <f>F2+972</f>
        <v>51036</v>
      </c>
      <c r="S2">
        <f>L2-B2</f>
        <v>972</v>
      </c>
      <c r="T2">
        <f>M2-C2</f>
        <v>972</v>
      </c>
      <c r="U2">
        <f>N2-D2</f>
        <v>972</v>
      </c>
      <c r="V2">
        <f>O2-E2</f>
        <v>972</v>
      </c>
      <c r="W2">
        <f>P2-F2</f>
        <v>972</v>
      </c>
    </row>
    <row r="3" spans="1:23" ht="18.75" x14ac:dyDescent="0.3">
      <c r="A3" s="2">
        <v>1</v>
      </c>
      <c r="B3" s="2">
        <v>39468</v>
      </c>
      <c r="C3" s="2">
        <v>41964</v>
      </c>
      <c r="D3" s="2">
        <v>43716</v>
      </c>
      <c r="E3" s="2">
        <v>45972</v>
      </c>
      <c r="F3" s="2">
        <v>50472</v>
      </c>
      <c r="G3">
        <f>B3-B2</f>
        <v>396</v>
      </c>
      <c r="H3">
        <f t="shared" ref="H3:J18" si="0">C3-C2</f>
        <v>396</v>
      </c>
      <c r="I3">
        <f t="shared" si="0"/>
        <v>396</v>
      </c>
      <c r="J3">
        <f t="shared" si="0"/>
        <v>408</v>
      </c>
      <c r="K3" s="2">
        <v>1</v>
      </c>
      <c r="L3" s="2">
        <f t="shared" ref="L3:L32" si="1">B3+972</f>
        <v>40440</v>
      </c>
      <c r="M3" s="2">
        <f t="shared" ref="M3:M32" si="2">C3+972</f>
        <v>42936</v>
      </c>
      <c r="N3" s="2">
        <f t="shared" ref="N3:N32" si="3">D3+972</f>
        <v>44688</v>
      </c>
      <c r="O3" s="2">
        <f t="shared" ref="O3:O32" si="4">E3+972</f>
        <v>46944</v>
      </c>
      <c r="P3" s="2">
        <f t="shared" ref="P3:P32" si="5">F3+972</f>
        <v>51444</v>
      </c>
      <c r="S3">
        <f t="shared" ref="S3:S32" si="6">L3-B3</f>
        <v>972</v>
      </c>
      <c r="T3">
        <f t="shared" ref="T3:T32" si="7">M3-C3</f>
        <v>972</v>
      </c>
      <c r="U3">
        <f t="shared" ref="U3:U32" si="8">N3-D3</f>
        <v>972</v>
      </c>
      <c r="V3">
        <f t="shared" ref="V3:V32" si="9">O3-E3</f>
        <v>972</v>
      </c>
      <c r="W3">
        <f t="shared" ref="W3:W32" si="10">P3-F3</f>
        <v>972</v>
      </c>
    </row>
    <row r="4" spans="1:23" ht="18.75" x14ac:dyDescent="0.3">
      <c r="A4" s="2">
        <v>2</v>
      </c>
      <c r="B4" s="2">
        <v>39864</v>
      </c>
      <c r="C4" s="2">
        <v>42372</v>
      </c>
      <c r="D4" s="2">
        <v>44112</v>
      </c>
      <c r="E4" s="2">
        <v>46368</v>
      </c>
      <c r="F4" s="2">
        <v>50868</v>
      </c>
      <c r="G4">
        <f t="shared" ref="G4:G32" si="11">B4-B3</f>
        <v>396</v>
      </c>
      <c r="H4">
        <f t="shared" si="0"/>
        <v>408</v>
      </c>
      <c r="I4">
        <f t="shared" si="0"/>
        <v>396</v>
      </c>
      <c r="J4">
        <f t="shared" si="0"/>
        <v>396</v>
      </c>
      <c r="K4" s="2">
        <v>2</v>
      </c>
      <c r="L4" s="2">
        <f t="shared" si="1"/>
        <v>40836</v>
      </c>
      <c r="M4" s="2">
        <f t="shared" si="2"/>
        <v>43344</v>
      </c>
      <c r="N4" s="2">
        <f t="shared" si="3"/>
        <v>45084</v>
      </c>
      <c r="O4" s="2">
        <f t="shared" si="4"/>
        <v>47340</v>
      </c>
      <c r="P4" s="2">
        <f t="shared" si="5"/>
        <v>51840</v>
      </c>
      <c r="S4">
        <f t="shared" si="6"/>
        <v>972</v>
      </c>
      <c r="T4">
        <f t="shared" si="7"/>
        <v>972</v>
      </c>
      <c r="U4">
        <f t="shared" si="8"/>
        <v>972</v>
      </c>
      <c r="V4">
        <f t="shared" si="9"/>
        <v>972</v>
      </c>
      <c r="W4">
        <f t="shared" si="10"/>
        <v>972</v>
      </c>
    </row>
    <row r="5" spans="1:23" ht="18.75" x14ac:dyDescent="0.3">
      <c r="A5" s="2">
        <v>3</v>
      </c>
      <c r="B5" s="2">
        <v>40272</v>
      </c>
      <c r="C5" s="2">
        <v>42768</v>
      </c>
      <c r="D5" s="2">
        <v>44520</v>
      </c>
      <c r="E5" s="2">
        <v>46764</v>
      </c>
      <c r="F5" s="2">
        <v>51264</v>
      </c>
      <c r="G5">
        <f t="shared" si="11"/>
        <v>408</v>
      </c>
      <c r="H5">
        <f t="shared" si="0"/>
        <v>396</v>
      </c>
      <c r="I5">
        <f t="shared" si="0"/>
        <v>408</v>
      </c>
      <c r="J5">
        <f t="shared" si="0"/>
        <v>396</v>
      </c>
      <c r="K5" s="2">
        <v>3</v>
      </c>
      <c r="L5" s="2">
        <f t="shared" si="1"/>
        <v>41244</v>
      </c>
      <c r="M5" s="2">
        <f t="shared" si="2"/>
        <v>43740</v>
      </c>
      <c r="N5" s="2">
        <f t="shared" si="3"/>
        <v>45492</v>
      </c>
      <c r="O5" s="2">
        <f t="shared" si="4"/>
        <v>47736</v>
      </c>
      <c r="P5" s="2">
        <f t="shared" si="5"/>
        <v>52236</v>
      </c>
      <c r="S5">
        <f t="shared" si="6"/>
        <v>972</v>
      </c>
      <c r="T5">
        <f t="shared" si="7"/>
        <v>972</v>
      </c>
      <c r="U5">
        <f t="shared" si="8"/>
        <v>972</v>
      </c>
      <c r="V5">
        <f t="shared" si="9"/>
        <v>972</v>
      </c>
      <c r="W5">
        <f t="shared" si="10"/>
        <v>972</v>
      </c>
    </row>
    <row r="6" spans="1:23" ht="18.75" x14ac:dyDescent="0.3">
      <c r="A6" s="2">
        <v>4</v>
      </c>
      <c r="B6" s="2">
        <v>40668</v>
      </c>
      <c r="C6" s="2">
        <v>43164</v>
      </c>
      <c r="D6" s="2">
        <v>44916</v>
      </c>
      <c r="E6" s="2">
        <v>47172</v>
      </c>
      <c r="F6" s="2">
        <v>51672</v>
      </c>
      <c r="G6">
        <f t="shared" si="11"/>
        <v>396</v>
      </c>
      <c r="H6">
        <f t="shared" si="0"/>
        <v>396</v>
      </c>
      <c r="I6">
        <f t="shared" si="0"/>
        <v>396</v>
      </c>
      <c r="J6">
        <f t="shared" si="0"/>
        <v>408</v>
      </c>
      <c r="K6" s="2">
        <v>4</v>
      </c>
      <c r="L6" s="2">
        <f t="shared" si="1"/>
        <v>41640</v>
      </c>
      <c r="M6" s="2">
        <f t="shared" si="2"/>
        <v>44136</v>
      </c>
      <c r="N6" s="2">
        <f t="shared" si="3"/>
        <v>45888</v>
      </c>
      <c r="O6" s="2">
        <f t="shared" si="4"/>
        <v>48144</v>
      </c>
      <c r="P6" s="2">
        <f t="shared" si="5"/>
        <v>52644</v>
      </c>
      <c r="S6">
        <f t="shared" si="6"/>
        <v>972</v>
      </c>
      <c r="T6">
        <f t="shared" si="7"/>
        <v>972</v>
      </c>
      <c r="U6">
        <f t="shared" si="8"/>
        <v>972</v>
      </c>
      <c r="V6">
        <f t="shared" si="9"/>
        <v>972</v>
      </c>
      <c r="W6">
        <f t="shared" si="10"/>
        <v>972</v>
      </c>
    </row>
    <row r="7" spans="1:23" ht="18.75" x14ac:dyDescent="0.3">
      <c r="A7" s="3">
        <v>5</v>
      </c>
      <c r="B7" s="3">
        <v>41064</v>
      </c>
      <c r="C7" s="3">
        <v>44064</v>
      </c>
      <c r="D7" s="3">
        <v>45372</v>
      </c>
      <c r="E7" s="3">
        <v>47568</v>
      </c>
      <c r="F7" s="3">
        <v>52068</v>
      </c>
      <c r="G7">
        <f t="shared" si="11"/>
        <v>396</v>
      </c>
      <c r="H7">
        <f t="shared" si="0"/>
        <v>900</v>
      </c>
      <c r="I7">
        <f t="shared" si="0"/>
        <v>456</v>
      </c>
      <c r="J7">
        <f t="shared" si="0"/>
        <v>396</v>
      </c>
      <c r="K7" s="3">
        <v>5</v>
      </c>
      <c r="L7" s="3">
        <f t="shared" si="1"/>
        <v>42036</v>
      </c>
      <c r="M7" s="3">
        <f t="shared" si="2"/>
        <v>45036</v>
      </c>
      <c r="N7" s="3">
        <f t="shared" si="3"/>
        <v>46344</v>
      </c>
      <c r="O7" s="3">
        <f t="shared" si="4"/>
        <v>48540</v>
      </c>
      <c r="P7" s="3">
        <f t="shared" si="5"/>
        <v>53040</v>
      </c>
      <c r="S7">
        <f t="shared" si="6"/>
        <v>972</v>
      </c>
      <c r="T7">
        <f t="shared" si="7"/>
        <v>972</v>
      </c>
      <c r="U7">
        <f t="shared" si="8"/>
        <v>972</v>
      </c>
      <c r="V7">
        <f t="shared" si="9"/>
        <v>972</v>
      </c>
      <c r="W7">
        <f t="shared" si="10"/>
        <v>972</v>
      </c>
    </row>
    <row r="8" spans="1:23" ht="18.75" x14ac:dyDescent="0.3">
      <c r="A8" s="2">
        <v>6</v>
      </c>
      <c r="B8" s="2">
        <v>41472</v>
      </c>
      <c r="C8" s="2">
        <v>44472</v>
      </c>
      <c r="D8" s="2">
        <v>45768</v>
      </c>
      <c r="E8" s="2">
        <v>47964</v>
      </c>
      <c r="F8" s="2">
        <v>52464</v>
      </c>
      <c r="G8">
        <f t="shared" si="11"/>
        <v>408</v>
      </c>
      <c r="H8">
        <f t="shared" si="0"/>
        <v>408</v>
      </c>
      <c r="I8">
        <f t="shared" si="0"/>
        <v>396</v>
      </c>
      <c r="J8">
        <f t="shared" si="0"/>
        <v>396</v>
      </c>
      <c r="K8" s="2">
        <v>6</v>
      </c>
      <c r="L8" s="2">
        <f t="shared" si="1"/>
        <v>42444</v>
      </c>
      <c r="M8" s="2">
        <f t="shared" si="2"/>
        <v>45444</v>
      </c>
      <c r="N8" s="2">
        <f t="shared" si="3"/>
        <v>46740</v>
      </c>
      <c r="O8" s="2">
        <f t="shared" si="4"/>
        <v>48936</v>
      </c>
      <c r="P8" s="2">
        <f t="shared" si="5"/>
        <v>53436</v>
      </c>
      <c r="S8">
        <f>L8-B8</f>
        <v>972</v>
      </c>
      <c r="T8">
        <f t="shared" si="7"/>
        <v>972</v>
      </c>
      <c r="U8">
        <f t="shared" si="8"/>
        <v>972</v>
      </c>
      <c r="V8">
        <f t="shared" si="9"/>
        <v>972</v>
      </c>
      <c r="W8">
        <f t="shared" si="10"/>
        <v>972</v>
      </c>
    </row>
    <row r="9" spans="1:23" ht="18.75" x14ac:dyDescent="0.3">
      <c r="A9" s="2">
        <v>7</v>
      </c>
      <c r="B9" s="2">
        <v>41868</v>
      </c>
      <c r="C9" s="2">
        <v>44868</v>
      </c>
      <c r="D9" s="2">
        <v>46164</v>
      </c>
      <c r="E9" s="2">
        <v>48372</v>
      </c>
      <c r="F9" s="2">
        <v>52872</v>
      </c>
      <c r="G9">
        <f t="shared" si="11"/>
        <v>396</v>
      </c>
      <c r="H9">
        <f t="shared" si="0"/>
        <v>396</v>
      </c>
      <c r="I9">
        <f t="shared" si="0"/>
        <v>396</v>
      </c>
      <c r="J9">
        <f t="shared" si="0"/>
        <v>408</v>
      </c>
      <c r="K9" s="2">
        <v>7</v>
      </c>
      <c r="L9" s="2">
        <f t="shared" si="1"/>
        <v>42840</v>
      </c>
      <c r="M9" s="2">
        <f t="shared" si="2"/>
        <v>45840</v>
      </c>
      <c r="N9" s="2">
        <f t="shared" si="3"/>
        <v>47136</v>
      </c>
      <c r="O9" s="2">
        <f t="shared" si="4"/>
        <v>49344</v>
      </c>
      <c r="P9" s="2">
        <f t="shared" si="5"/>
        <v>53844</v>
      </c>
      <c r="S9">
        <f t="shared" si="6"/>
        <v>972</v>
      </c>
      <c r="T9">
        <f t="shared" si="7"/>
        <v>972</v>
      </c>
      <c r="U9">
        <f t="shared" si="8"/>
        <v>972</v>
      </c>
      <c r="V9">
        <f t="shared" si="9"/>
        <v>972</v>
      </c>
      <c r="W9">
        <f t="shared" si="10"/>
        <v>972</v>
      </c>
    </row>
    <row r="10" spans="1:23" ht="18.75" x14ac:dyDescent="0.3">
      <c r="A10" s="2">
        <v>8</v>
      </c>
      <c r="B10" s="2">
        <v>42264</v>
      </c>
      <c r="C10" s="2">
        <v>45264</v>
      </c>
      <c r="D10" s="2">
        <v>46572</v>
      </c>
      <c r="E10" s="2">
        <v>48768</v>
      </c>
      <c r="F10" s="2">
        <v>53268</v>
      </c>
      <c r="G10">
        <f t="shared" si="11"/>
        <v>396</v>
      </c>
      <c r="H10">
        <f t="shared" si="0"/>
        <v>396</v>
      </c>
      <c r="I10">
        <f t="shared" si="0"/>
        <v>408</v>
      </c>
      <c r="J10">
        <f t="shared" si="0"/>
        <v>396</v>
      </c>
      <c r="K10" s="2">
        <v>8</v>
      </c>
      <c r="L10" s="2">
        <f t="shared" si="1"/>
        <v>43236</v>
      </c>
      <c r="M10" s="2">
        <f t="shared" si="2"/>
        <v>46236</v>
      </c>
      <c r="N10" s="2">
        <f t="shared" si="3"/>
        <v>47544</v>
      </c>
      <c r="O10" s="2">
        <f t="shared" si="4"/>
        <v>49740</v>
      </c>
      <c r="P10" s="2">
        <f t="shared" si="5"/>
        <v>54240</v>
      </c>
      <c r="S10">
        <f t="shared" si="6"/>
        <v>972</v>
      </c>
      <c r="T10">
        <f t="shared" si="7"/>
        <v>972</v>
      </c>
      <c r="U10">
        <f t="shared" si="8"/>
        <v>972</v>
      </c>
      <c r="V10">
        <f t="shared" si="9"/>
        <v>972</v>
      </c>
      <c r="W10">
        <f t="shared" si="10"/>
        <v>972</v>
      </c>
    </row>
    <row r="11" spans="1:23" ht="18.75" x14ac:dyDescent="0.3">
      <c r="A11" s="2">
        <v>9</v>
      </c>
      <c r="B11" s="2">
        <v>42672</v>
      </c>
      <c r="C11" s="2">
        <v>45672</v>
      </c>
      <c r="D11" s="2">
        <v>46968</v>
      </c>
      <c r="E11" s="2">
        <v>49164</v>
      </c>
      <c r="F11" s="2">
        <v>53664</v>
      </c>
      <c r="G11">
        <f t="shared" si="11"/>
        <v>408</v>
      </c>
      <c r="H11">
        <f t="shared" si="0"/>
        <v>408</v>
      </c>
      <c r="I11">
        <f t="shared" si="0"/>
        <v>396</v>
      </c>
      <c r="J11">
        <f t="shared" si="0"/>
        <v>396</v>
      </c>
      <c r="K11" s="2">
        <v>9</v>
      </c>
      <c r="L11" s="2">
        <f t="shared" si="1"/>
        <v>43644</v>
      </c>
      <c r="M11" s="2">
        <f t="shared" si="2"/>
        <v>46644</v>
      </c>
      <c r="N11" s="2">
        <f t="shared" si="3"/>
        <v>47940</v>
      </c>
      <c r="O11" s="2">
        <f t="shared" si="4"/>
        <v>50136</v>
      </c>
      <c r="P11" s="2">
        <f t="shared" si="5"/>
        <v>54636</v>
      </c>
      <c r="S11">
        <f t="shared" si="6"/>
        <v>972</v>
      </c>
      <c r="T11">
        <f t="shared" si="7"/>
        <v>972</v>
      </c>
      <c r="U11">
        <f t="shared" si="8"/>
        <v>972</v>
      </c>
      <c r="V11">
        <f t="shared" si="9"/>
        <v>972</v>
      </c>
      <c r="W11">
        <f t="shared" si="10"/>
        <v>972</v>
      </c>
    </row>
    <row r="12" spans="1:23" ht="18.75" x14ac:dyDescent="0.3">
      <c r="A12" s="3">
        <v>10</v>
      </c>
      <c r="B12" s="3">
        <v>43872</v>
      </c>
      <c r="C12" s="3">
        <v>46872</v>
      </c>
      <c r="D12" s="3">
        <v>48168</v>
      </c>
      <c r="E12" s="3">
        <v>50364</v>
      </c>
      <c r="F12" s="3">
        <v>54864</v>
      </c>
      <c r="G12">
        <f t="shared" si="11"/>
        <v>1200</v>
      </c>
      <c r="H12">
        <f t="shared" si="0"/>
        <v>1200</v>
      </c>
      <c r="I12">
        <f t="shared" si="0"/>
        <v>1200</v>
      </c>
      <c r="J12">
        <f t="shared" si="0"/>
        <v>1200</v>
      </c>
      <c r="K12" s="3">
        <v>10</v>
      </c>
      <c r="L12" s="3">
        <f t="shared" si="1"/>
        <v>44844</v>
      </c>
      <c r="M12" s="3">
        <f t="shared" si="2"/>
        <v>47844</v>
      </c>
      <c r="N12" s="3">
        <f t="shared" si="3"/>
        <v>49140</v>
      </c>
      <c r="O12" s="3">
        <f t="shared" si="4"/>
        <v>51336</v>
      </c>
      <c r="P12" s="3">
        <f t="shared" si="5"/>
        <v>55836</v>
      </c>
      <c r="S12">
        <f t="shared" si="6"/>
        <v>972</v>
      </c>
      <c r="T12">
        <f t="shared" si="7"/>
        <v>972</v>
      </c>
      <c r="U12">
        <f t="shared" si="8"/>
        <v>972</v>
      </c>
      <c r="V12">
        <f t="shared" si="9"/>
        <v>972</v>
      </c>
      <c r="W12">
        <f t="shared" si="10"/>
        <v>972</v>
      </c>
    </row>
    <row r="13" spans="1:23" ht="18.75" x14ac:dyDescent="0.3">
      <c r="A13" s="2">
        <v>11</v>
      </c>
      <c r="B13" s="2">
        <v>44268</v>
      </c>
      <c r="C13" s="2">
        <v>47772</v>
      </c>
      <c r="D13" s="2">
        <v>48612</v>
      </c>
      <c r="E13" s="2">
        <v>50772</v>
      </c>
      <c r="F13" s="2">
        <v>55272</v>
      </c>
      <c r="G13">
        <f t="shared" si="11"/>
        <v>396</v>
      </c>
      <c r="H13">
        <f t="shared" si="0"/>
        <v>900</v>
      </c>
      <c r="I13">
        <f t="shared" si="0"/>
        <v>444</v>
      </c>
      <c r="J13">
        <f t="shared" si="0"/>
        <v>408</v>
      </c>
      <c r="K13" s="2">
        <v>11</v>
      </c>
      <c r="L13" s="2">
        <f t="shared" si="1"/>
        <v>45240</v>
      </c>
      <c r="M13" s="2">
        <f t="shared" si="2"/>
        <v>48744</v>
      </c>
      <c r="N13" s="2">
        <f t="shared" si="3"/>
        <v>49584</v>
      </c>
      <c r="O13" s="2">
        <f t="shared" si="4"/>
        <v>51744</v>
      </c>
      <c r="P13" s="2">
        <f t="shared" si="5"/>
        <v>56244</v>
      </c>
      <c r="S13">
        <f t="shared" si="6"/>
        <v>972</v>
      </c>
      <c r="T13">
        <f t="shared" si="7"/>
        <v>972</v>
      </c>
      <c r="U13">
        <f t="shared" si="8"/>
        <v>972</v>
      </c>
      <c r="V13">
        <f t="shared" si="9"/>
        <v>972</v>
      </c>
      <c r="W13">
        <f t="shared" si="10"/>
        <v>972</v>
      </c>
    </row>
    <row r="14" spans="1:23" ht="18.75" x14ac:dyDescent="0.3">
      <c r="A14" s="2">
        <v>12</v>
      </c>
      <c r="B14" s="2">
        <v>44664</v>
      </c>
      <c r="C14" s="2">
        <v>48168</v>
      </c>
      <c r="D14" s="2">
        <v>49020</v>
      </c>
      <c r="E14" s="2">
        <v>51168</v>
      </c>
      <c r="F14" s="2">
        <v>55668</v>
      </c>
      <c r="G14">
        <f t="shared" si="11"/>
        <v>396</v>
      </c>
      <c r="H14">
        <f t="shared" si="0"/>
        <v>396</v>
      </c>
      <c r="I14">
        <f t="shared" si="0"/>
        <v>408</v>
      </c>
      <c r="J14">
        <f t="shared" si="0"/>
        <v>396</v>
      </c>
      <c r="K14" s="2">
        <v>12</v>
      </c>
      <c r="L14" s="2">
        <f t="shared" si="1"/>
        <v>45636</v>
      </c>
      <c r="M14" s="2">
        <f t="shared" si="2"/>
        <v>49140</v>
      </c>
      <c r="N14" s="2">
        <f t="shared" si="3"/>
        <v>49992</v>
      </c>
      <c r="O14" s="2">
        <f t="shared" si="4"/>
        <v>52140</v>
      </c>
      <c r="P14" s="2">
        <f t="shared" si="5"/>
        <v>56640</v>
      </c>
      <c r="S14">
        <f t="shared" si="6"/>
        <v>972</v>
      </c>
      <c r="T14">
        <f t="shared" si="7"/>
        <v>972</v>
      </c>
      <c r="U14">
        <f t="shared" si="8"/>
        <v>972</v>
      </c>
      <c r="V14">
        <f t="shared" si="9"/>
        <v>972</v>
      </c>
      <c r="W14">
        <f t="shared" si="10"/>
        <v>972</v>
      </c>
    </row>
    <row r="15" spans="1:23" ht="18.75" x14ac:dyDescent="0.3">
      <c r="A15" s="2">
        <v>13</v>
      </c>
      <c r="B15" s="2">
        <v>45072</v>
      </c>
      <c r="C15" s="2">
        <v>48564</v>
      </c>
      <c r="D15" s="2">
        <v>49416</v>
      </c>
      <c r="E15" s="2">
        <v>51564</v>
      </c>
      <c r="F15" s="2">
        <v>56064</v>
      </c>
      <c r="G15">
        <f t="shared" si="11"/>
        <v>408</v>
      </c>
      <c r="H15">
        <f t="shared" si="0"/>
        <v>396</v>
      </c>
      <c r="I15">
        <f t="shared" si="0"/>
        <v>396</v>
      </c>
      <c r="J15">
        <f t="shared" si="0"/>
        <v>396</v>
      </c>
      <c r="K15" s="2">
        <v>13</v>
      </c>
      <c r="L15" s="2">
        <f t="shared" si="1"/>
        <v>46044</v>
      </c>
      <c r="M15" s="2">
        <f t="shared" si="2"/>
        <v>49536</v>
      </c>
      <c r="N15" s="2">
        <f t="shared" si="3"/>
        <v>50388</v>
      </c>
      <c r="O15" s="2">
        <f t="shared" si="4"/>
        <v>52536</v>
      </c>
      <c r="P15" s="2">
        <f t="shared" si="5"/>
        <v>57036</v>
      </c>
      <c r="S15">
        <f t="shared" si="6"/>
        <v>972</v>
      </c>
      <c r="T15">
        <f t="shared" si="7"/>
        <v>972</v>
      </c>
      <c r="U15">
        <f t="shared" si="8"/>
        <v>972</v>
      </c>
      <c r="V15">
        <f t="shared" si="9"/>
        <v>972</v>
      </c>
      <c r="W15">
        <f t="shared" si="10"/>
        <v>972</v>
      </c>
    </row>
    <row r="16" spans="1:23" ht="18.75" x14ac:dyDescent="0.3">
      <c r="A16" s="2">
        <v>14</v>
      </c>
      <c r="B16" s="2">
        <v>45468</v>
      </c>
      <c r="C16" s="2">
        <v>48972</v>
      </c>
      <c r="D16" s="2">
        <v>49812</v>
      </c>
      <c r="E16" s="2">
        <v>51972</v>
      </c>
      <c r="F16" s="2">
        <v>56472</v>
      </c>
      <c r="G16">
        <f t="shared" si="11"/>
        <v>396</v>
      </c>
      <c r="H16">
        <f t="shared" si="0"/>
        <v>408</v>
      </c>
      <c r="I16">
        <f t="shared" si="0"/>
        <v>396</v>
      </c>
      <c r="J16">
        <f t="shared" si="0"/>
        <v>408</v>
      </c>
      <c r="K16" s="2">
        <v>14</v>
      </c>
      <c r="L16" s="2">
        <f t="shared" si="1"/>
        <v>46440</v>
      </c>
      <c r="M16" s="2">
        <f t="shared" si="2"/>
        <v>49944</v>
      </c>
      <c r="N16" s="2">
        <f t="shared" si="3"/>
        <v>50784</v>
      </c>
      <c r="O16" s="2">
        <f t="shared" si="4"/>
        <v>52944</v>
      </c>
      <c r="P16" s="2">
        <f t="shared" si="5"/>
        <v>57444</v>
      </c>
      <c r="S16">
        <f t="shared" si="6"/>
        <v>972</v>
      </c>
      <c r="T16">
        <f t="shared" si="7"/>
        <v>972</v>
      </c>
      <c r="U16">
        <f t="shared" si="8"/>
        <v>972</v>
      </c>
      <c r="V16">
        <f t="shared" si="9"/>
        <v>972</v>
      </c>
      <c r="W16">
        <f t="shared" si="10"/>
        <v>972</v>
      </c>
    </row>
    <row r="17" spans="1:23" ht="18.75" x14ac:dyDescent="0.3">
      <c r="A17" s="3">
        <v>15</v>
      </c>
      <c r="B17" s="3">
        <v>47064</v>
      </c>
      <c r="C17" s="3">
        <v>50568</v>
      </c>
      <c r="D17" s="3">
        <v>51420</v>
      </c>
      <c r="E17" s="3">
        <v>55068</v>
      </c>
      <c r="F17" s="3">
        <v>58068</v>
      </c>
      <c r="G17">
        <f t="shared" si="11"/>
        <v>1596</v>
      </c>
      <c r="H17">
        <f t="shared" si="0"/>
        <v>1596</v>
      </c>
      <c r="I17">
        <f t="shared" si="0"/>
        <v>1608</v>
      </c>
      <c r="J17">
        <f t="shared" si="0"/>
        <v>3096</v>
      </c>
      <c r="K17" s="3">
        <v>15</v>
      </c>
      <c r="L17" s="3">
        <f t="shared" si="1"/>
        <v>48036</v>
      </c>
      <c r="M17" s="3">
        <f t="shared" si="2"/>
        <v>51540</v>
      </c>
      <c r="N17" s="3">
        <f t="shared" si="3"/>
        <v>52392</v>
      </c>
      <c r="O17" s="3">
        <f t="shared" si="4"/>
        <v>56040</v>
      </c>
      <c r="P17" s="3">
        <f t="shared" si="5"/>
        <v>59040</v>
      </c>
      <c r="S17">
        <f t="shared" si="6"/>
        <v>972</v>
      </c>
      <c r="T17">
        <f t="shared" si="7"/>
        <v>972</v>
      </c>
      <c r="U17">
        <f t="shared" si="8"/>
        <v>972</v>
      </c>
      <c r="V17">
        <f t="shared" si="9"/>
        <v>972</v>
      </c>
      <c r="W17">
        <f t="shared" si="10"/>
        <v>972</v>
      </c>
    </row>
    <row r="18" spans="1:23" ht="18.75" x14ac:dyDescent="0.3">
      <c r="A18" s="2">
        <v>16</v>
      </c>
      <c r="B18" s="2">
        <v>47472</v>
      </c>
      <c r="C18" s="2">
        <v>50964</v>
      </c>
      <c r="D18" s="2">
        <v>51816</v>
      </c>
      <c r="E18" s="2">
        <v>55464</v>
      </c>
      <c r="F18" s="2">
        <v>58464</v>
      </c>
      <c r="G18">
        <f t="shared" si="11"/>
        <v>408</v>
      </c>
      <c r="H18">
        <f t="shared" si="0"/>
        <v>396</v>
      </c>
      <c r="I18">
        <f t="shared" si="0"/>
        <v>396</v>
      </c>
      <c r="J18">
        <f t="shared" si="0"/>
        <v>396</v>
      </c>
      <c r="K18" s="2">
        <v>16</v>
      </c>
      <c r="L18" s="2">
        <f t="shared" si="1"/>
        <v>48444</v>
      </c>
      <c r="M18" s="2">
        <f t="shared" si="2"/>
        <v>51936</v>
      </c>
      <c r="N18" s="2">
        <f t="shared" si="3"/>
        <v>52788</v>
      </c>
      <c r="O18" s="2">
        <f t="shared" si="4"/>
        <v>56436</v>
      </c>
      <c r="P18" s="2">
        <f t="shared" si="5"/>
        <v>59436</v>
      </c>
      <c r="S18">
        <f t="shared" si="6"/>
        <v>972</v>
      </c>
      <c r="T18">
        <f t="shared" si="7"/>
        <v>972</v>
      </c>
      <c r="U18">
        <f t="shared" si="8"/>
        <v>972</v>
      </c>
      <c r="V18">
        <f t="shared" si="9"/>
        <v>972</v>
      </c>
      <c r="W18">
        <f t="shared" si="10"/>
        <v>972</v>
      </c>
    </row>
    <row r="19" spans="1:23" ht="18.75" x14ac:dyDescent="0.3">
      <c r="A19" s="2">
        <v>17</v>
      </c>
      <c r="B19" s="2">
        <v>47868</v>
      </c>
      <c r="C19" s="2">
        <v>51372</v>
      </c>
      <c r="D19" s="2">
        <v>52212</v>
      </c>
      <c r="E19" s="2">
        <v>55872</v>
      </c>
      <c r="F19" s="2">
        <v>58872</v>
      </c>
      <c r="G19">
        <f t="shared" si="11"/>
        <v>396</v>
      </c>
      <c r="H19">
        <f t="shared" ref="H19:H32" si="12">C19-C18</f>
        <v>408</v>
      </c>
      <c r="I19">
        <f t="shared" ref="I19:I32" si="13">D19-D18</f>
        <v>396</v>
      </c>
      <c r="J19">
        <f t="shared" ref="J19:J32" si="14">E19-E18</f>
        <v>408</v>
      </c>
      <c r="K19" s="2">
        <v>17</v>
      </c>
      <c r="L19" s="2">
        <f t="shared" si="1"/>
        <v>48840</v>
      </c>
      <c r="M19" s="2">
        <f t="shared" si="2"/>
        <v>52344</v>
      </c>
      <c r="N19" s="2">
        <f t="shared" si="3"/>
        <v>53184</v>
      </c>
      <c r="O19" s="2">
        <f t="shared" si="4"/>
        <v>56844</v>
      </c>
      <c r="P19" s="2">
        <f t="shared" si="5"/>
        <v>59844</v>
      </c>
      <c r="S19">
        <f t="shared" si="6"/>
        <v>972</v>
      </c>
      <c r="T19">
        <f t="shared" si="7"/>
        <v>972</v>
      </c>
      <c r="U19">
        <f t="shared" si="8"/>
        <v>972</v>
      </c>
      <c r="V19">
        <f t="shared" si="9"/>
        <v>972</v>
      </c>
      <c r="W19">
        <f t="shared" si="10"/>
        <v>972</v>
      </c>
    </row>
    <row r="20" spans="1:23" ht="18.75" x14ac:dyDescent="0.3">
      <c r="A20" s="2">
        <v>18</v>
      </c>
      <c r="B20" s="2">
        <v>48264</v>
      </c>
      <c r="C20" s="2">
        <v>51768</v>
      </c>
      <c r="D20" s="2">
        <v>52620</v>
      </c>
      <c r="E20" s="2">
        <v>56268</v>
      </c>
      <c r="F20" s="2">
        <v>59268</v>
      </c>
      <c r="G20">
        <f t="shared" si="11"/>
        <v>396</v>
      </c>
      <c r="H20">
        <f t="shared" si="12"/>
        <v>396</v>
      </c>
      <c r="I20">
        <f t="shared" si="13"/>
        <v>408</v>
      </c>
      <c r="J20">
        <f t="shared" si="14"/>
        <v>396</v>
      </c>
      <c r="K20" s="2">
        <v>18</v>
      </c>
      <c r="L20" s="2">
        <f t="shared" si="1"/>
        <v>49236</v>
      </c>
      <c r="M20" s="2">
        <f t="shared" si="2"/>
        <v>52740</v>
      </c>
      <c r="N20" s="2">
        <f t="shared" si="3"/>
        <v>53592</v>
      </c>
      <c r="O20" s="2">
        <f t="shared" si="4"/>
        <v>57240</v>
      </c>
      <c r="P20" s="2">
        <f t="shared" si="5"/>
        <v>60240</v>
      </c>
      <c r="S20">
        <f t="shared" si="6"/>
        <v>972</v>
      </c>
      <c r="T20">
        <f t="shared" si="7"/>
        <v>972</v>
      </c>
      <c r="U20">
        <f t="shared" si="8"/>
        <v>972</v>
      </c>
      <c r="V20">
        <f t="shared" si="9"/>
        <v>972</v>
      </c>
      <c r="W20">
        <f t="shared" si="10"/>
        <v>972</v>
      </c>
    </row>
    <row r="21" spans="1:23" ht="18.75" x14ac:dyDescent="0.3">
      <c r="A21" s="2">
        <v>19</v>
      </c>
      <c r="B21" s="2">
        <v>48672</v>
      </c>
      <c r="C21" s="2">
        <v>51864</v>
      </c>
      <c r="D21" s="2">
        <v>53016</v>
      </c>
      <c r="E21" s="2">
        <v>56664</v>
      </c>
      <c r="F21" s="2">
        <v>59664</v>
      </c>
      <c r="G21">
        <f t="shared" si="11"/>
        <v>408</v>
      </c>
      <c r="H21">
        <f t="shared" si="12"/>
        <v>96</v>
      </c>
      <c r="I21">
        <f t="shared" si="13"/>
        <v>396</v>
      </c>
      <c r="J21">
        <f t="shared" si="14"/>
        <v>396</v>
      </c>
      <c r="K21" s="2">
        <v>19</v>
      </c>
      <c r="L21" s="2">
        <f t="shared" si="1"/>
        <v>49644</v>
      </c>
      <c r="M21" s="2">
        <f t="shared" si="2"/>
        <v>52836</v>
      </c>
      <c r="N21" s="2">
        <f t="shared" si="3"/>
        <v>53988</v>
      </c>
      <c r="O21" s="2">
        <f t="shared" si="4"/>
        <v>57636</v>
      </c>
      <c r="P21" s="2">
        <f t="shared" si="5"/>
        <v>60636</v>
      </c>
      <c r="S21">
        <f t="shared" si="6"/>
        <v>972</v>
      </c>
      <c r="T21">
        <f t="shared" si="7"/>
        <v>972</v>
      </c>
      <c r="U21">
        <f t="shared" si="8"/>
        <v>972</v>
      </c>
      <c r="V21">
        <f t="shared" si="9"/>
        <v>972</v>
      </c>
      <c r="W21">
        <f t="shared" si="10"/>
        <v>972</v>
      </c>
    </row>
    <row r="22" spans="1:23" ht="18.75" x14ac:dyDescent="0.3">
      <c r="A22" s="3">
        <v>20</v>
      </c>
      <c r="B22" s="3">
        <v>48864</v>
      </c>
      <c r="C22" s="3">
        <v>52068</v>
      </c>
      <c r="D22" s="3">
        <v>53316</v>
      </c>
      <c r="E22" s="3">
        <v>56868</v>
      </c>
      <c r="F22" s="3">
        <v>59868</v>
      </c>
      <c r="G22">
        <f t="shared" si="11"/>
        <v>192</v>
      </c>
      <c r="H22">
        <f t="shared" si="12"/>
        <v>204</v>
      </c>
      <c r="I22">
        <f t="shared" si="13"/>
        <v>300</v>
      </c>
      <c r="J22">
        <f t="shared" si="14"/>
        <v>204</v>
      </c>
      <c r="K22" s="3">
        <v>20</v>
      </c>
      <c r="L22" s="3">
        <f t="shared" si="1"/>
        <v>49836</v>
      </c>
      <c r="M22" s="3">
        <f t="shared" si="2"/>
        <v>53040</v>
      </c>
      <c r="N22" s="3">
        <f t="shared" si="3"/>
        <v>54288</v>
      </c>
      <c r="O22" s="3">
        <f t="shared" si="4"/>
        <v>57840</v>
      </c>
      <c r="P22" s="3">
        <f t="shared" si="5"/>
        <v>60840</v>
      </c>
      <c r="S22">
        <f t="shared" si="6"/>
        <v>972</v>
      </c>
      <c r="T22">
        <f t="shared" si="7"/>
        <v>972</v>
      </c>
      <c r="U22">
        <f t="shared" si="8"/>
        <v>972</v>
      </c>
      <c r="V22">
        <f t="shared" si="9"/>
        <v>972</v>
      </c>
      <c r="W22">
        <f t="shared" si="10"/>
        <v>972</v>
      </c>
    </row>
    <row r="23" spans="1:23" ht="18.75" x14ac:dyDescent="0.3">
      <c r="A23" s="2">
        <v>21</v>
      </c>
      <c r="B23" s="2">
        <v>49068</v>
      </c>
      <c r="C23" s="2">
        <v>52164</v>
      </c>
      <c r="D23" s="2">
        <v>53520</v>
      </c>
      <c r="E23" s="2">
        <v>57072</v>
      </c>
      <c r="F23" s="2">
        <v>60072</v>
      </c>
      <c r="G23">
        <f t="shared" si="11"/>
        <v>204</v>
      </c>
      <c r="H23">
        <f t="shared" si="12"/>
        <v>96</v>
      </c>
      <c r="I23">
        <f t="shared" si="13"/>
        <v>204</v>
      </c>
      <c r="J23">
        <f t="shared" si="14"/>
        <v>204</v>
      </c>
      <c r="K23" s="2">
        <v>21</v>
      </c>
      <c r="L23" s="2">
        <f t="shared" si="1"/>
        <v>50040</v>
      </c>
      <c r="M23" s="2">
        <f t="shared" si="2"/>
        <v>53136</v>
      </c>
      <c r="N23" s="2">
        <f t="shared" si="3"/>
        <v>54492</v>
      </c>
      <c r="O23" s="2">
        <f t="shared" si="4"/>
        <v>58044</v>
      </c>
      <c r="P23" s="2">
        <f t="shared" si="5"/>
        <v>61044</v>
      </c>
      <c r="S23">
        <f t="shared" si="6"/>
        <v>972</v>
      </c>
      <c r="T23">
        <f t="shared" si="7"/>
        <v>972</v>
      </c>
      <c r="U23">
        <f t="shared" si="8"/>
        <v>972</v>
      </c>
      <c r="V23">
        <f t="shared" si="9"/>
        <v>972</v>
      </c>
      <c r="W23">
        <f t="shared" si="10"/>
        <v>972</v>
      </c>
    </row>
    <row r="24" spans="1:23" ht="18.75" x14ac:dyDescent="0.3">
      <c r="A24" s="2">
        <v>22</v>
      </c>
      <c r="B24" s="2">
        <v>49272</v>
      </c>
      <c r="C24" s="2">
        <v>52368</v>
      </c>
      <c r="D24" s="2">
        <v>53712</v>
      </c>
      <c r="E24" s="2">
        <v>57264</v>
      </c>
      <c r="F24" s="2">
        <v>60264</v>
      </c>
      <c r="G24">
        <f t="shared" si="11"/>
        <v>204</v>
      </c>
      <c r="H24">
        <f t="shared" si="12"/>
        <v>204</v>
      </c>
      <c r="I24">
        <f t="shared" si="13"/>
        <v>192</v>
      </c>
      <c r="J24">
        <f t="shared" si="14"/>
        <v>192</v>
      </c>
      <c r="K24" s="2">
        <v>22</v>
      </c>
      <c r="L24" s="2">
        <f t="shared" si="1"/>
        <v>50244</v>
      </c>
      <c r="M24" s="2">
        <f t="shared" si="2"/>
        <v>53340</v>
      </c>
      <c r="N24" s="2">
        <f t="shared" si="3"/>
        <v>54684</v>
      </c>
      <c r="O24" s="2">
        <f t="shared" si="4"/>
        <v>58236</v>
      </c>
      <c r="P24" s="2">
        <f t="shared" si="5"/>
        <v>61236</v>
      </c>
      <c r="S24">
        <f t="shared" si="6"/>
        <v>972</v>
      </c>
      <c r="T24">
        <f t="shared" si="7"/>
        <v>972</v>
      </c>
      <c r="U24">
        <f t="shared" si="8"/>
        <v>972</v>
      </c>
      <c r="V24">
        <f t="shared" si="9"/>
        <v>972</v>
      </c>
      <c r="W24">
        <f t="shared" si="10"/>
        <v>972</v>
      </c>
    </row>
    <row r="25" spans="1:23" ht="18.75" x14ac:dyDescent="0.3">
      <c r="A25" s="2">
        <v>23</v>
      </c>
      <c r="B25" s="2">
        <v>49464</v>
      </c>
      <c r="C25" s="2">
        <v>52572</v>
      </c>
      <c r="D25" s="2">
        <v>53916</v>
      </c>
      <c r="E25" s="2">
        <v>57468</v>
      </c>
      <c r="F25" s="2">
        <v>60468</v>
      </c>
      <c r="G25">
        <f t="shared" si="11"/>
        <v>192</v>
      </c>
      <c r="H25">
        <f t="shared" si="12"/>
        <v>204</v>
      </c>
      <c r="I25">
        <f t="shared" si="13"/>
        <v>204</v>
      </c>
      <c r="J25">
        <f t="shared" si="14"/>
        <v>204</v>
      </c>
      <c r="K25" s="2">
        <v>23</v>
      </c>
      <c r="L25" s="2">
        <f t="shared" si="1"/>
        <v>50436</v>
      </c>
      <c r="M25" s="2">
        <f t="shared" si="2"/>
        <v>53544</v>
      </c>
      <c r="N25" s="2">
        <f t="shared" si="3"/>
        <v>54888</v>
      </c>
      <c r="O25" s="2">
        <f t="shared" si="4"/>
        <v>58440</v>
      </c>
      <c r="P25" s="2">
        <f t="shared" si="5"/>
        <v>61440</v>
      </c>
      <c r="S25">
        <f t="shared" si="6"/>
        <v>972</v>
      </c>
      <c r="T25">
        <f t="shared" si="7"/>
        <v>972</v>
      </c>
      <c r="U25">
        <f t="shared" si="8"/>
        <v>972</v>
      </c>
      <c r="V25">
        <f t="shared" si="9"/>
        <v>972</v>
      </c>
      <c r="W25">
        <f t="shared" si="10"/>
        <v>972</v>
      </c>
    </row>
    <row r="26" spans="1:23" ht="18.75" x14ac:dyDescent="0.3">
      <c r="A26" s="2">
        <v>24</v>
      </c>
      <c r="B26" s="2">
        <v>49668</v>
      </c>
      <c r="C26" s="2">
        <v>52764</v>
      </c>
      <c r="D26" s="2">
        <v>54120</v>
      </c>
      <c r="E26" s="2">
        <v>57672</v>
      </c>
      <c r="F26" s="2">
        <v>60672</v>
      </c>
      <c r="G26">
        <f t="shared" si="11"/>
        <v>204</v>
      </c>
      <c r="H26">
        <f t="shared" si="12"/>
        <v>192</v>
      </c>
      <c r="I26">
        <f t="shared" si="13"/>
        <v>204</v>
      </c>
      <c r="J26">
        <f t="shared" si="14"/>
        <v>204</v>
      </c>
      <c r="K26" s="2">
        <v>24</v>
      </c>
      <c r="L26" s="2">
        <f t="shared" si="1"/>
        <v>50640</v>
      </c>
      <c r="M26" s="2">
        <f t="shared" si="2"/>
        <v>53736</v>
      </c>
      <c r="N26" s="2">
        <f t="shared" si="3"/>
        <v>55092</v>
      </c>
      <c r="O26" s="2">
        <f t="shared" si="4"/>
        <v>58644</v>
      </c>
      <c r="P26" s="2">
        <f t="shared" si="5"/>
        <v>61644</v>
      </c>
      <c r="S26">
        <f t="shared" si="6"/>
        <v>972</v>
      </c>
      <c r="T26">
        <f t="shared" si="7"/>
        <v>972</v>
      </c>
      <c r="U26">
        <f t="shared" si="8"/>
        <v>972</v>
      </c>
      <c r="V26">
        <f t="shared" si="9"/>
        <v>972</v>
      </c>
      <c r="W26">
        <f t="shared" si="10"/>
        <v>972</v>
      </c>
    </row>
    <row r="27" spans="1:23" ht="18.75" x14ac:dyDescent="0.3">
      <c r="A27" s="3">
        <v>25</v>
      </c>
      <c r="B27" s="3">
        <v>49872</v>
      </c>
      <c r="C27" s="3">
        <v>53064</v>
      </c>
      <c r="D27" s="3">
        <v>54312</v>
      </c>
      <c r="E27" s="3">
        <v>57864</v>
      </c>
      <c r="F27" s="3">
        <v>61068</v>
      </c>
      <c r="G27">
        <f t="shared" si="11"/>
        <v>204</v>
      </c>
      <c r="H27">
        <f t="shared" si="12"/>
        <v>300</v>
      </c>
      <c r="I27">
        <f t="shared" si="13"/>
        <v>192</v>
      </c>
      <c r="J27">
        <f t="shared" si="14"/>
        <v>192</v>
      </c>
      <c r="K27" s="3">
        <v>25</v>
      </c>
      <c r="L27" s="3">
        <f t="shared" si="1"/>
        <v>50844</v>
      </c>
      <c r="M27" s="3">
        <f t="shared" si="2"/>
        <v>54036</v>
      </c>
      <c r="N27" s="3">
        <f t="shared" si="3"/>
        <v>55284</v>
      </c>
      <c r="O27" s="3">
        <f t="shared" si="4"/>
        <v>58836</v>
      </c>
      <c r="P27" s="3">
        <f t="shared" si="5"/>
        <v>62040</v>
      </c>
      <c r="S27">
        <f t="shared" si="6"/>
        <v>972</v>
      </c>
      <c r="T27">
        <f t="shared" si="7"/>
        <v>972</v>
      </c>
      <c r="U27">
        <f t="shared" si="8"/>
        <v>972</v>
      </c>
      <c r="V27">
        <f t="shared" si="9"/>
        <v>972</v>
      </c>
      <c r="W27">
        <f t="shared" si="10"/>
        <v>972</v>
      </c>
    </row>
    <row r="28" spans="1:23" ht="18.75" x14ac:dyDescent="0.3">
      <c r="A28" s="2">
        <v>26</v>
      </c>
      <c r="B28" s="2">
        <v>50064</v>
      </c>
      <c r="C28" s="2">
        <v>53172</v>
      </c>
      <c r="D28" s="2">
        <v>54516</v>
      </c>
      <c r="E28" s="2">
        <v>58068</v>
      </c>
      <c r="F28" s="2">
        <v>61272</v>
      </c>
      <c r="G28">
        <f t="shared" si="11"/>
        <v>192</v>
      </c>
      <c r="H28">
        <f t="shared" si="12"/>
        <v>108</v>
      </c>
      <c r="I28">
        <f t="shared" si="13"/>
        <v>204</v>
      </c>
      <c r="J28">
        <f t="shared" si="14"/>
        <v>204</v>
      </c>
      <c r="K28" s="2">
        <v>26</v>
      </c>
      <c r="L28" s="2">
        <f t="shared" si="1"/>
        <v>51036</v>
      </c>
      <c r="M28" s="2">
        <f t="shared" si="2"/>
        <v>54144</v>
      </c>
      <c r="N28" s="2">
        <f t="shared" si="3"/>
        <v>55488</v>
      </c>
      <c r="O28" s="2">
        <f t="shared" si="4"/>
        <v>59040</v>
      </c>
      <c r="P28" s="2">
        <f t="shared" si="5"/>
        <v>62244</v>
      </c>
      <c r="S28">
        <f t="shared" si="6"/>
        <v>972</v>
      </c>
      <c r="T28">
        <f t="shared" si="7"/>
        <v>972</v>
      </c>
      <c r="U28">
        <f t="shared" si="8"/>
        <v>972</v>
      </c>
      <c r="V28">
        <f t="shared" si="9"/>
        <v>972</v>
      </c>
      <c r="W28">
        <f t="shared" si="10"/>
        <v>972</v>
      </c>
    </row>
    <row r="29" spans="1:23" ht="18.75" x14ac:dyDescent="0.3">
      <c r="A29" s="2">
        <v>27</v>
      </c>
      <c r="B29" s="2">
        <v>50268</v>
      </c>
      <c r="C29" s="2">
        <v>53364</v>
      </c>
      <c r="D29" s="2">
        <v>54720</v>
      </c>
      <c r="E29" s="2">
        <v>58272</v>
      </c>
      <c r="F29" s="2">
        <v>61464</v>
      </c>
      <c r="G29">
        <f t="shared" si="11"/>
        <v>204</v>
      </c>
      <c r="H29">
        <f t="shared" si="12"/>
        <v>192</v>
      </c>
      <c r="I29">
        <f t="shared" si="13"/>
        <v>204</v>
      </c>
      <c r="J29">
        <f t="shared" si="14"/>
        <v>204</v>
      </c>
      <c r="K29" s="2">
        <v>27</v>
      </c>
      <c r="L29" s="2">
        <f t="shared" si="1"/>
        <v>51240</v>
      </c>
      <c r="M29" s="2">
        <f t="shared" si="2"/>
        <v>54336</v>
      </c>
      <c r="N29" s="2">
        <f t="shared" si="3"/>
        <v>55692</v>
      </c>
      <c r="O29" s="2">
        <f t="shared" si="4"/>
        <v>59244</v>
      </c>
      <c r="P29" s="2">
        <f t="shared" si="5"/>
        <v>62436</v>
      </c>
      <c r="S29">
        <f t="shared" si="6"/>
        <v>972</v>
      </c>
      <c r="T29">
        <f t="shared" si="7"/>
        <v>972</v>
      </c>
      <c r="U29">
        <f t="shared" si="8"/>
        <v>972</v>
      </c>
      <c r="V29">
        <f t="shared" si="9"/>
        <v>972</v>
      </c>
      <c r="W29">
        <f t="shared" si="10"/>
        <v>972</v>
      </c>
    </row>
    <row r="30" spans="1:23" ht="18.75" x14ac:dyDescent="0.3">
      <c r="A30" s="2">
        <v>28</v>
      </c>
      <c r="B30" s="2">
        <v>50472</v>
      </c>
      <c r="C30" s="2">
        <v>53568</v>
      </c>
      <c r="D30" s="2">
        <v>54912</v>
      </c>
      <c r="E30" s="2">
        <v>58464</v>
      </c>
      <c r="F30" s="2">
        <v>61668</v>
      </c>
      <c r="G30">
        <f t="shared" si="11"/>
        <v>204</v>
      </c>
      <c r="H30">
        <f t="shared" si="12"/>
        <v>204</v>
      </c>
      <c r="I30">
        <f t="shared" si="13"/>
        <v>192</v>
      </c>
      <c r="J30">
        <f t="shared" si="14"/>
        <v>192</v>
      </c>
      <c r="K30" s="2">
        <v>28</v>
      </c>
      <c r="L30" s="2">
        <f t="shared" si="1"/>
        <v>51444</v>
      </c>
      <c r="M30" s="2">
        <f t="shared" si="2"/>
        <v>54540</v>
      </c>
      <c r="N30" s="2">
        <f t="shared" si="3"/>
        <v>55884</v>
      </c>
      <c r="O30" s="2">
        <f t="shared" si="4"/>
        <v>59436</v>
      </c>
      <c r="P30" s="2">
        <f t="shared" si="5"/>
        <v>62640</v>
      </c>
      <c r="S30">
        <f t="shared" si="6"/>
        <v>972</v>
      </c>
      <c r="T30">
        <f t="shared" si="7"/>
        <v>972</v>
      </c>
      <c r="U30">
        <f t="shared" si="8"/>
        <v>972</v>
      </c>
      <c r="V30">
        <f t="shared" si="9"/>
        <v>972</v>
      </c>
      <c r="W30">
        <f t="shared" si="10"/>
        <v>972</v>
      </c>
    </row>
    <row r="31" spans="1:23" ht="18.75" x14ac:dyDescent="0.3">
      <c r="A31" s="2">
        <v>29</v>
      </c>
      <c r="B31" s="2">
        <v>50664</v>
      </c>
      <c r="C31" s="2">
        <v>53772</v>
      </c>
      <c r="D31" s="2">
        <v>55116</v>
      </c>
      <c r="E31" s="2">
        <v>58668</v>
      </c>
      <c r="F31" s="2">
        <v>61872</v>
      </c>
      <c r="G31">
        <f t="shared" si="11"/>
        <v>192</v>
      </c>
      <c r="H31">
        <f t="shared" si="12"/>
        <v>204</v>
      </c>
      <c r="I31">
        <f t="shared" si="13"/>
        <v>204</v>
      </c>
      <c r="J31">
        <f t="shared" si="14"/>
        <v>204</v>
      </c>
      <c r="K31" s="2">
        <v>29</v>
      </c>
      <c r="L31" s="2">
        <f t="shared" si="1"/>
        <v>51636</v>
      </c>
      <c r="M31" s="2">
        <f t="shared" si="2"/>
        <v>54744</v>
      </c>
      <c r="N31" s="2">
        <f t="shared" si="3"/>
        <v>56088</v>
      </c>
      <c r="O31" s="2">
        <f t="shared" si="4"/>
        <v>59640</v>
      </c>
      <c r="P31" s="2">
        <f t="shared" si="5"/>
        <v>62844</v>
      </c>
      <c r="S31">
        <f t="shared" si="6"/>
        <v>972</v>
      </c>
      <c r="T31">
        <f t="shared" si="7"/>
        <v>972</v>
      </c>
      <c r="U31">
        <f t="shared" si="8"/>
        <v>972</v>
      </c>
      <c r="V31">
        <f t="shared" si="9"/>
        <v>972</v>
      </c>
      <c r="W31">
        <f t="shared" si="10"/>
        <v>972</v>
      </c>
    </row>
    <row r="32" spans="1:23" ht="18.75" x14ac:dyDescent="0.3">
      <c r="A32" s="3">
        <v>30</v>
      </c>
      <c r="B32" s="3">
        <v>51072</v>
      </c>
      <c r="C32" s="3">
        <v>54168</v>
      </c>
      <c r="D32" s="3">
        <v>55512</v>
      </c>
      <c r="E32" s="3">
        <v>59064</v>
      </c>
      <c r="F32" s="3">
        <v>63072</v>
      </c>
      <c r="G32">
        <f t="shared" si="11"/>
        <v>408</v>
      </c>
      <c r="H32">
        <f t="shared" si="12"/>
        <v>396</v>
      </c>
      <c r="I32">
        <f t="shared" si="13"/>
        <v>396</v>
      </c>
      <c r="J32">
        <f t="shared" si="14"/>
        <v>396</v>
      </c>
      <c r="K32" s="3">
        <v>30</v>
      </c>
      <c r="L32" s="3">
        <f t="shared" si="1"/>
        <v>52044</v>
      </c>
      <c r="M32" s="3">
        <f t="shared" si="2"/>
        <v>55140</v>
      </c>
      <c r="N32" s="3">
        <f t="shared" si="3"/>
        <v>56484</v>
      </c>
      <c r="O32" s="3">
        <f t="shared" si="4"/>
        <v>60036</v>
      </c>
      <c r="P32" s="3">
        <f t="shared" si="5"/>
        <v>64044</v>
      </c>
      <c r="S32">
        <f t="shared" si="6"/>
        <v>972</v>
      </c>
      <c r="T32">
        <f t="shared" si="7"/>
        <v>972</v>
      </c>
      <c r="U32">
        <f t="shared" si="8"/>
        <v>972</v>
      </c>
      <c r="V32">
        <f t="shared" si="9"/>
        <v>972</v>
      </c>
      <c r="W32">
        <f t="shared" si="10"/>
        <v>972</v>
      </c>
    </row>
  </sheetData>
  <pageMargins left="0.7" right="0.7" top="0.75" bottom="0.75" header="0.3" footer="0.3"/>
  <pageSetup orientation="portrait" verticalDpi="0" r:id="rId1"/>
  <headerFooter>
    <oddHeader>&amp;C&amp;F</oddHeader>
    <oddFooter>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2"/>
  <sheetViews>
    <sheetView workbookViewId="0">
      <selection activeCell="N10" sqref="N10"/>
    </sheetView>
  </sheetViews>
  <sheetFormatPr defaultRowHeight="18.75" x14ac:dyDescent="0.3"/>
  <cols>
    <col min="1" max="5" width="9.140625" style="6"/>
    <col min="6" max="16384" width="9.140625" style="1"/>
  </cols>
  <sheetData>
    <row r="1" spans="1:5" x14ac:dyDescent="0.3">
      <c r="A1" s="4" t="s">
        <v>0</v>
      </c>
      <c r="B1" s="4" t="s">
        <v>1</v>
      </c>
      <c r="C1" s="4" t="s">
        <v>2</v>
      </c>
      <c r="D1" s="4" t="s">
        <v>4</v>
      </c>
      <c r="E1" s="4" t="s">
        <v>5</v>
      </c>
    </row>
    <row r="2" spans="1:5" x14ac:dyDescent="0.3">
      <c r="A2" s="5">
        <v>0</v>
      </c>
      <c r="B2" s="5">
        <v>39072</v>
      </c>
      <c r="C2" s="5">
        <v>41568</v>
      </c>
      <c r="D2" s="5">
        <v>45564</v>
      </c>
      <c r="E2" s="5">
        <v>50064</v>
      </c>
    </row>
    <row r="3" spans="1:5" x14ac:dyDescent="0.3">
      <c r="A3" s="5">
        <v>1</v>
      </c>
      <c r="B3" s="5">
        <v>39759</v>
      </c>
      <c r="C3" s="5">
        <v>42765</v>
      </c>
      <c r="D3" s="5">
        <v>46097</v>
      </c>
      <c r="E3" s="5">
        <v>50472</v>
      </c>
    </row>
    <row r="4" spans="1:5" x14ac:dyDescent="0.3">
      <c r="A4" s="5">
        <v>2</v>
      </c>
      <c r="B4" s="5">
        <v>40032</v>
      </c>
      <c r="C4" s="5">
        <v>43084</v>
      </c>
      <c r="D4" s="5">
        <v>46515</v>
      </c>
      <c r="E4" s="5">
        <v>50868</v>
      </c>
    </row>
    <row r="5" spans="1:5" x14ac:dyDescent="0.3">
      <c r="A5" s="5">
        <v>3</v>
      </c>
      <c r="B5" s="5">
        <v>40349</v>
      </c>
      <c r="C5" s="5">
        <v>43451</v>
      </c>
      <c r="D5" s="5">
        <v>46996</v>
      </c>
      <c r="E5" s="5">
        <v>51264</v>
      </c>
    </row>
    <row r="6" spans="1:5" x14ac:dyDescent="0.3">
      <c r="A6" s="5">
        <v>4</v>
      </c>
      <c r="B6" s="5">
        <v>40918</v>
      </c>
      <c r="C6" s="5">
        <v>44134</v>
      </c>
      <c r="D6" s="5">
        <v>47781</v>
      </c>
      <c r="E6" s="5">
        <v>51672</v>
      </c>
    </row>
    <row r="7" spans="1:5" x14ac:dyDescent="0.3">
      <c r="A7" s="4">
        <v>5</v>
      </c>
      <c r="B7" s="4">
        <v>41542</v>
      </c>
      <c r="C7" s="4">
        <v>44888</v>
      </c>
      <c r="D7" s="4">
        <v>48589</v>
      </c>
      <c r="E7" s="4">
        <v>52068</v>
      </c>
    </row>
    <row r="8" spans="1:5" x14ac:dyDescent="0.3">
      <c r="A8" s="5">
        <v>6</v>
      </c>
      <c r="B8" s="5">
        <v>42226</v>
      </c>
      <c r="C8" s="5">
        <v>45636</v>
      </c>
      <c r="D8" s="5">
        <v>49472</v>
      </c>
      <c r="E8" s="5">
        <v>52464</v>
      </c>
    </row>
    <row r="9" spans="1:5" x14ac:dyDescent="0.3">
      <c r="A9" s="5">
        <v>7</v>
      </c>
      <c r="B9" s="5">
        <v>42880</v>
      </c>
      <c r="C9" s="5">
        <v>46388</v>
      </c>
      <c r="D9" s="5">
        <v>50344</v>
      </c>
      <c r="E9" s="5">
        <v>53338</v>
      </c>
    </row>
    <row r="10" spans="1:5" x14ac:dyDescent="0.3">
      <c r="A10" s="5">
        <v>8</v>
      </c>
      <c r="B10" s="5">
        <v>43554</v>
      </c>
      <c r="C10" s="5">
        <v>47179</v>
      </c>
      <c r="D10" s="5">
        <v>51229</v>
      </c>
      <c r="E10" s="5">
        <v>54364</v>
      </c>
    </row>
    <row r="11" spans="1:5" x14ac:dyDescent="0.3">
      <c r="A11" s="5">
        <v>9</v>
      </c>
      <c r="B11" s="5">
        <v>44190</v>
      </c>
      <c r="C11" s="5">
        <v>47899</v>
      </c>
      <c r="D11" s="5">
        <v>52078</v>
      </c>
      <c r="E11" s="5">
        <v>55454</v>
      </c>
    </row>
    <row r="12" spans="1:5" x14ac:dyDescent="0.3">
      <c r="A12" s="4">
        <v>10</v>
      </c>
      <c r="B12" s="4">
        <v>44791</v>
      </c>
      <c r="C12" s="4">
        <v>48562</v>
      </c>
      <c r="D12" s="4">
        <v>52857</v>
      </c>
      <c r="E12" s="4">
        <v>56011</v>
      </c>
    </row>
    <row r="13" spans="1:5" x14ac:dyDescent="0.3">
      <c r="A13" s="5">
        <v>11</v>
      </c>
      <c r="B13" s="5">
        <v>45476</v>
      </c>
      <c r="C13" s="5">
        <v>49316</v>
      </c>
      <c r="D13" s="5">
        <v>53687</v>
      </c>
      <c r="E13" s="5">
        <v>56916</v>
      </c>
    </row>
    <row r="14" spans="1:5" x14ac:dyDescent="0.3">
      <c r="A14" s="5">
        <v>12</v>
      </c>
      <c r="B14" s="5">
        <v>45787</v>
      </c>
      <c r="C14" s="5">
        <v>49953</v>
      </c>
      <c r="D14" s="5">
        <v>54495</v>
      </c>
      <c r="E14" s="5">
        <v>57775</v>
      </c>
    </row>
    <row r="15" spans="1:5" x14ac:dyDescent="0.3">
      <c r="A15" s="5">
        <v>13</v>
      </c>
      <c r="B15" s="5">
        <v>46735</v>
      </c>
      <c r="C15" s="5">
        <v>50741</v>
      </c>
      <c r="D15" s="5">
        <v>55330</v>
      </c>
      <c r="E15" s="5">
        <v>58698</v>
      </c>
    </row>
    <row r="16" spans="1:5" x14ac:dyDescent="0.3">
      <c r="A16" s="5">
        <v>14</v>
      </c>
      <c r="B16" s="5">
        <v>47351</v>
      </c>
      <c r="C16" s="5">
        <v>51436</v>
      </c>
      <c r="D16" s="5">
        <v>56147</v>
      </c>
      <c r="E16" s="5">
        <v>59507</v>
      </c>
    </row>
    <row r="17" spans="1:5" x14ac:dyDescent="0.3">
      <c r="A17" s="4">
        <v>15</v>
      </c>
      <c r="B17" s="4">
        <v>48030</v>
      </c>
      <c r="C17" s="4">
        <v>52190</v>
      </c>
      <c r="D17" s="4">
        <v>56987</v>
      </c>
      <c r="E17" s="4">
        <v>60428</v>
      </c>
    </row>
    <row r="18" spans="1:5" x14ac:dyDescent="0.3">
      <c r="A18" s="5">
        <v>16</v>
      </c>
      <c r="B18" s="5">
        <v>48303</v>
      </c>
      <c r="C18" s="5">
        <v>52509</v>
      </c>
      <c r="D18" s="5">
        <v>57404</v>
      </c>
      <c r="E18" s="5">
        <v>60904</v>
      </c>
    </row>
    <row r="19" spans="1:5" x14ac:dyDescent="0.3">
      <c r="A19" s="5">
        <v>17</v>
      </c>
      <c r="B19" s="5">
        <v>48632</v>
      </c>
      <c r="C19" s="5">
        <v>52885</v>
      </c>
      <c r="D19" s="5">
        <v>57910</v>
      </c>
      <c r="E19" s="5">
        <v>61452</v>
      </c>
    </row>
    <row r="20" spans="1:5" x14ac:dyDescent="0.3">
      <c r="A20" s="5">
        <v>18</v>
      </c>
      <c r="B20" s="5">
        <v>48904</v>
      </c>
      <c r="C20" s="5">
        <v>53204</v>
      </c>
      <c r="D20" s="5">
        <v>58328</v>
      </c>
      <c r="E20" s="5">
        <v>61930</v>
      </c>
    </row>
    <row r="21" spans="1:5" x14ac:dyDescent="0.3">
      <c r="A21" s="5">
        <v>19</v>
      </c>
      <c r="B21" s="5">
        <v>49238</v>
      </c>
      <c r="C21" s="5">
        <v>53595</v>
      </c>
      <c r="D21" s="5">
        <v>58828</v>
      </c>
      <c r="E21" s="5">
        <v>62488</v>
      </c>
    </row>
    <row r="22" spans="1:5" x14ac:dyDescent="0.3">
      <c r="A22" s="4">
        <v>20</v>
      </c>
      <c r="B22" s="4">
        <v>49510</v>
      </c>
      <c r="C22" s="4">
        <v>53913</v>
      </c>
      <c r="D22" s="4">
        <v>59246</v>
      </c>
      <c r="E22" s="4">
        <v>62964</v>
      </c>
    </row>
    <row r="23" spans="1:5" x14ac:dyDescent="0.3">
      <c r="A23" s="5">
        <v>21</v>
      </c>
      <c r="B23" s="5">
        <v>49510</v>
      </c>
      <c r="C23" s="5">
        <v>53913</v>
      </c>
      <c r="D23" s="5">
        <v>59246</v>
      </c>
      <c r="E23" s="5">
        <v>62964</v>
      </c>
    </row>
    <row r="24" spans="1:5" x14ac:dyDescent="0.3">
      <c r="A24" s="5">
        <v>22</v>
      </c>
      <c r="B24" s="5">
        <v>49510</v>
      </c>
      <c r="C24" s="5">
        <v>53913</v>
      </c>
      <c r="D24" s="5">
        <v>59246</v>
      </c>
      <c r="E24" s="5">
        <v>62964</v>
      </c>
    </row>
    <row r="25" spans="1:5" x14ac:dyDescent="0.3">
      <c r="A25" s="5">
        <v>23</v>
      </c>
      <c r="B25" s="5">
        <v>49510</v>
      </c>
      <c r="C25" s="5">
        <v>53913</v>
      </c>
      <c r="D25" s="5">
        <v>59246</v>
      </c>
      <c r="E25" s="5">
        <v>62964</v>
      </c>
    </row>
    <row r="26" spans="1:5" x14ac:dyDescent="0.3">
      <c r="A26" s="5">
        <v>24</v>
      </c>
      <c r="B26" s="5">
        <v>49668</v>
      </c>
      <c r="C26" s="5">
        <v>53913</v>
      </c>
      <c r="D26" s="5">
        <v>59246</v>
      </c>
      <c r="E26" s="5">
        <v>62964</v>
      </c>
    </row>
    <row r="27" spans="1:5" x14ac:dyDescent="0.3">
      <c r="A27" s="4">
        <v>25</v>
      </c>
      <c r="B27" s="4">
        <v>50044</v>
      </c>
      <c r="C27" s="4">
        <v>54230</v>
      </c>
      <c r="D27" s="4">
        <v>59668</v>
      </c>
      <c r="E27" s="4">
        <v>63441</v>
      </c>
    </row>
    <row r="28" spans="1:5" x14ac:dyDescent="0.3">
      <c r="A28" s="5">
        <v>26</v>
      </c>
      <c r="B28" s="5">
        <v>50064</v>
      </c>
      <c r="C28" s="5">
        <v>54230</v>
      </c>
      <c r="D28" s="5">
        <v>59668</v>
      </c>
      <c r="E28" s="5">
        <v>63441</v>
      </c>
    </row>
    <row r="29" spans="1:5" x14ac:dyDescent="0.3">
      <c r="A29" s="5">
        <v>27</v>
      </c>
      <c r="B29" s="5">
        <v>50268</v>
      </c>
      <c r="C29" s="5">
        <v>54230</v>
      </c>
      <c r="D29" s="5">
        <v>59668</v>
      </c>
      <c r="E29" s="5">
        <v>63441</v>
      </c>
    </row>
    <row r="30" spans="1:5" x14ac:dyDescent="0.3">
      <c r="A30" s="5">
        <v>28</v>
      </c>
      <c r="B30" s="5">
        <v>50472</v>
      </c>
      <c r="C30" s="5">
        <v>54230</v>
      </c>
      <c r="D30" s="5">
        <v>59668</v>
      </c>
      <c r="E30" s="5">
        <v>63441</v>
      </c>
    </row>
    <row r="31" spans="1:5" x14ac:dyDescent="0.3">
      <c r="A31" s="5">
        <v>29</v>
      </c>
      <c r="B31" s="5">
        <v>50664</v>
      </c>
      <c r="C31" s="5">
        <v>54230</v>
      </c>
      <c r="D31" s="5">
        <v>59668</v>
      </c>
      <c r="E31" s="5">
        <v>63441</v>
      </c>
    </row>
    <row r="32" spans="1:5" x14ac:dyDescent="0.3">
      <c r="A32" s="4">
        <v>30</v>
      </c>
      <c r="B32" s="4">
        <v>51072</v>
      </c>
      <c r="C32" s="4">
        <v>54550</v>
      </c>
      <c r="D32" s="4">
        <v>60085</v>
      </c>
      <c r="E32" s="4">
        <v>63918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33"/>
  <sheetViews>
    <sheetView workbookViewId="0">
      <selection activeCell="B10" sqref="B10"/>
    </sheetView>
  </sheetViews>
  <sheetFormatPr defaultRowHeight="15" x14ac:dyDescent="0.25"/>
  <cols>
    <col min="13" max="13" width="9.140625" style="19"/>
  </cols>
  <sheetData>
    <row r="1" spans="1:18" ht="18.75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M1" s="8" t="s">
        <v>0</v>
      </c>
      <c r="N1" s="8" t="s">
        <v>1</v>
      </c>
      <c r="O1" s="8" t="s">
        <v>2</v>
      </c>
      <c r="P1" s="8" t="s">
        <v>3</v>
      </c>
      <c r="Q1" s="8" t="s">
        <v>4</v>
      </c>
      <c r="R1" s="8" t="s">
        <v>5</v>
      </c>
    </row>
    <row r="2" spans="1:18" ht="18.75" x14ac:dyDescent="0.3">
      <c r="A2" s="2">
        <v>0</v>
      </c>
      <c r="B2" s="2">
        <v>40044</v>
      </c>
      <c r="C2" s="2">
        <v>42540</v>
      </c>
      <c r="D2" s="2"/>
      <c r="E2" s="2">
        <v>47064</v>
      </c>
      <c r="F2" s="2">
        <v>51036</v>
      </c>
      <c r="M2" s="9">
        <v>0</v>
      </c>
      <c r="N2">
        <f>B2+1500</f>
        <v>41544</v>
      </c>
      <c r="O2">
        <f t="shared" ref="O2:R2" si="0">C2+1500</f>
        <v>44040</v>
      </c>
      <c r="Q2">
        <f t="shared" si="0"/>
        <v>48564</v>
      </c>
      <c r="R2">
        <f t="shared" si="0"/>
        <v>52536</v>
      </c>
    </row>
    <row r="3" spans="1:18" ht="18.75" x14ac:dyDescent="0.3">
      <c r="A3" s="2">
        <v>1</v>
      </c>
      <c r="B3" s="2">
        <v>40728</v>
      </c>
      <c r="C3" s="2">
        <v>43740</v>
      </c>
      <c r="D3" s="2"/>
      <c r="E3" s="2">
        <v>47484</v>
      </c>
      <c r="F3" s="2">
        <v>51444</v>
      </c>
      <c r="M3" s="9">
        <v>1</v>
      </c>
      <c r="N3">
        <f t="shared" ref="N3:N12" si="1">B3+1500</f>
        <v>42228</v>
      </c>
      <c r="O3">
        <f t="shared" ref="O3:O12" si="2">C3+1500</f>
        <v>45240</v>
      </c>
      <c r="Q3">
        <f t="shared" ref="Q3:Q12" si="3">E3+1500</f>
        <v>48984</v>
      </c>
      <c r="R3">
        <f t="shared" ref="R3:R12" si="4">F3+1500</f>
        <v>52944</v>
      </c>
    </row>
    <row r="4" spans="1:18" ht="18.75" x14ac:dyDescent="0.3">
      <c r="A4" s="2">
        <v>2</v>
      </c>
      <c r="B4" s="2">
        <v>41004</v>
      </c>
      <c r="C4" s="2">
        <v>44052</v>
      </c>
      <c r="D4" s="2"/>
      <c r="E4" s="2">
        <v>47964</v>
      </c>
      <c r="F4" s="2">
        <v>51840</v>
      </c>
      <c r="M4" s="9">
        <v>2</v>
      </c>
      <c r="N4">
        <f t="shared" si="1"/>
        <v>42504</v>
      </c>
      <c r="O4">
        <f t="shared" si="2"/>
        <v>45552</v>
      </c>
      <c r="Q4">
        <f t="shared" si="3"/>
        <v>49464</v>
      </c>
      <c r="R4">
        <f t="shared" si="4"/>
        <v>53340</v>
      </c>
    </row>
    <row r="5" spans="1:18" ht="18.75" x14ac:dyDescent="0.3">
      <c r="A5" s="2">
        <v>3</v>
      </c>
      <c r="B5" s="2">
        <v>41316</v>
      </c>
      <c r="C5" s="2">
        <v>44424</v>
      </c>
      <c r="D5" s="2"/>
      <c r="E5" s="2">
        <v>48756</v>
      </c>
      <c r="F5" s="2">
        <v>52236</v>
      </c>
      <c r="M5" s="9">
        <v>3</v>
      </c>
      <c r="N5">
        <f t="shared" si="1"/>
        <v>42816</v>
      </c>
      <c r="O5">
        <f t="shared" si="2"/>
        <v>45924</v>
      </c>
      <c r="Q5">
        <f t="shared" si="3"/>
        <v>50256</v>
      </c>
      <c r="R5">
        <f t="shared" si="4"/>
        <v>53736</v>
      </c>
    </row>
    <row r="6" spans="1:18" ht="18.75" x14ac:dyDescent="0.3">
      <c r="A6" s="2">
        <v>4</v>
      </c>
      <c r="B6" s="2">
        <v>41892</v>
      </c>
      <c r="C6" s="2">
        <v>45108</v>
      </c>
      <c r="D6" s="2"/>
      <c r="E6" s="2">
        <v>49560</v>
      </c>
      <c r="F6" s="2">
        <v>52644</v>
      </c>
      <c r="M6" s="9">
        <v>4</v>
      </c>
      <c r="N6">
        <f t="shared" si="1"/>
        <v>43392</v>
      </c>
      <c r="O6">
        <f t="shared" si="2"/>
        <v>46608</v>
      </c>
      <c r="Q6">
        <f t="shared" si="3"/>
        <v>51060</v>
      </c>
      <c r="R6">
        <f t="shared" si="4"/>
        <v>54144</v>
      </c>
    </row>
    <row r="7" spans="1:18" ht="18.75" x14ac:dyDescent="0.3">
      <c r="A7" s="18">
        <v>5</v>
      </c>
      <c r="B7" s="18">
        <v>42516</v>
      </c>
      <c r="C7" s="18">
        <v>45864</v>
      </c>
      <c r="D7" s="18"/>
      <c r="E7" s="18">
        <v>50448</v>
      </c>
      <c r="F7" s="18">
        <v>53040</v>
      </c>
      <c r="M7" s="22">
        <v>5</v>
      </c>
      <c r="N7">
        <f t="shared" si="1"/>
        <v>44016</v>
      </c>
      <c r="O7">
        <f t="shared" si="2"/>
        <v>47364</v>
      </c>
      <c r="Q7">
        <f t="shared" si="3"/>
        <v>51948</v>
      </c>
      <c r="R7">
        <f t="shared" si="4"/>
        <v>54540</v>
      </c>
    </row>
    <row r="8" spans="1:18" ht="18.75" x14ac:dyDescent="0.3">
      <c r="A8" s="2">
        <v>6</v>
      </c>
      <c r="B8" s="2">
        <v>43200</v>
      </c>
      <c r="C8" s="2">
        <v>46800</v>
      </c>
      <c r="D8" s="2"/>
      <c r="E8" s="2">
        <v>51312</v>
      </c>
      <c r="F8" s="2">
        <v>53436</v>
      </c>
      <c r="M8" s="9">
        <v>6</v>
      </c>
      <c r="N8">
        <f t="shared" si="1"/>
        <v>44700</v>
      </c>
      <c r="O8">
        <f t="shared" si="2"/>
        <v>48300</v>
      </c>
      <c r="Q8">
        <f t="shared" si="3"/>
        <v>52812</v>
      </c>
      <c r="R8">
        <f t="shared" si="4"/>
        <v>54936</v>
      </c>
    </row>
    <row r="9" spans="1:18" ht="18.75" x14ac:dyDescent="0.3">
      <c r="A9" s="2">
        <v>7</v>
      </c>
      <c r="B9" s="2">
        <v>43848</v>
      </c>
      <c r="C9" s="2">
        <v>47364</v>
      </c>
      <c r="D9" s="2"/>
      <c r="E9" s="2">
        <v>52200</v>
      </c>
      <c r="F9" s="2">
        <v>54312</v>
      </c>
      <c r="M9" s="9">
        <v>7</v>
      </c>
      <c r="N9">
        <f t="shared" si="1"/>
        <v>45348</v>
      </c>
      <c r="O9">
        <f t="shared" si="2"/>
        <v>48864</v>
      </c>
      <c r="Q9">
        <f t="shared" si="3"/>
        <v>53700</v>
      </c>
      <c r="R9">
        <f t="shared" si="4"/>
        <v>55812</v>
      </c>
    </row>
    <row r="10" spans="1:18" ht="18.75" x14ac:dyDescent="0.3">
      <c r="A10" s="2">
        <v>8</v>
      </c>
      <c r="B10" s="2">
        <v>44532</v>
      </c>
      <c r="C10" s="2">
        <v>48156</v>
      </c>
      <c r="D10" s="12">
        <v>49644</v>
      </c>
      <c r="E10" s="2">
        <v>53052</v>
      </c>
      <c r="F10" s="2">
        <v>55332</v>
      </c>
      <c r="M10" s="9">
        <v>8</v>
      </c>
      <c r="N10">
        <f t="shared" si="1"/>
        <v>46032</v>
      </c>
      <c r="O10">
        <f t="shared" si="2"/>
        <v>49656</v>
      </c>
      <c r="P10" s="23">
        <f t="shared" ref="P10:P12" si="5">D10+1500</f>
        <v>51144</v>
      </c>
      <c r="Q10">
        <f t="shared" si="3"/>
        <v>54552</v>
      </c>
      <c r="R10">
        <f t="shared" si="4"/>
        <v>56832</v>
      </c>
    </row>
    <row r="11" spans="1:18" ht="18.75" x14ac:dyDescent="0.3">
      <c r="A11" s="2">
        <v>9</v>
      </c>
      <c r="B11" s="2">
        <v>45168</v>
      </c>
      <c r="C11" s="2">
        <v>48876</v>
      </c>
      <c r="D11" s="12">
        <v>50424</v>
      </c>
      <c r="E11" s="2">
        <v>53832</v>
      </c>
      <c r="F11" s="2">
        <v>56424</v>
      </c>
      <c r="M11" s="9">
        <v>9</v>
      </c>
      <c r="N11">
        <f t="shared" si="1"/>
        <v>46668</v>
      </c>
      <c r="O11">
        <f t="shared" si="2"/>
        <v>50376</v>
      </c>
      <c r="P11" s="23">
        <f t="shared" si="5"/>
        <v>51924</v>
      </c>
      <c r="Q11">
        <f t="shared" si="3"/>
        <v>55332</v>
      </c>
      <c r="R11">
        <f t="shared" si="4"/>
        <v>57924</v>
      </c>
    </row>
    <row r="12" spans="1:18" ht="18.75" x14ac:dyDescent="0.3">
      <c r="A12" s="18">
        <v>10</v>
      </c>
      <c r="B12" s="18">
        <v>45768</v>
      </c>
      <c r="C12" s="18">
        <v>49536</v>
      </c>
      <c r="D12" s="20">
        <v>51192</v>
      </c>
      <c r="E12" s="18">
        <v>54660</v>
      </c>
      <c r="F12" s="18">
        <v>56988</v>
      </c>
      <c r="M12" s="22">
        <v>10</v>
      </c>
      <c r="N12">
        <f t="shared" si="1"/>
        <v>47268</v>
      </c>
      <c r="O12">
        <f t="shared" si="2"/>
        <v>51036</v>
      </c>
      <c r="P12" s="23">
        <f t="shared" si="5"/>
        <v>52692</v>
      </c>
      <c r="Q12">
        <f t="shared" si="3"/>
        <v>56160</v>
      </c>
      <c r="R12">
        <f t="shared" si="4"/>
        <v>58488</v>
      </c>
    </row>
    <row r="13" spans="1:18" ht="18.75" x14ac:dyDescent="0.3">
      <c r="A13" s="2">
        <v>11</v>
      </c>
      <c r="B13" s="2">
        <v>46452</v>
      </c>
      <c r="C13" s="2">
        <v>50292</v>
      </c>
      <c r="D13" s="12">
        <v>51996</v>
      </c>
      <c r="E13" s="2">
        <v>55464</v>
      </c>
      <c r="F13" s="2">
        <v>57888</v>
      </c>
      <c r="M13" s="9">
        <v>11</v>
      </c>
      <c r="N13">
        <f t="shared" ref="N13:N17" si="6">B13+1500</f>
        <v>47952</v>
      </c>
      <c r="O13">
        <f t="shared" ref="O13:O17" si="7">C13+1500</f>
        <v>51792</v>
      </c>
      <c r="P13" s="23">
        <f t="shared" ref="P13:P17" si="8">D13+1500</f>
        <v>53496</v>
      </c>
      <c r="Q13">
        <f t="shared" ref="Q13:Q17" si="9">E13+1500</f>
        <v>56964</v>
      </c>
      <c r="R13">
        <f t="shared" ref="R13:R17" si="10">F13+1500</f>
        <v>59388</v>
      </c>
    </row>
    <row r="14" spans="1:18" ht="18.75" x14ac:dyDescent="0.3">
      <c r="A14" s="2">
        <v>12</v>
      </c>
      <c r="B14" s="2">
        <v>46764</v>
      </c>
      <c r="C14" s="2">
        <v>50928</v>
      </c>
      <c r="D14" s="12">
        <v>52692</v>
      </c>
      <c r="E14" s="2">
        <v>56304</v>
      </c>
      <c r="F14" s="2">
        <v>58752</v>
      </c>
      <c r="M14" s="9">
        <v>12</v>
      </c>
      <c r="N14">
        <f t="shared" si="6"/>
        <v>48264</v>
      </c>
      <c r="O14">
        <f t="shared" si="7"/>
        <v>52428</v>
      </c>
      <c r="P14" s="23">
        <f t="shared" si="8"/>
        <v>54192</v>
      </c>
      <c r="Q14">
        <f t="shared" si="9"/>
        <v>57804</v>
      </c>
      <c r="R14">
        <f t="shared" si="10"/>
        <v>60252</v>
      </c>
    </row>
    <row r="15" spans="1:18" ht="18.75" x14ac:dyDescent="0.3">
      <c r="A15" s="2">
        <v>13</v>
      </c>
      <c r="B15" s="2">
        <v>47712</v>
      </c>
      <c r="C15" s="2">
        <v>51708</v>
      </c>
      <c r="D15" s="12">
        <v>53508</v>
      </c>
      <c r="E15" s="2">
        <v>57120</v>
      </c>
      <c r="F15" s="2">
        <v>59676</v>
      </c>
      <c r="M15" s="9">
        <v>13</v>
      </c>
      <c r="N15">
        <f t="shared" si="6"/>
        <v>49212</v>
      </c>
      <c r="O15">
        <f t="shared" si="7"/>
        <v>53208</v>
      </c>
      <c r="P15" s="23">
        <f t="shared" si="8"/>
        <v>55008</v>
      </c>
      <c r="Q15">
        <f t="shared" si="9"/>
        <v>58620</v>
      </c>
      <c r="R15">
        <f t="shared" si="10"/>
        <v>61176</v>
      </c>
    </row>
    <row r="16" spans="1:18" ht="18.75" x14ac:dyDescent="0.3">
      <c r="A16" s="2">
        <v>14</v>
      </c>
      <c r="B16" s="2">
        <v>48324</v>
      </c>
      <c r="C16" s="2">
        <v>52404</v>
      </c>
      <c r="D16" s="12">
        <v>54240</v>
      </c>
      <c r="E16" s="2">
        <v>57960</v>
      </c>
      <c r="F16" s="2">
        <v>60480</v>
      </c>
      <c r="M16" s="9">
        <v>14</v>
      </c>
      <c r="N16">
        <f t="shared" si="6"/>
        <v>49824</v>
      </c>
      <c r="O16">
        <f t="shared" si="7"/>
        <v>53904</v>
      </c>
      <c r="P16" s="23">
        <f t="shared" si="8"/>
        <v>55740</v>
      </c>
      <c r="Q16">
        <f t="shared" si="9"/>
        <v>59460</v>
      </c>
      <c r="R16">
        <f t="shared" si="10"/>
        <v>61980</v>
      </c>
    </row>
    <row r="17" spans="1:18" ht="18.75" x14ac:dyDescent="0.3">
      <c r="A17" s="18">
        <v>15</v>
      </c>
      <c r="B17" s="18">
        <v>49008</v>
      </c>
      <c r="C17" s="18">
        <v>53160</v>
      </c>
      <c r="D17" s="20">
        <v>55032</v>
      </c>
      <c r="E17" s="18">
        <v>58380</v>
      </c>
      <c r="F17" s="18">
        <v>61404</v>
      </c>
      <c r="M17" s="22">
        <v>15</v>
      </c>
      <c r="N17">
        <f t="shared" si="6"/>
        <v>50508</v>
      </c>
      <c r="O17">
        <f t="shared" si="7"/>
        <v>54660</v>
      </c>
      <c r="P17" s="23">
        <f t="shared" si="8"/>
        <v>56532</v>
      </c>
      <c r="Q17">
        <f t="shared" si="9"/>
        <v>59880</v>
      </c>
      <c r="R17">
        <f t="shared" si="10"/>
        <v>62904</v>
      </c>
    </row>
    <row r="18" spans="1:18" ht="18.75" x14ac:dyDescent="0.3">
      <c r="A18" s="2">
        <v>16</v>
      </c>
      <c r="B18" s="2">
        <v>49272</v>
      </c>
      <c r="C18" s="2">
        <v>53484</v>
      </c>
      <c r="D18" s="12">
        <v>55416</v>
      </c>
      <c r="E18" s="2">
        <v>58884</v>
      </c>
      <c r="F18" s="2">
        <v>61872</v>
      </c>
      <c r="M18" s="9">
        <v>16</v>
      </c>
      <c r="N18">
        <f t="shared" ref="N18:N32" si="11">B18+1500</f>
        <v>50772</v>
      </c>
      <c r="O18">
        <f t="shared" ref="O18:O32" si="12">C18+1500</f>
        <v>54984</v>
      </c>
      <c r="P18" s="23">
        <f t="shared" ref="P18:P32" si="13">D18+1500</f>
        <v>56916</v>
      </c>
      <c r="Q18">
        <f t="shared" ref="Q18:Q32" si="14">E18+1500</f>
        <v>60384</v>
      </c>
      <c r="R18">
        <f t="shared" ref="R18:R32" si="15">F18+1500</f>
        <v>63372</v>
      </c>
    </row>
    <row r="19" spans="1:18" ht="18.75" x14ac:dyDescent="0.3">
      <c r="A19" s="2">
        <v>17</v>
      </c>
      <c r="B19" s="2">
        <v>49608</v>
      </c>
      <c r="C19" s="2">
        <v>53856</v>
      </c>
      <c r="D19" s="12">
        <v>55848</v>
      </c>
      <c r="E19" s="2">
        <v>59304</v>
      </c>
      <c r="F19" s="2">
        <v>62424</v>
      </c>
      <c r="M19" s="9">
        <v>17</v>
      </c>
      <c r="N19">
        <f t="shared" si="11"/>
        <v>51108</v>
      </c>
      <c r="O19">
        <f t="shared" si="12"/>
        <v>55356</v>
      </c>
      <c r="P19" s="23">
        <f t="shared" si="13"/>
        <v>57348</v>
      </c>
      <c r="Q19">
        <f t="shared" si="14"/>
        <v>60804</v>
      </c>
      <c r="R19">
        <f t="shared" si="15"/>
        <v>63924</v>
      </c>
    </row>
    <row r="20" spans="1:18" ht="18.75" x14ac:dyDescent="0.3">
      <c r="A20" s="2">
        <v>18</v>
      </c>
      <c r="B20" s="2">
        <v>49872</v>
      </c>
      <c r="C20" s="2">
        <v>54180</v>
      </c>
      <c r="D20" s="12">
        <v>56232</v>
      </c>
      <c r="E20" s="2">
        <v>59796</v>
      </c>
      <c r="F20" s="2">
        <v>62904</v>
      </c>
      <c r="M20" s="9">
        <v>18</v>
      </c>
      <c r="N20">
        <f t="shared" si="11"/>
        <v>51372</v>
      </c>
      <c r="O20">
        <f t="shared" si="12"/>
        <v>55680</v>
      </c>
      <c r="P20" s="23">
        <f t="shared" si="13"/>
        <v>57732</v>
      </c>
      <c r="Q20">
        <f t="shared" si="14"/>
        <v>61296</v>
      </c>
      <c r="R20">
        <f t="shared" si="15"/>
        <v>64404</v>
      </c>
    </row>
    <row r="21" spans="1:18" ht="18.75" x14ac:dyDescent="0.3">
      <c r="A21" s="2">
        <v>19</v>
      </c>
      <c r="B21" s="2">
        <v>50208</v>
      </c>
      <c r="C21" s="2">
        <v>54564</v>
      </c>
      <c r="D21" s="12">
        <v>56664</v>
      </c>
      <c r="E21" s="2">
        <v>60216</v>
      </c>
      <c r="F21" s="2">
        <v>63456</v>
      </c>
      <c r="M21" s="9">
        <v>19</v>
      </c>
      <c r="N21">
        <f t="shared" si="11"/>
        <v>51708</v>
      </c>
      <c r="O21">
        <f t="shared" si="12"/>
        <v>56064</v>
      </c>
      <c r="P21" s="23">
        <f t="shared" si="13"/>
        <v>58164</v>
      </c>
      <c r="Q21">
        <f t="shared" si="14"/>
        <v>61716</v>
      </c>
      <c r="R21">
        <f t="shared" si="15"/>
        <v>64956</v>
      </c>
    </row>
    <row r="22" spans="1:18" ht="18.75" x14ac:dyDescent="0.3">
      <c r="A22" s="18">
        <v>20</v>
      </c>
      <c r="B22" s="18">
        <v>50484</v>
      </c>
      <c r="C22" s="18">
        <v>54888</v>
      </c>
      <c r="D22" s="20">
        <v>57048</v>
      </c>
      <c r="E22" s="18">
        <v>60216</v>
      </c>
      <c r="F22" s="18">
        <v>63936</v>
      </c>
      <c r="M22" s="22">
        <v>20</v>
      </c>
      <c r="N22">
        <f t="shared" si="11"/>
        <v>51984</v>
      </c>
      <c r="O22">
        <f t="shared" si="12"/>
        <v>56388</v>
      </c>
      <c r="P22" s="23">
        <f t="shared" si="13"/>
        <v>58548</v>
      </c>
      <c r="Q22">
        <f t="shared" si="14"/>
        <v>61716</v>
      </c>
      <c r="R22">
        <f t="shared" si="15"/>
        <v>65436</v>
      </c>
    </row>
    <row r="23" spans="1:18" ht="18.75" x14ac:dyDescent="0.3">
      <c r="A23" s="2">
        <v>21</v>
      </c>
      <c r="B23" s="2">
        <v>50484</v>
      </c>
      <c r="C23" s="2">
        <v>54888</v>
      </c>
      <c r="D23" s="12">
        <v>57048</v>
      </c>
      <c r="E23" s="2">
        <v>60216</v>
      </c>
      <c r="F23" s="2">
        <v>63936</v>
      </c>
      <c r="M23" s="9">
        <v>21</v>
      </c>
      <c r="N23">
        <f t="shared" si="11"/>
        <v>51984</v>
      </c>
      <c r="O23">
        <f t="shared" si="12"/>
        <v>56388</v>
      </c>
      <c r="P23" s="23">
        <f t="shared" si="13"/>
        <v>58548</v>
      </c>
      <c r="Q23">
        <f t="shared" si="14"/>
        <v>61716</v>
      </c>
      <c r="R23">
        <f t="shared" si="15"/>
        <v>65436</v>
      </c>
    </row>
    <row r="24" spans="1:18" ht="18.75" x14ac:dyDescent="0.3">
      <c r="A24" s="2">
        <v>22</v>
      </c>
      <c r="B24" s="2">
        <v>50484</v>
      </c>
      <c r="C24" s="2">
        <v>54888</v>
      </c>
      <c r="D24" s="12">
        <v>57048</v>
      </c>
      <c r="E24" s="2">
        <v>60216</v>
      </c>
      <c r="F24" s="2">
        <v>63936</v>
      </c>
      <c r="M24" s="9">
        <v>22</v>
      </c>
      <c r="N24">
        <f t="shared" si="11"/>
        <v>51984</v>
      </c>
      <c r="O24">
        <f t="shared" si="12"/>
        <v>56388</v>
      </c>
      <c r="P24" s="23">
        <f t="shared" si="13"/>
        <v>58548</v>
      </c>
      <c r="Q24">
        <f t="shared" si="14"/>
        <v>61716</v>
      </c>
      <c r="R24">
        <f t="shared" si="15"/>
        <v>65436</v>
      </c>
    </row>
    <row r="25" spans="1:18" ht="18.75" x14ac:dyDescent="0.3">
      <c r="A25" s="2">
        <v>23</v>
      </c>
      <c r="B25" s="2">
        <v>50484</v>
      </c>
      <c r="C25" s="2">
        <v>54888</v>
      </c>
      <c r="D25" s="12">
        <v>57048</v>
      </c>
      <c r="E25" s="2">
        <v>60216</v>
      </c>
      <c r="F25" s="2">
        <v>63936</v>
      </c>
      <c r="M25" s="9">
        <v>23</v>
      </c>
      <c r="N25">
        <f t="shared" si="11"/>
        <v>51984</v>
      </c>
      <c r="O25">
        <f t="shared" si="12"/>
        <v>56388</v>
      </c>
      <c r="P25" s="23">
        <f t="shared" si="13"/>
        <v>58548</v>
      </c>
      <c r="Q25">
        <f t="shared" si="14"/>
        <v>61716</v>
      </c>
      <c r="R25">
        <f t="shared" si="15"/>
        <v>65436</v>
      </c>
    </row>
    <row r="26" spans="1:18" ht="18.75" x14ac:dyDescent="0.3">
      <c r="A26" s="2">
        <v>24</v>
      </c>
      <c r="B26" s="2">
        <v>50640</v>
      </c>
      <c r="C26" s="2">
        <v>54900</v>
      </c>
      <c r="D26" s="12">
        <v>57048</v>
      </c>
      <c r="E26" s="2">
        <v>60240</v>
      </c>
      <c r="F26" s="2">
        <v>63996</v>
      </c>
      <c r="M26" s="9">
        <v>24</v>
      </c>
      <c r="N26">
        <f t="shared" si="11"/>
        <v>52140</v>
      </c>
      <c r="O26">
        <f t="shared" si="12"/>
        <v>56400</v>
      </c>
      <c r="P26" s="23">
        <f t="shared" si="13"/>
        <v>58548</v>
      </c>
      <c r="Q26">
        <f t="shared" si="14"/>
        <v>61740</v>
      </c>
      <c r="R26">
        <f t="shared" si="15"/>
        <v>65496</v>
      </c>
    </row>
    <row r="27" spans="1:18" ht="18.75" x14ac:dyDescent="0.3">
      <c r="A27" s="18">
        <v>25</v>
      </c>
      <c r="B27" s="18">
        <v>51012</v>
      </c>
      <c r="C27" s="18">
        <v>55200</v>
      </c>
      <c r="D27" s="20">
        <v>57444</v>
      </c>
      <c r="E27" s="18">
        <v>60636</v>
      </c>
      <c r="F27" s="18">
        <v>64416</v>
      </c>
      <c r="M27" s="22">
        <v>25</v>
      </c>
      <c r="N27">
        <f t="shared" si="11"/>
        <v>52512</v>
      </c>
      <c r="O27">
        <f t="shared" si="12"/>
        <v>56700</v>
      </c>
      <c r="P27" s="23">
        <f t="shared" si="13"/>
        <v>58944</v>
      </c>
      <c r="Q27">
        <f t="shared" si="14"/>
        <v>62136</v>
      </c>
      <c r="R27">
        <f t="shared" si="15"/>
        <v>65916</v>
      </c>
    </row>
    <row r="28" spans="1:18" ht="18.75" x14ac:dyDescent="0.3">
      <c r="A28" s="2">
        <v>26</v>
      </c>
      <c r="B28" s="2">
        <v>51036</v>
      </c>
      <c r="C28" s="2">
        <v>55200</v>
      </c>
      <c r="D28" s="12">
        <v>57444</v>
      </c>
      <c r="E28" s="2">
        <v>60636</v>
      </c>
      <c r="F28" s="2">
        <v>64416</v>
      </c>
      <c r="M28" s="9">
        <v>26</v>
      </c>
      <c r="N28">
        <f t="shared" si="11"/>
        <v>52536</v>
      </c>
      <c r="O28">
        <f t="shared" si="12"/>
        <v>56700</v>
      </c>
      <c r="P28" s="23">
        <f t="shared" si="13"/>
        <v>58944</v>
      </c>
      <c r="Q28">
        <f t="shared" si="14"/>
        <v>62136</v>
      </c>
      <c r="R28">
        <f t="shared" si="15"/>
        <v>65916</v>
      </c>
    </row>
    <row r="29" spans="1:18" ht="18.75" x14ac:dyDescent="0.3">
      <c r="A29" s="2">
        <v>27</v>
      </c>
      <c r="B29" s="2">
        <v>51240</v>
      </c>
      <c r="C29" s="2">
        <v>55200</v>
      </c>
      <c r="D29" s="12">
        <v>57444</v>
      </c>
      <c r="E29" s="2">
        <v>60636</v>
      </c>
      <c r="F29" s="2">
        <v>64416</v>
      </c>
      <c r="M29" s="9">
        <v>27</v>
      </c>
      <c r="N29">
        <f t="shared" si="11"/>
        <v>52740</v>
      </c>
      <c r="O29">
        <f t="shared" si="12"/>
        <v>56700</v>
      </c>
      <c r="P29" s="23">
        <f t="shared" si="13"/>
        <v>58944</v>
      </c>
      <c r="Q29">
        <f t="shared" si="14"/>
        <v>62136</v>
      </c>
      <c r="R29">
        <f t="shared" si="15"/>
        <v>65916</v>
      </c>
    </row>
    <row r="30" spans="1:18" ht="18.75" x14ac:dyDescent="0.3">
      <c r="A30" s="2">
        <v>28</v>
      </c>
      <c r="B30" s="2">
        <v>51444</v>
      </c>
      <c r="C30" s="2">
        <v>55200</v>
      </c>
      <c r="D30" s="12">
        <v>57444</v>
      </c>
      <c r="E30" s="2">
        <v>60636</v>
      </c>
      <c r="F30" s="2">
        <v>64416</v>
      </c>
      <c r="M30" s="9">
        <v>28</v>
      </c>
      <c r="N30">
        <f t="shared" si="11"/>
        <v>52944</v>
      </c>
      <c r="O30">
        <f t="shared" si="12"/>
        <v>56700</v>
      </c>
      <c r="P30" s="23">
        <f t="shared" si="13"/>
        <v>58944</v>
      </c>
      <c r="Q30">
        <f t="shared" si="14"/>
        <v>62136</v>
      </c>
      <c r="R30">
        <f t="shared" si="15"/>
        <v>65916</v>
      </c>
    </row>
    <row r="31" spans="1:18" ht="18.75" x14ac:dyDescent="0.3">
      <c r="A31" s="2">
        <v>29</v>
      </c>
      <c r="B31" s="2">
        <v>51636</v>
      </c>
      <c r="C31" s="2">
        <v>55200</v>
      </c>
      <c r="D31" s="12">
        <v>57444</v>
      </c>
      <c r="E31" s="2">
        <v>60636</v>
      </c>
      <c r="F31" s="2">
        <v>64416</v>
      </c>
      <c r="M31" s="9">
        <v>29</v>
      </c>
      <c r="N31">
        <f t="shared" si="11"/>
        <v>53136</v>
      </c>
      <c r="O31">
        <f t="shared" si="12"/>
        <v>56700</v>
      </c>
      <c r="P31" s="23">
        <f t="shared" si="13"/>
        <v>58944</v>
      </c>
      <c r="Q31">
        <f t="shared" si="14"/>
        <v>62136</v>
      </c>
      <c r="R31">
        <f t="shared" si="15"/>
        <v>65916</v>
      </c>
    </row>
    <row r="32" spans="1:18" ht="18.75" x14ac:dyDescent="0.3">
      <c r="A32" s="18">
        <v>30</v>
      </c>
      <c r="B32" s="18">
        <v>52044</v>
      </c>
      <c r="C32" s="18">
        <v>55524</v>
      </c>
      <c r="D32" s="20">
        <v>57828</v>
      </c>
      <c r="E32" s="18">
        <v>61056</v>
      </c>
      <c r="F32" s="18">
        <v>64896</v>
      </c>
      <c r="M32" s="22">
        <v>30</v>
      </c>
      <c r="N32">
        <f t="shared" si="11"/>
        <v>53544</v>
      </c>
      <c r="O32">
        <f t="shared" si="12"/>
        <v>57024</v>
      </c>
      <c r="P32" s="23">
        <f t="shared" si="13"/>
        <v>59328</v>
      </c>
      <c r="Q32">
        <f t="shared" si="14"/>
        <v>62556</v>
      </c>
      <c r="R32">
        <f t="shared" si="15"/>
        <v>66396</v>
      </c>
    </row>
    <row r="33" spans="2:2" x14ac:dyDescent="0.25">
      <c r="B33" s="21" t="s">
        <v>8</v>
      </c>
    </row>
  </sheetData>
  <pageMargins left="0.7" right="0.7" top="0.75" bottom="0.75" header="0.3" footer="0.3"/>
  <pageSetup paperSize="12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33"/>
  <sheetViews>
    <sheetView tabSelected="1" workbookViewId="0">
      <selection activeCell="C8" sqref="C8"/>
    </sheetView>
  </sheetViews>
  <sheetFormatPr defaultRowHeight="15" x14ac:dyDescent="0.25"/>
  <sheetData>
    <row r="1" spans="1:6" ht="18.75" x14ac:dyDescent="0.3">
      <c r="A1" s="24" t="s">
        <v>0</v>
      </c>
      <c r="B1" s="24" t="s">
        <v>1</v>
      </c>
      <c r="C1" s="24" t="s">
        <v>2</v>
      </c>
      <c r="D1" s="24" t="s">
        <v>3</v>
      </c>
      <c r="E1" s="24" t="s">
        <v>4</v>
      </c>
      <c r="F1" s="24" t="s">
        <v>5</v>
      </c>
    </row>
    <row r="2" spans="1:6" ht="18.75" x14ac:dyDescent="0.3">
      <c r="A2" s="2">
        <v>0</v>
      </c>
      <c r="B2" s="2">
        <v>41544</v>
      </c>
      <c r="C2" s="2">
        <v>44040</v>
      </c>
      <c r="D2" s="2"/>
      <c r="E2" s="2">
        <v>48564</v>
      </c>
      <c r="F2" s="2">
        <v>52536</v>
      </c>
    </row>
    <row r="3" spans="1:6" ht="18.75" x14ac:dyDescent="0.3">
      <c r="A3" s="2">
        <v>1</v>
      </c>
      <c r="B3" s="2">
        <v>42228</v>
      </c>
      <c r="C3" s="2">
        <v>45240</v>
      </c>
      <c r="D3" s="2"/>
      <c r="E3" s="2">
        <v>48984</v>
      </c>
      <c r="F3" s="2">
        <v>52944</v>
      </c>
    </row>
    <row r="4" spans="1:6" ht="18.75" x14ac:dyDescent="0.3">
      <c r="A4" s="2">
        <v>2</v>
      </c>
      <c r="B4" s="2">
        <v>42504</v>
      </c>
      <c r="C4" s="2">
        <v>45552</v>
      </c>
      <c r="D4" s="2"/>
      <c r="E4" s="2">
        <v>49464</v>
      </c>
      <c r="F4" s="2">
        <v>53340</v>
      </c>
    </row>
    <row r="5" spans="1:6" ht="18.75" x14ac:dyDescent="0.3">
      <c r="A5" s="2">
        <v>3</v>
      </c>
      <c r="B5" s="2">
        <v>42816</v>
      </c>
      <c r="C5" s="2">
        <v>45924</v>
      </c>
      <c r="D5" s="2"/>
      <c r="E5" s="2">
        <v>50256</v>
      </c>
      <c r="F5" s="2">
        <v>53736</v>
      </c>
    </row>
    <row r="6" spans="1:6" ht="18.75" x14ac:dyDescent="0.3">
      <c r="A6" s="2">
        <v>4</v>
      </c>
      <c r="B6" s="2">
        <v>43392</v>
      </c>
      <c r="C6" s="2">
        <v>46608</v>
      </c>
      <c r="D6" s="2"/>
      <c r="E6" s="2">
        <v>51060</v>
      </c>
      <c r="F6" s="2">
        <v>54144</v>
      </c>
    </row>
    <row r="7" spans="1:6" ht="18.75" x14ac:dyDescent="0.3">
      <c r="A7" s="24">
        <v>5</v>
      </c>
      <c r="B7" s="24">
        <v>44016</v>
      </c>
      <c r="C7" s="24">
        <v>47364</v>
      </c>
      <c r="D7" s="24"/>
      <c r="E7" s="24">
        <v>51948</v>
      </c>
      <c r="F7" s="24">
        <v>54540</v>
      </c>
    </row>
    <row r="8" spans="1:6" ht="18.75" x14ac:dyDescent="0.3">
      <c r="A8" s="2">
        <v>6</v>
      </c>
      <c r="B8" s="2">
        <v>44700</v>
      </c>
      <c r="C8" s="2">
        <v>48300</v>
      </c>
      <c r="D8" s="2"/>
      <c r="E8" s="2">
        <v>52812</v>
      </c>
      <c r="F8" s="2">
        <v>54936</v>
      </c>
    </row>
    <row r="9" spans="1:6" ht="18.75" x14ac:dyDescent="0.3">
      <c r="A9" s="2">
        <v>7</v>
      </c>
      <c r="B9" s="2">
        <v>45348</v>
      </c>
      <c r="C9" s="2">
        <v>48864</v>
      </c>
      <c r="D9" s="2"/>
      <c r="E9" s="2">
        <v>53700</v>
      </c>
      <c r="F9" s="2">
        <v>55812</v>
      </c>
    </row>
    <row r="10" spans="1:6" ht="18.75" x14ac:dyDescent="0.3">
      <c r="A10" s="2">
        <v>8</v>
      </c>
      <c r="B10" s="2">
        <v>46032</v>
      </c>
      <c r="C10" s="2">
        <v>49656</v>
      </c>
      <c r="D10" s="12"/>
      <c r="E10" s="2">
        <v>54552</v>
      </c>
      <c r="F10" s="2">
        <v>56832</v>
      </c>
    </row>
    <row r="11" spans="1:6" ht="18.75" x14ac:dyDescent="0.3">
      <c r="A11" s="2">
        <v>9</v>
      </c>
      <c r="B11" s="2">
        <v>46668</v>
      </c>
      <c r="C11" s="2">
        <v>50376</v>
      </c>
      <c r="D11" s="12">
        <v>51924</v>
      </c>
      <c r="E11" s="2">
        <v>55332</v>
      </c>
      <c r="F11" s="2">
        <v>57924</v>
      </c>
    </row>
    <row r="12" spans="1:6" ht="18.75" x14ac:dyDescent="0.3">
      <c r="A12" s="24">
        <v>10</v>
      </c>
      <c r="B12" s="24">
        <v>47268</v>
      </c>
      <c r="C12" s="24">
        <v>51036</v>
      </c>
      <c r="D12" s="25">
        <v>52692</v>
      </c>
      <c r="E12" s="24">
        <v>56160</v>
      </c>
      <c r="F12" s="24">
        <v>58488</v>
      </c>
    </row>
    <row r="13" spans="1:6" ht="18.75" x14ac:dyDescent="0.3">
      <c r="A13" s="2">
        <v>11</v>
      </c>
      <c r="B13" s="2">
        <v>47952</v>
      </c>
      <c r="C13" s="2">
        <v>51792</v>
      </c>
      <c r="D13" s="12">
        <v>53496</v>
      </c>
      <c r="E13" s="2">
        <v>56964</v>
      </c>
      <c r="F13" s="2">
        <v>59388</v>
      </c>
    </row>
    <row r="14" spans="1:6" ht="18.75" x14ac:dyDescent="0.3">
      <c r="A14" s="2">
        <v>12</v>
      </c>
      <c r="B14" s="2">
        <v>48264</v>
      </c>
      <c r="C14" s="2">
        <v>52428</v>
      </c>
      <c r="D14" s="12">
        <v>54192</v>
      </c>
      <c r="E14" s="2">
        <v>57804</v>
      </c>
      <c r="F14" s="2">
        <v>60252</v>
      </c>
    </row>
    <row r="15" spans="1:6" ht="18.75" x14ac:dyDescent="0.3">
      <c r="A15" s="2">
        <v>13</v>
      </c>
      <c r="B15" s="2">
        <v>49212</v>
      </c>
      <c r="C15" s="2">
        <v>53208</v>
      </c>
      <c r="D15" s="12">
        <v>55008</v>
      </c>
      <c r="E15" s="2">
        <v>58620</v>
      </c>
      <c r="F15" s="2">
        <v>61176</v>
      </c>
    </row>
    <row r="16" spans="1:6" ht="18.75" x14ac:dyDescent="0.3">
      <c r="A16" s="2">
        <v>14</v>
      </c>
      <c r="B16" s="2">
        <v>49824</v>
      </c>
      <c r="C16" s="2">
        <v>53904</v>
      </c>
      <c r="D16" s="12">
        <v>55740</v>
      </c>
      <c r="E16" s="2">
        <v>59460</v>
      </c>
      <c r="F16" s="2">
        <v>61980</v>
      </c>
    </row>
    <row r="17" spans="1:6" ht="18.75" x14ac:dyDescent="0.3">
      <c r="A17" s="24">
        <v>15</v>
      </c>
      <c r="B17" s="24">
        <v>50508</v>
      </c>
      <c r="C17" s="24">
        <v>54660</v>
      </c>
      <c r="D17" s="25">
        <v>56532</v>
      </c>
      <c r="E17" s="24">
        <v>59880</v>
      </c>
      <c r="F17" s="24">
        <v>62904</v>
      </c>
    </row>
    <row r="18" spans="1:6" ht="18.75" x14ac:dyDescent="0.3">
      <c r="A18" s="2">
        <v>16</v>
      </c>
      <c r="B18" s="2">
        <v>50772</v>
      </c>
      <c r="C18" s="2">
        <v>54984</v>
      </c>
      <c r="D18" s="12">
        <v>56916</v>
      </c>
      <c r="E18" s="2">
        <v>60384</v>
      </c>
      <c r="F18" s="2">
        <v>63372</v>
      </c>
    </row>
    <row r="19" spans="1:6" ht="18.75" x14ac:dyDescent="0.3">
      <c r="A19" s="2">
        <v>17</v>
      </c>
      <c r="B19" s="2">
        <v>51108</v>
      </c>
      <c r="C19" s="2">
        <v>55356</v>
      </c>
      <c r="D19" s="12">
        <v>57348</v>
      </c>
      <c r="E19" s="2">
        <v>60804</v>
      </c>
      <c r="F19" s="2">
        <v>63924</v>
      </c>
    </row>
    <row r="20" spans="1:6" ht="18.75" x14ac:dyDescent="0.3">
      <c r="A20" s="2">
        <v>18</v>
      </c>
      <c r="B20" s="2">
        <v>51372</v>
      </c>
      <c r="C20" s="2">
        <v>55680</v>
      </c>
      <c r="D20" s="12">
        <v>57732</v>
      </c>
      <c r="E20" s="2">
        <v>61296</v>
      </c>
      <c r="F20" s="2">
        <v>64404</v>
      </c>
    </row>
    <row r="21" spans="1:6" ht="18.75" x14ac:dyDescent="0.3">
      <c r="A21" s="2">
        <v>19</v>
      </c>
      <c r="B21" s="2">
        <v>51708</v>
      </c>
      <c r="C21" s="2">
        <v>56064</v>
      </c>
      <c r="D21" s="12">
        <v>58164</v>
      </c>
      <c r="E21" s="2">
        <v>61716</v>
      </c>
      <c r="F21" s="2">
        <v>64956</v>
      </c>
    </row>
    <row r="22" spans="1:6" ht="18.75" x14ac:dyDescent="0.3">
      <c r="A22" s="24">
        <v>20</v>
      </c>
      <c r="B22" s="24">
        <v>51984</v>
      </c>
      <c r="C22" s="24">
        <v>56388</v>
      </c>
      <c r="D22" s="25">
        <v>58548</v>
      </c>
      <c r="E22" s="24">
        <v>61716</v>
      </c>
      <c r="F22" s="24">
        <v>65436</v>
      </c>
    </row>
    <row r="23" spans="1:6" ht="18.75" x14ac:dyDescent="0.3">
      <c r="A23" s="2">
        <v>21</v>
      </c>
      <c r="B23" s="2">
        <v>51984</v>
      </c>
      <c r="C23" s="2">
        <v>56388</v>
      </c>
      <c r="D23" s="12">
        <v>58548</v>
      </c>
      <c r="E23" s="2">
        <v>61716</v>
      </c>
      <c r="F23" s="2">
        <v>65436</v>
      </c>
    </row>
    <row r="24" spans="1:6" ht="18.75" x14ac:dyDescent="0.3">
      <c r="A24" s="2">
        <v>22</v>
      </c>
      <c r="B24" s="2">
        <v>51984</v>
      </c>
      <c r="C24" s="2">
        <v>56388</v>
      </c>
      <c r="D24" s="12">
        <v>58548</v>
      </c>
      <c r="E24" s="2">
        <v>61716</v>
      </c>
      <c r="F24" s="2">
        <v>65436</v>
      </c>
    </row>
    <row r="25" spans="1:6" ht="18.75" x14ac:dyDescent="0.3">
      <c r="A25" s="2">
        <v>23</v>
      </c>
      <c r="B25" s="2">
        <v>51984</v>
      </c>
      <c r="C25" s="2">
        <v>56388</v>
      </c>
      <c r="D25" s="12">
        <v>58548</v>
      </c>
      <c r="E25" s="2">
        <v>61716</v>
      </c>
      <c r="F25" s="2">
        <v>65436</v>
      </c>
    </row>
    <row r="26" spans="1:6" ht="18.75" x14ac:dyDescent="0.3">
      <c r="A26" s="2">
        <v>24</v>
      </c>
      <c r="B26" s="2">
        <v>52140</v>
      </c>
      <c r="C26" s="2">
        <v>56400</v>
      </c>
      <c r="D26" s="12">
        <v>58548</v>
      </c>
      <c r="E26" s="2">
        <v>61740</v>
      </c>
      <c r="F26" s="2">
        <v>65496</v>
      </c>
    </row>
    <row r="27" spans="1:6" ht="18.75" x14ac:dyDescent="0.3">
      <c r="A27" s="24">
        <v>25</v>
      </c>
      <c r="B27" s="24">
        <v>52512</v>
      </c>
      <c r="C27" s="24">
        <v>56700</v>
      </c>
      <c r="D27" s="25">
        <v>58944</v>
      </c>
      <c r="E27" s="24">
        <v>62136</v>
      </c>
      <c r="F27" s="24">
        <v>65916</v>
      </c>
    </row>
    <row r="28" spans="1:6" ht="18.75" x14ac:dyDescent="0.3">
      <c r="A28" s="2">
        <v>26</v>
      </c>
      <c r="B28" s="2">
        <v>52536</v>
      </c>
      <c r="C28" s="2">
        <v>56700</v>
      </c>
      <c r="D28" s="12">
        <v>58944</v>
      </c>
      <c r="E28" s="2">
        <v>62136</v>
      </c>
      <c r="F28" s="2">
        <v>65916</v>
      </c>
    </row>
    <row r="29" spans="1:6" ht="18.75" x14ac:dyDescent="0.3">
      <c r="A29" s="2">
        <v>27</v>
      </c>
      <c r="B29" s="2">
        <v>52740</v>
      </c>
      <c r="C29" s="2">
        <v>56700</v>
      </c>
      <c r="D29" s="12">
        <v>58944</v>
      </c>
      <c r="E29" s="2">
        <v>62136</v>
      </c>
      <c r="F29" s="2">
        <v>65916</v>
      </c>
    </row>
    <row r="30" spans="1:6" ht="18.75" x14ac:dyDescent="0.3">
      <c r="A30" s="2">
        <v>28</v>
      </c>
      <c r="B30" s="2">
        <v>52944</v>
      </c>
      <c r="C30" s="2">
        <v>56700</v>
      </c>
      <c r="D30" s="12">
        <v>58944</v>
      </c>
      <c r="E30" s="2">
        <v>62136</v>
      </c>
      <c r="F30" s="2">
        <v>65916</v>
      </c>
    </row>
    <row r="31" spans="1:6" ht="18.75" x14ac:dyDescent="0.3">
      <c r="A31" s="2">
        <v>29</v>
      </c>
      <c r="B31" s="2">
        <v>53136</v>
      </c>
      <c r="C31" s="2">
        <v>56700</v>
      </c>
      <c r="D31" s="12">
        <v>58944</v>
      </c>
      <c r="E31" s="2">
        <v>62136</v>
      </c>
      <c r="F31" s="2">
        <v>65916</v>
      </c>
    </row>
    <row r="32" spans="1:6" ht="18.75" x14ac:dyDescent="0.3">
      <c r="A32" s="24">
        <v>30</v>
      </c>
      <c r="B32" s="24">
        <v>53544</v>
      </c>
      <c r="C32" s="24">
        <v>57024</v>
      </c>
      <c r="D32" s="25">
        <v>59328</v>
      </c>
      <c r="E32" s="24">
        <v>62556</v>
      </c>
      <c r="F32" s="24">
        <v>66396</v>
      </c>
    </row>
    <row r="33" spans="2:2" x14ac:dyDescent="0.25">
      <c r="B33" s="21" t="s">
        <v>8</v>
      </c>
    </row>
  </sheetData>
  <printOptions horizontalCentered="1"/>
  <pageMargins left="0.7" right="0.7" top="1.5" bottom="0.75" header="0.3" footer="0.3"/>
  <pageSetup paperSize="129" orientation="portrait" horizontalDpi="300" verticalDpi="300" r:id="rId1"/>
  <headerFooter>
    <oddHeader>&amp;CDICKSON CO. SCHOOLS
CERTIFIED SCALE
2022.2023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20.21</vt:lpstr>
      <vt:lpstr>21.22b</vt:lpstr>
      <vt:lpstr>21.22</vt:lpstr>
      <vt:lpstr>19.20</vt:lpstr>
      <vt:lpstr>SYS</vt:lpstr>
      <vt:lpstr>21.22 final</vt:lpstr>
      <vt:lpstr>22.23</vt:lpstr>
    </vt:vector>
  </TitlesOfParts>
  <Company>DCBE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Amelia Floyd</cp:lastModifiedBy>
  <cp:lastPrinted>2022-02-28T20:38:55Z</cp:lastPrinted>
  <dcterms:created xsi:type="dcterms:W3CDTF">2019-09-06T13:58:57Z</dcterms:created>
  <dcterms:modified xsi:type="dcterms:W3CDTF">2022-06-22T18:29:57Z</dcterms:modified>
</cp:coreProperties>
</file>