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5326B0BE-E03F-4A38-8CAA-177AECB50C69}" xr6:coauthVersionLast="47" xr6:coauthVersionMax="47" xr10:uidLastSave="{00000000-0000-0000-0000-000000000000}"/>
  <bookViews>
    <workbookView xWindow="5415" yWindow="5415" windowWidth="28800" windowHeight="8370" activeTab="1" xr2:uid="{D3383D50-2601-9B41-B53A-0AB875E94222}"/>
  </bookViews>
  <sheets>
    <sheet name="Teacher Salaries FY23" sheetId="16" r:id="rId1"/>
    <sheet name="Admin FY23 Masters" sheetId="3" r:id="rId2"/>
    <sheet name="Admin FY23 Masters +30" sheetId="6" r:id="rId3"/>
    <sheet name="Support Staff FY23" sheetId="7" r:id="rId4"/>
    <sheet name="Athletic Supplements" sheetId="12" r:id="rId5"/>
    <sheet name="Teachers FY22 vs. FY23" sheetId="15" r:id="rId6"/>
    <sheet name="ALL Certified Salary Calcs FY23" sheetId="14" r:id="rId7"/>
    <sheet name="Support Staff Calcs FY23" sheetId="8" r:id="rId8"/>
  </sheets>
  <definedNames>
    <definedName name="_xlnm.Print_Area" localSheetId="1">'Admin FY23 Masters'!$A$1:$F$24</definedName>
    <definedName name="_xlnm.Print_Area" localSheetId="2">'Admin FY23 Masters +30'!$A$1:$F$24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E19" i="7"/>
  <c r="F19" i="7"/>
  <c r="C19" i="7"/>
  <c r="C15" i="16"/>
  <c r="C16" i="16" s="1"/>
  <c r="C17" i="16" s="1"/>
  <c r="C18" i="16" s="1"/>
  <c r="C19" i="16" s="1"/>
  <c r="C20" i="16" s="1"/>
  <c r="C21" i="16" s="1"/>
  <c r="C22" i="16" s="1"/>
  <c r="C23" i="16" s="1"/>
  <c r="B15" i="16"/>
  <c r="B16" i="16" s="1"/>
  <c r="B17" i="16" s="1"/>
  <c r="B18" i="16" s="1"/>
  <c r="B19" i="16" s="1"/>
  <c r="B20" i="16" s="1"/>
  <c r="B21" i="16" s="1"/>
  <c r="B22" i="16" s="1"/>
  <c r="B23" i="16" s="1"/>
  <c r="C10" i="16"/>
  <c r="C11" i="16" s="1"/>
  <c r="C12" i="16" s="1"/>
  <c r="C13" i="16" s="1"/>
  <c r="B10" i="16"/>
  <c r="B11" i="16" s="1"/>
  <c r="B12" i="16" s="1"/>
  <c r="B13" i="16" s="1"/>
  <c r="B5" i="16"/>
  <c r="B6" i="16" s="1"/>
  <c r="B7" i="16" s="1"/>
  <c r="B8" i="16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C4" i="16"/>
  <c r="C5" i="16" s="1"/>
  <c r="C6" i="16" s="1"/>
  <c r="C7" i="16" s="1"/>
  <c r="C8" i="16" s="1"/>
  <c r="E15" i="15"/>
  <c r="E16" i="15" s="1"/>
  <c r="E17" i="15" s="1"/>
  <c r="E18" i="15" s="1"/>
  <c r="E19" i="15" s="1"/>
  <c r="E20" i="15" s="1"/>
  <c r="E21" i="15" s="1"/>
  <c r="E22" i="15" s="1"/>
  <c r="E23" i="15" s="1"/>
  <c r="C15" i="15"/>
  <c r="C16" i="15" s="1"/>
  <c r="C17" i="15" s="1"/>
  <c r="C18" i="15" s="1"/>
  <c r="C19" i="15" s="1"/>
  <c r="C20" i="15" s="1"/>
  <c r="C21" i="15" s="1"/>
  <c r="C22" i="15" s="1"/>
  <c r="C23" i="15" s="1"/>
  <c r="E10" i="15"/>
  <c r="E11" i="15" s="1"/>
  <c r="E12" i="15" s="1"/>
  <c r="E13" i="15" s="1"/>
  <c r="C10" i="15"/>
  <c r="C11" i="15" s="1"/>
  <c r="C12" i="15" s="1"/>
  <c r="C13" i="15" s="1"/>
  <c r="C5" i="15"/>
  <c r="C6" i="15" s="1"/>
  <c r="C7" i="15" s="1"/>
  <c r="C8" i="15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E4" i="15"/>
  <c r="E5" i="15" s="1"/>
  <c r="E6" i="15" s="1"/>
  <c r="E7" i="15" s="1"/>
  <c r="E8" i="15" s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L3" i="14"/>
  <c r="K3" i="14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3" i="14"/>
  <c r="E3" i="14" s="1"/>
  <c r="F3" i="14"/>
  <c r="M3" i="14"/>
  <c r="Q3" i="14" s="1"/>
  <c r="F9" i="14"/>
  <c r="I9" i="14" s="1"/>
  <c r="F14" i="14"/>
  <c r="C15" i="14"/>
  <c r="C16" i="14" s="1"/>
  <c r="C17" i="14" s="1"/>
  <c r="C18" i="14" s="1"/>
  <c r="C19" i="14" s="1"/>
  <c r="C20" i="14" s="1"/>
  <c r="C21" i="14" s="1"/>
  <c r="C22" i="14" s="1"/>
  <c r="C23" i="14" s="1"/>
  <c r="F23" i="14" s="1"/>
  <c r="I23" i="14" s="1"/>
  <c r="B15" i="14"/>
  <c r="B16" i="14" s="1"/>
  <c r="B17" i="14" s="1"/>
  <c r="B18" i="14" s="1"/>
  <c r="B19" i="14" s="1"/>
  <c r="B20" i="14" s="1"/>
  <c r="B21" i="14" s="1"/>
  <c r="B22" i="14" s="1"/>
  <c r="B23" i="14" s="1"/>
  <c r="C10" i="14"/>
  <c r="C11" i="14" s="1"/>
  <c r="C12" i="14" s="1"/>
  <c r="C13" i="14" s="1"/>
  <c r="F13" i="14" s="1"/>
  <c r="I13" i="14" s="1"/>
  <c r="B10" i="14"/>
  <c r="B11" i="14" s="1"/>
  <c r="B12" i="14" s="1"/>
  <c r="B13" i="14" s="1"/>
  <c r="B5" i="14"/>
  <c r="B6" i="14" s="1"/>
  <c r="B7" i="14" s="1"/>
  <c r="B8" i="14" s="1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M23" i="14" s="1"/>
  <c r="N23" i="14" s="1"/>
  <c r="C4" i="14"/>
  <c r="C5" i="14" s="1"/>
  <c r="C6" i="14" s="1"/>
  <c r="C7" i="14" s="1"/>
  <c r="C8" i="14" s="1"/>
  <c r="F8" i="14" s="1"/>
  <c r="H8" i="14" s="1"/>
  <c r="D8" i="14" l="1"/>
  <c r="E8" i="14" s="1"/>
  <c r="D7" i="14"/>
  <c r="E7" i="14" s="1"/>
  <c r="D6" i="14"/>
  <c r="E6" i="14" s="1"/>
  <c r="D5" i="14"/>
  <c r="E5" i="14" s="1"/>
  <c r="D4" i="14"/>
  <c r="E4" i="14" s="1"/>
  <c r="D18" i="14"/>
  <c r="E18" i="14" s="1"/>
  <c r="D17" i="14"/>
  <c r="E17" i="14" s="1"/>
  <c r="D22" i="14"/>
  <c r="E22" i="14" s="1"/>
  <c r="D21" i="14"/>
  <c r="E21" i="14" s="1"/>
  <c r="D20" i="14"/>
  <c r="E20" i="14" s="1"/>
  <c r="D19" i="14"/>
  <c r="E19" i="14" s="1"/>
  <c r="D16" i="14"/>
  <c r="E16" i="14" s="1"/>
  <c r="D23" i="14"/>
  <c r="E23" i="14" s="1"/>
  <c r="D15" i="14"/>
  <c r="E15" i="14" s="1"/>
  <c r="O23" i="14"/>
  <c r="H14" i="14"/>
  <c r="G23" i="14"/>
  <c r="G9" i="14"/>
  <c r="H3" i="14"/>
  <c r="H13" i="14"/>
  <c r="G3" i="14"/>
  <c r="H9" i="14"/>
  <c r="I14" i="14"/>
  <c r="Q23" i="14"/>
  <c r="P3" i="14"/>
  <c r="P23" i="14"/>
  <c r="N3" i="14"/>
  <c r="O3" i="14"/>
  <c r="G8" i="14"/>
  <c r="G14" i="14"/>
  <c r="I3" i="14"/>
  <c r="I8" i="14"/>
  <c r="H23" i="14"/>
  <c r="G13" i="14"/>
  <c r="F12" i="14"/>
  <c r="F15" i="14"/>
  <c r="F11" i="14"/>
  <c r="M19" i="14"/>
  <c r="M18" i="14"/>
  <c r="M16" i="14"/>
  <c r="M14" i="14"/>
  <c r="F22" i="14"/>
  <c r="F18" i="14"/>
  <c r="M8" i="14"/>
  <c r="F10" i="14"/>
  <c r="M13" i="14"/>
  <c r="F6" i="14"/>
  <c r="F21" i="14"/>
  <c r="M11" i="14"/>
  <c r="F20" i="14"/>
  <c r="M10" i="14"/>
  <c r="F19" i="14"/>
  <c r="M9" i="14"/>
  <c r="F17" i="14"/>
  <c r="M7" i="14"/>
  <c r="M17" i="14"/>
  <c r="M15" i="14"/>
  <c r="F7" i="14"/>
  <c r="M12" i="14"/>
  <c r="F5" i="14"/>
  <c r="F4" i="14"/>
  <c r="F16" i="14"/>
  <c r="M22" i="14"/>
  <c r="M6" i="14"/>
  <c r="M21" i="14"/>
  <c r="M5" i="14"/>
  <c r="M20" i="14"/>
  <c r="M4" i="14"/>
  <c r="N7" i="14" l="1"/>
  <c r="P7" i="14"/>
  <c r="Q7" i="14"/>
  <c r="O7" i="14"/>
  <c r="P18" i="14"/>
  <c r="O18" i="14"/>
  <c r="N18" i="14"/>
  <c r="Q18" i="14"/>
  <c r="Q20" i="14"/>
  <c r="P20" i="14"/>
  <c r="N20" i="14"/>
  <c r="O20" i="14"/>
  <c r="N21" i="14"/>
  <c r="P21" i="14"/>
  <c r="O21" i="14"/>
  <c r="Q21" i="14"/>
  <c r="Q22" i="14"/>
  <c r="N22" i="14"/>
  <c r="P22" i="14"/>
  <c r="O22" i="14"/>
  <c r="N15" i="14"/>
  <c r="O15" i="14"/>
  <c r="Q15" i="14"/>
  <c r="P15" i="14"/>
  <c r="O14" i="14"/>
  <c r="N14" i="14"/>
  <c r="Q14" i="14"/>
  <c r="P14" i="14"/>
  <c r="P19" i="14"/>
  <c r="O19" i="14"/>
  <c r="N19" i="14"/>
  <c r="Q19" i="14"/>
  <c r="N9" i="14"/>
  <c r="P9" i="14"/>
  <c r="Q9" i="14"/>
  <c r="O9" i="14"/>
  <c r="Q4" i="14"/>
  <c r="P4" i="14"/>
  <c r="N4" i="14"/>
  <c r="O4" i="14"/>
  <c r="Q10" i="14"/>
  <c r="O10" i="14"/>
  <c r="N10" i="14"/>
  <c r="P10" i="14"/>
  <c r="N5" i="14"/>
  <c r="P5" i="14"/>
  <c r="Q5" i="14"/>
  <c r="O5" i="14"/>
  <c r="N11" i="14"/>
  <c r="P11" i="14"/>
  <c r="O11" i="14"/>
  <c r="Q11" i="14"/>
  <c r="N6" i="14"/>
  <c r="Q6" i="14"/>
  <c r="P6" i="14"/>
  <c r="O6" i="14"/>
  <c r="N13" i="14"/>
  <c r="O13" i="14"/>
  <c r="Q13" i="14"/>
  <c r="P13" i="14"/>
  <c r="N8" i="14"/>
  <c r="P8" i="14"/>
  <c r="Q8" i="14"/>
  <c r="O8" i="14"/>
  <c r="O12" i="14"/>
  <c r="N12" i="14"/>
  <c r="Q12" i="14"/>
  <c r="P12" i="14"/>
  <c r="Q17" i="14"/>
  <c r="P17" i="14"/>
  <c r="O17" i="14"/>
  <c r="N17" i="14"/>
  <c r="P16" i="14"/>
  <c r="O16" i="14"/>
  <c r="N16" i="14"/>
  <c r="Q16" i="14"/>
  <c r="I18" i="14"/>
  <c r="G18" i="14"/>
  <c r="H18" i="14"/>
  <c r="I22" i="14"/>
  <c r="H22" i="14"/>
  <c r="G22" i="14"/>
  <c r="H17" i="14"/>
  <c r="G17" i="14"/>
  <c r="I17" i="14"/>
  <c r="I11" i="14"/>
  <c r="G11" i="14"/>
  <c r="H11" i="14"/>
  <c r="H15" i="14"/>
  <c r="I15" i="14"/>
  <c r="G15" i="14"/>
  <c r="H6" i="14"/>
  <c r="I6" i="14"/>
  <c r="G6" i="14"/>
  <c r="H7" i="14"/>
  <c r="I7" i="14"/>
  <c r="G7" i="14"/>
  <c r="G19" i="14"/>
  <c r="H19" i="14"/>
  <c r="I19" i="14"/>
  <c r="I12" i="14"/>
  <c r="G12" i="14"/>
  <c r="H12" i="14"/>
  <c r="I20" i="14"/>
  <c r="H20" i="14"/>
  <c r="G20" i="14"/>
  <c r="I21" i="14"/>
  <c r="H21" i="14"/>
  <c r="G21" i="14"/>
  <c r="G16" i="14"/>
  <c r="H16" i="14"/>
  <c r="I16" i="14"/>
  <c r="I4" i="14"/>
  <c r="H4" i="14"/>
  <c r="G4" i="14"/>
  <c r="G10" i="14"/>
  <c r="I10" i="14"/>
  <c r="H10" i="14"/>
  <c r="I5" i="14"/>
  <c r="G5" i="14"/>
  <c r="H5" i="14"/>
  <c r="E8" i="8"/>
  <c r="E7" i="8"/>
  <c r="E6" i="8"/>
  <c r="E5" i="8"/>
  <c r="E4" i="8"/>
  <c r="E3" i="8"/>
  <c r="C4" i="8"/>
  <c r="C8" i="8"/>
  <c r="C7" i="8"/>
  <c r="C6" i="8"/>
  <c r="C5" i="8"/>
  <c r="C3" i="8" l="1"/>
</calcChain>
</file>

<file path=xl/sharedStrings.xml><?xml version="1.0" encoding="utf-8"?>
<sst xmlns="http://schemas.openxmlformats.org/spreadsheetml/2006/main" count="124" uniqueCount="64">
  <si>
    <t>Years</t>
  </si>
  <si>
    <t>Assistant Principal</t>
  </si>
  <si>
    <t>High School Principal</t>
  </si>
  <si>
    <t>Middle School Principal</t>
  </si>
  <si>
    <t>Elementary Principal</t>
  </si>
  <si>
    <t>Supervisor</t>
  </si>
  <si>
    <t>Hourly Rate</t>
  </si>
  <si>
    <t>Vacation Days</t>
  </si>
  <si>
    <t>Bachelors Projections FY23</t>
  </si>
  <si>
    <t>Masters Projections FY23</t>
  </si>
  <si>
    <t>1.3% from mandatory steps; $200 increase after 11</t>
  </si>
  <si>
    <t>Masters FY22</t>
  </si>
  <si>
    <t xml:space="preserve">Masters +30 FY22 </t>
  </si>
  <si>
    <t xml:space="preserve">Bachelors FY22 </t>
  </si>
  <si>
    <t>FY23</t>
  </si>
  <si>
    <t>Paraprofessionals</t>
  </si>
  <si>
    <t>Cafeteria Managers</t>
  </si>
  <si>
    <t>Bookkeeper</t>
  </si>
  <si>
    <t>Paraprofessional Salary</t>
  </si>
  <si>
    <t>Cafeteria Manager Salary</t>
  </si>
  <si>
    <t>0</t>
  </si>
  <si>
    <t>1-2</t>
  </si>
  <si>
    <t>3-5</t>
  </si>
  <si>
    <t>6-7</t>
  </si>
  <si>
    <t>8-9</t>
  </si>
  <si>
    <t>10+</t>
  </si>
  <si>
    <t>Cafeteria Manager</t>
  </si>
  <si>
    <t>1.3% from mandatory steps; $400 increase after 11</t>
  </si>
  <si>
    <t>Para Professional</t>
  </si>
  <si>
    <t>Salary</t>
  </si>
  <si>
    <t>LCHS COACHING SUPPLEMENTS FY23</t>
  </si>
  <si>
    <t>Football</t>
  </si>
  <si>
    <t>Basketball</t>
  </si>
  <si>
    <t>Baseball Softball</t>
  </si>
  <si>
    <t>Volleyball Track</t>
  </si>
  <si>
    <t>Cheerleading</t>
  </si>
  <si>
    <t>Head Coach</t>
  </si>
  <si>
    <t>Years Coaching Experience</t>
  </si>
  <si>
    <t>Assistant Coach</t>
  </si>
  <si>
    <t>LKES COACHING SUPPLEMENTS FY23</t>
  </si>
  <si>
    <t>Coach</t>
  </si>
  <si>
    <t>Masters Admin 12 month-No Supplement</t>
  </si>
  <si>
    <t>Masters +30 Admin 12 month-No Supplement</t>
  </si>
  <si>
    <t>Masters +30 Teacher (200 Days)</t>
  </si>
  <si>
    <t>Masters Teacher (200 Days)</t>
  </si>
  <si>
    <t>Bachelors Teacher (200 Days)</t>
  </si>
  <si>
    <t>11 month Salary + Stipend</t>
  </si>
  <si>
    <t>11 month Salary</t>
  </si>
  <si>
    <t>12 month Salary</t>
  </si>
  <si>
    <t>12 month Salary + Stipend</t>
  </si>
  <si>
    <t>1.3% until lane 11; +500 per year until 20</t>
  </si>
  <si>
    <t>District Maintenance Personnel</t>
  </si>
  <si>
    <t>District Maintenance Lead Personnel</t>
  </si>
  <si>
    <t>District Maintenance Supervisor</t>
  </si>
  <si>
    <t>Food Services Supervisor</t>
  </si>
  <si>
    <t>Masters +30</t>
  </si>
  <si>
    <t>Masters</t>
  </si>
  <si>
    <t>Bachelors</t>
  </si>
  <si>
    <t>High School Principal &amp; District Supervisor</t>
  </si>
  <si>
    <t>Masters Admin 11 month - Instructional Coach</t>
  </si>
  <si>
    <t>Masters +30 Admin 11 month - Instructional Coach</t>
  </si>
  <si>
    <t>Calculations</t>
  </si>
  <si>
    <t>Stipend</t>
  </si>
  <si>
    <t>Yearly Salary (8 hours per day x 240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</si>
</sst>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&quot;$&quot;#,##0.0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sz val="20"/>
      <color rgb="FFFF0000"/>
      <name val="Calibri (Body)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9"/>
      <color theme="1"/>
      <name val="Calibri (Body)"/>
    </font>
    <font>
      <sz val="10"/>
      <color theme="4"/>
      <name val="Calibri"/>
      <family val="2"/>
      <scheme val="minor"/>
    </font>
    <font>
      <sz val="8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08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1" fontId="7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37" fontId="3" fillId="0" borderId="0" xfId="0" applyNumberFormat="1" applyFont="1" applyAlignment="1">
      <alignment horizontal="center" vertical="center"/>
    </xf>
    <xf numFmtId="37" fontId="0" fillId="0" borderId="0" xfId="0" applyNumberFormat="1"/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3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" fontId="5" fillId="0" borderId="0" xfId="0" applyNumberFormat="1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1" xfId="3" applyBorder="1" applyAlignment="1">
      <alignment wrapText="1"/>
    </xf>
    <xf numFmtId="0" fontId="2" fillId="0" borderId="0" xfId="3" applyAlignment="1">
      <alignment wrapText="1"/>
    </xf>
    <xf numFmtId="9" fontId="2" fillId="0" borderId="1" xfId="3" applyNumberFormat="1" applyBorder="1" applyAlignment="1">
      <alignment wrapText="1"/>
    </xf>
    <xf numFmtId="49" fontId="2" fillId="0" borderId="1" xfId="3" applyNumberFormat="1" applyBorder="1"/>
    <xf numFmtId="165" fontId="2" fillId="0" borderId="1" xfId="3" applyNumberFormat="1" applyBorder="1"/>
    <xf numFmtId="43" fontId="0" fillId="0" borderId="1" xfId="4" applyFont="1" applyBorder="1"/>
    <xf numFmtId="0" fontId="2" fillId="0" borderId="0" xfId="3"/>
    <xf numFmtId="0" fontId="10" fillId="0" borderId="0" xfId="3" applyFont="1"/>
    <xf numFmtId="165" fontId="5" fillId="0" borderId="1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5"/>
    <xf numFmtId="0" fontId="11" fillId="0" borderId="0" xfId="5" applyFont="1"/>
    <xf numFmtId="0" fontId="1" fillId="0" borderId="0" xfId="5" applyAlignment="1">
      <alignment horizontal="center" vertical="center" wrapText="1"/>
    </xf>
    <xf numFmtId="0" fontId="4" fillId="0" borderId="0" xfId="5" applyFont="1" applyAlignment="1">
      <alignment horizontal="center" vertical="center" wrapText="1"/>
    </xf>
    <xf numFmtId="0" fontId="1" fillId="0" borderId="0" xfId="5" applyAlignment="1">
      <alignment wrapText="1"/>
    </xf>
    <xf numFmtId="0" fontId="12" fillId="0" borderId="0" xfId="5" applyFont="1" applyAlignment="1">
      <alignment horizontal="center" vertical="center" wrapText="1"/>
    </xf>
    <xf numFmtId="0" fontId="1" fillId="0" borderId="0" xfId="5" applyAlignment="1">
      <alignment horizontal="center" vertical="center"/>
    </xf>
    <xf numFmtId="0" fontId="13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center" vertical="center"/>
    </xf>
    <xf numFmtId="0" fontId="1" fillId="0" borderId="0" xfId="5" applyAlignment="1">
      <alignment horizontal="center"/>
    </xf>
    <xf numFmtId="0" fontId="1" fillId="0" borderId="0" xfId="5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3" fontId="14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37" fontId="5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 vertical="center"/>
    </xf>
    <xf numFmtId="43" fontId="6" fillId="0" borderId="1" xfId="2" applyFont="1" applyBorder="1" applyAlignment="1">
      <alignment horizontal="center" vertical="center" wrapText="1"/>
    </xf>
    <xf numFmtId="43" fontId="6" fillId="0" borderId="1" xfId="2" applyFont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66" fontId="5" fillId="0" borderId="1" xfId="2" applyNumberFormat="1" applyFont="1" applyBorder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5" fillId="0" borderId="0" xfId="2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" fontId="15" fillId="4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/>
    <xf numFmtId="0" fontId="3" fillId="0" borderId="0" xfId="0" applyFont="1" applyFill="1"/>
    <xf numFmtId="165" fontId="19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 wrapText="1"/>
    </xf>
    <xf numFmtId="41" fontId="5" fillId="0" borderId="1" xfId="6" applyFont="1" applyBorder="1" applyAlignment="1">
      <alignment horizontal="center" vertical="center"/>
    </xf>
    <xf numFmtId="41" fontId="5" fillId="0" borderId="1" xfId="6" applyFont="1" applyFill="1" applyBorder="1" applyAlignment="1">
      <alignment horizontal="center" vertical="center"/>
    </xf>
    <xf numFmtId="166" fontId="9" fillId="0" borderId="0" xfId="2" applyNumberFormat="1" applyFont="1" applyAlignment="1">
      <alignment horizontal="center" vertical="center"/>
    </xf>
  </cellXfs>
  <cellStyles count="7">
    <cellStyle name="Comma" xfId="2" builtinId="3"/>
    <cellStyle name="Comma [0]" xfId="6" builtinId="6"/>
    <cellStyle name="Comma 2" xfId="4" xr:uid="{0D3724F0-FE8E-3745-8875-3D603C125246}"/>
    <cellStyle name="Currency" xfId="1" builtinId="4"/>
    <cellStyle name="Normal" xfId="0" builtinId="0"/>
    <cellStyle name="Normal 2" xfId="3" xr:uid="{68DD9055-1A78-E14B-9E09-97569907F275}"/>
    <cellStyle name="Normal 3" xfId="5" xr:uid="{61295D08-D1F2-6A49-9034-B2B92AFC9DB5}"/>
  </cellStyles>
  <dxfs count="0"/>
  <tableStyles count="0" defaultTableStyle="TableStyleMedium2" defaultPivotStyle="PivotStyleLight16"/>
  <colors>
    <mruColors>
      <color rgb="FFFFA08D"/>
      <color rgb="FFDA61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570230</xdr:colOff>
      <xdr:row>0</xdr:row>
      <xdr:rowOff>1234440</xdr:rowOff>
    </xdr:to>
    <xdr:pic>
      <xdr:nvPicPr>
        <xdr:cNvPr id="2" name="Picture 1" descr="A picture containing text&#10;&#10;Description automatically generated">
          <a:extLst>
            <a:ext uri="{FF2B5EF4-FFF2-40B4-BE49-F238E27FC236}">
              <a16:creationId xmlns:a16="http://schemas.microsoft.com/office/drawing/2014/main" id="{B72DC33E-3763-FA41-98A4-9E8B5064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0630" cy="1234440"/>
        </a:xfrm>
        <a:prstGeom prst="rect">
          <a:avLst/>
        </a:prstGeom>
      </xdr:spPr>
    </xdr:pic>
    <xdr:clientData/>
  </xdr:twoCellAnchor>
  <xdr:twoCellAnchor>
    <xdr:from>
      <xdr:col>1</xdr:col>
      <xdr:colOff>460375</xdr:colOff>
      <xdr:row>0</xdr:row>
      <xdr:rowOff>143510</xdr:rowOff>
    </xdr:from>
    <xdr:to>
      <xdr:col>4</xdr:col>
      <xdr:colOff>250190</xdr:colOff>
      <xdr:row>0</xdr:row>
      <xdr:rowOff>641985</xdr:rowOff>
    </xdr:to>
    <xdr:sp macro="" textlink="">
      <xdr:nvSpPr>
        <xdr:cNvPr id="3" name="Shape 1073741825">
          <a:extLst>
            <a:ext uri="{FF2B5EF4-FFF2-40B4-BE49-F238E27FC236}">
              <a16:creationId xmlns:a16="http://schemas.microsoft.com/office/drawing/2014/main" id="{1F560EEF-6620-DF45-AF4F-4B2671B936A0}"/>
            </a:ext>
          </a:extLst>
        </xdr:cNvPr>
        <xdr:cNvSpPr txBox="1"/>
      </xdr:nvSpPr>
      <xdr:spPr>
        <a:xfrm>
          <a:off x="1120775" y="143510"/>
          <a:ext cx="3256915" cy="49847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algn="just">
            <a:spcBef>
              <a:spcPts val="0"/>
            </a:spcBef>
            <a:spcAft>
              <a:spcPts val="0"/>
            </a:spcAft>
          </a:pPr>
          <a:r>
            <a:rPr lang="en-US" sz="2400" b="1" spc="405">
              <a:ln>
                <a:noFill/>
              </a:ln>
              <a:solidFill>
                <a:srgbClr val="009051"/>
              </a:solidFill>
              <a:effectLst/>
              <a:latin typeface="Cochin" panose="02000603020000020003" pitchFamily="2" charset="0"/>
              <a:ea typeface="Arial Unicode MS" panose="020B0604020202020204" pitchFamily="34" charset="-128"/>
              <a:cs typeface="Arial Unicode MS" panose="020B0604020202020204" pitchFamily="34" charset="-128"/>
            </a:rPr>
            <a:t>LAKE COUNTY</a:t>
          </a:r>
          <a:endParaRPr lang="en-US" sz="1100">
            <a:ln>
              <a:noFill/>
            </a:ln>
            <a:solidFill>
              <a:srgbClr val="000000"/>
            </a:solidFill>
            <a:effectLst/>
            <a:latin typeface="Helvetica Neue" panose="02000503000000020004" pitchFamily="2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</xdr:col>
      <xdr:colOff>483675</xdr:colOff>
      <xdr:row>0</xdr:row>
      <xdr:rowOff>754870</xdr:rowOff>
    </xdr:from>
    <xdr:to>
      <xdr:col>5</xdr:col>
      <xdr:colOff>431605</xdr:colOff>
      <xdr:row>0</xdr:row>
      <xdr:rowOff>992995</xdr:rowOff>
    </xdr:to>
    <xdr:sp macro="" textlink="">
      <xdr:nvSpPr>
        <xdr:cNvPr id="4" name="officeArt object">
          <a:extLst>
            <a:ext uri="{FF2B5EF4-FFF2-40B4-BE49-F238E27FC236}">
              <a16:creationId xmlns:a16="http://schemas.microsoft.com/office/drawing/2014/main" id="{B01888A6-AEC9-FD4F-A530-7A18AA1B6EE2}"/>
            </a:ext>
          </a:extLst>
        </xdr:cNvPr>
        <xdr:cNvSpPr txBox="1"/>
      </xdr:nvSpPr>
      <xdr:spPr>
        <a:xfrm>
          <a:off x="1144075" y="754870"/>
          <a:ext cx="4570730" cy="23812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650">
              <a:ln>
                <a:noFill/>
              </a:ln>
              <a:solidFill>
                <a:srgbClr val="5E5E5E"/>
              </a:solidFill>
              <a:effectLst/>
              <a:latin typeface="Futura" panose="020B0602020204020303" pitchFamily="34" charset="-79"/>
              <a:ea typeface="Arial Unicode MS" panose="020B0604020202020204" pitchFamily="34" charset="-128"/>
              <a:cs typeface="Arial Unicode MS" panose="020B0604020202020204" pitchFamily="34" charset="-128"/>
            </a:rPr>
            <a:t>819 McBride St., Tiptonville, TN 38079 | Phone: (731)253-6601 | Fax: (731)253-7111</a:t>
          </a:r>
          <a:endParaRPr lang="en-US" sz="1100">
            <a:ln>
              <a:noFill/>
            </a:ln>
            <a:solidFill>
              <a:srgbClr val="000000"/>
            </a:solidFill>
            <a:effectLst/>
            <a:latin typeface="Helvetica Neue" panose="02000503000000020004" pitchFamily="2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750">
              <a:ln>
                <a:noFill/>
              </a:ln>
              <a:solidFill>
                <a:srgbClr val="5E5E5E"/>
              </a:solidFill>
              <a:effectLst/>
              <a:latin typeface="Futura" panose="020B0602020204020303" pitchFamily="34" charset="-79"/>
              <a:ea typeface="Arial Unicode MS" panose="020B0604020202020204" pitchFamily="34" charset="-128"/>
              <a:cs typeface="Arial Unicode MS" panose="020B0604020202020204" pitchFamily="34" charset="-128"/>
            </a:rPr>
            <a:t> </a:t>
          </a:r>
          <a:endParaRPr lang="en-US" sz="1100">
            <a:ln>
              <a:noFill/>
            </a:ln>
            <a:solidFill>
              <a:srgbClr val="000000"/>
            </a:solidFill>
            <a:effectLst/>
            <a:latin typeface="Helvetica Neue" panose="02000503000000020004" pitchFamily="2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</xdr:col>
      <xdr:colOff>483870</xdr:colOff>
      <xdr:row>0</xdr:row>
      <xdr:rowOff>811530</xdr:rowOff>
    </xdr:from>
    <xdr:to>
      <xdr:col>5</xdr:col>
      <xdr:colOff>431800</xdr:colOff>
      <xdr:row>0</xdr:row>
      <xdr:rowOff>1049655</xdr:rowOff>
    </xdr:to>
    <xdr:sp macro="" textlink="">
      <xdr:nvSpPr>
        <xdr:cNvPr id="5" name="officeArt object">
          <a:extLst>
            <a:ext uri="{FF2B5EF4-FFF2-40B4-BE49-F238E27FC236}">
              <a16:creationId xmlns:a16="http://schemas.microsoft.com/office/drawing/2014/main" id="{889B8BBF-B71E-534E-863D-B12CD799A3B0}"/>
            </a:ext>
          </a:extLst>
        </xdr:cNvPr>
        <xdr:cNvSpPr txBox="1"/>
      </xdr:nvSpPr>
      <xdr:spPr>
        <a:xfrm>
          <a:off x="1144270" y="811530"/>
          <a:ext cx="4570730" cy="23812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750">
              <a:ln>
                <a:noFill/>
              </a:ln>
              <a:solidFill>
                <a:srgbClr val="009051"/>
              </a:solidFill>
              <a:effectLst/>
              <a:latin typeface="Futura" panose="020B0602020204020303" pitchFamily="34" charset="-79"/>
              <a:ea typeface="Arial Unicode MS" panose="020B0604020202020204" pitchFamily="34" charset="-128"/>
              <a:cs typeface="Arial Unicode MS" panose="020B0604020202020204" pitchFamily="34" charset="-128"/>
            </a:rPr>
            <a:t>www.lcfalcons.net</a:t>
          </a:r>
          <a:endParaRPr lang="en-US" sz="1100">
            <a:ln>
              <a:noFill/>
            </a:ln>
            <a:solidFill>
              <a:srgbClr val="000000"/>
            </a:solidFill>
            <a:effectLst/>
            <a:latin typeface="Helvetica Neue" panose="02000503000000020004" pitchFamily="2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</xdr:col>
      <xdr:colOff>482600</xdr:colOff>
      <xdr:row>0</xdr:row>
      <xdr:rowOff>381000</xdr:rowOff>
    </xdr:from>
    <xdr:to>
      <xdr:col>4</xdr:col>
      <xdr:colOff>272415</xdr:colOff>
      <xdr:row>0</xdr:row>
      <xdr:rowOff>879475</xdr:rowOff>
    </xdr:to>
    <xdr:sp macro="" textlink="">
      <xdr:nvSpPr>
        <xdr:cNvPr id="6" name="Shape 1073741826">
          <a:extLst>
            <a:ext uri="{FF2B5EF4-FFF2-40B4-BE49-F238E27FC236}">
              <a16:creationId xmlns:a16="http://schemas.microsoft.com/office/drawing/2014/main" id="{08434C82-0731-FE45-A235-E9B027A81321}"/>
            </a:ext>
          </a:extLst>
        </xdr:cNvPr>
        <xdr:cNvSpPr txBox="1"/>
      </xdr:nvSpPr>
      <xdr:spPr>
        <a:xfrm>
          <a:off x="1143000" y="381000"/>
          <a:ext cx="3256915" cy="49847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spc="880">
              <a:ln>
                <a:noFill/>
              </a:ln>
              <a:solidFill>
                <a:srgbClr val="009051"/>
              </a:solidFill>
              <a:effectLst/>
              <a:latin typeface="Futura" panose="020B0602020204020303" pitchFamily="34" charset="-79"/>
              <a:ea typeface="Arial Unicode MS" panose="020B0604020202020204" pitchFamily="34" charset="-128"/>
              <a:cs typeface="Arial Unicode MS" panose="020B0604020202020204" pitchFamily="34" charset="-128"/>
            </a:rPr>
            <a:t>SCHOOLS</a:t>
          </a:r>
          <a:endParaRPr lang="en-US" sz="1100">
            <a:ln>
              <a:noFill/>
            </a:ln>
            <a:solidFill>
              <a:srgbClr val="000000"/>
            </a:solidFill>
            <a:effectLst/>
            <a:latin typeface="Helvetica Neue" panose="02000503000000020004" pitchFamily="2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D0A0-DDAD-6E41-A19A-54729F97832D}">
  <sheetPr>
    <tabColor rgb="FF00B050"/>
  </sheetPr>
  <dimension ref="A1:E25"/>
  <sheetViews>
    <sheetView view="pageLayout" topLeftCell="A10" zoomScale="200" zoomScaleNormal="140" zoomScalePageLayoutView="200" workbookViewId="0">
      <selection activeCell="B1" sqref="B1"/>
    </sheetView>
  </sheetViews>
  <sheetFormatPr defaultColWidth="8.85546875" defaultRowHeight="15.75"/>
  <cols>
    <col min="1" max="1" width="24.140625" style="47" customWidth="1"/>
    <col min="2" max="3" width="24.140625" style="73" customWidth="1"/>
    <col min="4" max="4" width="24.140625" style="74" customWidth="1"/>
    <col min="5" max="5" width="15.85546875" style="1" customWidth="1"/>
    <col min="6" max="16384" width="8.85546875" style="1"/>
  </cols>
  <sheetData>
    <row r="1" spans="1:5" s="2" customFormat="1" ht="27.2" customHeight="1">
      <c r="A1" s="70" t="s">
        <v>0</v>
      </c>
      <c r="B1" s="72" t="s">
        <v>57</v>
      </c>
      <c r="C1" s="72" t="s">
        <v>56</v>
      </c>
      <c r="D1" s="72" t="s">
        <v>55</v>
      </c>
    </row>
    <row r="2" spans="1:5" ht="27.2" customHeight="1">
      <c r="A2" s="71"/>
      <c r="B2" s="92"/>
      <c r="C2" s="92"/>
      <c r="D2" s="92"/>
    </row>
    <row r="3" spans="1:5" ht="27.2" customHeight="1">
      <c r="A3" s="71">
        <v>0</v>
      </c>
      <c r="B3" s="93">
        <v>40000</v>
      </c>
      <c r="C3" s="93">
        <v>43605</v>
      </c>
      <c r="D3" s="93">
        <v>46309</v>
      </c>
      <c r="E3" s="60"/>
    </row>
    <row r="4" spans="1:5" ht="27.2" customHeight="1">
      <c r="A4" s="71">
        <v>1</v>
      </c>
      <c r="B4" s="93">
        <v>40645</v>
      </c>
      <c r="C4" s="93">
        <f>C3*0.013+C3</f>
        <v>44171.864999999998</v>
      </c>
      <c r="D4" s="93">
        <f>D3*0.013+D3</f>
        <v>46911.017</v>
      </c>
    </row>
    <row r="5" spans="1:5" ht="27.2" customHeight="1">
      <c r="A5" s="71">
        <v>2</v>
      </c>
      <c r="B5" s="93">
        <f>B4*0.013+B4</f>
        <v>41173.385000000002</v>
      </c>
      <c r="C5" s="93">
        <f t="shared" ref="C5:C8" si="0">C4*0.013+C4</f>
        <v>44746.099244999998</v>
      </c>
      <c r="D5" s="93">
        <f t="shared" ref="D5:D14" si="1">D4*0.013+D4</f>
        <v>47520.860221000003</v>
      </c>
    </row>
    <row r="6" spans="1:5" ht="27.2" customHeight="1">
      <c r="A6" s="71">
        <v>3</v>
      </c>
      <c r="B6" s="93">
        <f t="shared" ref="B6:B8" si="2">B5*0.013+B5</f>
        <v>41708.639005000005</v>
      </c>
      <c r="C6" s="93">
        <f t="shared" si="0"/>
        <v>45327.798535185</v>
      </c>
      <c r="D6" s="93">
        <f t="shared" si="1"/>
        <v>48138.631403873005</v>
      </c>
    </row>
    <row r="7" spans="1:5" ht="27.2" customHeight="1">
      <c r="A7" s="71">
        <v>4</v>
      </c>
      <c r="B7" s="93">
        <f t="shared" si="2"/>
        <v>42250.851312065002</v>
      </c>
      <c r="C7" s="93">
        <f t="shared" si="0"/>
        <v>45917.059916142403</v>
      </c>
      <c r="D7" s="93">
        <f t="shared" si="1"/>
        <v>48764.433612123357</v>
      </c>
    </row>
    <row r="8" spans="1:5" ht="27.2" customHeight="1">
      <c r="A8" s="71">
        <v>5</v>
      </c>
      <c r="B8" s="93">
        <f t="shared" si="2"/>
        <v>42800.112379121849</v>
      </c>
      <c r="C8" s="93">
        <f t="shared" si="0"/>
        <v>46513.981695052258</v>
      </c>
      <c r="D8" s="93">
        <f t="shared" si="1"/>
        <v>49398.371249080963</v>
      </c>
    </row>
    <row r="9" spans="1:5" ht="27.2" customHeight="1">
      <c r="A9" s="71">
        <v>6</v>
      </c>
      <c r="B9" s="93">
        <v>43370</v>
      </c>
      <c r="C9" s="93">
        <v>47365</v>
      </c>
      <c r="D9" s="93">
        <f t="shared" si="1"/>
        <v>50040.550075319014</v>
      </c>
    </row>
    <row r="10" spans="1:5" ht="27.2" customHeight="1">
      <c r="A10" s="71">
        <v>7</v>
      </c>
      <c r="B10" s="93">
        <f>B9*0.013+B9</f>
        <v>43933.81</v>
      </c>
      <c r="C10" s="93">
        <f>C9*0.013+C9</f>
        <v>47980.745000000003</v>
      </c>
      <c r="D10" s="93">
        <f t="shared" si="1"/>
        <v>50691.077226298163</v>
      </c>
    </row>
    <row r="11" spans="1:5" ht="27.2" customHeight="1">
      <c r="A11" s="71">
        <v>8</v>
      </c>
      <c r="B11" s="93">
        <f t="shared" ref="B11:B13" si="3">B10*0.013+B10</f>
        <v>44504.949529999998</v>
      </c>
      <c r="C11" s="93">
        <f t="shared" ref="C11:C13" si="4">C10*0.013+C10</f>
        <v>48604.494685000005</v>
      </c>
      <c r="D11" s="93">
        <f t="shared" si="1"/>
        <v>51350.06123024004</v>
      </c>
    </row>
    <row r="12" spans="1:5" ht="27.2" customHeight="1">
      <c r="A12" s="71">
        <v>9</v>
      </c>
      <c r="B12" s="93">
        <f t="shared" si="3"/>
        <v>45083.513873889999</v>
      </c>
      <c r="C12" s="93">
        <f t="shared" si="4"/>
        <v>49236.353115905004</v>
      </c>
      <c r="D12" s="93">
        <f t="shared" si="1"/>
        <v>52017.612026233161</v>
      </c>
    </row>
    <row r="13" spans="1:5" ht="27.2" customHeight="1">
      <c r="A13" s="71">
        <v>10</v>
      </c>
      <c r="B13" s="93">
        <f t="shared" si="3"/>
        <v>45669.59955425057</v>
      </c>
      <c r="C13" s="93">
        <f t="shared" si="4"/>
        <v>49876.42570641177</v>
      </c>
      <c r="D13" s="93">
        <f t="shared" si="1"/>
        <v>52693.840982574191</v>
      </c>
    </row>
    <row r="14" spans="1:5" ht="27.2" customHeight="1">
      <c r="A14" s="71">
        <v>11</v>
      </c>
      <c r="B14" s="93">
        <v>46900</v>
      </c>
      <c r="C14" s="93">
        <v>51380</v>
      </c>
      <c r="D14" s="93">
        <f t="shared" si="1"/>
        <v>53378.860915347657</v>
      </c>
    </row>
    <row r="15" spans="1:5" ht="27.2" customHeight="1">
      <c r="A15" s="71">
        <v>12</v>
      </c>
      <c r="B15" s="93">
        <f>B14+200</f>
        <v>47100</v>
      </c>
      <c r="C15" s="93">
        <f>C14+400</f>
        <v>51780</v>
      </c>
      <c r="D15" s="93">
        <f>D14+500</f>
        <v>53878.860915347657</v>
      </c>
    </row>
    <row r="16" spans="1:5" ht="27.2" customHeight="1">
      <c r="A16" s="71">
        <v>13</v>
      </c>
      <c r="B16" s="93">
        <f>B15+200</f>
        <v>47300</v>
      </c>
      <c r="C16" s="93">
        <f t="shared" ref="C16:C23" si="5">C15+400</f>
        <v>52180</v>
      </c>
      <c r="D16" s="93">
        <f>D15+500</f>
        <v>54378.860915347657</v>
      </c>
    </row>
    <row r="17" spans="1:4" ht="27.2" customHeight="1">
      <c r="A17" s="71">
        <v>14</v>
      </c>
      <c r="B17" s="93">
        <f t="shared" ref="B17:B23" si="6">B16+200</f>
        <v>47500</v>
      </c>
      <c r="C17" s="93">
        <f t="shared" si="5"/>
        <v>52580</v>
      </c>
      <c r="D17" s="93">
        <f t="shared" ref="D17:D23" si="7">D16+500</f>
        <v>54878.860915347657</v>
      </c>
    </row>
    <row r="18" spans="1:4" ht="27.2" customHeight="1">
      <c r="A18" s="71">
        <v>15</v>
      </c>
      <c r="B18" s="93">
        <f t="shared" si="6"/>
        <v>47700</v>
      </c>
      <c r="C18" s="93">
        <f t="shared" si="5"/>
        <v>52980</v>
      </c>
      <c r="D18" s="93">
        <f t="shared" si="7"/>
        <v>55378.860915347657</v>
      </c>
    </row>
    <row r="19" spans="1:4" ht="27.2" customHeight="1">
      <c r="A19" s="71">
        <v>16</v>
      </c>
      <c r="B19" s="93">
        <f t="shared" si="6"/>
        <v>47900</v>
      </c>
      <c r="C19" s="93">
        <f t="shared" si="5"/>
        <v>53380</v>
      </c>
      <c r="D19" s="93">
        <f t="shared" si="7"/>
        <v>55878.860915347657</v>
      </c>
    </row>
    <row r="20" spans="1:4" ht="27.2" customHeight="1">
      <c r="A20" s="71">
        <v>17</v>
      </c>
      <c r="B20" s="93">
        <f t="shared" si="6"/>
        <v>48100</v>
      </c>
      <c r="C20" s="93">
        <f t="shared" si="5"/>
        <v>53780</v>
      </c>
      <c r="D20" s="93">
        <f t="shared" si="7"/>
        <v>56378.860915347657</v>
      </c>
    </row>
    <row r="21" spans="1:4" ht="27.2" customHeight="1">
      <c r="A21" s="71">
        <v>18</v>
      </c>
      <c r="B21" s="93">
        <f t="shared" si="6"/>
        <v>48300</v>
      </c>
      <c r="C21" s="93">
        <f t="shared" si="5"/>
        <v>54180</v>
      </c>
      <c r="D21" s="93">
        <f t="shared" si="7"/>
        <v>56878.860915347657</v>
      </c>
    </row>
    <row r="22" spans="1:4" ht="27.2" customHeight="1">
      <c r="A22" s="71">
        <v>19</v>
      </c>
      <c r="B22" s="93">
        <f t="shared" si="6"/>
        <v>48500</v>
      </c>
      <c r="C22" s="93">
        <f t="shared" si="5"/>
        <v>54580</v>
      </c>
      <c r="D22" s="93">
        <f t="shared" si="7"/>
        <v>57378.860915347657</v>
      </c>
    </row>
    <row r="23" spans="1:4" ht="27.2" customHeight="1">
      <c r="A23" s="71">
        <v>20</v>
      </c>
      <c r="B23" s="93">
        <f t="shared" si="6"/>
        <v>48700</v>
      </c>
      <c r="C23" s="93">
        <f t="shared" si="5"/>
        <v>54980</v>
      </c>
      <c r="D23" s="93">
        <f t="shared" si="7"/>
        <v>57878.860915347657</v>
      </c>
    </row>
    <row r="24" spans="1:4" ht="78.95" customHeight="1">
      <c r="B24" s="94"/>
      <c r="C24" s="94"/>
      <c r="D24" s="94"/>
    </row>
    <row r="25" spans="1:4" ht="24.95" customHeight="1"/>
  </sheetData>
  <pageMargins left="0.25" right="0.25" top="1.25" bottom="0.47453703703703703" header="0.3" footer="0.3"/>
  <pageSetup orientation="portrait" copies="3" r:id="rId1"/>
  <headerFooter>
    <oddHeader>&amp;C&amp;"Calibri (Body),Bold"&amp;14Lake County Schools 
Teacher Salary Schedule
2022-2023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8F8-68A6-474F-8AD5-4E36BFE2D7CA}">
  <sheetPr>
    <tabColor rgb="FF00B050"/>
  </sheetPr>
  <dimension ref="A1:L24"/>
  <sheetViews>
    <sheetView tabSelected="1" view="pageLayout" zoomScale="150" zoomScaleNormal="100" zoomScalePageLayoutView="150" workbookViewId="0">
      <selection activeCell="D3" sqref="D3"/>
    </sheetView>
  </sheetViews>
  <sheetFormatPr defaultColWidth="8.85546875" defaultRowHeight="15"/>
  <cols>
    <col min="1" max="1" width="11" customWidth="1"/>
    <col min="2" max="6" width="14.5703125" customWidth="1"/>
    <col min="7" max="10" width="12.42578125" customWidth="1"/>
  </cols>
  <sheetData>
    <row r="1" spans="1:12" ht="39.950000000000003" customHeight="1">
      <c r="A1" s="48" t="s">
        <v>0</v>
      </c>
      <c r="B1" s="69" t="s">
        <v>1</v>
      </c>
      <c r="C1" s="48" t="s">
        <v>4</v>
      </c>
      <c r="D1" s="48" t="s">
        <v>3</v>
      </c>
      <c r="E1" s="48" t="s">
        <v>2</v>
      </c>
      <c r="F1" s="48" t="s">
        <v>5</v>
      </c>
    </row>
    <row r="2" spans="1:12" ht="27.2" customHeight="1">
      <c r="A2" s="61"/>
      <c r="B2" s="51"/>
      <c r="C2" s="66"/>
      <c r="D2" s="67"/>
      <c r="E2" s="68"/>
      <c r="F2" s="68"/>
    </row>
    <row r="3" spans="1:12" ht="27.2" customHeight="1">
      <c r="A3" s="61">
        <v>0</v>
      </c>
      <c r="B3" s="54">
        <v>51965.5</v>
      </c>
      <c r="C3" s="65">
        <v>58326</v>
      </c>
      <c r="D3" s="65">
        <v>60326</v>
      </c>
      <c r="E3" s="65">
        <v>62326</v>
      </c>
      <c r="F3" s="65">
        <v>62326</v>
      </c>
      <c r="G3" s="11"/>
    </row>
    <row r="4" spans="1:12" ht="27.2" customHeight="1">
      <c r="A4" s="61">
        <v>1</v>
      </c>
      <c r="B4" s="54">
        <v>52589.051499999994</v>
      </c>
      <c r="C4" s="65">
        <v>59006.237999999998</v>
      </c>
      <c r="D4" s="65">
        <v>61006.237999999998</v>
      </c>
      <c r="E4" s="65">
        <v>63006.237999999998</v>
      </c>
      <c r="F4" s="65">
        <v>63006.237999999998</v>
      </c>
      <c r="G4" s="8"/>
      <c r="H4" s="8"/>
      <c r="I4" s="8"/>
    </row>
    <row r="5" spans="1:12" ht="27.2" customHeight="1">
      <c r="A5" s="61">
        <v>2</v>
      </c>
      <c r="B5" s="54">
        <v>53220.709169499998</v>
      </c>
      <c r="C5" s="65">
        <v>59695.319093999999</v>
      </c>
      <c r="D5" s="65">
        <v>61695.319093999999</v>
      </c>
      <c r="E5" s="65">
        <v>63695.319093999999</v>
      </c>
      <c r="F5" s="65">
        <v>63695.319093999999</v>
      </c>
      <c r="G5" s="8"/>
      <c r="H5" s="22"/>
      <c r="I5" s="22"/>
      <c r="J5" s="16"/>
      <c r="K5" s="22"/>
      <c r="L5" s="22"/>
    </row>
    <row r="6" spans="1:12" ht="27.2" customHeight="1">
      <c r="A6" s="61">
        <v>3</v>
      </c>
      <c r="B6" s="54">
        <v>53860.5783887035</v>
      </c>
      <c r="C6" s="65">
        <v>60393.358242222006</v>
      </c>
      <c r="D6" s="65">
        <v>62393.358242222006</v>
      </c>
      <c r="E6" s="65">
        <v>64393.358242222006</v>
      </c>
      <c r="F6" s="65">
        <v>64393.358242222006</v>
      </c>
    </row>
    <row r="7" spans="1:12" ht="27.2" customHeight="1">
      <c r="A7" s="61">
        <v>4</v>
      </c>
      <c r="B7" s="54">
        <v>54508.765907756642</v>
      </c>
      <c r="C7" s="65">
        <v>61100.471899370881</v>
      </c>
      <c r="D7" s="65">
        <v>63100.471899370881</v>
      </c>
      <c r="E7" s="65">
        <v>65100.471899370881</v>
      </c>
      <c r="F7" s="65">
        <v>65100.471899370881</v>
      </c>
    </row>
    <row r="8" spans="1:12" ht="27.2" customHeight="1">
      <c r="A8" s="61">
        <v>5</v>
      </c>
      <c r="B8" s="54">
        <v>55165.379864557486</v>
      </c>
      <c r="C8" s="65">
        <v>61816.778034062707</v>
      </c>
      <c r="D8" s="65">
        <v>63816.778034062707</v>
      </c>
      <c r="E8" s="65">
        <v>65816.778034062707</v>
      </c>
      <c r="F8" s="65">
        <v>65816.778034062707</v>
      </c>
    </row>
    <row r="9" spans="1:12" ht="27.2" customHeight="1">
      <c r="A9" s="61">
        <v>6</v>
      </c>
      <c r="B9" s="54">
        <v>56101.5</v>
      </c>
      <c r="C9" s="65">
        <v>62838</v>
      </c>
      <c r="D9" s="65">
        <v>64838</v>
      </c>
      <c r="E9" s="65">
        <v>66838</v>
      </c>
      <c r="F9" s="65">
        <v>66838</v>
      </c>
    </row>
    <row r="10" spans="1:12" ht="27.2" customHeight="1">
      <c r="A10" s="61">
        <v>7</v>
      </c>
      <c r="B10" s="54">
        <v>56778.819500000005</v>
      </c>
      <c r="C10" s="65">
        <v>63576.894</v>
      </c>
      <c r="D10" s="65">
        <v>65576.894</v>
      </c>
      <c r="E10" s="65">
        <v>67576.894</v>
      </c>
      <c r="F10" s="65">
        <v>67576.894</v>
      </c>
    </row>
    <row r="11" spans="1:12" ht="27.2" customHeight="1">
      <c r="A11" s="61">
        <v>8</v>
      </c>
      <c r="B11" s="54">
        <v>57464.944153500001</v>
      </c>
      <c r="C11" s="65">
        <v>64325.393622000003</v>
      </c>
      <c r="D11" s="65">
        <v>66325.393622000003</v>
      </c>
      <c r="E11" s="65">
        <v>68325.393622000003</v>
      </c>
      <c r="F11" s="65">
        <v>68325.393622000003</v>
      </c>
    </row>
    <row r="12" spans="1:12" ht="27.2" customHeight="1">
      <c r="A12" s="61">
        <v>9</v>
      </c>
      <c r="B12" s="54">
        <v>58159.988427495504</v>
      </c>
      <c r="C12" s="65">
        <v>65083.623739086004</v>
      </c>
      <c r="D12" s="65">
        <v>67083.623739086004</v>
      </c>
      <c r="E12" s="65">
        <v>69083.623739086004</v>
      </c>
      <c r="F12" s="65">
        <v>69083.623739086004</v>
      </c>
    </row>
    <row r="13" spans="1:12" ht="27.2" customHeight="1">
      <c r="A13" s="61">
        <v>10</v>
      </c>
      <c r="B13" s="54">
        <v>58864.068277052946</v>
      </c>
      <c r="C13" s="65">
        <v>65851.710847694136</v>
      </c>
      <c r="D13" s="65">
        <v>67851.710847694136</v>
      </c>
      <c r="E13" s="65">
        <v>69851.710847694136</v>
      </c>
      <c r="F13" s="65">
        <v>69851.710847694136</v>
      </c>
    </row>
    <row r="14" spans="1:12" ht="27.2" customHeight="1">
      <c r="A14" s="61">
        <v>11</v>
      </c>
      <c r="B14" s="54">
        <v>60517.999999999993</v>
      </c>
      <c r="C14" s="65">
        <v>67656</v>
      </c>
      <c r="D14" s="65">
        <v>69656</v>
      </c>
      <c r="E14" s="65">
        <v>71656</v>
      </c>
      <c r="F14" s="65">
        <v>71656</v>
      </c>
    </row>
    <row r="15" spans="1:12" ht="27.2" customHeight="1">
      <c r="A15" s="61">
        <v>12</v>
      </c>
      <c r="B15" s="54">
        <v>60957.999999999993</v>
      </c>
      <c r="C15" s="65">
        <v>68136</v>
      </c>
      <c r="D15" s="65">
        <v>70136</v>
      </c>
      <c r="E15" s="65">
        <v>72136</v>
      </c>
      <c r="F15" s="65">
        <v>72136</v>
      </c>
    </row>
    <row r="16" spans="1:12" ht="27.2" customHeight="1">
      <c r="A16" s="61">
        <v>13</v>
      </c>
      <c r="B16" s="54">
        <v>61397.999999999993</v>
      </c>
      <c r="C16" s="65">
        <v>68616</v>
      </c>
      <c r="D16" s="65">
        <v>70616</v>
      </c>
      <c r="E16" s="65">
        <v>72616</v>
      </c>
      <c r="F16" s="65">
        <v>72616</v>
      </c>
    </row>
    <row r="17" spans="1:6" ht="27.2" customHeight="1">
      <c r="A17" s="61">
        <v>14</v>
      </c>
      <c r="B17" s="54">
        <v>61837.999999999993</v>
      </c>
      <c r="C17" s="65">
        <v>69096</v>
      </c>
      <c r="D17" s="65">
        <v>71096</v>
      </c>
      <c r="E17" s="65">
        <v>73096</v>
      </c>
      <c r="F17" s="65">
        <v>73096</v>
      </c>
    </row>
    <row r="18" spans="1:6" ht="27.2" customHeight="1">
      <c r="A18" s="61">
        <v>15</v>
      </c>
      <c r="B18" s="54">
        <v>62277.999999999993</v>
      </c>
      <c r="C18" s="65">
        <v>69576</v>
      </c>
      <c r="D18" s="65">
        <v>71576</v>
      </c>
      <c r="E18" s="65">
        <v>73576</v>
      </c>
      <c r="F18" s="65">
        <v>73576</v>
      </c>
    </row>
    <row r="19" spans="1:6" ht="27.2" customHeight="1">
      <c r="A19" s="61">
        <v>16</v>
      </c>
      <c r="B19" s="54">
        <v>62717.999999999993</v>
      </c>
      <c r="C19" s="65">
        <v>70056</v>
      </c>
      <c r="D19" s="65">
        <v>72056</v>
      </c>
      <c r="E19" s="65">
        <v>74056</v>
      </c>
      <c r="F19" s="65">
        <v>74056</v>
      </c>
    </row>
    <row r="20" spans="1:6" ht="27.2" customHeight="1">
      <c r="A20" s="61">
        <v>17</v>
      </c>
      <c r="B20" s="54">
        <v>63157.999999999993</v>
      </c>
      <c r="C20" s="65">
        <v>70536</v>
      </c>
      <c r="D20" s="65">
        <v>72536</v>
      </c>
      <c r="E20" s="65">
        <v>74536</v>
      </c>
      <c r="F20" s="65">
        <v>74536</v>
      </c>
    </row>
    <row r="21" spans="1:6" ht="27.2" customHeight="1">
      <c r="A21" s="61">
        <v>18</v>
      </c>
      <c r="B21" s="54">
        <v>63597.999999999993</v>
      </c>
      <c r="C21" s="65">
        <v>71016</v>
      </c>
      <c r="D21" s="65">
        <v>73016</v>
      </c>
      <c r="E21" s="65">
        <v>75016</v>
      </c>
      <c r="F21" s="65">
        <v>75016</v>
      </c>
    </row>
    <row r="22" spans="1:6" ht="27.2" customHeight="1">
      <c r="A22" s="61">
        <v>19</v>
      </c>
      <c r="B22" s="54">
        <v>64037.999999999993</v>
      </c>
      <c r="C22" s="65">
        <v>71496</v>
      </c>
      <c r="D22" s="65">
        <v>73496</v>
      </c>
      <c r="E22" s="65">
        <v>75496</v>
      </c>
      <c r="F22" s="65">
        <v>75496</v>
      </c>
    </row>
    <row r="23" spans="1:6" ht="27.2" customHeight="1">
      <c r="A23" s="61">
        <v>20</v>
      </c>
      <c r="B23" s="54">
        <v>64477.999999999993</v>
      </c>
      <c r="C23" s="65">
        <v>71976</v>
      </c>
      <c r="D23" s="65">
        <v>73976</v>
      </c>
      <c r="E23" s="65">
        <v>75976</v>
      </c>
      <c r="F23" s="65">
        <v>75976</v>
      </c>
    </row>
    <row r="24" spans="1:6" ht="27.2" customHeight="1">
      <c r="A24" s="3"/>
      <c r="B24" s="4"/>
      <c r="C24" s="4"/>
      <c r="D24" s="4"/>
      <c r="E24" s="5"/>
      <c r="F24" s="5"/>
    </row>
  </sheetData>
  <printOptions gridLines="1"/>
  <pageMargins left="0.7" right="0.7" top="0.75" bottom="0.75" header="0.3" footer="0.3"/>
  <pageSetup orientation="portrait" r:id="rId1"/>
  <headerFooter>
    <oddHeader>&amp;C&amp;"Calibri,Bold"&amp;16Lake County 2022-2023 Masters Administrative Salary Schedule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5666-976A-0441-B195-53136A69BEA7}">
  <sheetPr>
    <tabColor rgb="FF00B050"/>
  </sheetPr>
  <dimension ref="A1:K24"/>
  <sheetViews>
    <sheetView view="pageLayout" zoomScale="200" zoomScaleNormal="100" zoomScalePageLayoutView="200" workbookViewId="0">
      <selection activeCell="A2" sqref="A2"/>
    </sheetView>
  </sheetViews>
  <sheetFormatPr defaultColWidth="8.85546875" defaultRowHeight="15"/>
  <cols>
    <col min="2" max="6" width="15.140625" customWidth="1"/>
  </cols>
  <sheetData>
    <row r="1" spans="1:11" ht="42" customHeight="1">
      <c r="A1" s="48" t="s">
        <v>0</v>
      </c>
      <c r="B1" s="48" t="s">
        <v>1</v>
      </c>
      <c r="C1" s="48" t="s">
        <v>4</v>
      </c>
      <c r="D1" s="48" t="s">
        <v>3</v>
      </c>
      <c r="E1" s="48" t="s">
        <v>2</v>
      </c>
      <c r="F1" s="48" t="s">
        <v>5</v>
      </c>
    </row>
    <row r="2" spans="1:11" ht="27.2" customHeight="1">
      <c r="A2" s="61"/>
      <c r="B2" s="62"/>
      <c r="C2" s="62"/>
      <c r="D2" s="63"/>
      <c r="E2" s="64"/>
      <c r="F2" s="64"/>
    </row>
    <row r="3" spans="1:11" ht="27.2" customHeight="1">
      <c r="A3" s="61">
        <v>0</v>
      </c>
      <c r="B3" s="65">
        <v>54939.899999999994</v>
      </c>
      <c r="C3" s="65">
        <v>61570.799999999996</v>
      </c>
      <c r="D3" s="65">
        <v>63570.799999999996</v>
      </c>
      <c r="E3" s="65">
        <v>65570.799999999988</v>
      </c>
      <c r="F3" s="65">
        <v>65570.799999999988</v>
      </c>
    </row>
    <row r="4" spans="1:11" ht="27.2" customHeight="1">
      <c r="A4" s="61">
        <v>1</v>
      </c>
      <c r="B4" s="65">
        <v>55602.118699999999</v>
      </c>
      <c r="C4" s="65">
        <v>62293.220399999998</v>
      </c>
      <c r="D4" s="65">
        <v>64293.220399999998</v>
      </c>
      <c r="E4" s="65">
        <v>66293.220399999991</v>
      </c>
      <c r="F4" s="65">
        <v>66293.220399999991</v>
      </c>
      <c r="G4" s="8"/>
      <c r="H4" s="22"/>
      <c r="J4" s="8"/>
      <c r="K4" s="5"/>
    </row>
    <row r="5" spans="1:11" ht="27.2" customHeight="1">
      <c r="A5" s="61">
        <v>2</v>
      </c>
      <c r="B5" s="65">
        <v>56272.946243100007</v>
      </c>
      <c r="C5" s="65">
        <v>63025.032265200003</v>
      </c>
      <c r="D5" s="65">
        <v>65025.032265200003</v>
      </c>
      <c r="E5" s="65">
        <v>67025.032265200003</v>
      </c>
      <c r="F5" s="65">
        <v>67025.032265200003</v>
      </c>
      <c r="G5" s="8"/>
      <c r="H5" s="22"/>
      <c r="I5" s="22"/>
      <c r="J5" s="8"/>
      <c r="K5" s="5"/>
    </row>
    <row r="6" spans="1:11" ht="27.2" customHeight="1">
      <c r="A6" s="61">
        <v>3</v>
      </c>
      <c r="B6" s="65">
        <v>56952.494544260306</v>
      </c>
      <c r="C6" s="65">
        <v>63766.357684647606</v>
      </c>
      <c r="D6" s="65">
        <v>65766.357684647606</v>
      </c>
      <c r="E6" s="65">
        <v>67766.357684647606</v>
      </c>
      <c r="F6" s="65">
        <v>67766.357684647606</v>
      </c>
      <c r="G6" s="8"/>
      <c r="H6" s="22"/>
      <c r="I6" s="22"/>
      <c r="J6" s="8"/>
      <c r="K6" s="5"/>
    </row>
    <row r="7" spans="1:11" ht="27.2" customHeight="1">
      <c r="A7" s="61">
        <v>4</v>
      </c>
      <c r="B7" s="65">
        <v>57640.876973335689</v>
      </c>
      <c r="C7" s="65">
        <v>64517.320334548029</v>
      </c>
      <c r="D7" s="65">
        <v>66517.320334548029</v>
      </c>
      <c r="E7" s="65">
        <v>68517.320334548029</v>
      </c>
      <c r="F7" s="65">
        <v>68517.320334548029</v>
      </c>
      <c r="G7" s="8"/>
      <c r="H7" s="22"/>
      <c r="I7" s="22"/>
      <c r="J7" s="8"/>
      <c r="K7" s="5"/>
    </row>
    <row r="8" spans="1:11" ht="27.2" customHeight="1">
      <c r="A8" s="61">
        <v>5</v>
      </c>
      <c r="B8" s="65">
        <v>58338.208373989059</v>
      </c>
      <c r="C8" s="65">
        <v>65278.045498897154</v>
      </c>
      <c r="D8" s="65">
        <v>67278.045498897147</v>
      </c>
      <c r="E8" s="65">
        <v>69278.045498897147</v>
      </c>
      <c r="F8" s="65">
        <v>69278.045498897147</v>
      </c>
    </row>
    <row r="9" spans="1:11" ht="27.2" customHeight="1">
      <c r="A9" s="61">
        <v>6</v>
      </c>
      <c r="B9" s="65">
        <v>59044.605082850918</v>
      </c>
      <c r="C9" s="65">
        <v>66048.660090382822</v>
      </c>
      <c r="D9" s="65">
        <v>68048.660090382822</v>
      </c>
      <c r="E9" s="65">
        <v>70048.660090382822</v>
      </c>
      <c r="F9" s="65">
        <v>70048.660090382822</v>
      </c>
    </row>
    <row r="10" spans="1:11" ht="27.2" customHeight="1">
      <c r="A10" s="61">
        <v>7</v>
      </c>
      <c r="B10" s="65">
        <v>59760.184948927985</v>
      </c>
      <c r="C10" s="65">
        <v>66829.292671557807</v>
      </c>
      <c r="D10" s="65">
        <v>68829.292671557807</v>
      </c>
      <c r="E10" s="65">
        <v>70829.292671557807</v>
      </c>
      <c r="F10" s="65">
        <v>70829.292671557807</v>
      </c>
    </row>
    <row r="11" spans="1:11" ht="27.2" customHeight="1">
      <c r="A11" s="61">
        <v>8</v>
      </c>
      <c r="B11" s="65">
        <v>60485.06735326405</v>
      </c>
      <c r="C11" s="65">
        <v>67620.07347628806</v>
      </c>
      <c r="D11" s="65">
        <v>69620.07347628806</v>
      </c>
      <c r="E11" s="65">
        <v>71620.07347628806</v>
      </c>
      <c r="F11" s="65">
        <v>71620.07347628806</v>
      </c>
    </row>
    <row r="12" spans="1:11" ht="27.2" customHeight="1">
      <c r="A12" s="61">
        <v>9</v>
      </c>
      <c r="B12" s="65">
        <v>61219.373228856472</v>
      </c>
      <c r="C12" s="65">
        <v>68421.13443147979</v>
      </c>
      <c r="D12" s="65">
        <v>70421.13443147979</v>
      </c>
      <c r="E12" s="65">
        <v>72421.13443147979</v>
      </c>
      <c r="F12" s="65">
        <v>72421.13443147979</v>
      </c>
    </row>
    <row r="13" spans="1:11" ht="27.2" customHeight="1">
      <c r="A13" s="61">
        <v>10</v>
      </c>
      <c r="B13" s="65">
        <v>61963.225080831609</v>
      </c>
      <c r="C13" s="65">
        <v>69232.609179089035</v>
      </c>
      <c r="D13" s="65">
        <v>71232.609179089035</v>
      </c>
      <c r="E13" s="65">
        <v>73232.609179089035</v>
      </c>
      <c r="F13" s="65">
        <v>73232.609179089035</v>
      </c>
    </row>
    <row r="14" spans="1:11" ht="27.2" customHeight="1">
      <c r="A14" s="61">
        <v>11</v>
      </c>
      <c r="B14" s="65">
        <v>62716.747006882426</v>
      </c>
      <c r="C14" s="65">
        <v>70054.633098417195</v>
      </c>
      <c r="D14" s="65">
        <v>72054.633098417195</v>
      </c>
      <c r="E14" s="65">
        <v>74054.633098417195</v>
      </c>
      <c r="F14" s="65">
        <v>74054.633098417195</v>
      </c>
    </row>
    <row r="15" spans="1:11" ht="27.2" customHeight="1">
      <c r="A15" s="61">
        <v>12</v>
      </c>
      <c r="B15" s="65">
        <v>63266.747006882426</v>
      </c>
      <c r="C15" s="65">
        <v>70654.633098417195</v>
      </c>
      <c r="D15" s="65">
        <v>72654.633098417195</v>
      </c>
      <c r="E15" s="65">
        <v>74654.633098417195</v>
      </c>
      <c r="F15" s="65">
        <v>74654.633098417195</v>
      </c>
    </row>
    <row r="16" spans="1:11" ht="27.2" customHeight="1">
      <c r="A16" s="61">
        <v>13</v>
      </c>
      <c r="B16" s="65">
        <v>63816.747006882426</v>
      </c>
      <c r="C16" s="65">
        <v>71254.633098417195</v>
      </c>
      <c r="D16" s="65">
        <v>73254.633098417195</v>
      </c>
      <c r="E16" s="65">
        <v>75254.633098417195</v>
      </c>
      <c r="F16" s="65">
        <v>75254.633098417195</v>
      </c>
    </row>
    <row r="17" spans="1:6" ht="27.2" customHeight="1">
      <c r="A17" s="61">
        <v>14</v>
      </c>
      <c r="B17" s="65">
        <v>64366.747006882426</v>
      </c>
      <c r="C17" s="65">
        <v>71854.633098417195</v>
      </c>
      <c r="D17" s="65">
        <v>73854.633098417195</v>
      </c>
      <c r="E17" s="65">
        <v>75854.633098417195</v>
      </c>
      <c r="F17" s="65">
        <v>75854.633098417195</v>
      </c>
    </row>
    <row r="18" spans="1:6" ht="27.2" customHeight="1">
      <c r="A18" s="61">
        <v>15</v>
      </c>
      <c r="B18" s="65">
        <v>64916.747006882426</v>
      </c>
      <c r="C18" s="65">
        <v>72454.633098417195</v>
      </c>
      <c r="D18" s="65">
        <v>74454.633098417195</v>
      </c>
      <c r="E18" s="65">
        <v>76454.633098417195</v>
      </c>
      <c r="F18" s="65">
        <v>76454.633098417195</v>
      </c>
    </row>
    <row r="19" spans="1:6" ht="27.2" customHeight="1">
      <c r="A19" s="61">
        <v>16</v>
      </c>
      <c r="B19" s="65">
        <v>65466.747006882426</v>
      </c>
      <c r="C19" s="65">
        <v>73054.633098417195</v>
      </c>
      <c r="D19" s="65">
        <v>75054.633098417195</v>
      </c>
      <c r="E19" s="65">
        <v>77054.633098417195</v>
      </c>
      <c r="F19" s="65">
        <v>77054.633098417195</v>
      </c>
    </row>
    <row r="20" spans="1:6" ht="27.2" customHeight="1">
      <c r="A20" s="61">
        <v>17</v>
      </c>
      <c r="B20" s="65">
        <v>66016.747006882419</v>
      </c>
      <c r="C20" s="65">
        <v>73654.633098417195</v>
      </c>
      <c r="D20" s="65">
        <v>75654.633098417195</v>
      </c>
      <c r="E20" s="65">
        <v>77654.633098417195</v>
      </c>
      <c r="F20" s="65">
        <v>77654.633098417195</v>
      </c>
    </row>
    <row r="21" spans="1:6" ht="27.2" customHeight="1">
      <c r="A21" s="61">
        <v>18</v>
      </c>
      <c r="B21" s="65">
        <v>66566.747006882419</v>
      </c>
      <c r="C21" s="65">
        <v>74254.633098417195</v>
      </c>
      <c r="D21" s="65">
        <v>76254.633098417195</v>
      </c>
      <c r="E21" s="65">
        <v>78254.633098417195</v>
      </c>
      <c r="F21" s="65">
        <v>78254.633098417195</v>
      </c>
    </row>
    <row r="22" spans="1:6" ht="27.2" customHeight="1">
      <c r="A22" s="61">
        <v>19</v>
      </c>
      <c r="B22" s="65">
        <v>67116.747006882419</v>
      </c>
      <c r="C22" s="65">
        <v>74854.633098417195</v>
      </c>
      <c r="D22" s="65">
        <v>76854.633098417195</v>
      </c>
      <c r="E22" s="65">
        <v>78854.633098417195</v>
      </c>
      <c r="F22" s="65">
        <v>78854.633098417195</v>
      </c>
    </row>
    <row r="23" spans="1:6" ht="27.2" customHeight="1">
      <c r="A23" s="61">
        <v>20</v>
      </c>
      <c r="B23" s="65">
        <v>67666.747006882419</v>
      </c>
      <c r="C23" s="65">
        <v>75454.633098417195</v>
      </c>
      <c r="D23" s="65">
        <v>77454.633098417195</v>
      </c>
      <c r="E23" s="65">
        <v>79454.633098417195</v>
      </c>
      <c r="F23" s="65">
        <v>79454.633098417195</v>
      </c>
    </row>
    <row r="24" spans="1:6" ht="24.6" customHeight="1">
      <c r="A24" s="13"/>
      <c r="B24" s="4"/>
      <c r="C24" s="4"/>
      <c r="D24" s="4"/>
      <c r="E24" s="5"/>
      <c r="F24" s="5"/>
    </row>
  </sheetData>
  <printOptions gridLines="1"/>
  <pageMargins left="0.7" right="0.7" top="0.97222222222222221" bottom="0.75" header="0.3" footer="0.3"/>
  <pageSetup orientation="portrait" copies="3" r:id="rId1"/>
  <headerFooter>
    <oddHeader>&amp;C&amp;"Calibri,Bold"&amp;16Lake County 2022-2023 Masters +30 Administrative Salary Schedule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3E61-0FF3-DB48-A7CB-84676BC87B64}">
  <sheetPr>
    <tabColor rgb="FF00B050"/>
  </sheetPr>
  <dimension ref="A1:G27"/>
  <sheetViews>
    <sheetView view="pageLayout" topLeftCell="A4" zoomScale="131" zoomScaleNormal="140" zoomScalePageLayoutView="131" workbookViewId="0">
      <selection activeCell="D20" sqref="D20"/>
    </sheetView>
  </sheetViews>
  <sheetFormatPr defaultColWidth="103.85546875" defaultRowHeight="15.75"/>
  <cols>
    <col min="1" max="7" width="13.42578125" style="1" customWidth="1"/>
    <col min="8" max="16384" width="103.85546875" style="1"/>
  </cols>
  <sheetData>
    <row r="1" spans="1:7" s="2" customFormat="1" ht="53.1" customHeight="1">
      <c r="A1" s="15" t="s">
        <v>14</v>
      </c>
      <c r="B1" s="32" t="s">
        <v>28</v>
      </c>
      <c r="C1" s="32" t="s">
        <v>28</v>
      </c>
      <c r="D1" s="32" t="s">
        <v>26</v>
      </c>
      <c r="E1" s="32" t="s">
        <v>26</v>
      </c>
      <c r="F1" s="32" t="s">
        <v>17</v>
      </c>
      <c r="G1" s="32" t="s">
        <v>17</v>
      </c>
    </row>
    <row r="2" spans="1:7" s="2" customFormat="1" ht="27.2" customHeight="1">
      <c r="A2" s="6" t="s">
        <v>0</v>
      </c>
      <c r="B2" s="6" t="s">
        <v>6</v>
      </c>
      <c r="C2" s="6" t="s">
        <v>7</v>
      </c>
      <c r="D2" s="6" t="s">
        <v>6</v>
      </c>
      <c r="E2" s="6" t="s">
        <v>7</v>
      </c>
      <c r="F2" s="6" t="s">
        <v>29</v>
      </c>
      <c r="G2" s="6" t="s">
        <v>7</v>
      </c>
    </row>
    <row r="3" spans="1:7" ht="27.2" customHeight="1">
      <c r="A3" s="9"/>
      <c r="B3" s="7"/>
      <c r="C3" s="7"/>
      <c r="D3" s="7"/>
      <c r="E3" s="7"/>
      <c r="F3" s="7"/>
      <c r="G3" s="7"/>
    </row>
    <row r="4" spans="1:7" ht="27.2" customHeight="1">
      <c r="A4" s="9">
        <v>0</v>
      </c>
      <c r="B4" s="14">
        <v>11</v>
      </c>
      <c r="C4" s="11">
        <v>0</v>
      </c>
      <c r="D4" s="14">
        <v>12.1</v>
      </c>
      <c r="E4" s="11">
        <v>0</v>
      </c>
      <c r="F4" s="31">
        <v>19275</v>
      </c>
      <c r="G4" s="11">
        <v>0</v>
      </c>
    </row>
    <row r="5" spans="1:7" ht="27.2" customHeight="1">
      <c r="A5" s="9">
        <v>1</v>
      </c>
      <c r="B5" s="14">
        <v>11</v>
      </c>
      <c r="C5" s="11">
        <v>5</v>
      </c>
      <c r="D5" s="14">
        <v>12.1</v>
      </c>
      <c r="E5" s="11">
        <v>5</v>
      </c>
      <c r="F5" s="14">
        <v>19275</v>
      </c>
      <c r="G5" s="11">
        <v>5</v>
      </c>
    </row>
    <row r="6" spans="1:7" ht="27.2" customHeight="1">
      <c r="A6" s="9">
        <v>2</v>
      </c>
      <c r="B6" s="14">
        <v>11</v>
      </c>
      <c r="C6" s="11">
        <v>5</v>
      </c>
      <c r="D6" s="14">
        <v>12.1</v>
      </c>
      <c r="E6" s="11">
        <v>5</v>
      </c>
      <c r="F6" s="14">
        <v>19275</v>
      </c>
      <c r="G6" s="11">
        <v>5</v>
      </c>
    </row>
    <row r="7" spans="1:7" ht="27.2" customHeight="1">
      <c r="A7" s="9">
        <v>3</v>
      </c>
      <c r="B7" s="14">
        <v>11.25</v>
      </c>
      <c r="C7" s="11">
        <v>7</v>
      </c>
      <c r="D7" s="14">
        <v>12.5</v>
      </c>
      <c r="E7" s="11">
        <v>7</v>
      </c>
      <c r="F7" s="14">
        <v>20000</v>
      </c>
      <c r="G7" s="11">
        <v>7</v>
      </c>
    </row>
    <row r="8" spans="1:7" ht="27.2" customHeight="1">
      <c r="A8" s="9">
        <v>4</v>
      </c>
      <c r="B8" s="14">
        <v>11.25</v>
      </c>
      <c r="C8" s="11">
        <v>7</v>
      </c>
      <c r="D8" s="14">
        <v>12.5</v>
      </c>
      <c r="E8" s="11">
        <v>7</v>
      </c>
      <c r="F8" s="14">
        <v>20000</v>
      </c>
      <c r="G8" s="11">
        <v>7</v>
      </c>
    </row>
    <row r="9" spans="1:7" ht="27.2" customHeight="1">
      <c r="A9" s="9">
        <v>5</v>
      </c>
      <c r="B9" s="14">
        <v>11.25</v>
      </c>
      <c r="C9" s="11">
        <v>7</v>
      </c>
      <c r="D9" s="14">
        <v>12.5</v>
      </c>
      <c r="E9" s="11">
        <v>7</v>
      </c>
      <c r="F9" s="14">
        <v>20000</v>
      </c>
      <c r="G9" s="11">
        <v>7</v>
      </c>
    </row>
    <row r="10" spans="1:7" ht="27.2" customHeight="1">
      <c r="A10" s="9">
        <v>6</v>
      </c>
      <c r="B10" s="14">
        <v>11.5</v>
      </c>
      <c r="C10" s="11">
        <v>9</v>
      </c>
      <c r="D10" s="14">
        <v>12.75</v>
      </c>
      <c r="E10" s="11">
        <v>9</v>
      </c>
      <c r="F10" s="14">
        <v>20725</v>
      </c>
      <c r="G10" s="11">
        <v>9</v>
      </c>
    </row>
    <row r="11" spans="1:7" ht="27.2" customHeight="1">
      <c r="A11" s="9">
        <v>7</v>
      </c>
      <c r="B11" s="14">
        <v>11.5</v>
      </c>
      <c r="C11" s="11">
        <v>9</v>
      </c>
      <c r="D11" s="14">
        <v>12.75</v>
      </c>
      <c r="E11" s="11">
        <v>9</v>
      </c>
      <c r="F11" s="14">
        <v>20725</v>
      </c>
      <c r="G11" s="11">
        <v>9</v>
      </c>
    </row>
    <row r="12" spans="1:7" ht="27.2" customHeight="1">
      <c r="A12" s="9">
        <v>8</v>
      </c>
      <c r="B12" s="14">
        <v>11.75</v>
      </c>
      <c r="C12" s="11">
        <v>11</v>
      </c>
      <c r="D12" s="14">
        <v>13</v>
      </c>
      <c r="E12" s="11">
        <v>11</v>
      </c>
      <c r="F12" s="14">
        <v>21450</v>
      </c>
      <c r="G12" s="11">
        <v>11</v>
      </c>
    </row>
    <row r="13" spans="1:7" ht="27.2" customHeight="1">
      <c r="A13" s="9">
        <v>9</v>
      </c>
      <c r="B13" s="14">
        <v>11.75</v>
      </c>
      <c r="C13" s="11">
        <v>11</v>
      </c>
      <c r="D13" s="14">
        <v>13</v>
      </c>
      <c r="E13" s="11">
        <v>11</v>
      </c>
      <c r="F13" s="14">
        <v>21450</v>
      </c>
      <c r="G13" s="11">
        <v>11</v>
      </c>
    </row>
    <row r="14" spans="1:7" ht="27.2" customHeight="1">
      <c r="A14" s="9">
        <v>10</v>
      </c>
      <c r="B14" s="14">
        <v>12.5</v>
      </c>
      <c r="C14" s="11">
        <v>14</v>
      </c>
      <c r="D14" s="14">
        <v>13.5</v>
      </c>
      <c r="E14" s="11">
        <v>14</v>
      </c>
      <c r="F14" s="14">
        <v>22175</v>
      </c>
      <c r="G14" s="11">
        <v>14</v>
      </c>
    </row>
    <row r="15" spans="1:7" ht="27.2" customHeight="1">
      <c r="A15" s="9"/>
      <c r="B15" s="11"/>
      <c r="C15" s="11"/>
      <c r="D15" s="11"/>
      <c r="E15" s="11"/>
      <c r="F15" s="11"/>
      <c r="G15" s="11"/>
    </row>
    <row r="16" spans="1:7" ht="27.2" customHeight="1">
      <c r="A16" s="9"/>
      <c r="B16" s="11"/>
      <c r="C16" s="11"/>
      <c r="D16" s="11"/>
      <c r="E16" s="11"/>
      <c r="F16" s="11"/>
      <c r="G16" s="11"/>
    </row>
    <row r="17" spans="1:7" s="2" customFormat="1" ht="44.1" customHeight="1">
      <c r="B17" s="6"/>
      <c r="C17" s="58" t="s">
        <v>51</v>
      </c>
      <c r="D17" s="58" t="s">
        <v>52</v>
      </c>
      <c r="E17" s="58" t="s">
        <v>53</v>
      </c>
      <c r="F17" s="58" t="s">
        <v>54</v>
      </c>
      <c r="G17" s="58"/>
    </row>
    <row r="18" spans="1:7" s="60" customFormat="1" ht="27.2" customHeight="1">
      <c r="B18" s="90" t="s">
        <v>6</v>
      </c>
      <c r="C18" s="59">
        <v>19</v>
      </c>
      <c r="D18" s="59">
        <v>20</v>
      </c>
      <c r="E18" s="59">
        <v>21.5</v>
      </c>
      <c r="F18" s="59">
        <v>21.5</v>
      </c>
      <c r="G18" s="59"/>
    </row>
    <row r="19" spans="1:7" s="60" customFormat="1" ht="27.2" customHeight="1">
      <c r="B19" s="91" t="s">
        <v>63</v>
      </c>
      <c r="C19" s="86">
        <f>C18*8*240</f>
        <v>36480</v>
      </c>
      <c r="D19" s="86">
        <f t="shared" ref="D19:F19" si="0">D18*8*240</f>
        <v>38400</v>
      </c>
      <c r="E19" s="86">
        <f t="shared" si="0"/>
        <v>41280</v>
      </c>
      <c r="F19" s="86">
        <f t="shared" si="0"/>
        <v>41280</v>
      </c>
      <c r="G19" s="59"/>
    </row>
    <row r="20" spans="1:7" ht="27.2" customHeight="1">
      <c r="A20" s="9"/>
      <c r="B20" s="86"/>
      <c r="C20" s="12"/>
      <c r="D20" s="11"/>
      <c r="E20" s="11"/>
      <c r="F20" s="11"/>
      <c r="G20" s="11"/>
    </row>
    <row r="21" spans="1:7" ht="27.2" customHeight="1">
      <c r="A21" s="9"/>
      <c r="B21" s="86"/>
      <c r="C21" s="12"/>
      <c r="D21" s="11"/>
      <c r="E21" s="11"/>
      <c r="F21" s="11"/>
      <c r="G21" s="11"/>
    </row>
    <row r="22" spans="1:7" ht="27.2" customHeight="1">
      <c r="A22" s="9"/>
      <c r="B22" s="86"/>
      <c r="C22" s="12"/>
      <c r="D22" s="11"/>
      <c r="E22" s="11"/>
      <c r="F22" s="11"/>
      <c r="G22" s="11"/>
    </row>
    <row r="23" spans="1:7" ht="27.2" customHeight="1">
      <c r="A23" s="9"/>
      <c r="B23" s="86"/>
      <c r="C23" s="12"/>
      <c r="D23" s="11"/>
      <c r="E23" s="11"/>
      <c r="F23" s="11"/>
      <c r="G23" s="11"/>
    </row>
    <row r="24" spans="1:7" ht="24.95" customHeight="1">
      <c r="A24" s="13"/>
      <c r="B24" s="87"/>
      <c r="C24" s="12"/>
      <c r="D24" s="13"/>
      <c r="E24" s="13"/>
      <c r="F24" s="13"/>
      <c r="G24" s="13"/>
    </row>
    <row r="25" spans="1:7" ht="24.95" customHeight="1">
      <c r="A25" s="13"/>
      <c r="B25" s="87"/>
      <c r="C25" s="12"/>
      <c r="D25" s="13"/>
      <c r="E25" s="13"/>
      <c r="F25" s="13"/>
      <c r="G25" s="13"/>
    </row>
    <row r="26" spans="1:7">
      <c r="B26" s="88"/>
      <c r="C26" s="12"/>
    </row>
    <row r="27" spans="1:7">
      <c r="B27" s="89"/>
      <c r="C27" s="89"/>
    </row>
  </sheetData>
  <printOptions gridLines="1"/>
  <pageMargins left="0.25" right="0.25" top="0.75" bottom="0.75" header="0.3" footer="0.3"/>
  <pageSetup orientation="portrait" copies="2" r:id="rId1"/>
  <headerFooter>
    <oddHeader xml:space="preserve">&amp;C&amp;"Calibri,Bold"&amp;14Lake County FY23 Classified Staff Salary Schedule
</oddHeader>
    <oddFooter>&amp;R&amp;"Calibri,Italic"&amp;9&amp;KFF0000Updated 13 May 2022 SA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3AA3-D66B-384A-8A95-3FA57F48FB52}">
  <sheetPr>
    <tabColor rgb="FF00B050"/>
  </sheetPr>
  <dimension ref="A1:F35"/>
  <sheetViews>
    <sheetView view="pageLayout" zoomScale="162" zoomScaleNormal="180" zoomScalePageLayoutView="162" workbookViewId="0">
      <selection activeCell="I21" sqref="I21"/>
    </sheetView>
  </sheetViews>
  <sheetFormatPr defaultColWidth="10.85546875" defaultRowHeight="15.75"/>
  <cols>
    <col min="1" max="1" width="8.5703125" style="33" customWidth="1"/>
    <col min="2" max="6" width="15.140625" style="33" customWidth="1"/>
    <col min="7" max="10" width="12.42578125" style="33" customWidth="1"/>
    <col min="11" max="16384" width="10.85546875" style="33"/>
  </cols>
  <sheetData>
    <row r="1" spans="1:6" ht="98.1" customHeight="1"/>
    <row r="2" spans="1:6" ht="32.1" customHeight="1">
      <c r="A2" s="34" t="s">
        <v>30</v>
      </c>
    </row>
    <row r="3" spans="1:6" s="37" customFormat="1" ht="31.5">
      <c r="A3" s="35"/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</row>
    <row r="4" spans="1:6" s="37" customFormat="1">
      <c r="A4" s="35"/>
      <c r="B4" s="38" t="s">
        <v>36</v>
      </c>
      <c r="C4" s="38" t="s">
        <v>36</v>
      </c>
      <c r="D4" s="38" t="s">
        <v>36</v>
      </c>
      <c r="E4" s="38" t="s">
        <v>36</v>
      </c>
      <c r="F4" s="38" t="s">
        <v>36</v>
      </c>
    </row>
    <row r="5" spans="1:6">
      <c r="A5" s="39"/>
      <c r="B5" s="39">
        <v>6441</v>
      </c>
      <c r="C5" s="39">
        <v>6130</v>
      </c>
      <c r="D5" s="39">
        <v>3068</v>
      </c>
      <c r="E5" s="39">
        <v>1536</v>
      </c>
      <c r="F5" s="39">
        <v>2630</v>
      </c>
    </row>
    <row r="6" spans="1:6" ht="9" customHeight="1">
      <c r="A6" s="39"/>
      <c r="B6" s="39"/>
      <c r="C6" s="39"/>
      <c r="D6" s="39"/>
      <c r="E6" s="39"/>
      <c r="F6" s="39"/>
    </row>
    <row r="7" spans="1:6" ht="33.75">
      <c r="A7" s="40" t="s">
        <v>37</v>
      </c>
      <c r="B7" s="38" t="s">
        <v>38</v>
      </c>
      <c r="C7" s="38" t="s">
        <v>38</v>
      </c>
      <c r="D7" s="38" t="s">
        <v>38</v>
      </c>
      <c r="E7" s="38" t="s">
        <v>38</v>
      </c>
      <c r="F7" s="39"/>
    </row>
    <row r="8" spans="1:6">
      <c r="A8" s="41">
        <v>0</v>
      </c>
      <c r="B8" s="39">
        <v>2457</v>
      </c>
      <c r="C8" s="39">
        <v>1536</v>
      </c>
      <c r="D8" s="39">
        <v>1221</v>
      </c>
      <c r="E8" s="39">
        <v>768</v>
      </c>
      <c r="F8" s="39"/>
    </row>
    <row r="9" spans="1:6">
      <c r="A9" s="41">
        <v>1</v>
      </c>
      <c r="B9" s="39">
        <v>2610</v>
      </c>
      <c r="C9" s="39">
        <v>1689</v>
      </c>
      <c r="D9" s="39">
        <v>1258</v>
      </c>
      <c r="E9" s="39">
        <v>839</v>
      </c>
      <c r="F9" s="39"/>
    </row>
    <row r="10" spans="1:6">
      <c r="A10" s="41">
        <v>2</v>
      </c>
      <c r="B10" s="39">
        <v>2760</v>
      </c>
      <c r="C10" s="39">
        <v>1842</v>
      </c>
      <c r="D10" s="39">
        <v>1295</v>
      </c>
      <c r="E10" s="39">
        <v>921</v>
      </c>
      <c r="F10" s="39"/>
    </row>
    <row r="11" spans="1:6">
      <c r="A11" s="41">
        <v>3</v>
      </c>
      <c r="B11" s="39">
        <v>2912</v>
      </c>
      <c r="C11" s="39">
        <v>1994</v>
      </c>
      <c r="D11" s="39">
        <v>1334</v>
      </c>
      <c r="E11" s="39">
        <v>997</v>
      </c>
      <c r="F11" s="39"/>
    </row>
    <row r="12" spans="1:6">
      <c r="A12" s="41">
        <v>4</v>
      </c>
      <c r="B12" s="39">
        <v>3068</v>
      </c>
      <c r="C12" s="39">
        <v>2147</v>
      </c>
      <c r="D12" s="39">
        <v>1374</v>
      </c>
      <c r="E12" s="39">
        <v>1073</v>
      </c>
      <c r="F12" s="39"/>
    </row>
    <row r="13" spans="1:6">
      <c r="A13" s="41">
        <v>5</v>
      </c>
      <c r="B13" s="39">
        <v>3317</v>
      </c>
      <c r="C13" s="39">
        <v>2300</v>
      </c>
      <c r="D13" s="39">
        <v>1414</v>
      </c>
      <c r="E13" s="39">
        <v>1150</v>
      </c>
      <c r="F13" s="39"/>
    </row>
    <row r="14" spans="1:6">
      <c r="A14" s="41">
        <v>6</v>
      </c>
      <c r="B14" s="39">
        <v>3378</v>
      </c>
      <c r="C14" s="39">
        <v>2457</v>
      </c>
      <c r="D14" s="39">
        <v>1456</v>
      </c>
      <c r="E14" s="39">
        <v>1226</v>
      </c>
      <c r="F14" s="39"/>
    </row>
    <row r="15" spans="1:6">
      <c r="A15" s="41">
        <v>7</v>
      </c>
      <c r="B15" s="39">
        <v>3531</v>
      </c>
      <c r="C15" s="39">
        <v>2610</v>
      </c>
      <c r="D15" s="39">
        <v>1499</v>
      </c>
      <c r="E15" s="39">
        <v>1302</v>
      </c>
      <c r="F15" s="39"/>
    </row>
    <row r="16" spans="1:6">
      <c r="A16" s="41">
        <v>8</v>
      </c>
      <c r="B16" s="39">
        <v>3683</v>
      </c>
      <c r="C16" s="39">
        <v>2763</v>
      </c>
      <c r="D16" s="39">
        <v>1544</v>
      </c>
      <c r="E16" s="39">
        <v>1379</v>
      </c>
      <c r="F16" s="39"/>
    </row>
    <row r="17" spans="1:6" ht="18.95" customHeight="1">
      <c r="A17" s="41">
        <v>9</v>
      </c>
      <c r="B17" s="39">
        <v>3836</v>
      </c>
      <c r="C17" s="39">
        <v>2915</v>
      </c>
      <c r="D17" s="39">
        <v>1589</v>
      </c>
      <c r="E17" s="39">
        <v>1455</v>
      </c>
      <c r="F17" s="42"/>
    </row>
    <row r="18" spans="1:6">
      <c r="A18" s="41">
        <v>10</v>
      </c>
      <c r="B18" s="39">
        <v>3984</v>
      </c>
      <c r="C18" s="39">
        <v>3015</v>
      </c>
      <c r="D18" s="39">
        <v>1636</v>
      </c>
      <c r="E18" s="39">
        <v>1536</v>
      </c>
      <c r="F18" s="39"/>
    </row>
    <row r="19" spans="1:6" s="43" customFormat="1" ht="48.95" customHeight="1">
      <c r="A19" s="34" t="s">
        <v>39</v>
      </c>
      <c r="B19" s="33"/>
    </row>
    <row r="20" spans="1:6" ht="31.5">
      <c r="A20" s="39"/>
      <c r="B20" s="36" t="s">
        <v>31</v>
      </c>
      <c r="C20" s="36" t="s">
        <v>32</v>
      </c>
      <c r="D20" s="36" t="s">
        <v>33</v>
      </c>
      <c r="E20" s="36" t="s">
        <v>34</v>
      </c>
      <c r="F20" s="36" t="s">
        <v>35</v>
      </c>
    </row>
    <row r="21" spans="1:6">
      <c r="A21" s="39"/>
      <c r="B21" s="38" t="s">
        <v>36</v>
      </c>
      <c r="C21" s="38" t="s">
        <v>36</v>
      </c>
      <c r="D21" s="38" t="s">
        <v>36</v>
      </c>
      <c r="E21" s="38" t="s">
        <v>36</v>
      </c>
      <c r="F21" s="38" t="s">
        <v>40</v>
      </c>
    </row>
    <row r="22" spans="1:6">
      <c r="A22" s="39"/>
      <c r="B22" s="39">
        <v>2610</v>
      </c>
      <c r="C22" s="39">
        <v>2300</v>
      </c>
      <c r="D22" s="39">
        <v>2106</v>
      </c>
      <c r="E22" s="39">
        <v>2106</v>
      </c>
      <c r="F22" s="39">
        <v>1862</v>
      </c>
    </row>
    <row r="23" spans="1:6" ht="5.0999999999999996" customHeight="1">
      <c r="A23" s="39"/>
      <c r="B23" s="39"/>
      <c r="C23" s="39"/>
      <c r="D23" s="39"/>
      <c r="E23" s="39"/>
      <c r="F23" s="39"/>
    </row>
    <row r="24" spans="1:6" ht="33.75">
      <c r="A24" s="40" t="s">
        <v>37</v>
      </c>
      <c r="B24" s="38" t="s">
        <v>38</v>
      </c>
      <c r="C24" s="38" t="s">
        <v>38</v>
      </c>
      <c r="D24" s="38" t="s">
        <v>38</v>
      </c>
      <c r="E24" s="38" t="s">
        <v>38</v>
      </c>
      <c r="F24" s="39"/>
    </row>
    <row r="25" spans="1:6">
      <c r="A25" s="41">
        <v>0</v>
      </c>
      <c r="B25" s="39">
        <v>1150</v>
      </c>
      <c r="C25" s="39">
        <v>768</v>
      </c>
      <c r="D25" s="39">
        <v>768</v>
      </c>
      <c r="E25" s="39">
        <v>768</v>
      </c>
      <c r="F25" s="39"/>
    </row>
    <row r="26" spans="1:6">
      <c r="A26" s="41">
        <v>1</v>
      </c>
      <c r="B26" s="39">
        <v>1226</v>
      </c>
      <c r="C26" s="39">
        <v>839</v>
      </c>
      <c r="D26" s="39">
        <v>839</v>
      </c>
      <c r="E26" s="39">
        <v>839</v>
      </c>
      <c r="F26" s="39"/>
    </row>
    <row r="27" spans="1:6">
      <c r="A27" s="41">
        <v>2</v>
      </c>
      <c r="B27" s="39">
        <v>1302</v>
      </c>
      <c r="C27" s="39">
        <v>921</v>
      </c>
      <c r="D27" s="39">
        <v>921</v>
      </c>
      <c r="E27" s="39">
        <v>921</v>
      </c>
      <c r="F27" s="39"/>
    </row>
    <row r="28" spans="1:6">
      <c r="A28" s="41">
        <v>3</v>
      </c>
      <c r="B28" s="39">
        <v>1379</v>
      </c>
      <c r="C28" s="39">
        <v>997</v>
      </c>
      <c r="D28" s="39">
        <v>997</v>
      </c>
      <c r="E28" s="39">
        <v>997</v>
      </c>
      <c r="F28" s="39"/>
    </row>
    <row r="29" spans="1:6">
      <c r="A29" s="41">
        <v>4</v>
      </c>
      <c r="B29" s="39">
        <v>1455</v>
      </c>
      <c r="C29" s="39">
        <v>1073</v>
      </c>
      <c r="D29" s="39">
        <v>1073</v>
      </c>
      <c r="E29" s="39">
        <v>1073</v>
      </c>
      <c r="F29" s="39"/>
    </row>
    <row r="30" spans="1:6">
      <c r="A30" s="41">
        <v>5</v>
      </c>
      <c r="B30" s="39">
        <v>1536</v>
      </c>
      <c r="C30" s="39">
        <v>1150</v>
      </c>
      <c r="D30" s="39">
        <v>1150</v>
      </c>
      <c r="E30" s="39">
        <v>1150</v>
      </c>
      <c r="F30" s="39"/>
    </row>
    <row r="31" spans="1:6">
      <c r="A31" s="41">
        <v>6</v>
      </c>
      <c r="B31" s="39">
        <v>1607</v>
      </c>
      <c r="C31" s="39">
        <v>1226</v>
      </c>
      <c r="D31" s="39">
        <v>1226</v>
      </c>
      <c r="E31" s="39">
        <v>1226</v>
      </c>
      <c r="F31" s="39"/>
    </row>
    <row r="32" spans="1:6">
      <c r="A32" s="41">
        <v>7</v>
      </c>
      <c r="B32" s="39">
        <v>1689</v>
      </c>
      <c r="C32" s="39">
        <v>1302</v>
      </c>
      <c r="D32" s="39">
        <v>1302</v>
      </c>
      <c r="E32" s="39">
        <v>1302</v>
      </c>
      <c r="F32" s="39"/>
    </row>
    <row r="33" spans="1:6">
      <c r="A33" s="41">
        <v>8</v>
      </c>
      <c r="B33" s="39">
        <v>1760</v>
      </c>
      <c r="C33" s="39">
        <v>1379</v>
      </c>
      <c r="D33" s="39">
        <v>1379</v>
      </c>
      <c r="E33" s="39">
        <v>1379</v>
      </c>
      <c r="F33" s="39"/>
    </row>
    <row r="34" spans="1:6">
      <c r="A34" s="41">
        <v>9</v>
      </c>
      <c r="B34" s="39">
        <v>1842</v>
      </c>
      <c r="C34" s="39">
        <v>1455</v>
      </c>
      <c r="D34" s="39">
        <v>1455</v>
      </c>
      <c r="E34" s="39">
        <v>1455</v>
      </c>
      <c r="F34" s="39"/>
    </row>
    <row r="35" spans="1:6">
      <c r="A35" s="41">
        <v>10</v>
      </c>
      <c r="B35" s="39">
        <v>1913</v>
      </c>
      <c r="C35" s="39">
        <v>1536</v>
      </c>
      <c r="D35" s="39">
        <v>1536</v>
      </c>
      <c r="E35" s="39">
        <v>1536</v>
      </c>
      <c r="F35" s="39"/>
    </row>
  </sheetData>
  <pageMargins left="0.7" right="0.7" top="0.375" bottom="0.45438957475994513" header="0.3" footer="0.3"/>
  <pageSetup orientation="portrait" copies="3" r:id="rId1"/>
  <headerFooter>
    <oddFooter>&amp;R&amp;"Calibri,Italic"&amp;9&amp;KFF0000Updated 13 May 2022 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31A-ADD8-7A47-A0AB-A59A5BF07D3B}">
  <dimension ref="A1:G25"/>
  <sheetViews>
    <sheetView view="pageLayout" zoomScale="260" zoomScaleNormal="140" zoomScalePageLayoutView="260" workbookViewId="0">
      <selection activeCell="C10" sqref="C10"/>
    </sheetView>
  </sheetViews>
  <sheetFormatPr defaultColWidth="8.85546875" defaultRowHeight="15.75"/>
  <cols>
    <col min="1" max="1" width="6.42578125" style="1" customWidth="1"/>
    <col min="2" max="2" width="11.42578125" style="1" customWidth="1"/>
    <col min="3" max="3" width="15.42578125" style="1" customWidth="1"/>
    <col min="4" max="4" width="12.42578125" style="1" customWidth="1"/>
    <col min="5" max="5" width="15.42578125" style="1" customWidth="1"/>
    <col min="6" max="6" width="13" style="1" customWidth="1"/>
    <col min="7" max="7" width="12.42578125" style="9" customWidth="1"/>
    <col min="8" max="16384" width="8.85546875" style="1"/>
  </cols>
  <sheetData>
    <row r="1" spans="1:7" s="2" customFormat="1" ht="27.2" customHeight="1">
      <c r="A1" s="6" t="s">
        <v>0</v>
      </c>
      <c r="B1" s="6" t="s">
        <v>13</v>
      </c>
      <c r="C1" s="6" t="s">
        <v>8</v>
      </c>
      <c r="D1" s="6" t="s">
        <v>11</v>
      </c>
      <c r="E1" s="6" t="s">
        <v>9</v>
      </c>
      <c r="F1" s="6" t="s">
        <v>12</v>
      </c>
      <c r="G1" s="6" t="s">
        <v>9</v>
      </c>
    </row>
    <row r="2" spans="1:7" ht="27.2" customHeight="1">
      <c r="A2" s="9"/>
      <c r="B2" s="7"/>
      <c r="C2" s="7"/>
      <c r="D2" s="7"/>
      <c r="E2" s="7"/>
      <c r="F2" s="10"/>
      <c r="G2" s="6"/>
    </row>
    <row r="3" spans="1:7" ht="27.2" customHeight="1">
      <c r="A3" s="9">
        <v>0</v>
      </c>
      <c r="B3" s="11">
        <v>38000</v>
      </c>
      <c r="C3" s="17">
        <v>40000</v>
      </c>
      <c r="D3" s="11">
        <v>41605</v>
      </c>
      <c r="E3" s="17">
        <v>43605</v>
      </c>
      <c r="F3" s="12">
        <v>44309</v>
      </c>
      <c r="G3" s="20">
        <v>46309</v>
      </c>
    </row>
    <row r="4" spans="1:7" ht="27.2" customHeight="1">
      <c r="A4" s="9">
        <v>1</v>
      </c>
      <c r="B4" s="11">
        <v>38645</v>
      </c>
      <c r="C4" s="17">
        <v>40645</v>
      </c>
      <c r="D4" s="11">
        <v>42005</v>
      </c>
      <c r="E4" s="18">
        <f>E3*0.013+E3</f>
        <v>44171.864999999998</v>
      </c>
      <c r="F4" s="12">
        <v>44809</v>
      </c>
      <c r="G4" s="21">
        <f>G3*0.013+G3</f>
        <v>46911.017</v>
      </c>
    </row>
    <row r="5" spans="1:7" ht="27.2" customHeight="1">
      <c r="A5" s="9">
        <v>2</v>
      </c>
      <c r="B5" s="11">
        <v>38845</v>
      </c>
      <c r="C5" s="18">
        <f>C4*0.013+C4</f>
        <v>41173.385000000002</v>
      </c>
      <c r="D5" s="11">
        <v>42405</v>
      </c>
      <c r="E5" s="18">
        <f t="shared" ref="E5:E8" si="0">E4*0.013+E4</f>
        <v>44746.099244999998</v>
      </c>
      <c r="F5" s="12">
        <v>45309</v>
      </c>
      <c r="G5" s="21">
        <f t="shared" ref="G5:G14" si="1">G4*0.013+G4</f>
        <v>47520.860221000003</v>
      </c>
    </row>
    <row r="6" spans="1:7" ht="27.2" customHeight="1">
      <c r="A6" s="9">
        <v>3</v>
      </c>
      <c r="B6" s="11">
        <v>39045</v>
      </c>
      <c r="C6" s="18">
        <f t="shared" ref="C6:C8" si="2">C5*0.013+C5</f>
        <v>41708.639005000005</v>
      </c>
      <c r="D6" s="11">
        <v>42805</v>
      </c>
      <c r="E6" s="18">
        <f t="shared" si="0"/>
        <v>45327.798535185</v>
      </c>
      <c r="F6" s="12">
        <v>45809</v>
      </c>
      <c r="G6" s="21">
        <f t="shared" si="1"/>
        <v>48138.631403873005</v>
      </c>
    </row>
    <row r="7" spans="1:7" ht="27.2" customHeight="1">
      <c r="A7" s="9">
        <v>4</v>
      </c>
      <c r="B7" s="11">
        <v>39245</v>
      </c>
      <c r="C7" s="18">
        <f t="shared" si="2"/>
        <v>42250.851312065002</v>
      </c>
      <c r="D7" s="11">
        <v>43205</v>
      </c>
      <c r="E7" s="18">
        <f t="shared" si="0"/>
        <v>45917.059916142403</v>
      </c>
      <c r="F7" s="12">
        <v>46309</v>
      </c>
      <c r="G7" s="21">
        <f t="shared" si="1"/>
        <v>48764.433612123357</v>
      </c>
    </row>
    <row r="8" spans="1:7" ht="27.2" customHeight="1">
      <c r="A8" s="9">
        <v>5</v>
      </c>
      <c r="B8" s="11">
        <v>39445</v>
      </c>
      <c r="C8" s="18">
        <f t="shared" si="2"/>
        <v>42800.112379121849</v>
      </c>
      <c r="D8" s="11">
        <v>43605</v>
      </c>
      <c r="E8" s="18">
        <f t="shared" si="0"/>
        <v>46513.981695052258</v>
      </c>
      <c r="F8" s="12">
        <v>46809</v>
      </c>
      <c r="G8" s="21">
        <f t="shared" si="1"/>
        <v>49398.371249080963</v>
      </c>
    </row>
    <row r="9" spans="1:7" ht="27.2" customHeight="1">
      <c r="A9" s="9">
        <v>6</v>
      </c>
      <c r="B9" s="11">
        <v>41370</v>
      </c>
      <c r="C9" s="17">
        <v>43370</v>
      </c>
      <c r="D9" s="11">
        <v>45365</v>
      </c>
      <c r="E9" s="17">
        <v>47365</v>
      </c>
      <c r="F9" s="12">
        <v>47309</v>
      </c>
      <c r="G9" s="21">
        <f t="shared" si="1"/>
        <v>50040.550075319014</v>
      </c>
    </row>
    <row r="10" spans="1:7" ht="27.2" customHeight="1">
      <c r="A10" s="9">
        <v>7</v>
      </c>
      <c r="B10" s="11">
        <v>41570</v>
      </c>
      <c r="C10" s="18">
        <f>C9*0.013+C9</f>
        <v>43933.81</v>
      </c>
      <c r="D10" s="11">
        <v>45765</v>
      </c>
      <c r="E10" s="18">
        <f>E9*0.013+E9</f>
        <v>47980.745000000003</v>
      </c>
      <c r="F10" s="12">
        <v>47809</v>
      </c>
      <c r="G10" s="21">
        <f t="shared" si="1"/>
        <v>50691.077226298163</v>
      </c>
    </row>
    <row r="11" spans="1:7" ht="27.2" customHeight="1">
      <c r="A11" s="9">
        <v>8</v>
      </c>
      <c r="B11" s="11">
        <v>41770</v>
      </c>
      <c r="C11" s="18">
        <f t="shared" ref="C11:C13" si="3">C10*0.013+C10</f>
        <v>44504.949529999998</v>
      </c>
      <c r="D11" s="11">
        <v>46165</v>
      </c>
      <c r="E11" s="18">
        <f t="shared" ref="E11:E13" si="4">E10*0.013+E10</f>
        <v>48604.494685000005</v>
      </c>
      <c r="F11" s="12">
        <v>48309</v>
      </c>
      <c r="G11" s="21">
        <f t="shared" si="1"/>
        <v>51350.06123024004</v>
      </c>
    </row>
    <row r="12" spans="1:7" ht="27.2" customHeight="1">
      <c r="A12" s="9">
        <v>9</v>
      </c>
      <c r="B12" s="11">
        <v>41970</v>
      </c>
      <c r="C12" s="18">
        <f t="shared" si="3"/>
        <v>45083.513873889999</v>
      </c>
      <c r="D12" s="11">
        <v>46565</v>
      </c>
      <c r="E12" s="18">
        <f t="shared" si="4"/>
        <v>49236.353115905004</v>
      </c>
      <c r="F12" s="12">
        <v>48809</v>
      </c>
      <c r="G12" s="21">
        <f t="shared" si="1"/>
        <v>52017.612026233161</v>
      </c>
    </row>
    <row r="13" spans="1:7" ht="27.2" customHeight="1">
      <c r="A13" s="9">
        <v>10</v>
      </c>
      <c r="B13" s="11">
        <v>42170</v>
      </c>
      <c r="C13" s="18">
        <f t="shared" si="3"/>
        <v>45669.59955425057</v>
      </c>
      <c r="D13" s="11">
        <v>46965</v>
      </c>
      <c r="E13" s="18">
        <f t="shared" si="4"/>
        <v>49876.42570641177</v>
      </c>
      <c r="F13" s="12">
        <v>49309</v>
      </c>
      <c r="G13" s="21">
        <f t="shared" si="1"/>
        <v>52693.840982574191</v>
      </c>
    </row>
    <row r="14" spans="1:7" ht="27.2" customHeight="1">
      <c r="A14" s="9">
        <v>11</v>
      </c>
      <c r="B14" s="11">
        <v>44900</v>
      </c>
      <c r="C14" s="17">
        <v>46900</v>
      </c>
      <c r="D14" s="11">
        <v>49380</v>
      </c>
      <c r="E14" s="17">
        <v>51380</v>
      </c>
      <c r="F14" s="12">
        <v>49809</v>
      </c>
      <c r="G14" s="21">
        <f t="shared" si="1"/>
        <v>53378.860915347657</v>
      </c>
    </row>
    <row r="15" spans="1:7" ht="27.2" customHeight="1">
      <c r="A15" s="9">
        <v>12</v>
      </c>
      <c r="B15" s="11">
        <v>45100</v>
      </c>
      <c r="C15" s="18">
        <f>C14+200</f>
        <v>47100</v>
      </c>
      <c r="D15" s="11">
        <v>49780</v>
      </c>
      <c r="E15" s="18">
        <f>E14+400</f>
        <v>51780</v>
      </c>
      <c r="F15" s="12">
        <v>50309</v>
      </c>
      <c r="G15" s="21">
        <f>G14+500</f>
        <v>53878.860915347657</v>
      </c>
    </row>
    <row r="16" spans="1:7" ht="27.2" customHeight="1">
      <c r="A16" s="9">
        <v>13</v>
      </c>
      <c r="B16" s="11">
        <v>45300</v>
      </c>
      <c r="C16" s="18">
        <f>C15+200</f>
        <v>47300</v>
      </c>
      <c r="D16" s="11">
        <v>50180</v>
      </c>
      <c r="E16" s="18">
        <f t="shared" ref="E16:E23" si="5">E15+400</f>
        <v>52180</v>
      </c>
      <c r="F16" s="12">
        <v>50809</v>
      </c>
      <c r="G16" s="21">
        <f>G15+500</f>
        <v>54378.860915347657</v>
      </c>
    </row>
    <row r="17" spans="1:7" ht="27.2" customHeight="1">
      <c r="A17" s="9">
        <v>14</v>
      </c>
      <c r="B17" s="11">
        <v>45500</v>
      </c>
      <c r="C17" s="18">
        <f t="shared" ref="C17:C23" si="6">C16+200</f>
        <v>47500</v>
      </c>
      <c r="D17" s="11">
        <v>50580</v>
      </c>
      <c r="E17" s="18">
        <f t="shared" si="5"/>
        <v>52580</v>
      </c>
      <c r="F17" s="12">
        <v>51309</v>
      </c>
      <c r="G17" s="21">
        <f t="shared" ref="G17:G23" si="7">G16+500</f>
        <v>54878.860915347657</v>
      </c>
    </row>
    <row r="18" spans="1:7" ht="27.2" customHeight="1">
      <c r="A18" s="9">
        <v>15</v>
      </c>
      <c r="B18" s="11">
        <v>45700</v>
      </c>
      <c r="C18" s="18">
        <f t="shared" si="6"/>
        <v>47700</v>
      </c>
      <c r="D18" s="11">
        <v>50980</v>
      </c>
      <c r="E18" s="18">
        <f t="shared" si="5"/>
        <v>52980</v>
      </c>
      <c r="F18" s="12">
        <v>51809</v>
      </c>
      <c r="G18" s="21">
        <f t="shared" si="7"/>
        <v>55378.860915347657</v>
      </c>
    </row>
    <row r="19" spans="1:7" ht="27.2" customHeight="1">
      <c r="A19" s="9">
        <v>16</v>
      </c>
      <c r="B19" s="11">
        <v>45900</v>
      </c>
      <c r="C19" s="18">
        <f t="shared" si="6"/>
        <v>47900</v>
      </c>
      <c r="D19" s="11">
        <v>51380</v>
      </c>
      <c r="E19" s="18">
        <f t="shared" si="5"/>
        <v>53380</v>
      </c>
      <c r="F19" s="12">
        <v>52309</v>
      </c>
      <c r="G19" s="21">
        <f t="shared" si="7"/>
        <v>55878.860915347657</v>
      </c>
    </row>
    <row r="20" spans="1:7" ht="27.2" customHeight="1">
      <c r="A20" s="9">
        <v>17</v>
      </c>
      <c r="B20" s="11">
        <v>46100</v>
      </c>
      <c r="C20" s="18">
        <f t="shared" si="6"/>
        <v>48100</v>
      </c>
      <c r="D20" s="11">
        <v>51780</v>
      </c>
      <c r="E20" s="18">
        <f t="shared" si="5"/>
        <v>53780</v>
      </c>
      <c r="F20" s="12">
        <v>52809</v>
      </c>
      <c r="G20" s="21">
        <f t="shared" si="7"/>
        <v>56378.860915347657</v>
      </c>
    </row>
    <row r="21" spans="1:7" ht="27.2" customHeight="1">
      <c r="A21" s="9">
        <v>18</v>
      </c>
      <c r="B21" s="11">
        <v>46300</v>
      </c>
      <c r="C21" s="18">
        <f t="shared" si="6"/>
        <v>48300</v>
      </c>
      <c r="D21" s="11">
        <v>52180</v>
      </c>
      <c r="E21" s="18">
        <f t="shared" si="5"/>
        <v>54180</v>
      </c>
      <c r="F21" s="12">
        <v>53309</v>
      </c>
      <c r="G21" s="21">
        <f t="shared" si="7"/>
        <v>56878.860915347657</v>
      </c>
    </row>
    <row r="22" spans="1:7" ht="27.2" customHeight="1">
      <c r="A22" s="9">
        <v>19</v>
      </c>
      <c r="B22" s="11">
        <v>46500</v>
      </c>
      <c r="C22" s="18">
        <f t="shared" si="6"/>
        <v>48500</v>
      </c>
      <c r="D22" s="11">
        <v>52580</v>
      </c>
      <c r="E22" s="18">
        <f t="shared" si="5"/>
        <v>54580</v>
      </c>
      <c r="F22" s="12">
        <v>53809</v>
      </c>
      <c r="G22" s="21">
        <f t="shared" si="7"/>
        <v>57378.860915347657</v>
      </c>
    </row>
    <row r="23" spans="1:7" ht="27.2" customHeight="1">
      <c r="A23" s="9">
        <v>20</v>
      </c>
      <c r="B23" s="11">
        <v>46700</v>
      </c>
      <c r="C23" s="18">
        <f t="shared" si="6"/>
        <v>48700</v>
      </c>
      <c r="D23" s="11">
        <v>52980</v>
      </c>
      <c r="E23" s="18">
        <f t="shared" si="5"/>
        <v>54980</v>
      </c>
      <c r="F23" s="12">
        <v>54309</v>
      </c>
      <c r="G23" s="21">
        <f t="shared" si="7"/>
        <v>57878.860915347657</v>
      </c>
    </row>
    <row r="24" spans="1:7" ht="78.95" customHeight="1">
      <c r="A24" s="46"/>
      <c r="B24" s="46"/>
      <c r="C24" s="19" t="s">
        <v>10</v>
      </c>
      <c r="D24" s="46"/>
      <c r="E24" s="19" t="s">
        <v>27</v>
      </c>
      <c r="F24" s="46"/>
      <c r="G24" s="19" t="s">
        <v>50</v>
      </c>
    </row>
    <row r="25" spans="1:7" ht="24.95" customHeight="1">
      <c r="A25" s="46"/>
      <c r="B25" s="46"/>
      <c r="C25" s="46"/>
      <c r="D25" s="46"/>
      <c r="E25" s="46"/>
      <c r="F25" s="46"/>
    </row>
  </sheetData>
  <printOptions gridLines="1"/>
  <pageMargins left="0.25" right="0.25" top="0.95238095238095233" bottom="0.47453703703703703" header="0.3" footer="0.3"/>
  <pageSetup orientation="portrait" copies="3" r:id="rId1"/>
  <headerFooter>
    <oddHeader>&amp;C&amp;"Calibri (Body),Bold"&amp;14Lake County Teacher Salary Schedule
FY 23 Projections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75E0-5C68-684C-BF40-6B7A8C02AE3B}">
  <dimension ref="A1:Q25"/>
  <sheetViews>
    <sheetView view="pageLayout" zoomScale="125" zoomScaleNormal="140" zoomScalePageLayoutView="125" workbookViewId="0">
      <selection activeCell="F2" sqref="F2"/>
    </sheetView>
  </sheetViews>
  <sheetFormatPr defaultColWidth="8.85546875" defaultRowHeight="15.75"/>
  <cols>
    <col min="1" max="1" width="6.42578125" style="1" customWidth="1"/>
    <col min="2" max="2" width="9.140625" style="1" customWidth="1"/>
    <col min="3" max="6" width="11.140625" style="1" customWidth="1"/>
    <col min="7" max="7" width="11.140625" style="45" customWidth="1"/>
    <col min="8" max="8" width="11.42578125" style="45" customWidth="1"/>
    <col min="9" max="9" width="11.140625" style="45" customWidth="1"/>
    <col min="10" max="12" width="11.140625" style="9" customWidth="1"/>
    <col min="13" max="15" width="11.140625" style="1" customWidth="1"/>
    <col min="16" max="16" width="11.85546875" style="1" customWidth="1"/>
    <col min="17" max="17" width="11.140625" style="1" customWidth="1"/>
    <col min="18" max="18" width="13.42578125" style="1" customWidth="1"/>
    <col min="19" max="16384" width="8.85546875" style="1"/>
  </cols>
  <sheetData>
    <row r="1" spans="1:17" s="76" customFormat="1" ht="63.95" customHeight="1">
      <c r="A1" s="75" t="s">
        <v>0</v>
      </c>
      <c r="B1" s="77" t="s">
        <v>45</v>
      </c>
      <c r="C1" s="77" t="s">
        <v>44</v>
      </c>
      <c r="D1" s="78" t="s">
        <v>59</v>
      </c>
      <c r="E1" s="79" t="s">
        <v>1</v>
      </c>
      <c r="F1" s="78" t="s">
        <v>41</v>
      </c>
      <c r="G1" s="79" t="s">
        <v>4</v>
      </c>
      <c r="H1" s="79" t="s">
        <v>3</v>
      </c>
      <c r="I1" s="79" t="s">
        <v>58</v>
      </c>
      <c r="J1" s="77" t="s">
        <v>43</v>
      </c>
      <c r="K1" s="80" t="s">
        <v>60</v>
      </c>
      <c r="L1" s="81" t="s">
        <v>1</v>
      </c>
      <c r="M1" s="80" t="s">
        <v>42</v>
      </c>
      <c r="N1" s="81" t="s">
        <v>1</v>
      </c>
      <c r="O1" s="81" t="s">
        <v>4</v>
      </c>
      <c r="P1" s="81" t="s">
        <v>3</v>
      </c>
      <c r="Q1" s="81" t="s">
        <v>58</v>
      </c>
    </row>
    <row r="2" spans="1:17" ht="27.2" customHeight="1">
      <c r="A2" s="85" t="s">
        <v>62</v>
      </c>
      <c r="B2" s="50"/>
      <c r="C2" s="50"/>
      <c r="D2" s="50"/>
      <c r="E2" s="51">
        <v>4000</v>
      </c>
      <c r="F2" s="50"/>
      <c r="G2" s="51">
        <v>6000</v>
      </c>
      <c r="H2" s="51">
        <v>8000</v>
      </c>
      <c r="I2" s="51">
        <v>10000</v>
      </c>
      <c r="J2" s="52"/>
      <c r="K2" s="52"/>
      <c r="L2" s="51">
        <v>4000</v>
      </c>
      <c r="M2" s="53"/>
      <c r="N2" s="51">
        <v>4000</v>
      </c>
      <c r="O2" s="51">
        <v>6000</v>
      </c>
      <c r="P2" s="51">
        <v>8000</v>
      </c>
      <c r="Q2" s="51">
        <v>10000</v>
      </c>
    </row>
    <row r="3" spans="1:17" ht="27.2" customHeight="1">
      <c r="A3" s="49">
        <v>0</v>
      </c>
      <c r="B3" s="83">
        <v>40000</v>
      </c>
      <c r="C3" s="83">
        <v>43605</v>
      </c>
      <c r="D3" s="54">
        <f>(C3/200)*220</f>
        <v>47965.5</v>
      </c>
      <c r="E3" s="54">
        <f>D3+4000</f>
        <v>51965.5</v>
      </c>
      <c r="F3" s="54">
        <f>(C3/200)*240</f>
        <v>52326</v>
      </c>
      <c r="G3" s="55">
        <f t="shared" ref="G3:G23" si="0">F3+6000</f>
        <v>58326</v>
      </c>
      <c r="H3" s="55">
        <f t="shared" ref="H3:H23" si="1">F3+8000</f>
        <v>60326</v>
      </c>
      <c r="I3" s="55">
        <f t="shared" ref="I3:I23" si="2">F3+10000</f>
        <v>62326</v>
      </c>
      <c r="J3" s="49">
        <v>46309</v>
      </c>
      <c r="K3" s="51">
        <f>(J3/200)*220</f>
        <v>50939.899999999994</v>
      </c>
      <c r="L3" s="51">
        <f>K3+4000</f>
        <v>54939.899999999994</v>
      </c>
      <c r="M3" s="51">
        <f>(J3/200)*240</f>
        <v>55570.799999999996</v>
      </c>
      <c r="N3" s="51">
        <f>M3+4000</f>
        <v>59570.799999999996</v>
      </c>
      <c r="O3" s="51">
        <f>M3+6000</f>
        <v>61570.799999999996</v>
      </c>
      <c r="P3" s="51">
        <f>M3+8000</f>
        <v>63570.799999999996</v>
      </c>
      <c r="Q3" s="51">
        <f>M3+10000</f>
        <v>65570.799999999988</v>
      </c>
    </row>
    <row r="4" spans="1:17" ht="27.2" customHeight="1">
      <c r="A4" s="49">
        <v>1</v>
      </c>
      <c r="B4" s="83">
        <v>40645</v>
      </c>
      <c r="C4" s="82">
        <f>C3*0.013+C3</f>
        <v>44171.864999999998</v>
      </c>
      <c r="D4" s="54">
        <f t="shared" ref="D4:D23" si="3">(C4/200)*220</f>
        <v>48589.051499999994</v>
      </c>
      <c r="E4" s="54">
        <f t="shared" ref="E4:E23" si="4">D4+4000</f>
        <v>52589.051499999994</v>
      </c>
      <c r="F4" s="54">
        <f t="shared" ref="F4:F23" si="5">(C4/200)*240</f>
        <v>53006.237999999998</v>
      </c>
      <c r="G4" s="55">
        <f t="shared" si="0"/>
        <v>59006.237999999998</v>
      </c>
      <c r="H4" s="55">
        <f t="shared" si="1"/>
        <v>61006.237999999998</v>
      </c>
      <c r="I4" s="55">
        <f t="shared" si="2"/>
        <v>63006.237999999998</v>
      </c>
      <c r="J4" s="51">
        <f>J3*0.013+J3</f>
        <v>46911.017</v>
      </c>
      <c r="K4" s="51">
        <f t="shared" ref="K4:K23" si="6">(J4/200)*220</f>
        <v>51602.118699999999</v>
      </c>
      <c r="L4" s="51">
        <f t="shared" ref="L4:L23" si="7">K4+4000</f>
        <v>55602.118699999999</v>
      </c>
      <c r="M4" s="51">
        <f t="shared" ref="M4:M23" si="8">(J4/200)*240</f>
        <v>56293.220399999998</v>
      </c>
      <c r="N4" s="51">
        <f t="shared" ref="N4:N23" si="9">M4+4000</f>
        <v>60293.220399999998</v>
      </c>
      <c r="O4" s="51">
        <f t="shared" ref="O4:O23" si="10">M4+6000</f>
        <v>62293.220399999998</v>
      </c>
      <c r="P4" s="51">
        <f t="shared" ref="P4:P23" si="11">M4+8000</f>
        <v>64293.220399999998</v>
      </c>
      <c r="Q4" s="51">
        <f t="shared" ref="Q4:Q23" si="12">M4+10000</f>
        <v>66293.220399999991</v>
      </c>
    </row>
    <row r="5" spans="1:17" ht="27.2" customHeight="1">
      <c r="A5" s="49">
        <v>2</v>
      </c>
      <c r="B5" s="82">
        <f>B4*0.013+B4</f>
        <v>41173.385000000002</v>
      </c>
      <c r="C5" s="82">
        <f t="shared" ref="C5:C8" si="13">C4*0.013+C4</f>
        <v>44746.099244999998</v>
      </c>
      <c r="D5" s="54">
        <f t="shared" si="3"/>
        <v>49220.709169499998</v>
      </c>
      <c r="E5" s="54">
        <f t="shared" si="4"/>
        <v>53220.709169499998</v>
      </c>
      <c r="F5" s="54">
        <f t="shared" si="5"/>
        <v>53695.319093999999</v>
      </c>
      <c r="G5" s="55">
        <f t="shared" si="0"/>
        <v>59695.319093999999</v>
      </c>
      <c r="H5" s="55">
        <f t="shared" si="1"/>
        <v>61695.319093999999</v>
      </c>
      <c r="I5" s="55">
        <f t="shared" si="2"/>
        <v>63695.319093999999</v>
      </c>
      <c r="J5" s="51">
        <f t="shared" ref="J5:J14" si="14">J4*0.013+J4</f>
        <v>47520.860221000003</v>
      </c>
      <c r="K5" s="51">
        <f t="shared" si="6"/>
        <v>52272.946243100007</v>
      </c>
      <c r="L5" s="51">
        <f t="shared" si="7"/>
        <v>56272.946243100007</v>
      </c>
      <c r="M5" s="51">
        <f t="shared" si="8"/>
        <v>57025.032265200003</v>
      </c>
      <c r="N5" s="51">
        <f t="shared" si="9"/>
        <v>61025.032265200003</v>
      </c>
      <c r="O5" s="51">
        <f t="shared" si="10"/>
        <v>63025.032265200003</v>
      </c>
      <c r="P5" s="51">
        <f t="shared" si="11"/>
        <v>65025.032265200003</v>
      </c>
      <c r="Q5" s="51">
        <f t="shared" si="12"/>
        <v>67025.032265200003</v>
      </c>
    </row>
    <row r="6" spans="1:17" ht="27.2" customHeight="1">
      <c r="A6" s="49">
        <v>3</v>
      </c>
      <c r="B6" s="82">
        <f t="shared" ref="B6:B8" si="15">B5*0.013+B5</f>
        <v>41708.639005000005</v>
      </c>
      <c r="C6" s="82">
        <f t="shared" si="13"/>
        <v>45327.798535185</v>
      </c>
      <c r="D6" s="54">
        <f t="shared" si="3"/>
        <v>49860.5783887035</v>
      </c>
      <c r="E6" s="54">
        <f t="shared" si="4"/>
        <v>53860.5783887035</v>
      </c>
      <c r="F6" s="54">
        <f t="shared" si="5"/>
        <v>54393.358242222006</v>
      </c>
      <c r="G6" s="55">
        <f t="shared" si="0"/>
        <v>60393.358242222006</v>
      </c>
      <c r="H6" s="55">
        <f t="shared" si="1"/>
        <v>62393.358242222006</v>
      </c>
      <c r="I6" s="55">
        <f t="shared" si="2"/>
        <v>64393.358242222006</v>
      </c>
      <c r="J6" s="51">
        <f t="shared" si="14"/>
        <v>48138.631403873005</v>
      </c>
      <c r="K6" s="51">
        <f t="shared" si="6"/>
        <v>52952.494544260306</v>
      </c>
      <c r="L6" s="51">
        <f t="shared" si="7"/>
        <v>56952.494544260306</v>
      </c>
      <c r="M6" s="51">
        <f t="shared" si="8"/>
        <v>57766.357684647606</v>
      </c>
      <c r="N6" s="51">
        <f t="shared" si="9"/>
        <v>61766.357684647606</v>
      </c>
      <c r="O6" s="51">
        <f t="shared" si="10"/>
        <v>63766.357684647606</v>
      </c>
      <c r="P6" s="51">
        <f t="shared" si="11"/>
        <v>65766.357684647606</v>
      </c>
      <c r="Q6" s="51">
        <f t="shared" si="12"/>
        <v>67766.357684647606</v>
      </c>
    </row>
    <row r="7" spans="1:17" ht="27.2" customHeight="1">
      <c r="A7" s="49">
        <v>4</v>
      </c>
      <c r="B7" s="82">
        <f t="shared" si="15"/>
        <v>42250.851312065002</v>
      </c>
      <c r="C7" s="82">
        <f t="shared" si="13"/>
        <v>45917.059916142403</v>
      </c>
      <c r="D7" s="54">
        <f t="shared" si="3"/>
        <v>50508.765907756642</v>
      </c>
      <c r="E7" s="54">
        <f t="shared" si="4"/>
        <v>54508.765907756642</v>
      </c>
      <c r="F7" s="54">
        <f t="shared" si="5"/>
        <v>55100.471899370881</v>
      </c>
      <c r="G7" s="55">
        <f t="shared" si="0"/>
        <v>61100.471899370881</v>
      </c>
      <c r="H7" s="55">
        <f t="shared" si="1"/>
        <v>63100.471899370881</v>
      </c>
      <c r="I7" s="55">
        <f t="shared" si="2"/>
        <v>65100.471899370881</v>
      </c>
      <c r="J7" s="51">
        <f t="shared" si="14"/>
        <v>48764.433612123357</v>
      </c>
      <c r="K7" s="51">
        <f t="shared" si="6"/>
        <v>53640.876973335689</v>
      </c>
      <c r="L7" s="51">
        <f t="shared" si="7"/>
        <v>57640.876973335689</v>
      </c>
      <c r="M7" s="51">
        <f t="shared" si="8"/>
        <v>58517.320334548029</v>
      </c>
      <c r="N7" s="51">
        <f t="shared" si="9"/>
        <v>62517.320334548029</v>
      </c>
      <c r="O7" s="51">
        <f t="shared" si="10"/>
        <v>64517.320334548029</v>
      </c>
      <c r="P7" s="51">
        <f t="shared" si="11"/>
        <v>66517.320334548029</v>
      </c>
      <c r="Q7" s="51">
        <f t="shared" si="12"/>
        <v>68517.320334548029</v>
      </c>
    </row>
    <row r="8" spans="1:17" ht="27.2" customHeight="1">
      <c r="A8" s="49">
        <v>5</v>
      </c>
      <c r="B8" s="82">
        <f t="shared" si="15"/>
        <v>42800.112379121849</v>
      </c>
      <c r="C8" s="82">
        <f t="shared" si="13"/>
        <v>46513.981695052258</v>
      </c>
      <c r="D8" s="54">
        <f t="shared" si="3"/>
        <v>51165.379864557486</v>
      </c>
      <c r="E8" s="54">
        <f t="shared" si="4"/>
        <v>55165.379864557486</v>
      </c>
      <c r="F8" s="54">
        <f t="shared" si="5"/>
        <v>55816.778034062707</v>
      </c>
      <c r="G8" s="55">
        <f t="shared" si="0"/>
        <v>61816.778034062707</v>
      </c>
      <c r="H8" s="55">
        <f t="shared" si="1"/>
        <v>63816.778034062707</v>
      </c>
      <c r="I8" s="55">
        <f t="shared" si="2"/>
        <v>65816.778034062707</v>
      </c>
      <c r="J8" s="51">
        <f t="shared" si="14"/>
        <v>49398.371249080963</v>
      </c>
      <c r="K8" s="51">
        <f t="shared" si="6"/>
        <v>54338.208373989059</v>
      </c>
      <c r="L8" s="51">
        <f t="shared" si="7"/>
        <v>58338.208373989059</v>
      </c>
      <c r="M8" s="51">
        <f t="shared" si="8"/>
        <v>59278.045498897154</v>
      </c>
      <c r="N8" s="51">
        <f t="shared" si="9"/>
        <v>63278.045498897154</v>
      </c>
      <c r="O8" s="51">
        <f t="shared" si="10"/>
        <v>65278.045498897154</v>
      </c>
      <c r="P8" s="51">
        <f t="shared" si="11"/>
        <v>67278.045498897147</v>
      </c>
      <c r="Q8" s="51">
        <f t="shared" si="12"/>
        <v>69278.045498897147</v>
      </c>
    </row>
    <row r="9" spans="1:17" ht="27.2" customHeight="1">
      <c r="A9" s="49">
        <v>6</v>
      </c>
      <c r="B9" s="83">
        <v>43370</v>
      </c>
      <c r="C9" s="83">
        <v>47365</v>
      </c>
      <c r="D9" s="54">
        <f t="shared" si="3"/>
        <v>52101.5</v>
      </c>
      <c r="E9" s="54">
        <f t="shared" si="4"/>
        <v>56101.5</v>
      </c>
      <c r="F9" s="54">
        <f t="shared" si="5"/>
        <v>56838</v>
      </c>
      <c r="G9" s="55">
        <f t="shared" si="0"/>
        <v>62838</v>
      </c>
      <c r="H9" s="55">
        <f t="shared" si="1"/>
        <v>64838</v>
      </c>
      <c r="I9" s="55">
        <f t="shared" si="2"/>
        <v>66838</v>
      </c>
      <c r="J9" s="51">
        <f t="shared" si="14"/>
        <v>50040.550075319014</v>
      </c>
      <c r="K9" s="51">
        <f t="shared" si="6"/>
        <v>55044.605082850918</v>
      </c>
      <c r="L9" s="51">
        <f t="shared" si="7"/>
        <v>59044.605082850918</v>
      </c>
      <c r="M9" s="51">
        <f t="shared" si="8"/>
        <v>60048.660090382822</v>
      </c>
      <c r="N9" s="51">
        <f t="shared" si="9"/>
        <v>64048.660090382822</v>
      </c>
      <c r="O9" s="51">
        <f t="shared" si="10"/>
        <v>66048.660090382822</v>
      </c>
      <c r="P9" s="51">
        <f t="shared" si="11"/>
        <v>68048.660090382822</v>
      </c>
      <c r="Q9" s="51">
        <f t="shared" si="12"/>
        <v>70048.660090382822</v>
      </c>
    </row>
    <row r="10" spans="1:17" ht="27.2" customHeight="1">
      <c r="A10" s="49">
        <v>7</v>
      </c>
      <c r="B10" s="82">
        <f>B9*0.013+B9</f>
        <v>43933.81</v>
      </c>
      <c r="C10" s="82">
        <f>C9*0.013+C9</f>
        <v>47980.745000000003</v>
      </c>
      <c r="D10" s="54">
        <f t="shared" si="3"/>
        <v>52778.819500000005</v>
      </c>
      <c r="E10" s="54">
        <f t="shared" si="4"/>
        <v>56778.819500000005</v>
      </c>
      <c r="F10" s="54">
        <f t="shared" si="5"/>
        <v>57576.894</v>
      </c>
      <c r="G10" s="55">
        <f t="shared" si="0"/>
        <v>63576.894</v>
      </c>
      <c r="H10" s="55">
        <f t="shared" si="1"/>
        <v>65576.894</v>
      </c>
      <c r="I10" s="55">
        <f t="shared" si="2"/>
        <v>67576.894</v>
      </c>
      <c r="J10" s="51">
        <f t="shared" si="14"/>
        <v>50691.077226298163</v>
      </c>
      <c r="K10" s="51">
        <f t="shared" si="6"/>
        <v>55760.184948927985</v>
      </c>
      <c r="L10" s="51">
        <f t="shared" si="7"/>
        <v>59760.184948927985</v>
      </c>
      <c r="M10" s="51">
        <f t="shared" si="8"/>
        <v>60829.2926715578</v>
      </c>
      <c r="N10" s="51">
        <f t="shared" si="9"/>
        <v>64829.2926715578</v>
      </c>
      <c r="O10" s="51">
        <f t="shared" si="10"/>
        <v>66829.292671557807</v>
      </c>
      <c r="P10" s="51">
        <f t="shared" si="11"/>
        <v>68829.292671557807</v>
      </c>
      <c r="Q10" s="51">
        <f t="shared" si="12"/>
        <v>70829.292671557807</v>
      </c>
    </row>
    <row r="11" spans="1:17" ht="27.2" customHeight="1">
      <c r="A11" s="49">
        <v>8</v>
      </c>
      <c r="B11" s="82">
        <f t="shared" ref="B11:B13" si="16">B10*0.013+B10</f>
        <v>44504.949529999998</v>
      </c>
      <c r="C11" s="82">
        <f t="shared" ref="C11:C13" si="17">C10*0.013+C10</f>
        <v>48604.494685000005</v>
      </c>
      <c r="D11" s="54">
        <f t="shared" si="3"/>
        <v>53464.944153500001</v>
      </c>
      <c r="E11" s="54">
        <f t="shared" si="4"/>
        <v>57464.944153500001</v>
      </c>
      <c r="F11" s="54">
        <f t="shared" si="5"/>
        <v>58325.393622000003</v>
      </c>
      <c r="G11" s="55">
        <f t="shared" si="0"/>
        <v>64325.393622000003</v>
      </c>
      <c r="H11" s="55">
        <f t="shared" si="1"/>
        <v>66325.393622000003</v>
      </c>
      <c r="I11" s="55">
        <f t="shared" si="2"/>
        <v>68325.393622000003</v>
      </c>
      <c r="J11" s="51">
        <f t="shared" si="14"/>
        <v>51350.06123024004</v>
      </c>
      <c r="K11" s="51">
        <f t="shared" si="6"/>
        <v>56485.06735326405</v>
      </c>
      <c r="L11" s="51">
        <f t="shared" si="7"/>
        <v>60485.06735326405</v>
      </c>
      <c r="M11" s="51">
        <f t="shared" si="8"/>
        <v>61620.073476288053</v>
      </c>
      <c r="N11" s="51">
        <f t="shared" si="9"/>
        <v>65620.07347628806</v>
      </c>
      <c r="O11" s="51">
        <f t="shared" si="10"/>
        <v>67620.07347628806</v>
      </c>
      <c r="P11" s="51">
        <f t="shared" si="11"/>
        <v>69620.07347628806</v>
      </c>
      <c r="Q11" s="51">
        <f t="shared" si="12"/>
        <v>71620.07347628806</v>
      </c>
    </row>
    <row r="12" spans="1:17" ht="27.2" customHeight="1">
      <c r="A12" s="49">
        <v>9</v>
      </c>
      <c r="B12" s="82">
        <f t="shared" si="16"/>
        <v>45083.513873889999</v>
      </c>
      <c r="C12" s="82">
        <f t="shared" si="17"/>
        <v>49236.353115905004</v>
      </c>
      <c r="D12" s="54">
        <f t="shared" si="3"/>
        <v>54159.988427495504</v>
      </c>
      <c r="E12" s="54">
        <f t="shared" si="4"/>
        <v>58159.988427495504</v>
      </c>
      <c r="F12" s="54">
        <f t="shared" si="5"/>
        <v>59083.623739086004</v>
      </c>
      <c r="G12" s="55">
        <f t="shared" si="0"/>
        <v>65083.623739086004</v>
      </c>
      <c r="H12" s="55">
        <f t="shared" si="1"/>
        <v>67083.623739086004</v>
      </c>
      <c r="I12" s="55">
        <f t="shared" si="2"/>
        <v>69083.623739086004</v>
      </c>
      <c r="J12" s="51">
        <f t="shared" si="14"/>
        <v>52017.612026233161</v>
      </c>
      <c r="K12" s="51">
        <f t="shared" si="6"/>
        <v>57219.373228856472</v>
      </c>
      <c r="L12" s="51">
        <f t="shared" si="7"/>
        <v>61219.373228856472</v>
      </c>
      <c r="M12" s="51">
        <f t="shared" si="8"/>
        <v>62421.13443147979</v>
      </c>
      <c r="N12" s="51">
        <f t="shared" si="9"/>
        <v>66421.13443147979</v>
      </c>
      <c r="O12" s="51">
        <f t="shared" si="10"/>
        <v>68421.13443147979</v>
      </c>
      <c r="P12" s="51">
        <f t="shared" si="11"/>
        <v>70421.13443147979</v>
      </c>
      <c r="Q12" s="51">
        <f t="shared" si="12"/>
        <v>72421.13443147979</v>
      </c>
    </row>
    <row r="13" spans="1:17" ht="27.2" customHeight="1">
      <c r="A13" s="49">
        <v>10</v>
      </c>
      <c r="B13" s="82">
        <f t="shared" si="16"/>
        <v>45669.59955425057</v>
      </c>
      <c r="C13" s="82">
        <f t="shared" si="17"/>
        <v>49876.42570641177</v>
      </c>
      <c r="D13" s="54">
        <f t="shared" si="3"/>
        <v>54864.068277052946</v>
      </c>
      <c r="E13" s="54">
        <f t="shared" si="4"/>
        <v>58864.068277052946</v>
      </c>
      <c r="F13" s="54">
        <f t="shared" si="5"/>
        <v>59851.710847694128</v>
      </c>
      <c r="G13" s="55">
        <f t="shared" si="0"/>
        <v>65851.710847694136</v>
      </c>
      <c r="H13" s="55">
        <f t="shared" si="1"/>
        <v>67851.710847694136</v>
      </c>
      <c r="I13" s="55">
        <f t="shared" si="2"/>
        <v>69851.710847694136</v>
      </c>
      <c r="J13" s="51">
        <f t="shared" si="14"/>
        <v>52693.840982574191</v>
      </c>
      <c r="K13" s="51">
        <f t="shared" si="6"/>
        <v>57963.225080831609</v>
      </c>
      <c r="L13" s="51">
        <f t="shared" si="7"/>
        <v>61963.225080831609</v>
      </c>
      <c r="M13" s="51">
        <f t="shared" si="8"/>
        <v>63232.609179089035</v>
      </c>
      <c r="N13" s="51">
        <f t="shared" si="9"/>
        <v>67232.609179089035</v>
      </c>
      <c r="O13" s="51">
        <f t="shared" si="10"/>
        <v>69232.609179089035</v>
      </c>
      <c r="P13" s="51">
        <f t="shared" si="11"/>
        <v>71232.609179089035</v>
      </c>
      <c r="Q13" s="51">
        <f t="shared" si="12"/>
        <v>73232.609179089035</v>
      </c>
    </row>
    <row r="14" spans="1:17" ht="27.2" customHeight="1">
      <c r="A14" s="49">
        <v>11</v>
      </c>
      <c r="B14" s="83">
        <v>46900</v>
      </c>
      <c r="C14" s="83">
        <v>51380</v>
      </c>
      <c r="D14" s="54">
        <f t="shared" si="3"/>
        <v>56517.999999999993</v>
      </c>
      <c r="E14" s="54">
        <f t="shared" si="4"/>
        <v>60517.999999999993</v>
      </c>
      <c r="F14" s="54">
        <f t="shared" si="5"/>
        <v>61655.999999999993</v>
      </c>
      <c r="G14" s="55">
        <f t="shared" si="0"/>
        <v>67656</v>
      </c>
      <c r="H14" s="55">
        <f t="shared" si="1"/>
        <v>69656</v>
      </c>
      <c r="I14" s="55">
        <f t="shared" si="2"/>
        <v>71656</v>
      </c>
      <c r="J14" s="51">
        <f t="shared" si="14"/>
        <v>53378.860915347657</v>
      </c>
      <c r="K14" s="51">
        <f t="shared" si="6"/>
        <v>58716.747006882426</v>
      </c>
      <c r="L14" s="51">
        <f t="shared" si="7"/>
        <v>62716.747006882426</v>
      </c>
      <c r="M14" s="51">
        <f t="shared" si="8"/>
        <v>64054.633098417195</v>
      </c>
      <c r="N14" s="51">
        <f t="shared" si="9"/>
        <v>68054.633098417195</v>
      </c>
      <c r="O14" s="51">
        <f t="shared" si="10"/>
        <v>70054.633098417195</v>
      </c>
      <c r="P14" s="51">
        <f t="shared" si="11"/>
        <v>72054.633098417195</v>
      </c>
      <c r="Q14" s="51">
        <f t="shared" si="12"/>
        <v>74054.633098417195</v>
      </c>
    </row>
    <row r="15" spans="1:17" ht="27.2" customHeight="1">
      <c r="A15" s="49">
        <v>12</v>
      </c>
      <c r="B15" s="82">
        <f>B14+200</f>
        <v>47100</v>
      </c>
      <c r="C15" s="82">
        <f>C14+400</f>
        <v>51780</v>
      </c>
      <c r="D15" s="54">
        <f t="shared" si="3"/>
        <v>56957.999999999993</v>
      </c>
      <c r="E15" s="54">
        <f t="shared" si="4"/>
        <v>60957.999999999993</v>
      </c>
      <c r="F15" s="54">
        <f t="shared" si="5"/>
        <v>62135.999999999993</v>
      </c>
      <c r="G15" s="55">
        <f t="shared" si="0"/>
        <v>68136</v>
      </c>
      <c r="H15" s="55">
        <f t="shared" si="1"/>
        <v>70136</v>
      </c>
      <c r="I15" s="55">
        <f t="shared" si="2"/>
        <v>72136</v>
      </c>
      <c r="J15" s="51">
        <f>J14+500</f>
        <v>53878.860915347657</v>
      </c>
      <c r="K15" s="51">
        <f t="shared" si="6"/>
        <v>59266.747006882426</v>
      </c>
      <c r="L15" s="51">
        <f t="shared" si="7"/>
        <v>63266.747006882426</v>
      </c>
      <c r="M15" s="51">
        <f t="shared" si="8"/>
        <v>64654.633098417195</v>
      </c>
      <c r="N15" s="51">
        <f t="shared" si="9"/>
        <v>68654.633098417195</v>
      </c>
      <c r="O15" s="51">
        <f t="shared" si="10"/>
        <v>70654.633098417195</v>
      </c>
      <c r="P15" s="51">
        <f t="shared" si="11"/>
        <v>72654.633098417195</v>
      </c>
      <c r="Q15" s="51">
        <f t="shared" si="12"/>
        <v>74654.633098417195</v>
      </c>
    </row>
    <row r="16" spans="1:17" ht="27.2" customHeight="1">
      <c r="A16" s="49">
        <v>13</v>
      </c>
      <c r="B16" s="82">
        <f>B15+200</f>
        <v>47300</v>
      </c>
      <c r="C16" s="82">
        <f t="shared" ref="C16:C23" si="18">C15+400</f>
        <v>52180</v>
      </c>
      <c r="D16" s="54">
        <f t="shared" si="3"/>
        <v>57397.999999999993</v>
      </c>
      <c r="E16" s="54">
        <f t="shared" si="4"/>
        <v>61397.999999999993</v>
      </c>
      <c r="F16" s="54">
        <f t="shared" si="5"/>
        <v>62615.999999999993</v>
      </c>
      <c r="G16" s="55">
        <f t="shared" si="0"/>
        <v>68616</v>
      </c>
      <c r="H16" s="55">
        <f t="shared" si="1"/>
        <v>70616</v>
      </c>
      <c r="I16" s="55">
        <f t="shared" si="2"/>
        <v>72616</v>
      </c>
      <c r="J16" s="51">
        <f>J15+500</f>
        <v>54378.860915347657</v>
      </c>
      <c r="K16" s="51">
        <f t="shared" si="6"/>
        <v>59816.747006882426</v>
      </c>
      <c r="L16" s="51">
        <f t="shared" si="7"/>
        <v>63816.747006882426</v>
      </c>
      <c r="M16" s="51">
        <f t="shared" si="8"/>
        <v>65254.633098417195</v>
      </c>
      <c r="N16" s="51">
        <f t="shared" si="9"/>
        <v>69254.633098417195</v>
      </c>
      <c r="O16" s="51">
        <f t="shared" si="10"/>
        <v>71254.633098417195</v>
      </c>
      <c r="P16" s="51">
        <f t="shared" si="11"/>
        <v>73254.633098417195</v>
      </c>
      <c r="Q16" s="51">
        <f t="shared" si="12"/>
        <v>75254.633098417195</v>
      </c>
    </row>
    <row r="17" spans="1:17" ht="27.2" customHeight="1">
      <c r="A17" s="49">
        <v>14</v>
      </c>
      <c r="B17" s="82">
        <f t="shared" ref="B17:B23" si="19">B16+200</f>
        <v>47500</v>
      </c>
      <c r="C17" s="82">
        <f t="shared" si="18"/>
        <v>52580</v>
      </c>
      <c r="D17" s="54">
        <f t="shared" si="3"/>
        <v>57837.999999999993</v>
      </c>
      <c r="E17" s="54">
        <f t="shared" si="4"/>
        <v>61837.999999999993</v>
      </c>
      <c r="F17" s="54">
        <f t="shared" si="5"/>
        <v>63095.999999999993</v>
      </c>
      <c r="G17" s="55">
        <f t="shared" si="0"/>
        <v>69096</v>
      </c>
      <c r="H17" s="55">
        <f t="shared" si="1"/>
        <v>71096</v>
      </c>
      <c r="I17" s="55">
        <f t="shared" si="2"/>
        <v>73096</v>
      </c>
      <c r="J17" s="51">
        <f t="shared" ref="J17:J23" si="20">J16+500</f>
        <v>54878.860915347657</v>
      </c>
      <c r="K17" s="51">
        <f t="shared" si="6"/>
        <v>60366.747006882426</v>
      </c>
      <c r="L17" s="51">
        <f t="shared" si="7"/>
        <v>64366.747006882426</v>
      </c>
      <c r="M17" s="51">
        <f t="shared" si="8"/>
        <v>65854.633098417195</v>
      </c>
      <c r="N17" s="51">
        <f t="shared" si="9"/>
        <v>69854.633098417195</v>
      </c>
      <c r="O17" s="51">
        <f t="shared" si="10"/>
        <v>71854.633098417195</v>
      </c>
      <c r="P17" s="51">
        <f t="shared" si="11"/>
        <v>73854.633098417195</v>
      </c>
      <c r="Q17" s="51">
        <f t="shared" si="12"/>
        <v>75854.633098417195</v>
      </c>
    </row>
    <row r="18" spans="1:17" ht="27.2" customHeight="1">
      <c r="A18" s="49">
        <v>15</v>
      </c>
      <c r="B18" s="82">
        <f t="shared" si="19"/>
        <v>47700</v>
      </c>
      <c r="C18" s="82">
        <f t="shared" si="18"/>
        <v>52980</v>
      </c>
      <c r="D18" s="54">
        <f t="shared" si="3"/>
        <v>58277.999999999993</v>
      </c>
      <c r="E18" s="54">
        <f t="shared" si="4"/>
        <v>62277.999999999993</v>
      </c>
      <c r="F18" s="54">
        <f t="shared" si="5"/>
        <v>63575.999999999993</v>
      </c>
      <c r="G18" s="55">
        <f t="shared" si="0"/>
        <v>69576</v>
      </c>
      <c r="H18" s="55">
        <f t="shared" si="1"/>
        <v>71576</v>
      </c>
      <c r="I18" s="55">
        <f t="shared" si="2"/>
        <v>73576</v>
      </c>
      <c r="J18" s="51">
        <f t="shared" si="20"/>
        <v>55378.860915347657</v>
      </c>
      <c r="K18" s="51">
        <f t="shared" si="6"/>
        <v>60916.747006882426</v>
      </c>
      <c r="L18" s="51">
        <f t="shared" si="7"/>
        <v>64916.747006882426</v>
      </c>
      <c r="M18" s="51">
        <f t="shared" si="8"/>
        <v>66454.633098417195</v>
      </c>
      <c r="N18" s="51">
        <f t="shared" si="9"/>
        <v>70454.633098417195</v>
      </c>
      <c r="O18" s="51">
        <f t="shared" si="10"/>
        <v>72454.633098417195</v>
      </c>
      <c r="P18" s="51">
        <f t="shared" si="11"/>
        <v>74454.633098417195</v>
      </c>
      <c r="Q18" s="51">
        <f t="shared" si="12"/>
        <v>76454.633098417195</v>
      </c>
    </row>
    <row r="19" spans="1:17" ht="27.2" customHeight="1">
      <c r="A19" s="49">
        <v>16</v>
      </c>
      <c r="B19" s="82">
        <f t="shared" si="19"/>
        <v>47900</v>
      </c>
      <c r="C19" s="82">
        <f t="shared" si="18"/>
        <v>53380</v>
      </c>
      <c r="D19" s="54">
        <f t="shared" si="3"/>
        <v>58717.999999999993</v>
      </c>
      <c r="E19" s="54">
        <f t="shared" si="4"/>
        <v>62717.999999999993</v>
      </c>
      <c r="F19" s="54">
        <f t="shared" si="5"/>
        <v>64055.999999999993</v>
      </c>
      <c r="G19" s="55">
        <f t="shared" si="0"/>
        <v>70056</v>
      </c>
      <c r="H19" s="55">
        <f t="shared" si="1"/>
        <v>72056</v>
      </c>
      <c r="I19" s="55">
        <f t="shared" si="2"/>
        <v>74056</v>
      </c>
      <c r="J19" s="51">
        <f t="shared" si="20"/>
        <v>55878.860915347657</v>
      </c>
      <c r="K19" s="51">
        <f t="shared" si="6"/>
        <v>61466.747006882426</v>
      </c>
      <c r="L19" s="51">
        <f t="shared" si="7"/>
        <v>65466.747006882426</v>
      </c>
      <c r="M19" s="51">
        <f t="shared" si="8"/>
        <v>67054.633098417195</v>
      </c>
      <c r="N19" s="51">
        <f t="shared" si="9"/>
        <v>71054.633098417195</v>
      </c>
      <c r="O19" s="51">
        <f t="shared" si="10"/>
        <v>73054.633098417195</v>
      </c>
      <c r="P19" s="51">
        <f t="shared" si="11"/>
        <v>75054.633098417195</v>
      </c>
      <c r="Q19" s="51">
        <f t="shared" si="12"/>
        <v>77054.633098417195</v>
      </c>
    </row>
    <row r="20" spans="1:17" ht="27.2" customHeight="1">
      <c r="A20" s="49">
        <v>17</v>
      </c>
      <c r="B20" s="82">
        <f t="shared" si="19"/>
        <v>48100</v>
      </c>
      <c r="C20" s="82">
        <f t="shared" si="18"/>
        <v>53780</v>
      </c>
      <c r="D20" s="54">
        <f t="shared" si="3"/>
        <v>59157.999999999993</v>
      </c>
      <c r="E20" s="54">
        <f t="shared" si="4"/>
        <v>63157.999999999993</v>
      </c>
      <c r="F20" s="54">
        <f t="shared" si="5"/>
        <v>64535.999999999993</v>
      </c>
      <c r="G20" s="55">
        <f t="shared" si="0"/>
        <v>70536</v>
      </c>
      <c r="H20" s="55">
        <f t="shared" si="1"/>
        <v>72536</v>
      </c>
      <c r="I20" s="55">
        <f t="shared" si="2"/>
        <v>74536</v>
      </c>
      <c r="J20" s="51">
        <f t="shared" si="20"/>
        <v>56378.860915347657</v>
      </c>
      <c r="K20" s="51">
        <f t="shared" si="6"/>
        <v>62016.747006882426</v>
      </c>
      <c r="L20" s="51">
        <f t="shared" si="7"/>
        <v>66016.747006882419</v>
      </c>
      <c r="M20" s="51">
        <f t="shared" si="8"/>
        <v>67654.633098417195</v>
      </c>
      <c r="N20" s="51">
        <f t="shared" si="9"/>
        <v>71654.633098417195</v>
      </c>
      <c r="O20" s="51">
        <f t="shared" si="10"/>
        <v>73654.633098417195</v>
      </c>
      <c r="P20" s="51">
        <f t="shared" si="11"/>
        <v>75654.633098417195</v>
      </c>
      <c r="Q20" s="51">
        <f t="shared" si="12"/>
        <v>77654.633098417195</v>
      </c>
    </row>
    <row r="21" spans="1:17" ht="27.2" customHeight="1">
      <c r="A21" s="49">
        <v>18</v>
      </c>
      <c r="B21" s="82">
        <f t="shared" si="19"/>
        <v>48300</v>
      </c>
      <c r="C21" s="82">
        <f t="shared" si="18"/>
        <v>54180</v>
      </c>
      <c r="D21" s="54">
        <f t="shared" si="3"/>
        <v>59597.999999999993</v>
      </c>
      <c r="E21" s="54">
        <f t="shared" si="4"/>
        <v>63597.999999999993</v>
      </c>
      <c r="F21" s="54">
        <f t="shared" si="5"/>
        <v>65015.999999999993</v>
      </c>
      <c r="G21" s="55">
        <f t="shared" si="0"/>
        <v>71016</v>
      </c>
      <c r="H21" s="55">
        <f t="shared" si="1"/>
        <v>73016</v>
      </c>
      <c r="I21" s="55">
        <f t="shared" si="2"/>
        <v>75016</v>
      </c>
      <c r="J21" s="51">
        <f t="shared" si="20"/>
        <v>56878.860915347657</v>
      </c>
      <c r="K21" s="51">
        <f t="shared" si="6"/>
        <v>62566.747006882426</v>
      </c>
      <c r="L21" s="51">
        <f t="shared" si="7"/>
        <v>66566.747006882419</v>
      </c>
      <c r="M21" s="51">
        <f t="shared" si="8"/>
        <v>68254.633098417195</v>
      </c>
      <c r="N21" s="51">
        <f t="shared" si="9"/>
        <v>72254.633098417195</v>
      </c>
      <c r="O21" s="51">
        <f t="shared" si="10"/>
        <v>74254.633098417195</v>
      </c>
      <c r="P21" s="51">
        <f t="shared" si="11"/>
        <v>76254.633098417195</v>
      </c>
      <c r="Q21" s="51">
        <f t="shared" si="12"/>
        <v>78254.633098417195</v>
      </c>
    </row>
    <row r="22" spans="1:17" ht="27.2" customHeight="1">
      <c r="A22" s="49">
        <v>19</v>
      </c>
      <c r="B22" s="82">
        <f t="shared" si="19"/>
        <v>48500</v>
      </c>
      <c r="C22" s="82">
        <f t="shared" si="18"/>
        <v>54580</v>
      </c>
      <c r="D22" s="54">
        <f t="shared" si="3"/>
        <v>60037.999999999993</v>
      </c>
      <c r="E22" s="54">
        <f t="shared" si="4"/>
        <v>64037.999999999993</v>
      </c>
      <c r="F22" s="54">
        <f t="shared" si="5"/>
        <v>65495.999999999993</v>
      </c>
      <c r="G22" s="55">
        <f t="shared" si="0"/>
        <v>71496</v>
      </c>
      <c r="H22" s="55">
        <f t="shared" si="1"/>
        <v>73496</v>
      </c>
      <c r="I22" s="55">
        <f t="shared" si="2"/>
        <v>75496</v>
      </c>
      <c r="J22" s="51">
        <f t="shared" si="20"/>
        <v>57378.860915347657</v>
      </c>
      <c r="K22" s="51">
        <f t="shared" si="6"/>
        <v>63116.747006882426</v>
      </c>
      <c r="L22" s="51">
        <f t="shared" si="7"/>
        <v>67116.747006882419</v>
      </c>
      <c r="M22" s="51">
        <f t="shared" si="8"/>
        <v>68854.633098417195</v>
      </c>
      <c r="N22" s="51">
        <f t="shared" si="9"/>
        <v>72854.633098417195</v>
      </c>
      <c r="O22" s="51">
        <f t="shared" si="10"/>
        <v>74854.633098417195</v>
      </c>
      <c r="P22" s="51">
        <f t="shared" si="11"/>
        <v>76854.633098417195</v>
      </c>
      <c r="Q22" s="51">
        <f t="shared" si="12"/>
        <v>78854.633098417195</v>
      </c>
    </row>
    <row r="23" spans="1:17" ht="27.2" customHeight="1">
      <c r="A23" s="49">
        <v>20</v>
      </c>
      <c r="B23" s="82">
        <f t="shared" si="19"/>
        <v>48700</v>
      </c>
      <c r="C23" s="82">
        <f t="shared" si="18"/>
        <v>54980</v>
      </c>
      <c r="D23" s="54">
        <f t="shared" si="3"/>
        <v>60477.999999999993</v>
      </c>
      <c r="E23" s="54">
        <f t="shared" si="4"/>
        <v>64477.999999999993</v>
      </c>
      <c r="F23" s="54">
        <f t="shared" si="5"/>
        <v>65976</v>
      </c>
      <c r="G23" s="55">
        <f t="shared" si="0"/>
        <v>71976</v>
      </c>
      <c r="H23" s="55">
        <f t="shared" si="1"/>
        <v>73976</v>
      </c>
      <c r="I23" s="55">
        <f t="shared" si="2"/>
        <v>75976</v>
      </c>
      <c r="J23" s="51">
        <f t="shared" si="20"/>
        <v>57878.860915347657</v>
      </c>
      <c r="K23" s="51">
        <f t="shared" si="6"/>
        <v>63666.747006882426</v>
      </c>
      <c r="L23" s="51">
        <f t="shared" si="7"/>
        <v>67666.747006882419</v>
      </c>
      <c r="M23" s="51">
        <f t="shared" si="8"/>
        <v>69454.633098417195</v>
      </c>
      <c r="N23" s="51">
        <f t="shared" si="9"/>
        <v>73454.633098417195</v>
      </c>
      <c r="O23" s="51">
        <f t="shared" si="10"/>
        <v>75454.633098417195</v>
      </c>
      <c r="P23" s="51">
        <f t="shared" si="11"/>
        <v>77454.633098417195</v>
      </c>
      <c r="Q23" s="51">
        <f t="shared" si="12"/>
        <v>79454.633098417195</v>
      </c>
    </row>
    <row r="24" spans="1:17" ht="78.95" customHeight="1">
      <c r="A24" s="84" t="s">
        <v>61</v>
      </c>
      <c r="B24" s="56" t="s">
        <v>10</v>
      </c>
      <c r="C24" s="56" t="s">
        <v>27</v>
      </c>
      <c r="D24" s="56" t="s">
        <v>47</v>
      </c>
      <c r="E24" s="56" t="s">
        <v>46</v>
      </c>
      <c r="F24" s="56" t="s">
        <v>48</v>
      </c>
      <c r="G24" s="57" t="s">
        <v>49</v>
      </c>
      <c r="H24" s="57" t="s">
        <v>49</v>
      </c>
      <c r="I24" s="57" t="s">
        <v>49</v>
      </c>
      <c r="J24" s="56" t="s">
        <v>50</v>
      </c>
      <c r="K24" s="56" t="s">
        <v>47</v>
      </c>
      <c r="L24" s="56" t="s">
        <v>46</v>
      </c>
      <c r="M24" s="56" t="s">
        <v>48</v>
      </c>
      <c r="N24" s="57" t="s">
        <v>49</v>
      </c>
      <c r="O24" s="57" t="s">
        <v>49</v>
      </c>
      <c r="P24" s="57" t="s">
        <v>49</v>
      </c>
      <c r="Q24" s="57" t="s">
        <v>49</v>
      </c>
    </row>
    <row r="25" spans="1:17" ht="24.95" customHeight="1">
      <c r="A25" s="44"/>
      <c r="B25" s="44"/>
      <c r="C25" s="44"/>
      <c r="D25" s="44"/>
      <c r="E25" s="44"/>
      <c r="F25" s="44"/>
      <c r="G25" s="47"/>
      <c r="H25" s="47"/>
      <c r="I25" s="47"/>
    </row>
  </sheetData>
  <printOptions gridLines="1"/>
  <pageMargins left="0.25" right="0.25" top="0.95238095238095233" bottom="0.47453703703703703" header="0.3" footer="0.3"/>
  <pageSetup orientation="portrait" copies="3" r:id="rId1"/>
  <headerFooter>
    <oddHeader>&amp;C&amp;"Calibri (Body),Bold"&amp;14Lake County SCHOOLS
FY 23 ALL CERTIFIED SALARIES
&amp;R&amp;"Calibri,Italic"&amp;9&amp;KFF0000Updated 18 May 2022 SA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A655-B0DA-3642-B8C4-E0184F0CA9E6}">
  <dimension ref="A1:F10"/>
  <sheetViews>
    <sheetView view="pageLayout" zoomScaleNormal="210" workbookViewId="0">
      <selection activeCell="E10" sqref="E10"/>
    </sheetView>
  </sheetViews>
  <sheetFormatPr defaultColWidth="10.85546875" defaultRowHeight="15.75"/>
  <cols>
    <col min="1" max="1" width="10.85546875" style="29"/>
    <col min="2" max="6" width="18" style="29" customWidth="1"/>
    <col min="7" max="16384" width="10.85546875" style="29"/>
  </cols>
  <sheetData>
    <row r="1" spans="1:6" s="24" customFormat="1" ht="51.95" customHeight="1">
      <c r="A1" s="23"/>
      <c r="B1" s="23" t="s">
        <v>15</v>
      </c>
      <c r="C1" s="23"/>
      <c r="D1" s="23" t="s">
        <v>16</v>
      </c>
      <c r="E1" s="23"/>
      <c r="F1" s="23" t="s">
        <v>17</v>
      </c>
    </row>
    <row r="2" spans="1:6" s="24" customFormat="1" ht="51.95" customHeight="1">
      <c r="A2" s="23"/>
      <c r="B2" s="23"/>
      <c r="C2" s="23" t="s">
        <v>18</v>
      </c>
      <c r="D2" s="23"/>
      <c r="E2" s="25" t="s">
        <v>19</v>
      </c>
      <c r="F2" s="23"/>
    </row>
    <row r="3" spans="1:6" ht="32.1" customHeight="1">
      <c r="A3" s="26" t="s">
        <v>20</v>
      </c>
      <c r="B3" s="27">
        <v>11</v>
      </c>
      <c r="C3" s="27">
        <f t="shared" ref="C3:C8" si="0">B3*7*180</f>
        <v>13860</v>
      </c>
      <c r="D3" s="27">
        <v>12.1</v>
      </c>
      <c r="E3" s="27">
        <f t="shared" ref="E3:E8" si="1">D3*7*180</f>
        <v>15246</v>
      </c>
      <c r="F3" s="28">
        <v>19275</v>
      </c>
    </row>
    <row r="4" spans="1:6" ht="32.1" customHeight="1">
      <c r="A4" s="26" t="s">
        <v>21</v>
      </c>
      <c r="B4" s="27">
        <v>11</v>
      </c>
      <c r="C4" s="27">
        <f t="shared" si="0"/>
        <v>13860</v>
      </c>
      <c r="D4" s="27">
        <v>12.1</v>
      </c>
      <c r="E4" s="27">
        <f t="shared" si="1"/>
        <v>15246</v>
      </c>
      <c r="F4" s="28">
        <v>19275</v>
      </c>
    </row>
    <row r="5" spans="1:6" ht="32.1" customHeight="1">
      <c r="A5" s="26" t="s">
        <v>22</v>
      </c>
      <c r="B5" s="27">
        <v>11.25</v>
      </c>
      <c r="C5" s="27">
        <f t="shared" si="0"/>
        <v>14175</v>
      </c>
      <c r="D5" s="27">
        <v>12.5</v>
      </c>
      <c r="E5" s="27">
        <f t="shared" si="1"/>
        <v>15750</v>
      </c>
      <c r="F5" s="28">
        <v>20000</v>
      </c>
    </row>
    <row r="6" spans="1:6" ht="32.1" customHeight="1">
      <c r="A6" s="26" t="s">
        <v>23</v>
      </c>
      <c r="B6" s="27">
        <v>11.5</v>
      </c>
      <c r="C6" s="27">
        <f t="shared" si="0"/>
        <v>14490</v>
      </c>
      <c r="D6" s="27">
        <v>12.75</v>
      </c>
      <c r="E6" s="27">
        <f t="shared" si="1"/>
        <v>16065</v>
      </c>
      <c r="F6" s="28">
        <v>20725</v>
      </c>
    </row>
    <row r="7" spans="1:6" ht="32.1" customHeight="1">
      <c r="A7" s="26" t="s">
        <v>24</v>
      </c>
      <c r="B7" s="27">
        <v>11.75</v>
      </c>
      <c r="C7" s="27">
        <f t="shared" si="0"/>
        <v>14805</v>
      </c>
      <c r="D7" s="27">
        <v>13</v>
      </c>
      <c r="E7" s="27">
        <f t="shared" si="1"/>
        <v>16380</v>
      </c>
      <c r="F7" s="28">
        <v>21450</v>
      </c>
    </row>
    <row r="8" spans="1:6" ht="32.1" customHeight="1">
      <c r="A8" s="26" t="s">
        <v>25</v>
      </c>
      <c r="B8" s="27">
        <v>12.5</v>
      </c>
      <c r="C8" s="27">
        <f t="shared" si="0"/>
        <v>15750</v>
      </c>
      <c r="D8" s="27">
        <v>13.5</v>
      </c>
      <c r="E8" s="27">
        <f t="shared" si="1"/>
        <v>17010</v>
      </c>
      <c r="F8" s="28">
        <v>22175</v>
      </c>
    </row>
    <row r="10" spans="1:6" ht="25.5">
      <c r="C10" s="30"/>
    </row>
  </sheetData>
  <pageMargins left="0.7" right="0.7" top="0.75" bottom="0.75" header="0.3" footer="0.3"/>
  <pageSetup orientation="landscape" copies="4" r:id="rId1"/>
  <headerFooter>
    <oddHeader>&amp;C&amp;"Calibri,Bold"&amp;14Support Staff Calculations FY 23</oddHeader>
    <oddFooter>&amp;R&amp;"Calibri,Italic"&amp;9&amp;KFF0000Updated 13 May 2022 SA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Teacher Salaries FY23</vt:lpstr>
      <vt:lpstr>Admin FY23 Masters</vt:lpstr>
      <vt:lpstr>Admin FY23 Masters +30</vt:lpstr>
      <vt:lpstr>Support Staff FY23</vt:lpstr>
      <vt:lpstr>Athletic Supplements</vt:lpstr>
      <vt:lpstr>Teachers FY22 vs. FY23</vt:lpstr>
      <vt:lpstr>ALL Certified Salary Calcs FY23</vt:lpstr>
      <vt:lpstr>Support Staff Calcs FY23</vt:lpstr>
      <vt:lpstr>'Admin FY23 Masters'!Print_Area</vt:lpstr>
      <vt:lpstr>'Admin FY23 Masters +30'!Print_Area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Alexander</dc:creator>
  <cp:lastModifiedBy>Amelia Floyd</cp:lastModifiedBy>
  <cp:lastPrinted>2022-06-20T14:36:02Z</cp:lastPrinted>
  <dcterms:created xsi:type="dcterms:W3CDTF">2021-06-08T14:58:46Z</dcterms:created>
  <dcterms:modified xsi:type="dcterms:W3CDTF">2022-07-13T19:49:12Z</dcterms:modified>
</cp:coreProperties>
</file>