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18879.NET\Documents\Diff Pay\2022-23 salary schedules\"/>
    </mc:Choice>
  </mc:AlternateContent>
  <xr:revisionPtr revIDLastSave="0" documentId="8_{E97B601E-6EDC-4E6A-9FE3-6681FBF7ACE4}" xr6:coauthVersionLast="47" xr6:coauthVersionMax="47" xr10:uidLastSave="{00000000-0000-0000-0000-000000000000}"/>
  <bookViews>
    <workbookView xWindow="8145" yWindow="870" windowWidth="28800" windowHeight="8370" xr2:uid="{00000000-000D-0000-FFFF-FFFF00000000}"/>
  </bookViews>
  <sheets>
    <sheet name="Certified 22-23" sheetId="1" r:id="rId1"/>
    <sheet name="Certified 205 Days" sheetId="2" r:id="rId2"/>
    <sheet name="Certified 210 Days Plus 20 Perc" sheetId="3" r:id="rId3"/>
    <sheet name="Certified 220 Days Plus 20 Perc" sheetId="4" r:id="rId4"/>
    <sheet name="Certified 261 Days Plus 15 Perc" sheetId="5" r:id="rId5"/>
    <sheet name="Certified 261 Days Plus 20 Perc" sheetId="6" r:id="rId6"/>
    <sheet name="Certified 261 Days Plus 23.3 Pe" sheetId="7" r:id="rId7"/>
    <sheet name="Draft Non-Cert 5% 22-23" sheetId="8" r:id="rId8"/>
    <sheet name="Non-Cert 220 Day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9" l="1"/>
  <c r="L16" i="9"/>
  <c r="H16" i="9"/>
  <c r="D16" i="9"/>
  <c r="P13" i="9"/>
  <c r="L13" i="9"/>
  <c r="H13" i="9"/>
  <c r="D13" i="9"/>
  <c r="Q158" i="8"/>
  <c r="P158" i="8"/>
  <c r="O158" i="8"/>
  <c r="N158" i="8"/>
  <c r="M158" i="8"/>
  <c r="L158" i="8"/>
  <c r="K158" i="8"/>
  <c r="J158" i="8"/>
  <c r="I158" i="8"/>
  <c r="H158" i="8"/>
  <c r="G158" i="8"/>
  <c r="F158" i="8"/>
  <c r="E158" i="8"/>
  <c r="D158" i="8"/>
  <c r="C158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Q68" i="8"/>
  <c r="P68" i="8"/>
  <c r="Q66" i="8" s="1"/>
  <c r="O68" i="8"/>
  <c r="O66" i="8" s="1"/>
  <c r="N68" i="8"/>
  <c r="M68" i="8"/>
  <c r="L68" i="8"/>
  <c r="M66" i="8" s="1"/>
  <c r="K68" i="8"/>
  <c r="J68" i="8"/>
  <c r="I68" i="8"/>
  <c r="H68" i="8"/>
  <c r="I66" i="8" s="1"/>
  <c r="G68" i="8"/>
  <c r="G66" i="8" s="1"/>
  <c r="F68" i="8"/>
  <c r="E68" i="8"/>
  <c r="D68" i="8"/>
  <c r="E66" i="8" s="1"/>
  <c r="C68" i="8"/>
  <c r="D66" i="8" s="1"/>
  <c r="B68" i="8"/>
  <c r="P66" i="8"/>
  <c r="N66" i="8"/>
  <c r="K66" i="8"/>
  <c r="J66" i="8"/>
  <c r="H66" i="8"/>
  <c r="F66" i="8"/>
  <c r="C66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Q16" i="8"/>
  <c r="Q16" i="9" s="1"/>
  <c r="P16" i="8"/>
  <c r="O16" i="8"/>
  <c r="O16" i="9" s="1"/>
  <c r="N16" i="8"/>
  <c r="N16" i="9" s="1"/>
  <c r="M16" i="8"/>
  <c r="M16" i="9" s="1"/>
  <c r="L16" i="8"/>
  <c r="K16" i="8"/>
  <c r="K16" i="9" s="1"/>
  <c r="J16" i="8"/>
  <c r="J16" i="9" s="1"/>
  <c r="I16" i="8"/>
  <c r="I16" i="9" s="1"/>
  <c r="H16" i="8"/>
  <c r="G16" i="8"/>
  <c r="G16" i="9" s="1"/>
  <c r="F16" i="8"/>
  <c r="F16" i="9" s="1"/>
  <c r="E16" i="8"/>
  <c r="E16" i="9" s="1"/>
  <c r="D16" i="8"/>
  <c r="C16" i="8"/>
  <c r="C16" i="9" s="1"/>
  <c r="B16" i="8"/>
  <c r="B16" i="9" s="1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Q13" i="8"/>
  <c r="Q13" i="9" s="1"/>
  <c r="P13" i="8"/>
  <c r="O13" i="8"/>
  <c r="O13" i="9" s="1"/>
  <c r="N13" i="8"/>
  <c r="N13" i="9" s="1"/>
  <c r="M13" i="8"/>
  <c r="M13" i="9" s="1"/>
  <c r="L13" i="8"/>
  <c r="K13" i="8"/>
  <c r="K13" i="9" s="1"/>
  <c r="J13" i="8"/>
  <c r="J13" i="9" s="1"/>
  <c r="I13" i="8"/>
  <c r="I13" i="9" s="1"/>
  <c r="H13" i="8"/>
  <c r="G13" i="8"/>
  <c r="G13" i="9" s="1"/>
  <c r="F13" i="8"/>
  <c r="F13" i="9" s="1"/>
  <c r="E13" i="8"/>
  <c r="E13" i="9" s="1"/>
  <c r="D13" i="8"/>
  <c r="C13" i="8"/>
  <c r="C13" i="9" s="1"/>
  <c r="B13" i="8"/>
  <c r="B13" i="9" s="1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C9" i="3"/>
  <c r="C9" i="2"/>
  <c r="D34" i="1"/>
  <c r="E33" i="1"/>
  <c r="F32" i="1"/>
  <c r="G31" i="1"/>
  <c r="C31" i="1"/>
  <c r="D30" i="1"/>
  <c r="E29" i="1"/>
  <c r="F28" i="1"/>
  <c r="G27" i="1"/>
  <c r="C27" i="1"/>
  <c r="D26" i="1"/>
  <c r="E25" i="1"/>
  <c r="F24" i="1"/>
  <c r="G23" i="1"/>
  <c r="C23" i="1"/>
  <c r="D22" i="1"/>
  <c r="E21" i="1"/>
  <c r="F20" i="1"/>
  <c r="G19" i="1"/>
  <c r="C19" i="1"/>
  <c r="D18" i="1"/>
  <c r="E17" i="1"/>
  <c r="F16" i="1"/>
  <c r="G15" i="1"/>
  <c r="C15" i="1"/>
  <c r="D14" i="1"/>
  <c r="E13" i="1"/>
  <c r="F12" i="1"/>
  <c r="G11" i="1"/>
  <c r="C11" i="1"/>
  <c r="D10" i="1"/>
  <c r="E9" i="1"/>
  <c r="E9" i="3" s="1"/>
  <c r="C9" i="1"/>
  <c r="G33" i="1" s="1"/>
  <c r="E34" i="2" l="1"/>
  <c r="F33" i="2"/>
  <c r="G32" i="2"/>
  <c r="C32" i="2"/>
  <c r="D31" i="2"/>
  <c r="E30" i="2"/>
  <c r="F29" i="2"/>
  <c r="G28" i="2"/>
  <c r="C28" i="2"/>
  <c r="D27" i="2"/>
  <c r="D34" i="2"/>
  <c r="D33" i="2"/>
  <c r="D32" i="2"/>
  <c r="C31" i="2"/>
  <c r="C30" i="2"/>
  <c r="C29" i="2"/>
  <c r="G27" i="2"/>
  <c r="G26" i="2"/>
  <c r="C26" i="2"/>
  <c r="D25" i="2"/>
  <c r="E24" i="2"/>
  <c r="F23" i="2"/>
  <c r="G22" i="2"/>
  <c r="C22" i="2"/>
  <c r="D21" i="2"/>
  <c r="E20" i="2"/>
  <c r="F19" i="2"/>
  <c r="G18" i="2"/>
  <c r="C18" i="2"/>
  <c r="D17" i="2"/>
  <c r="E16" i="2"/>
  <c r="F15" i="2"/>
  <c r="G14" i="2"/>
  <c r="C14" i="2"/>
  <c r="D13" i="2"/>
  <c r="E12" i="2"/>
  <c r="F11" i="2"/>
  <c r="G10" i="2"/>
  <c r="C10" i="2"/>
  <c r="D9" i="2"/>
  <c r="G34" i="2"/>
  <c r="G33" i="2"/>
  <c r="F32" i="2"/>
  <c r="F31" i="2"/>
  <c r="F30" i="2"/>
  <c r="E29" i="2"/>
  <c r="E28" i="2"/>
  <c r="E27" i="2"/>
  <c r="E26" i="2"/>
  <c r="F25" i="2"/>
  <c r="G24" i="2"/>
  <c r="C24" i="2"/>
  <c r="D23" i="2"/>
  <c r="E22" i="2"/>
  <c r="F21" i="2"/>
  <c r="G20" i="2"/>
  <c r="C20" i="2"/>
  <c r="D19" i="2"/>
  <c r="E18" i="2"/>
  <c r="F17" i="2"/>
  <c r="G16" i="2"/>
  <c r="C16" i="2"/>
  <c r="D15" i="2"/>
  <c r="E14" i="2"/>
  <c r="F13" i="2"/>
  <c r="G12" i="2"/>
  <c r="C12" i="2"/>
  <c r="D11" i="2"/>
  <c r="E10" i="2"/>
  <c r="F9" i="2"/>
  <c r="F10" i="2"/>
  <c r="D12" i="2"/>
  <c r="G13" i="2"/>
  <c r="E15" i="2"/>
  <c r="C17" i="2"/>
  <c r="F18" i="2"/>
  <c r="D20" i="2"/>
  <c r="G21" i="2"/>
  <c r="E23" i="2"/>
  <c r="C25" i="2"/>
  <c r="F26" i="2"/>
  <c r="F28" i="2"/>
  <c r="G30" i="2"/>
  <c r="C33" i="2"/>
  <c r="F34" i="3"/>
  <c r="G33" i="3"/>
  <c r="C33" i="3"/>
  <c r="D34" i="3"/>
  <c r="E33" i="3"/>
  <c r="F32" i="3"/>
  <c r="G34" i="3"/>
  <c r="C34" i="3"/>
  <c r="D33" i="3"/>
  <c r="E32" i="3"/>
  <c r="F31" i="3"/>
  <c r="G30" i="3"/>
  <c r="C30" i="3"/>
  <c r="D29" i="3"/>
  <c r="E28" i="3"/>
  <c r="F27" i="3"/>
  <c r="G26" i="3"/>
  <c r="C26" i="3"/>
  <c r="D25" i="3"/>
  <c r="E24" i="3"/>
  <c r="F23" i="3"/>
  <c r="G22" i="3"/>
  <c r="C22" i="3"/>
  <c r="D21" i="3"/>
  <c r="E20" i="3"/>
  <c r="F19" i="3"/>
  <c r="G18" i="3"/>
  <c r="C18" i="3"/>
  <c r="D17" i="3"/>
  <c r="E16" i="3"/>
  <c r="F15" i="3"/>
  <c r="G14" i="3"/>
  <c r="C14" i="3"/>
  <c r="D13" i="3"/>
  <c r="E12" i="3"/>
  <c r="F11" i="3"/>
  <c r="G10" i="3"/>
  <c r="C10" i="3"/>
  <c r="F33" i="3"/>
  <c r="G31" i="3"/>
  <c r="F30" i="3"/>
  <c r="F29" i="3"/>
  <c r="F28" i="3"/>
  <c r="E27" i="3"/>
  <c r="E26" i="3"/>
  <c r="E25" i="3"/>
  <c r="D24" i="3"/>
  <c r="D23" i="3"/>
  <c r="D22" i="3"/>
  <c r="C21" i="3"/>
  <c r="C20" i="3"/>
  <c r="C19" i="3"/>
  <c r="G17" i="3"/>
  <c r="G16" i="3"/>
  <c r="G15" i="3"/>
  <c r="F14" i="3"/>
  <c r="F13" i="3"/>
  <c r="F12" i="3"/>
  <c r="E11" i="3"/>
  <c r="E10" i="3"/>
  <c r="D32" i="3"/>
  <c r="D31" i="3"/>
  <c r="D30" i="3"/>
  <c r="C29" i="3"/>
  <c r="C28" i="3"/>
  <c r="C27" i="3"/>
  <c r="G25" i="3"/>
  <c r="G24" i="3"/>
  <c r="G23" i="3"/>
  <c r="F22" i="3"/>
  <c r="F21" i="3"/>
  <c r="F20" i="3"/>
  <c r="E19" i="3"/>
  <c r="E18" i="3"/>
  <c r="E17" i="3"/>
  <c r="D16" i="3"/>
  <c r="D15" i="3"/>
  <c r="D14" i="3"/>
  <c r="C13" i="3"/>
  <c r="C12" i="3"/>
  <c r="C11" i="3"/>
  <c r="D11" i="3"/>
  <c r="E13" i="3"/>
  <c r="E15" i="3"/>
  <c r="F17" i="3"/>
  <c r="G19" i="3"/>
  <c r="G21" i="3"/>
  <c r="C24" i="3"/>
  <c r="D26" i="3"/>
  <c r="D28" i="3"/>
  <c r="E30" i="3"/>
  <c r="G32" i="3"/>
  <c r="G9" i="1"/>
  <c r="G9" i="3" s="1"/>
  <c r="E11" i="1"/>
  <c r="C13" i="1"/>
  <c r="F14" i="1"/>
  <c r="D16" i="1"/>
  <c r="G17" i="1"/>
  <c r="E19" i="1"/>
  <c r="C21" i="1"/>
  <c r="F22" i="1"/>
  <c r="D24" i="1"/>
  <c r="G25" i="1"/>
  <c r="E27" i="1"/>
  <c r="C29" i="1"/>
  <c r="F30" i="1"/>
  <c r="D32" i="1"/>
  <c r="E9" i="2"/>
  <c r="C11" i="2"/>
  <c r="F12" i="2"/>
  <c r="D14" i="2"/>
  <c r="G15" i="2"/>
  <c r="E17" i="2"/>
  <c r="C19" i="2"/>
  <c r="F20" i="2"/>
  <c r="D22" i="2"/>
  <c r="G23" i="2"/>
  <c r="E25" i="2"/>
  <c r="C27" i="2"/>
  <c r="D29" i="2"/>
  <c r="E31" i="2"/>
  <c r="E33" i="2"/>
  <c r="G11" i="3"/>
  <c r="G13" i="3"/>
  <c r="C16" i="3"/>
  <c r="D18" i="3"/>
  <c r="D20" i="3"/>
  <c r="E22" i="3"/>
  <c r="F24" i="3"/>
  <c r="F26" i="3"/>
  <c r="G28" i="3"/>
  <c r="C31" i="3"/>
  <c r="E34" i="3"/>
  <c r="G9" i="2"/>
  <c r="E11" i="2"/>
  <c r="C13" i="2"/>
  <c r="F14" i="2"/>
  <c r="D16" i="2"/>
  <c r="G17" i="2"/>
  <c r="E19" i="2"/>
  <c r="C21" i="2"/>
  <c r="F22" i="2"/>
  <c r="D24" i="2"/>
  <c r="G25" i="2"/>
  <c r="F27" i="2"/>
  <c r="G29" i="2"/>
  <c r="G31" i="2"/>
  <c r="C34" i="2"/>
  <c r="D10" i="3"/>
  <c r="D12" i="3"/>
  <c r="E14" i="3"/>
  <c r="F16" i="3"/>
  <c r="F18" i="3"/>
  <c r="G20" i="3"/>
  <c r="C23" i="3"/>
  <c r="C25" i="3"/>
  <c r="D27" i="3"/>
  <c r="E29" i="3"/>
  <c r="E31" i="3"/>
  <c r="C9" i="7"/>
  <c r="C9" i="6"/>
  <c r="C9" i="5"/>
  <c r="C9" i="4"/>
  <c r="E34" i="1"/>
  <c r="F33" i="1"/>
  <c r="G32" i="1"/>
  <c r="C32" i="1"/>
  <c r="D31" i="1"/>
  <c r="E30" i="1"/>
  <c r="F29" i="1"/>
  <c r="G28" i="1"/>
  <c r="C28" i="1"/>
  <c r="D27" i="1"/>
  <c r="E26" i="1"/>
  <c r="F25" i="1"/>
  <c r="G24" i="1"/>
  <c r="C24" i="1"/>
  <c r="D23" i="1"/>
  <c r="E22" i="1"/>
  <c r="F21" i="1"/>
  <c r="G20" i="1"/>
  <c r="C20" i="1"/>
  <c r="D19" i="1"/>
  <c r="E18" i="1"/>
  <c r="F17" i="1"/>
  <c r="G16" i="1"/>
  <c r="C16" i="1"/>
  <c r="D15" i="1"/>
  <c r="E14" i="1"/>
  <c r="F13" i="1"/>
  <c r="G12" i="1"/>
  <c r="C12" i="1"/>
  <c r="D11" i="1"/>
  <c r="E10" i="1"/>
  <c r="F9" i="1"/>
  <c r="F9" i="3" s="1"/>
  <c r="G34" i="1"/>
  <c r="C34" i="1"/>
  <c r="D33" i="1"/>
  <c r="E32" i="1"/>
  <c r="F31" i="1"/>
  <c r="G30" i="1"/>
  <c r="C30" i="1"/>
  <c r="D29" i="1"/>
  <c r="E28" i="1"/>
  <c r="F27" i="1"/>
  <c r="G26" i="1"/>
  <c r="C26" i="1"/>
  <c r="D25" i="1"/>
  <c r="E24" i="1"/>
  <c r="F23" i="1"/>
  <c r="G22" i="1"/>
  <c r="C22" i="1"/>
  <c r="D21" i="1"/>
  <c r="E20" i="1"/>
  <c r="F19" i="1"/>
  <c r="G18" i="1"/>
  <c r="C18" i="1"/>
  <c r="D17" i="1"/>
  <c r="E16" i="1"/>
  <c r="F15" i="1"/>
  <c r="G14" i="1"/>
  <c r="C14" i="1"/>
  <c r="D13" i="1"/>
  <c r="E12" i="1"/>
  <c r="F11" i="1"/>
  <c r="G10" i="1"/>
  <c r="C10" i="1"/>
  <c r="D9" i="1"/>
  <c r="D9" i="3" s="1"/>
  <c r="F10" i="1"/>
  <c r="D12" i="1"/>
  <c r="G13" i="1"/>
  <c r="E15" i="1"/>
  <c r="C17" i="1"/>
  <c r="F18" i="1"/>
  <c r="D20" i="1"/>
  <c r="G21" i="1"/>
  <c r="E23" i="1"/>
  <c r="C25" i="1"/>
  <c r="F26" i="1"/>
  <c r="D28" i="1"/>
  <c r="G29" i="1"/>
  <c r="E31" i="1"/>
  <c r="C33" i="1"/>
  <c r="F34" i="1"/>
  <c r="D10" i="2"/>
  <c r="G11" i="2"/>
  <c r="E13" i="2"/>
  <c r="C15" i="2"/>
  <c r="F16" i="2"/>
  <c r="D18" i="2"/>
  <c r="G19" i="2"/>
  <c r="E21" i="2"/>
  <c r="C23" i="2"/>
  <c r="F24" i="2"/>
  <c r="D26" i="2"/>
  <c r="D28" i="2"/>
  <c r="D30" i="2"/>
  <c r="E32" i="2"/>
  <c r="F34" i="2"/>
  <c r="F10" i="3"/>
  <c r="G12" i="3"/>
  <c r="C15" i="3"/>
  <c r="C17" i="3"/>
  <c r="D19" i="3"/>
  <c r="E21" i="3"/>
  <c r="E23" i="3"/>
  <c r="F25" i="3"/>
  <c r="G27" i="3"/>
  <c r="G29" i="3"/>
  <c r="C32" i="3"/>
  <c r="L66" i="8"/>
  <c r="F34" i="7" l="1"/>
  <c r="G33" i="7"/>
  <c r="C33" i="7"/>
  <c r="D32" i="7"/>
  <c r="E31" i="7"/>
  <c r="F30" i="7"/>
  <c r="G29" i="7"/>
  <c r="C29" i="7"/>
  <c r="D28" i="7"/>
  <c r="E27" i="7"/>
  <c r="F26" i="7"/>
  <c r="G25" i="7"/>
  <c r="C25" i="7"/>
  <c r="D24" i="7"/>
  <c r="E23" i="7"/>
  <c r="F22" i="7"/>
  <c r="G21" i="7"/>
  <c r="C21" i="7"/>
  <c r="D20" i="7"/>
  <c r="E19" i="7"/>
  <c r="F18" i="7"/>
  <c r="G17" i="7"/>
  <c r="C17" i="7"/>
  <c r="D16" i="7"/>
  <c r="E15" i="7"/>
  <c r="F14" i="7"/>
  <c r="G13" i="7"/>
  <c r="C13" i="7"/>
  <c r="D12" i="7"/>
  <c r="E11" i="7"/>
  <c r="F10" i="7"/>
  <c r="G9" i="7"/>
  <c r="D34" i="7"/>
  <c r="D33" i="7"/>
  <c r="C32" i="7"/>
  <c r="C31" i="7"/>
  <c r="C30" i="7"/>
  <c r="G28" i="7"/>
  <c r="G27" i="7"/>
  <c r="G26" i="7"/>
  <c r="F25" i="7"/>
  <c r="F24" i="7"/>
  <c r="F23" i="7"/>
  <c r="E22" i="7"/>
  <c r="E21" i="7"/>
  <c r="E20" i="7"/>
  <c r="D19" i="7"/>
  <c r="D18" i="7"/>
  <c r="D17" i="7"/>
  <c r="C16" i="7"/>
  <c r="C15" i="7"/>
  <c r="C14" i="7"/>
  <c r="G12" i="7"/>
  <c r="G11" i="7"/>
  <c r="G10" i="7"/>
  <c r="F9" i="7"/>
  <c r="G34" i="7"/>
  <c r="F33" i="7"/>
  <c r="F32" i="7"/>
  <c r="F31" i="7"/>
  <c r="E30" i="7"/>
  <c r="E29" i="7"/>
  <c r="E28" i="7"/>
  <c r="D27" i="7"/>
  <c r="D26" i="7"/>
  <c r="D25" i="7"/>
  <c r="C24" i="7"/>
  <c r="C23" i="7"/>
  <c r="C22" i="7"/>
  <c r="G20" i="7"/>
  <c r="G19" i="7"/>
  <c r="G18" i="7"/>
  <c r="F17" i="7"/>
  <c r="F16" i="7"/>
  <c r="F15" i="7"/>
  <c r="E14" i="7"/>
  <c r="E13" i="7"/>
  <c r="E12" i="7"/>
  <c r="D11" i="7"/>
  <c r="D10" i="7"/>
  <c r="D9" i="7"/>
  <c r="E33" i="7"/>
  <c r="D31" i="7"/>
  <c r="D29" i="7"/>
  <c r="C27" i="7"/>
  <c r="G24" i="7"/>
  <c r="G22" i="7"/>
  <c r="F20" i="7"/>
  <c r="E18" i="7"/>
  <c r="E16" i="7"/>
  <c r="D14" i="7"/>
  <c r="C12" i="7"/>
  <c r="C10" i="7"/>
  <c r="G32" i="7"/>
  <c r="G30" i="7"/>
  <c r="F28" i="7"/>
  <c r="E26" i="7"/>
  <c r="E24" i="7"/>
  <c r="D22" i="7"/>
  <c r="C20" i="7"/>
  <c r="C18" i="7"/>
  <c r="G15" i="7"/>
  <c r="F13" i="7"/>
  <c r="F11" i="7"/>
  <c r="E9" i="7"/>
  <c r="E34" i="7"/>
  <c r="E32" i="7"/>
  <c r="D30" i="7"/>
  <c r="C28" i="7"/>
  <c r="C26" i="7"/>
  <c r="G23" i="7"/>
  <c r="F21" i="7"/>
  <c r="F19" i="7"/>
  <c r="E17" i="7"/>
  <c r="D15" i="7"/>
  <c r="D13" i="7"/>
  <c r="C11" i="7"/>
  <c r="C34" i="7"/>
  <c r="G31" i="7"/>
  <c r="F29" i="7"/>
  <c r="F27" i="7"/>
  <c r="E25" i="7"/>
  <c r="D23" i="7"/>
  <c r="D21" i="7"/>
  <c r="C19" i="7"/>
  <c r="G16" i="7"/>
  <c r="G14" i="7"/>
  <c r="F12" i="7"/>
  <c r="E10" i="7"/>
  <c r="D34" i="6"/>
  <c r="E33" i="6"/>
  <c r="F32" i="6"/>
  <c r="G31" i="6"/>
  <c r="C31" i="6"/>
  <c r="D30" i="6"/>
  <c r="E29" i="6"/>
  <c r="F28" i="6"/>
  <c r="G27" i="6"/>
  <c r="C27" i="6"/>
  <c r="D26" i="6"/>
  <c r="E25" i="6"/>
  <c r="F24" i="6"/>
  <c r="G23" i="6"/>
  <c r="C23" i="6"/>
  <c r="D22" i="6"/>
  <c r="E21" i="6"/>
  <c r="F20" i="6"/>
  <c r="G19" i="6"/>
  <c r="C19" i="6"/>
  <c r="D18" i="6"/>
  <c r="E17" i="6"/>
  <c r="F16" i="6"/>
  <c r="G15" i="6"/>
  <c r="C15" i="6"/>
  <c r="D14" i="6"/>
  <c r="E13" i="6"/>
  <c r="F12" i="6"/>
  <c r="G11" i="6"/>
  <c r="C11" i="6"/>
  <c r="D10" i="6"/>
  <c r="E9" i="6"/>
  <c r="F34" i="6"/>
  <c r="F33" i="6"/>
  <c r="E32" i="6"/>
  <c r="E31" i="6"/>
  <c r="E30" i="6"/>
  <c r="D29" i="6"/>
  <c r="D28" i="6"/>
  <c r="D27" i="6"/>
  <c r="C26" i="6"/>
  <c r="C25" i="6"/>
  <c r="C24" i="6"/>
  <c r="G22" i="6"/>
  <c r="G21" i="6"/>
  <c r="G20" i="6"/>
  <c r="F19" i="6"/>
  <c r="C34" i="6"/>
  <c r="C33" i="6"/>
  <c r="C32" i="6"/>
  <c r="G30" i="6"/>
  <c r="G29" i="6"/>
  <c r="G28" i="6"/>
  <c r="F27" i="6"/>
  <c r="F26" i="6"/>
  <c r="F25" i="6"/>
  <c r="E24" i="6"/>
  <c r="E23" i="6"/>
  <c r="E22" i="6"/>
  <c r="D21" i="6"/>
  <c r="D20" i="6"/>
  <c r="D19" i="6"/>
  <c r="C18" i="6"/>
  <c r="C17" i="6"/>
  <c r="C16" i="6"/>
  <c r="G14" i="6"/>
  <c r="G13" i="6"/>
  <c r="G12" i="6"/>
  <c r="F11" i="6"/>
  <c r="F10" i="6"/>
  <c r="F9" i="6"/>
  <c r="G33" i="6"/>
  <c r="F31" i="6"/>
  <c r="F29" i="6"/>
  <c r="E27" i="6"/>
  <c r="D25" i="6"/>
  <c r="D23" i="6"/>
  <c r="C21" i="6"/>
  <c r="G18" i="6"/>
  <c r="F17" i="6"/>
  <c r="D16" i="6"/>
  <c r="F14" i="6"/>
  <c r="D13" i="6"/>
  <c r="C12" i="6"/>
  <c r="E10" i="6"/>
  <c r="D33" i="6"/>
  <c r="D31" i="6"/>
  <c r="C29" i="6"/>
  <c r="G26" i="6"/>
  <c r="G24" i="6"/>
  <c r="F22" i="6"/>
  <c r="E20" i="6"/>
  <c r="F18" i="6"/>
  <c r="D17" i="6"/>
  <c r="F15" i="6"/>
  <c r="E14" i="6"/>
  <c r="C13" i="6"/>
  <c r="E11" i="6"/>
  <c r="C10" i="6"/>
  <c r="G34" i="6"/>
  <c r="G32" i="6"/>
  <c r="F30" i="6"/>
  <c r="E28" i="6"/>
  <c r="E26" i="6"/>
  <c r="D24" i="6"/>
  <c r="C22" i="6"/>
  <c r="C20" i="6"/>
  <c r="E18" i="6"/>
  <c r="G16" i="6"/>
  <c r="E15" i="6"/>
  <c r="C14" i="6"/>
  <c r="E12" i="6"/>
  <c r="D11" i="6"/>
  <c r="G9" i="6"/>
  <c r="E34" i="6"/>
  <c r="D32" i="6"/>
  <c r="C30" i="6"/>
  <c r="C28" i="6"/>
  <c r="G25" i="6"/>
  <c r="F23" i="6"/>
  <c r="F21" i="6"/>
  <c r="E19" i="6"/>
  <c r="G17" i="6"/>
  <c r="E16" i="6"/>
  <c r="D15" i="6"/>
  <c r="F13" i="6"/>
  <c r="D12" i="6"/>
  <c r="G10" i="6"/>
  <c r="D9" i="6"/>
  <c r="D34" i="4"/>
  <c r="E33" i="4"/>
  <c r="F32" i="4"/>
  <c r="G31" i="4"/>
  <c r="C31" i="4"/>
  <c r="D30" i="4"/>
  <c r="E29" i="4"/>
  <c r="F28" i="4"/>
  <c r="G27" i="4"/>
  <c r="C27" i="4"/>
  <c r="D26" i="4"/>
  <c r="E25" i="4"/>
  <c r="F24" i="4"/>
  <c r="G23" i="4"/>
  <c r="C23" i="4"/>
  <c r="D22" i="4"/>
  <c r="E21" i="4"/>
  <c r="F20" i="4"/>
  <c r="G19" i="4"/>
  <c r="C19" i="4"/>
  <c r="D18" i="4"/>
  <c r="E17" i="4"/>
  <c r="F16" i="4"/>
  <c r="G15" i="4"/>
  <c r="C15" i="4"/>
  <c r="D14" i="4"/>
  <c r="E13" i="4"/>
  <c r="F12" i="4"/>
  <c r="G11" i="4"/>
  <c r="C11" i="4"/>
  <c r="D10" i="4"/>
  <c r="E9" i="4"/>
  <c r="G34" i="4"/>
  <c r="C34" i="4"/>
  <c r="D33" i="4"/>
  <c r="E32" i="4"/>
  <c r="F31" i="4"/>
  <c r="G30" i="4"/>
  <c r="C30" i="4"/>
  <c r="D29" i="4"/>
  <c r="E28" i="4"/>
  <c r="F27" i="4"/>
  <c r="G26" i="4"/>
  <c r="C26" i="4"/>
  <c r="D25" i="4"/>
  <c r="E24" i="4"/>
  <c r="F23" i="4"/>
  <c r="G22" i="4"/>
  <c r="C22" i="4"/>
  <c r="D21" i="4"/>
  <c r="E20" i="4"/>
  <c r="F19" i="4"/>
  <c r="G18" i="4"/>
  <c r="C18" i="4"/>
  <c r="D17" i="4"/>
  <c r="E16" i="4"/>
  <c r="F15" i="4"/>
  <c r="G14" i="4"/>
  <c r="C14" i="4"/>
  <c r="D13" i="4"/>
  <c r="E12" i="4"/>
  <c r="F11" i="4"/>
  <c r="G10" i="4"/>
  <c r="F34" i="4"/>
  <c r="G33" i="4"/>
  <c r="C33" i="4"/>
  <c r="D32" i="4"/>
  <c r="E31" i="4"/>
  <c r="F30" i="4"/>
  <c r="G29" i="4"/>
  <c r="C29" i="4"/>
  <c r="D28" i="4"/>
  <c r="E27" i="4"/>
  <c r="F26" i="4"/>
  <c r="G25" i="4"/>
  <c r="C25" i="4"/>
  <c r="D24" i="4"/>
  <c r="E23" i="4"/>
  <c r="F22" i="4"/>
  <c r="G21" i="4"/>
  <c r="C21" i="4"/>
  <c r="D20" i="4"/>
  <c r="E19" i="4"/>
  <c r="F18" i="4"/>
  <c r="G17" i="4"/>
  <c r="C17" i="4"/>
  <c r="D16" i="4"/>
  <c r="E15" i="4"/>
  <c r="F14" i="4"/>
  <c r="G13" i="4"/>
  <c r="C13" i="4"/>
  <c r="D12" i="4"/>
  <c r="E11" i="4"/>
  <c r="F10" i="4"/>
  <c r="G9" i="4"/>
  <c r="E34" i="4"/>
  <c r="F33" i="4"/>
  <c r="G32" i="4"/>
  <c r="C32" i="4"/>
  <c r="D31" i="4"/>
  <c r="E30" i="4"/>
  <c r="F29" i="4"/>
  <c r="G28" i="4"/>
  <c r="C28" i="4"/>
  <c r="D27" i="4"/>
  <c r="E26" i="4"/>
  <c r="F25" i="4"/>
  <c r="G24" i="4"/>
  <c r="C24" i="4"/>
  <c r="D23" i="4"/>
  <c r="E22" i="4"/>
  <c r="F21" i="4"/>
  <c r="G20" i="4"/>
  <c r="C20" i="4"/>
  <c r="D19" i="4"/>
  <c r="E18" i="4"/>
  <c r="F17" i="4"/>
  <c r="G16" i="4"/>
  <c r="C16" i="4"/>
  <c r="D15" i="4"/>
  <c r="E14" i="4"/>
  <c r="F13" i="4"/>
  <c r="G12" i="4"/>
  <c r="C12" i="4"/>
  <c r="D11" i="4"/>
  <c r="E10" i="4"/>
  <c r="F9" i="4"/>
  <c r="D9" i="4"/>
  <c r="C10" i="4"/>
  <c r="F34" i="5"/>
  <c r="G33" i="5"/>
  <c r="C33" i="5"/>
  <c r="D32" i="5"/>
  <c r="E31" i="5"/>
  <c r="F30" i="5"/>
  <c r="G29" i="5"/>
  <c r="C29" i="5"/>
  <c r="E34" i="5"/>
  <c r="E33" i="5"/>
  <c r="E32" i="5"/>
  <c r="D31" i="5"/>
  <c r="D30" i="5"/>
  <c r="D29" i="5"/>
  <c r="D28" i="5"/>
  <c r="E27" i="5"/>
  <c r="F26" i="5"/>
  <c r="G25" i="5"/>
  <c r="C25" i="5"/>
  <c r="D24" i="5"/>
  <c r="E23" i="5"/>
  <c r="F22" i="5"/>
  <c r="G21" i="5"/>
  <c r="C21" i="5"/>
  <c r="D20" i="5"/>
  <c r="E19" i="5"/>
  <c r="F18" i="5"/>
  <c r="G17" i="5"/>
  <c r="C17" i="5"/>
  <c r="D16" i="5"/>
  <c r="E15" i="5"/>
  <c r="F14" i="5"/>
  <c r="G13" i="5"/>
  <c r="C13" i="5"/>
  <c r="D12" i="5"/>
  <c r="E11" i="5"/>
  <c r="F10" i="5"/>
  <c r="G9" i="5"/>
  <c r="F33" i="5"/>
  <c r="C32" i="5"/>
  <c r="G30" i="5"/>
  <c r="E29" i="5"/>
  <c r="C28" i="5"/>
  <c r="C27" i="5"/>
  <c r="C26" i="5"/>
  <c r="G24" i="5"/>
  <c r="G23" i="5"/>
  <c r="G22" i="5"/>
  <c r="F21" i="5"/>
  <c r="F20" i="5"/>
  <c r="F19" i="5"/>
  <c r="E18" i="5"/>
  <c r="E17" i="5"/>
  <c r="E16" i="5"/>
  <c r="D15" i="5"/>
  <c r="D14" i="5"/>
  <c r="D13" i="5"/>
  <c r="C12" i="5"/>
  <c r="C11" i="5"/>
  <c r="C10" i="5"/>
  <c r="G34" i="5"/>
  <c r="D33" i="5"/>
  <c r="G31" i="5"/>
  <c r="E30" i="5"/>
  <c r="G28" i="5"/>
  <c r="G27" i="5"/>
  <c r="G26" i="5"/>
  <c r="F25" i="5"/>
  <c r="F24" i="5"/>
  <c r="F23" i="5"/>
  <c r="E22" i="5"/>
  <c r="E21" i="5"/>
  <c r="E20" i="5"/>
  <c r="D19" i="5"/>
  <c r="D18" i="5"/>
  <c r="D17" i="5"/>
  <c r="C16" i="5"/>
  <c r="C15" i="5"/>
  <c r="C14" i="5"/>
  <c r="G12" i="5"/>
  <c r="G11" i="5"/>
  <c r="G10" i="5"/>
  <c r="F9" i="5"/>
  <c r="D34" i="5"/>
  <c r="G32" i="5"/>
  <c r="F31" i="5"/>
  <c r="C30" i="5"/>
  <c r="F28" i="5"/>
  <c r="F27" i="5"/>
  <c r="E26" i="5"/>
  <c r="E25" i="5"/>
  <c r="E24" i="5"/>
  <c r="D23" i="5"/>
  <c r="D22" i="5"/>
  <c r="D21" i="5"/>
  <c r="C20" i="5"/>
  <c r="C19" i="5"/>
  <c r="C18" i="5"/>
  <c r="G16" i="5"/>
  <c r="G15" i="5"/>
  <c r="G14" i="5"/>
  <c r="F13" i="5"/>
  <c r="F12" i="5"/>
  <c r="F11" i="5"/>
  <c r="E10" i="5"/>
  <c r="E9" i="5"/>
  <c r="C34" i="5"/>
  <c r="F32" i="5"/>
  <c r="C31" i="5"/>
  <c r="F29" i="5"/>
  <c r="E28" i="5"/>
  <c r="D27" i="5"/>
  <c r="D26" i="5"/>
  <c r="D25" i="5"/>
  <c r="C24" i="5"/>
  <c r="C23" i="5"/>
  <c r="C22" i="5"/>
  <c r="G20" i="5"/>
  <c r="G19" i="5"/>
  <c r="G18" i="5"/>
  <c r="F17" i="5"/>
  <c r="F16" i="5"/>
  <c r="F15" i="5"/>
  <c r="E14" i="5"/>
  <c r="E13" i="5"/>
  <c r="E12" i="5"/>
  <c r="D11" i="5"/>
  <c r="D10" i="5"/>
  <c r="D9" i="5"/>
</calcChain>
</file>

<file path=xl/sharedStrings.xml><?xml version="1.0" encoding="utf-8"?>
<sst xmlns="http://schemas.openxmlformats.org/spreadsheetml/2006/main" count="300" uniqueCount="68">
  <si>
    <t>TULLAHOMA CITY SCHOOLS</t>
  </si>
  <si>
    <t>Certified Salary Schedule</t>
  </si>
  <si>
    <t>2022-23</t>
  </si>
  <si>
    <t>B.S.</t>
  </si>
  <si>
    <t>M.S.</t>
  </si>
  <si>
    <t>M.S.+30</t>
  </si>
  <si>
    <t>SPEC.</t>
  </si>
  <si>
    <t>DR.</t>
  </si>
  <si>
    <t>EXP</t>
  </si>
  <si>
    <t>INDEX</t>
  </si>
  <si>
    <t xml:space="preserve">  </t>
  </si>
  <si>
    <t>DRAFT</t>
  </si>
  <si>
    <t>5% Raise</t>
  </si>
  <si>
    <t>Classified/Non-Certified Salary Schedule</t>
  </si>
  <si>
    <t>Class S</t>
  </si>
  <si>
    <t>Level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</si>
  <si>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</si>
  <si>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</si>
  <si>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</si>
  <si>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</si>
  <si>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</si>
  <si>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</si>
  <si>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</si>
  <si>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</si>
  <si>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</si>
  <si>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S-10</t>
  </si>
  <si>
    <t>Position Grade</t>
  </si>
  <si>
    <t>Days</t>
  </si>
  <si>
    <t>Position Title</t>
  </si>
  <si>
    <t>Educational Assistant</t>
  </si>
  <si>
    <t>Paraprofessional</t>
  </si>
  <si>
    <t>Guidance Secretary, Attendance Secretary</t>
  </si>
  <si>
    <t>Special Education Secretary</t>
  </si>
  <si>
    <t>School Secretary</t>
  </si>
  <si>
    <t>Personnel Assistant</t>
  </si>
  <si>
    <t>Daycare Director</t>
  </si>
  <si>
    <t>Superintendent Secretary, Maintenance Supervisor, Payroll, Instruction Secretary, District Technology Staff,      HR Specialist, Bookkeeper, Food Service Bookkeeper</t>
  </si>
  <si>
    <t>District Technology Network Administrator, Director of Schools Admin Assistant</t>
  </si>
  <si>
    <t>Director of Business, Nutrition, Technology, Deputy Director</t>
  </si>
  <si>
    <t>Class H</t>
  </si>
  <si>
    <t>H-1</t>
  </si>
  <si>
    <t>H-2</t>
  </si>
  <si>
    <t>H-3</t>
  </si>
  <si>
    <t>H-4</t>
  </si>
  <si>
    <t>H-5</t>
  </si>
  <si>
    <t>ADD $0.10 PER HOUR FOR LEAD CUSTODIAN IN EACH BUILDING. All positions 261 days.</t>
  </si>
  <si>
    <t>Custodian</t>
  </si>
  <si>
    <t>General Maintenance, Central Office Custodian</t>
  </si>
  <si>
    <t>Painter, Custodial Supervisor - THS, Central Office Support, HVAC Assistant</t>
  </si>
  <si>
    <t>Carpenter, Plumber, Electrician</t>
  </si>
  <si>
    <t>HVAC Mechanic</t>
  </si>
  <si>
    <t>Class N</t>
  </si>
  <si>
    <t>N-1</t>
  </si>
  <si>
    <t>N-2</t>
  </si>
  <si>
    <t>M-1</t>
  </si>
  <si>
    <t>M-2</t>
  </si>
  <si>
    <t>M-3</t>
  </si>
  <si>
    <t>Part Time</t>
  </si>
  <si>
    <t>Six Hours of More</t>
  </si>
  <si>
    <t>Seven Hour Manager</t>
  </si>
  <si>
    <t>Eight Hour Manager</t>
  </si>
  <si>
    <t>Field Supervisor</t>
  </si>
  <si>
    <t>Class D</t>
  </si>
  <si>
    <t>D-1</t>
  </si>
  <si>
    <t>Full Time</t>
  </si>
  <si>
    <t>Personnel Assistant, THS Bookkeeper, Maint. Admin. Assistant, Communications Specialist</t>
  </si>
  <si>
    <t>Superintendent Secretary, Maintenance Supervisor, Payroll, Instruction Secretary, District Technology Staff,  HR Specialist, Bookkeeper, Food Service Bookkeeper</t>
  </si>
  <si>
    <t xml:space="preserve">District Technology Network Administrator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</si>
</sst>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2">
    <font>
      <sz val="10"/>
      <color rgb="FF000000"/>
      <name val="Arial"/>
    </font>
    <font>
      <sz val="12"/>
      <name val="Arial"/>
      <family val="2"/>
    </font>
    <font>
      <b/>
      <sz val="12"/>
      <color rgb="FF95373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2"/>
      <name val="Arimo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color rgb="FFFFFFFF"/>
      <name val="Arial"/>
      <family val="2"/>
    </font>
    <font>
      <sz val="12"/>
      <color rgb="FF000000"/>
      <name val="Arimo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FFFFFF"/>
      <name val="Arial"/>
      <family val="2"/>
    </font>
    <font>
      <sz val="11"/>
      <color rgb="FFFFFFFF"/>
      <name val="Arial"/>
      <family val="2"/>
    </font>
    <font>
      <sz val="12"/>
      <color rgb="FFFFFFFF"/>
      <name val="Arimo"/>
    </font>
    <font>
      <sz val="10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1" fillId="0" borderId="0" xfId="0" applyFont="1" applyAlignment="1">
      <alignment horizontal="right"/>
    </xf>
    <xf numFmtId="2" fontId="1" fillId="0" borderId="0" xfId="0" applyNumberFormat="1" applyFont="1"/>
    <xf numFmtId="1" fontId="1" fillId="0" borderId="0" xfId="0" applyNumberFormat="1" applyFont="1" applyAlignment="1"/>
    <xf numFmtId="1" fontId="1" fillId="0" borderId="0" xfId="0" applyNumberFormat="1" applyFont="1"/>
    <xf numFmtId="0" fontId="5" fillId="0" borderId="0" xfId="0" applyFont="1"/>
    <xf numFmtId="0" fontId="6" fillId="0" borderId="0" xfId="0" applyFont="1"/>
    <xf numFmtId="1" fontId="6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5" fillId="0" borderId="0" xfId="0" applyNumberFormat="1" applyFont="1"/>
    <xf numFmtId="0" fontId="9" fillId="0" borderId="0" xfId="0" applyFont="1"/>
    <xf numFmtId="1" fontId="5" fillId="0" borderId="0" xfId="0" applyNumberFormat="1" applyFont="1" applyAlignment="1"/>
    <xf numFmtId="0" fontId="10" fillId="0" borderId="0" xfId="0" applyFont="1"/>
    <xf numFmtId="164" fontId="5" fillId="0" borderId="0" xfId="0" applyNumberFormat="1" applyFont="1"/>
    <xf numFmtId="1" fontId="7" fillId="0" borderId="0" xfId="0" applyNumberFormat="1" applyFont="1"/>
    <xf numFmtId="0" fontId="7" fillId="0" borderId="0" xfId="0" applyFont="1"/>
    <xf numFmtId="0" fontId="11" fillId="0" borderId="0" xfId="0" applyFont="1"/>
    <xf numFmtId="1" fontId="9" fillId="0" borderId="0" xfId="0" applyNumberFormat="1" applyFont="1"/>
    <xf numFmtId="1" fontId="9" fillId="0" borderId="0" xfId="0" applyNumberFormat="1" applyFont="1" applyAlignment="1"/>
    <xf numFmtId="0" fontId="1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2" fillId="0" borderId="0" xfId="0" applyFont="1"/>
    <xf numFmtId="165" fontId="5" fillId="0" borderId="0" xfId="0" applyNumberFormat="1" applyFont="1"/>
    <xf numFmtId="164" fontId="7" fillId="0" borderId="0" xfId="0" applyNumberFormat="1" applyFont="1" applyAlignment="1"/>
    <xf numFmtId="164" fontId="11" fillId="0" borderId="0" xfId="0" applyNumberFormat="1" applyFont="1" applyAlignment="1"/>
    <xf numFmtId="0" fontId="5" fillId="0" borderId="0" xfId="0" applyFont="1" applyAlignment="1"/>
    <xf numFmtId="0" fontId="13" fillId="0" borderId="0" xfId="0" applyFont="1"/>
    <xf numFmtId="1" fontId="13" fillId="0" borderId="0" xfId="0" applyNumberFormat="1" applyFont="1" applyAlignment="1">
      <alignment horizontal="right"/>
    </xf>
    <xf numFmtId="0" fontId="14" fillId="0" borderId="0" xfId="0" applyFont="1"/>
    <xf numFmtId="0" fontId="15" fillId="0" borderId="0" xfId="0" applyFont="1"/>
    <xf numFmtId="0" fontId="14" fillId="0" borderId="0" xfId="0" applyFont="1" applyAlignme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3" fillId="0" borderId="0" xfId="0" applyFont="1" applyAlignment="1"/>
    <xf numFmtId="164" fontId="13" fillId="0" borderId="0" xfId="0" applyNumberFormat="1" applyFont="1"/>
    <xf numFmtId="0" fontId="16" fillId="0" borderId="0" xfId="0" applyFont="1" applyAlignment="1"/>
    <xf numFmtId="1" fontId="16" fillId="0" borderId="0" xfId="0" applyNumberFormat="1" applyFont="1" applyAlignment="1"/>
    <xf numFmtId="1" fontId="16" fillId="0" borderId="0" xfId="0" applyNumberFormat="1" applyFont="1"/>
    <xf numFmtId="0" fontId="16" fillId="0" borderId="0" xfId="0" applyFont="1"/>
    <xf numFmtId="1" fontId="13" fillId="0" borderId="0" xfId="0" applyNumberFormat="1" applyFont="1" applyAlignment="1">
      <alignment horizontal="right"/>
    </xf>
    <xf numFmtId="0" fontId="12" fillId="0" borderId="1" xfId="0" applyFont="1" applyBorder="1" applyAlignment="1"/>
    <xf numFmtId="2" fontId="18" fillId="0" borderId="0" xfId="0" applyNumberFormat="1" applyFont="1" applyAlignment="1"/>
    <xf numFmtId="0" fontId="18" fillId="0" borderId="0" xfId="0" applyFont="1" applyAlignment="1"/>
    <xf numFmtId="2" fontId="12" fillId="0" borderId="0" xfId="0" applyNumberFormat="1" applyFont="1" applyAlignment="1"/>
    <xf numFmtId="1" fontId="18" fillId="0" borderId="0" xfId="0" applyNumberFormat="1" applyFont="1" applyAlignment="1"/>
    <xf numFmtId="2" fontId="19" fillId="0" borderId="0" xfId="0" applyNumberFormat="1" applyFont="1" applyAlignment="1">
      <alignment horizontal="center"/>
    </xf>
    <xf numFmtId="0" fontId="12" fillId="0" borderId="0" xfId="0" applyFont="1" applyAlignment="1"/>
    <xf numFmtId="1" fontId="19" fillId="0" borderId="0" xfId="0" applyNumberFormat="1" applyFont="1" applyAlignment="1">
      <alignment horizontal="right"/>
    </xf>
    <xf numFmtId="1" fontId="12" fillId="0" borderId="0" xfId="0" applyNumberFormat="1" applyFont="1" applyAlignment="1"/>
    <xf numFmtId="0" fontId="18" fillId="0" borderId="0" xfId="0" applyFont="1" applyAlignment="1"/>
    <xf numFmtId="1" fontId="19" fillId="0" borderId="1" xfId="0" applyNumberFormat="1" applyFont="1" applyBorder="1" applyAlignment="1"/>
    <xf numFmtId="1" fontId="19" fillId="0" borderId="0" xfId="0" applyNumberFormat="1" applyFont="1" applyAlignment="1"/>
    <xf numFmtId="2" fontId="18" fillId="0" borderId="1" xfId="0" applyNumberFormat="1" applyFont="1" applyBorder="1" applyAlignment="1"/>
    <xf numFmtId="1" fontId="18" fillId="0" borderId="1" xfId="0" applyNumberFormat="1" applyFont="1" applyBorder="1" applyAlignment="1"/>
    <xf numFmtId="0" fontId="18" fillId="0" borderId="1" xfId="0" applyFont="1" applyBorder="1" applyAlignment="1"/>
    <xf numFmtId="0" fontId="18" fillId="0" borderId="1" xfId="0" applyFont="1" applyBorder="1" applyAlignment="1"/>
    <xf numFmtId="0" fontId="12" fillId="0" borderId="1" xfId="0" applyFont="1" applyBorder="1" applyAlignment="1"/>
    <xf numFmtId="1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2" fillId="0" borderId="0" xfId="0" applyFont="1" applyAlignment="1"/>
    <xf numFmtId="164" fontId="19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164" fontId="18" fillId="0" borderId="0" xfId="0" applyNumberFormat="1" applyFont="1" applyAlignment="1"/>
    <xf numFmtId="0" fontId="19" fillId="0" borderId="0" xfId="0" applyFont="1" applyAlignment="1"/>
    <xf numFmtId="0" fontId="19" fillId="0" borderId="0" xfId="0" applyFont="1" applyAlignment="1">
      <alignment horizontal="right"/>
    </xf>
    <xf numFmtId="0" fontId="20" fillId="0" borderId="0" xfId="0" applyFont="1" applyAlignment="1"/>
    <xf numFmtId="164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right"/>
    </xf>
    <xf numFmtId="0" fontId="19" fillId="0" borderId="1" xfId="0" applyFont="1" applyBorder="1" applyAlignment="1"/>
    <xf numFmtId="1" fontId="20" fillId="0" borderId="0" xfId="0" applyNumberFormat="1" applyFont="1" applyAlignment="1">
      <alignment horizontal="right"/>
    </xf>
    <xf numFmtId="0" fontId="21" fillId="0" borderId="0" xfId="0" applyFont="1"/>
    <xf numFmtId="164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wrapText="1"/>
    </xf>
    <xf numFmtId="0" fontId="0" fillId="0" borderId="0" xfId="0" applyFont="1" applyAlignment="1"/>
    <xf numFmtId="1" fontId="19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9"/>
  <sheetViews>
    <sheetView tabSelected="1" workbookViewId="0"/>
  </sheetViews>
  <sheetFormatPr defaultColWidth="12.5703125" defaultRowHeight="15" customHeight="1"/>
  <cols>
    <col min="1" max="3" width="7.7109375" customWidth="1"/>
    <col min="4" max="4" width="8.140625" customWidth="1"/>
    <col min="5" max="26" width="7.7109375" customWidth="1"/>
  </cols>
  <sheetData>
    <row r="1" spans="1:14" ht="12.75" customHeight="1">
      <c r="A1" s="1"/>
      <c r="B1" s="1"/>
      <c r="C1" s="2" t="s">
        <v>0</v>
      </c>
      <c r="D1" s="1"/>
      <c r="E1" s="1"/>
      <c r="F1" s="1"/>
      <c r="H1" s="1"/>
      <c r="I1" s="1"/>
      <c r="J1" s="1"/>
      <c r="K1" s="1"/>
      <c r="L1" s="1"/>
      <c r="M1" s="1"/>
    </row>
    <row r="2" spans="1:14" ht="12.75" customHeight="1">
      <c r="A2" s="1"/>
      <c r="B2" s="1"/>
      <c r="C2" s="1" t="s">
        <v>1</v>
      </c>
      <c r="D2" s="1"/>
      <c r="E2" s="1"/>
      <c r="F2" s="1"/>
      <c r="H2" s="1"/>
      <c r="I2" s="1"/>
      <c r="J2" s="1"/>
      <c r="K2" s="1"/>
      <c r="L2" s="1"/>
      <c r="M2" s="1"/>
    </row>
    <row r="3" spans="1:14" ht="12.75" customHeight="1">
      <c r="A3" s="1"/>
      <c r="B3" s="1"/>
      <c r="C3" s="1"/>
      <c r="D3" s="3" t="s">
        <v>2</v>
      </c>
      <c r="E3" s="1"/>
      <c r="F3" s="1"/>
      <c r="H3" s="1"/>
      <c r="I3" s="1"/>
      <c r="J3" s="1"/>
      <c r="K3" s="1"/>
      <c r="L3" s="1"/>
      <c r="M3" s="1"/>
    </row>
    <row r="4" spans="1:14" ht="12.75" customHeight="1">
      <c r="A4" s="1"/>
      <c r="B4" s="1"/>
      <c r="C4" s="1"/>
      <c r="D4" s="4"/>
      <c r="E4" s="1"/>
      <c r="F4" s="5"/>
      <c r="G4" s="1"/>
      <c r="H4" s="1"/>
      <c r="I4" s="1"/>
      <c r="J4" s="1"/>
      <c r="K4" s="1"/>
      <c r="L4" s="1"/>
      <c r="M4" s="1"/>
    </row>
    <row r="5" spans="1:14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ht="12.75" customHeight="1">
      <c r="A6" s="1"/>
      <c r="B6" s="1"/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1"/>
      <c r="I6" s="1"/>
      <c r="J6" s="1"/>
      <c r="K6" s="1"/>
      <c r="L6" s="1"/>
      <c r="M6" s="1"/>
    </row>
    <row r="7" spans="1:14" ht="12.75" customHeight="1">
      <c r="A7" s="1" t="s">
        <v>8</v>
      </c>
      <c r="B7" s="1" t="s">
        <v>9</v>
      </c>
      <c r="C7" s="1"/>
      <c r="D7" s="1">
        <v>0.11</v>
      </c>
      <c r="E7" s="1">
        <v>0.14000000000000001</v>
      </c>
      <c r="F7" s="1">
        <v>0.02</v>
      </c>
      <c r="G7" s="1">
        <v>0.12</v>
      </c>
      <c r="H7" s="1"/>
      <c r="I7" s="1"/>
      <c r="J7" s="1"/>
      <c r="K7" s="1"/>
      <c r="L7" s="1"/>
      <c r="M7" s="1"/>
    </row>
    <row r="8" spans="1:14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ht="12.75" customHeight="1">
      <c r="A9" s="1">
        <v>0</v>
      </c>
      <c r="B9" s="7">
        <v>1</v>
      </c>
      <c r="C9" s="8">
        <f>39755*1.05</f>
        <v>41742.75</v>
      </c>
      <c r="D9" s="9">
        <f>C9*(B9+D7)</f>
        <v>46334.452500000007</v>
      </c>
      <c r="E9" s="9">
        <f>C9*(B9+D7+E7)</f>
        <v>52178.4375</v>
      </c>
      <c r="F9" s="9">
        <f>C9*(B9+D7+E7+F7)</f>
        <v>53013.292500000003</v>
      </c>
      <c r="G9" s="9">
        <f>C9*(B9+D7+E7+F7+G7)</f>
        <v>58022.422500000008</v>
      </c>
      <c r="H9" s="1"/>
      <c r="I9" s="1"/>
      <c r="J9" s="1"/>
      <c r="K9" s="1"/>
      <c r="L9" s="1"/>
      <c r="M9" s="1"/>
    </row>
    <row r="10" spans="1:14" ht="12.75" customHeight="1">
      <c r="A10" s="1">
        <v>1</v>
      </c>
      <c r="B10" s="7">
        <v>1.02</v>
      </c>
      <c r="C10" s="9">
        <f>C9*(B10)</f>
        <v>42577.605000000003</v>
      </c>
      <c r="D10" s="9">
        <f>C9*(B10+D7)</f>
        <v>47169.307500000003</v>
      </c>
      <c r="E10" s="9">
        <f>C9*(B10+D7+E7)</f>
        <v>53013.292500000003</v>
      </c>
      <c r="F10" s="9">
        <f>C9*(B10+D7+E7+F7)</f>
        <v>53848.147499999999</v>
      </c>
      <c r="G10" s="9">
        <f>C9*(B10+D7+E7+F7+G7)</f>
        <v>58857.277500000004</v>
      </c>
      <c r="H10" s="1"/>
      <c r="I10" s="1"/>
      <c r="J10" s="1"/>
      <c r="K10" s="1"/>
      <c r="L10" s="1"/>
      <c r="M10" s="1"/>
    </row>
    <row r="11" spans="1:14" ht="12.75" customHeight="1">
      <c r="A11" s="1">
        <v>2</v>
      </c>
      <c r="B11" s="7">
        <v>1.04</v>
      </c>
      <c r="C11" s="9">
        <f>C9*B11</f>
        <v>43412.46</v>
      </c>
      <c r="D11" s="9">
        <f>C9*(B11+D7)</f>
        <v>48004.162500000006</v>
      </c>
      <c r="E11" s="9">
        <f>C9*(B11+D7+E7)</f>
        <v>53848.147499999999</v>
      </c>
      <c r="F11" s="9">
        <f>C9*(B11+D7+E7+F7)</f>
        <v>54683.002500000002</v>
      </c>
      <c r="G11" s="9">
        <f>C9*(B11+D7+E7+F7+G7)</f>
        <v>59692.132500000007</v>
      </c>
      <c r="H11" s="1"/>
      <c r="I11" s="1"/>
      <c r="J11" s="1"/>
      <c r="K11" s="1"/>
      <c r="L11" s="1"/>
      <c r="M11" s="1"/>
    </row>
    <row r="12" spans="1:14" ht="12.75" customHeight="1">
      <c r="A12" s="1">
        <v>3</v>
      </c>
      <c r="B12" s="7">
        <v>1.06</v>
      </c>
      <c r="C12" s="9">
        <f>C9*B12</f>
        <v>44247.315000000002</v>
      </c>
      <c r="D12" s="9">
        <f>C9*(B12+D7)</f>
        <v>48839.017500000009</v>
      </c>
      <c r="E12" s="9">
        <f>C9*(B12+D7+E7)</f>
        <v>54683.002500000002</v>
      </c>
      <c r="F12" s="9">
        <f>C9*(B12+D7+E7+F7)</f>
        <v>55517.857500000006</v>
      </c>
      <c r="G12" s="9">
        <f>C9*(B12+D7+E7+F7+G7)</f>
        <v>60526.98750000001</v>
      </c>
      <c r="H12" s="1"/>
      <c r="I12" s="1"/>
      <c r="J12" s="1"/>
      <c r="K12" s="1"/>
      <c r="L12" s="1"/>
      <c r="M12" s="1"/>
    </row>
    <row r="13" spans="1:14" ht="12.75" customHeight="1">
      <c r="A13" s="1">
        <v>4</v>
      </c>
      <c r="B13" s="7">
        <v>1.08</v>
      </c>
      <c r="C13" s="9">
        <f>C9*B13</f>
        <v>45082.170000000006</v>
      </c>
      <c r="D13" s="9">
        <f>C9*(B13+D7)</f>
        <v>49673.872500000005</v>
      </c>
      <c r="E13" s="9">
        <f>C9*(B13+D7+E7)</f>
        <v>55517.857500000006</v>
      </c>
      <c r="F13" s="9">
        <f>C9*(B13+D7+E7+F7)</f>
        <v>56352.712500000001</v>
      </c>
      <c r="G13" s="9">
        <f>C9*(B13+D7+E7+F7+G7)</f>
        <v>61361.842500000006</v>
      </c>
      <c r="H13" s="1"/>
      <c r="I13" s="1"/>
      <c r="J13" s="1"/>
      <c r="K13" s="1"/>
      <c r="L13" s="1"/>
      <c r="M13" s="1"/>
    </row>
    <row r="14" spans="1:14" ht="12.75" customHeight="1">
      <c r="A14" s="1">
        <v>5</v>
      </c>
      <c r="B14" s="7">
        <v>1.1000000000000001</v>
      </c>
      <c r="C14" s="9">
        <f>C9*B14</f>
        <v>45917.025000000001</v>
      </c>
      <c r="D14" s="9">
        <f>C9*(B14+D7)</f>
        <v>50508.727500000008</v>
      </c>
      <c r="E14" s="9">
        <f>C9*(B14+D7+E7)</f>
        <v>56352.712500000001</v>
      </c>
      <c r="F14" s="9">
        <f>C9*(B14+D7+E7+F7)</f>
        <v>57187.567500000005</v>
      </c>
      <c r="G14" s="9">
        <f>C9*(B14+D7+E7+F7+G7)</f>
        <v>62196.697500000009</v>
      </c>
      <c r="H14" s="1"/>
      <c r="I14" s="1"/>
      <c r="J14" s="1"/>
      <c r="K14" s="1"/>
      <c r="L14" s="1"/>
      <c r="M14" s="1"/>
    </row>
    <row r="15" spans="1:14" ht="12.75" customHeight="1">
      <c r="A15" s="1">
        <v>6</v>
      </c>
      <c r="B15" s="7">
        <v>1.1200000000000001</v>
      </c>
      <c r="C15" s="9">
        <f>C9*B15</f>
        <v>46751.880000000005</v>
      </c>
      <c r="D15" s="9">
        <f>C9*(B15+D7)</f>
        <v>51343.582500000011</v>
      </c>
      <c r="E15" s="9">
        <f>C9*(B15+D7+E7)</f>
        <v>57187.567500000005</v>
      </c>
      <c r="F15" s="9">
        <f>C9*(B15+D7+E7+F7)</f>
        <v>58022.422500000008</v>
      </c>
      <c r="G15" s="9">
        <f>C9*(B15+D7+E7+F7+G7)</f>
        <v>63031.552500000013</v>
      </c>
      <c r="H15" s="1"/>
      <c r="I15" s="1"/>
      <c r="J15" s="1"/>
      <c r="K15" s="1"/>
      <c r="L15" s="1"/>
      <c r="M15" s="1"/>
    </row>
    <row r="16" spans="1:14" ht="12.75" customHeight="1">
      <c r="A16" s="1">
        <v>7</v>
      </c>
      <c r="B16" s="7">
        <v>1.1399999999999999</v>
      </c>
      <c r="C16" s="9">
        <f>C9*B16</f>
        <v>47586.734999999993</v>
      </c>
      <c r="D16" s="9">
        <f>C9*(B16+D7)</f>
        <v>52178.4375</v>
      </c>
      <c r="E16" s="9">
        <f>C9*(B16+D7+E7)</f>
        <v>58022.422500000008</v>
      </c>
      <c r="F16" s="9">
        <f>C9*(B16+D7+E7+F7)</f>
        <v>58857.277500000004</v>
      </c>
      <c r="G16" s="9">
        <f>C9*(B16+D7+E7+F7+G7)</f>
        <v>63866.407500000008</v>
      </c>
      <c r="H16" s="1"/>
      <c r="I16" s="1"/>
      <c r="J16" s="1"/>
      <c r="K16" s="1"/>
      <c r="L16" s="1"/>
      <c r="M16" s="1"/>
      <c r="N16" t="s">
        <v>10</v>
      </c>
    </row>
    <row r="17" spans="1:13" ht="12.75" customHeight="1">
      <c r="A17" s="1">
        <v>8</v>
      </c>
      <c r="B17" s="7">
        <v>1.1599999999999999</v>
      </c>
      <c r="C17" s="9">
        <f>C9*B17</f>
        <v>48421.59</v>
      </c>
      <c r="D17" s="9">
        <f>C9*(B17+D7)</f>
        <v>53013.292500000003</v>
      </c>
      <c r="E17" s="9">
        <f>C9*(B17+D7+E7)</f>
        <v>58857.277500000004</v>
      </c>
      <c r="F17" s="9">
        <f>C9*(B17+D7+E7+F7)</f>
        <v>59692.132500000007</v>
      </c>
      <c r="G17" s="9">
        <f>C9*(B17+D7+E7+F7+G7)</f>
        <v>64701.262500000012</v>
      </c>
      <c r="H17" s="1"/>
      <c r="I17" s="1"/>
      <c r="J17" s="1"/>
      <c r="K17" s="1"/>
      <c r="L17" s="1"/>
      <c r="M17" s="1"/>
    </row>
    <row r="18" spans="1:13" ht="12.75" customHeight="1">
      <c r="A18" s="1">
        <v>9</v>
      </c>
      <c r="B18" s="7">
        <v>1.18</v>
      </c>
      <c r="C18" s="9">
        <f>C9*B18</f>
        <v>49256.445</v>
      </c>
      <c r="D18" s="9">
        <f>C9*(B18+D7)</f>
        <v>53848.147499999999</v>
      </c>
      <c r="E18" s="9">
        <f>C9*(B18+D7+E7)</f>
        <v>59692.132500000007</v>
      </c>
      <c r="F18" s="9">
        <f>C9*(B18+D7+E7+F7)</f>
        <v>60526.98750000001</v>
      </c>
      <c r="G18" s="9">
        <f>C9*(B18+D7+E7+F7+G7)</f>
        <v>65536.117500000008</v>
      </c>
      <c r="H18" s="1"/>
      <c r="I18" s="1"/>
      <c r="J18" s="1"/>
      <c r="K18" s="1"/>
      <c r="L18" s="1"/>
      <c r="M18" s="1"/>
    </row>
    <row r="19" spans="1:13" ht="12.75" customHeight="1">
      <c r="A19" s="1">
        <v>10</v>
      </c>
      <c r="B19" s="7">
        <v>1.2</v>
      </c>
      <c r="C19" s="9">
        <f>C9*B19</f>
        <v>50091.299999999996</v>
      </c>
      <c r="D19" s="9">
        <f>C9*(B19+D7)</f>
        <v>54683.002500000002</v>
      </c>
      <c r="E19" s="9">
        <f>C9*(B19+D7+E7)</f>
        <v>60526.98750000001</v>
      </c>
      <c r="F19" s="9">
        <f>C9*(B19+D7+E7+F7)</f>
        <v>61361.842500000006</v>
      </c>
      <c r="G19" s="9">
        <f>C9*(B19+D7+E7+F7+G7)</f>
        <v>66370.972500000018</v>
      </c>
      <c r="H19" s="1"/>
      <c r="I19" s="1"/>
      <c r="J19" s="1"/>
      <c r="K19" s="1"/>
      <c r="L19" s="1"/>
      <c r="M19" s="1"/>
    </row>
    <row r="20" spans="1:13" ht="12.75" customHeight="1">
      <c r="A20" s="1">
        <v>11</v>
      </c>
      <c r="B20" s="7">
        <v>1.22</v>
      </c>
      <c r="C20" s="9">
        <f>C9*B20</f>
        <v>50926.154999999999</v>
      </c>
      <c r="D20" s="9">
        <f>C9*(B20+D7)</f>
        <v>55517.857500000006</v>
      </c>
      <c r="E20" s="9">
        <f>C9*(B20+D7+E7)</f>
        <v>61361.842500000006</v>
      </c>
      <c r="F20" s="9">
        <f>C9*(B20+D7+E7+F7)</f>
        <v>62196.697500000009</v>
      </c>
      <c r="G20" s="9">
        <f>C9*(B20+D7+E7+F7+G7)</f>
        <v>67205.827500000014</v>
      </c>
      <c r="H20" s="1"/>
      <c r="I20" s="1"/>
      <c r="J20" s="1"/>
      <c r="K20" s="1"/>
      <c r="L20" s="1"/>
      <c r="M20" s="1"/>
    </row>
    <row r="21" spans="1:13" ht="12.75" customHeight="1">
      <c r="A21" s="1">
        <v>12</v>
      </c>
      <c r="B21" s="7">
        <v>1.24</v>
      </c>
      <c r="C21" s="9">
        <f>C9*B21</f>
        <v>51761.01</v>
      </c>
      <c r="D21" s="9">
        <f>C9*(B21+D7)</f>
        <v>56352.712500000001</v>
      </c>
      <c r="E21" s="9">
        <f>C9*(B21+D7+E7)</f>
        <v>62196.697500000009</v>
      </c>
      <c r="F21" s="9">
        <f>C9*(B21+D7+E7+F7)</f>
        <v>63031.552500000013</v>
      </c>
      <c r="G21" s="9">
        <f>C9*(B21+D7+E7+F7+G7)</f>
        <v>68040.68250000001</v>
      </c>
      <c r="H21" s="1"/>
      <c r="I21" s="1"/>
      <c r="J21" s="1"/>
      <c r="K21" s="1"/>
      <c r="L21" s="1"/>
      <c r="M21" s="1"/>
    </row>
    <row r="22" spans="1:13" ht="12.75" customHeight="1">
      <c r="A22" s="1">
        <v>13</v>
      </c>
      <c r="B22" s="7">
        <v>1.26</v>
      </c>
      <c r="C22" s="9">
        <f>C9*B22</f>
        <v>52595.864999999998</v>
      </c>
      <c r="D22" s="9">
        <f>C9*(B22+D7)</f>
        <v>57187.567500000005</v>
      </c>
      <c r="E22" s="9">
        <f>C9*(B22+D7+E7)</f>
        <v>63031.552500000013</v>
      </c>
      <c r="F22" s="9">
        <f>C9*(B22+D7+E7+F7)</f>
        <v>63866.407500000008</v>
      </c>
      <c r="G22" s="9">
        <f>C9*(B22+D7+E7+F7+G7)</f>
        <v>68875.53750000002</v>
      </c>
      <c r="H22" s="1"/>
      <c r="I22" s="1"/>
      <c r="J22" s="1"/>
      <c r="K22" s="1"/>
      <c r="L22" s="1"/>
      <c r="M22" s="1"/>
    </row>
    <row r="23" spans="1:13" ht="12.75" customHeight="1">
      <c r="A23" s="1">
        <v>14</v>
      </c>
      <c r="B23" s="7">
        <v>1.28</v>
      </c>
      <c r="C23" s="9">
        <f>C9*B23</f>
        <v>53430.720000000001</v>
      </c>
      <c r="D23" s="9">
        <f>C9*(B23+D7)</f>
        <v>58022.422500000008</v>
      </c>
      <c r="E23" s="9">
        <f>C9*(B23+D7+E7)</f>
        <v>63866.407500000008</v>
      </c>
      <c r="F23" s="9">
        <f>C9*(B23+D7+E7+F7)</f>
        <v>64701.262500000012</v>
      </c>
      <c r="G23" s="9">
        <f>C9*(B23+D7+E7+F7+G7)</f>
        <v>69710.392500000016</v>
      </c>
      <c r="H23" s="1"/>
      <c r="I23" s="1"/>
      <c r="J23" s="1"/>
      <c r="K23" s="1"/>
      <c r="L23" s="1"/>
      <c r="M23" s="1"/>
    </row>
    <row r="24" spans="1:13" ht="12.75" customHeight="1">
      <c r="A24" s="1">
        <v>15</v>
      </c>
      <c r="B24" s="7">
        <v>1.3</v>
      </c>
      <c r="C24" s="9">
        <f>C9*B24</f>
        <v>54265.575000000004</v>
      </c>
      <c r="D24" s="9">
        <f>C9*(B24+D7)</f>
        <v>58857.277500000004</v>
      </c>
      <c r="E24" s="9">
        <f>C9*(B24+D7+E7)</f>
        <v>64701.262500000012</v>
      </c>
      <c r="F24" s="9">
        <f>C9*(B24+D7+E7+F7)</f>
        <v>65536.117500000008</v>
      </c>
      <c r="G24" s="9">
        <f>C9*(B24+D7+E7+F7+G7)</f>
        <v>70545.247500000012</v>
      </c>
      <c r="H24" s="1"/>
      <c r="I24" s="1"/>
      <c r="J24" s="1"/>
      <c r="K24" s="1"/>
      <c r="L24" s="1"/>
      <c r="M24" s="1"/>
    </row>
    <row r="25" spans="1:13" ht="12.75" customHeight="1">
      <c r="A25" s="1">
        <v>16</v>
      </c>
      <c r="B25" s="7">
        <v>1.32</v>
      </c>
      <c r="C25" s="9">
        <f>C9*B25</f>
        <v>55100.43</v>
      </c>
      <c r="D25" s="9">
        <f>C9*(B25+D7)</f>
        <v>59692.132500000007</v>
      </c>
      <c r="E25" s="9">
        <f>C9*(B25+D7+E7)</f>
        <v>65536.117500000008</v>
      </c>
      <c r="F25" s="9">
        <f>C9*(B25+D7+E7+F7)</f>
        <v>66370.972500000018</v>
      </c>
      <c r="G25" s="9">
        <f>C9*(B25+D7+E7+F7+G7)</f>
        <v>71380.102500000023</v>
      </c>
      <c r="H25" s="1"/>
      <c r="I25" s="1"/>
      <c r="J25" s="1"/>
      <c r="K25" s="1"/>
      <c r="L25" s="1"/>
      <c r="M25" s="1"/>
    </row>
    <row r="26" spans="1:13" ht="12.75" customHeight="1">
      <c r="A26" s="1">
        <v>17</v>
      </c>
      <c r="B26" s="7">
        <v>1.34</v>
      </c>
      <c r="C26" s="9">
        <f>C9*B26</f>
        <v>55935.285000000003</v>
      </c>
      <c r="D26" s="9">
        <f>C9*(B26+D7)</f>
        <v>60526.98750000001</v>
      </c>
      <c r="E26" s="9">
        <f>C9*(B26+D7+E7)</f>
        <v>66370.972500000018</v>
      </c>
      <c r="F26" s="9">
        <f>C9*(B26+D7+E7+F7)</f>
        <v>67205.827500000014</v>
      </c>
      <c r="G26" s="9">
        <f>C9*(B26+D7+E7+F7+G7)</f>
        <v>72214.957500000019</v>
      </c>
      <c r="H26" s="1"/>
      <c r="I26" s="1"/>
      <c r="J26" s="1"/>
      <c r="K26" s="1"/>
      <c r="L26" s="1"/>
      <c r="M26" s="1"/>
    </row>
    <row r="27" spans="1:13" ht="12.75" customHeight="1">
      <c r="A27" s="1">
        <v>18</v>
      </c>
      <c r="B27" s="7">
        <v>1.36</v>
      </c>
      <c r="C27" s="9">
        <f>C9*B27</f>
        <v>56770.140000000007</v>
      </c>
      <c r="D27" s="9">
        <f>C9*(B27+D7)</f>
        <v>61361.842500000006</v>
      </c>
      <c r="E27" s="9">
        <f>C9*(B27+D7+E7)</f>
        <v>67205.827500000014</v>
      </c>
      <c r="F27" s="9">
        <f>C9*(B27+D7+E7+F7)</f>
        <v>68040.68250000001</v>
      </c>
      <c r="G27" s="9">
        <f>C9*(B27+D7+E7+F7+G7)</f>
        <v>73049.812500000015</v>
      </c>
      <c r="H27" s="1"/>
      <c r="I27" s="1"/>
      <c r="J27" s="1"/>
      <c r="K27" s="1"/>
      <c r="L27" s="1"/>
      <c r="M27" s="1"/>
    </row>
    <row r="28" spans="1:13" ht="12.75" customHeight="1">
      <c r="A28" s="1">
        <v>19</v>
      </c>
      <c r="B28" s="7">
        <v>1.38</v>
      </c>
      <c r="C28" s="9">
        <f>C9*B28</f>
        <v>57604.994999999995</v>
      </c>
      <c r="D28" s="9">
        <f>C9*(B28+D7)</f>
        <v>62196.697500000002</v>
      </c>
      <c r="E28" s="9">
        <f>C9*(B28+D7+E7)</f>
        <v>68040.682499999995</v>
      </c>
      <c r="F28" s="9">
        <f>C9*(B28+D7+E7+F7)</f>
        <v>68875.537499999991</v>
      </c>
      <c r="G28" s="9">
        <f>C9*(B28+D7+E7+F7+G7)</f>
        <v>73884.667499999996</v>
      </c>
      <c r="H28" s="1"/>
      <c r="I28" s="1"/>
      <c r="J28" s="1"/>
      <c r="K28" s="1"/>
      <c r="L28" s="1"/>
      <c r="M28" s="1"/>
    </row>
    <row r="29" spans="1:13" ht="12.75" customHeight="1">
      <c r="A29" s="1">
        <v>20</v>
      </c>
      <c r="B29" s="7">
        <v>1.4</v>
      </c>
      <c r="C29" s="9">
        <f>C9*B29</f>
        <v>58439.85</v>
      </c>
      <c r="D29" s="9">
        <f>C9*(B29+D7)</f>
        <v>63031.552499999998</v>
      </c>
      <c r="E29" s="9">
        <f>C9*(B29+D7+E7)</f>
        <v>68875.537499999991</v>
      </c>
      <c r="F29" s="9">
        <f>C9*(B29+D7+E7+F7)</f>
        <v>69710.392500000002</v>
      </c>
      <c r="G29" s="9">
        <f>C9*(B29+D7+E7+F7+G7)</f>
        <v>74719.522500000006</v>
      </c>
      <c r="H29" s="1"/>
      <c r="I29" s="1"/>
      <c r="J29" s="1"/>
      <c r="K29" s="1"/>
      <c r="L29" s="1"/>
      <c r="M29" s="1"/>
    </row>
    <row r="30" spans="1:13" ht="12.75" customHeight="1">
      <c r="A30" s="1">
        <v>21</v>
      </c>
      <c r="B30" s="7">
        <v>1.42</v>
      </c>
      <c r="C30" s="9">
        <f>C9*B30</f>
        <v>59274.704999999994</v>
      </c>
      <c r="D30" s="9">
        <f>C9*(B30+D7)</f>
        <v>63866.407500000001</v>
      </c>
      <c r="E30" s="9">
        <f>C9*(B30+D7+E7)</f>
        <v>69710.392500000002</v>
      </c>
      <c r="F30" s="9">
        <f>C9*(B30+D7+E7+F7)</f>
        <v>70545.247499999998</v>
      </c>
      <c r="G30" s="9">
        <f>C9*(B30+D7+E7+F7+G7)</f>
        <v>75554.377500000002</v>
      </c>
      <c r="H30" s="1"/>
      <c r="I30" s="1"/>
      <c r="J30" s="1"/>
      <c r="K30" s="1"/>
      <c r="L30" s="1"/>
      <c r="M30" s="1"/>
    </row>
    <row r="31" spans="1:13" ht="12.75" customHeight="1">
      <c r="A31" s="1">
        <v>22</v>
      </c>
      <c r="B31" s="7">
        <v>1.44</v>
      </c>
      <c r="C31" s="9">
        <f>C9*B31</f>
        <v>60109.56</v>
      </c>
      <c r="D31" s="9">
        <f>C9*(B31+D7)</f>
        <v>64701.262500000004</v>
      </c>
      <c r="E31" s="9">
        <f>C9*(B31+D7+E7)</f>
        <v>70545.247499999998</v>
      </c>
      <c r="F31" s="9">
        <f>C9*(B31+D7+E7+F7)</f>
        <v>71380.102499999994</v>
      </c>
      <c r="G31" s="9">
        <f>C9*(B31+D7+E7+F7+G7)</f>
        <v>76389.232499999998</v>
      </c>
      <c r="H31" s="1"/>
      <c r="I31" s="1"/>
      <c r="J31" s="1"/>
      <c r="K31" s="1"/>
      <c r="L31" s="1"/>
      <c r="M31" s="1"/>
    </row>
    <row r="32" spans="1:13" ht="12.75" customHeight="1">
      <c r="A32" s="1">
        <v>23</v>
      </c>
      <c r="B32" s="7">
        <v>1.46</v>
      </c>
      <c r="C32" s="9">
        <f>C9*B32</f>
        <v>60944.415000000001</v>
      </c>
      <c r="D32" s="9">
        <f>C9*(B32+D7)</f>
        <v>65536.117500000008</v>
      </c>
      <c r="E32" s="9">
        <f>C9*(B32+D7+E7)</f>
        <v>71380.102499999994</v>
      </c>
      <c r="F32" s="9">
        <f>C9*(B32+D7+E7+F7)</f>
        <v>72214.957500000004</v>
      </c>
      <c r="G32" s="9">
        <f>C9*(B32+D7+E7+F7+G7)</f>
        <v>77224.087500000009</v>
      </c>
      <c r="H32" s="1"/>
      <c r="I32" s="1"/>
      <c r="J32" s="1"/>
      <c r="K32" s="1"/>
      <c r="L32" s="1"/>
      <c r="M32" s="1"/>
    </row>
    <row r="33" spans="1:13" ht="12.75" customHeight="1">
      <c r="A33" s="1">
        <v>24</v>
      </c>
      <c r="B33" s="7">
        <v>1.48</v>
      </c>
      <c r="C33" s="9">
        <f>C9*B33</f>
        <v>61779.27</v>
      </c>
      <c r="D33" s="9">
        <f>C9*(B33+D7)</f>
        <v>66370.972500000003</v>
      </c>
      <c r="E33" s="9">
        <f>C9*(B33+D7+E7)</f>
        <v>72214.957500000004</v>
      </c>
      <c r="F33" s="9">
        <f>C9*(B33+D7+E7+F7)</f>
        <v>73049.8125</v>
      </c>
      <c r="G33" s="9">
        <f>C9*(B33+D7+E7+F7+G7)</f>
        <v>78058.942500000005</v>
      </c>
      <c r="H33" s="1"/>
      <c r="I33" s="1"/>
      <c r="J33" s="1"/>
      <c r="K33" s="1"/>
      <c r="L33" s="1"/>
      <c r="M33" s="1"/>
    </row>
    <row r="34" spans="1:13" ht="12.75" customHeight="1">
      <c r="A34" s="1">
        <v>25</v>
      </c>
      <c r="B34" s="7">
        <v>1.5</v>
      </c>
      <c r="C34" s="9">
        <f>C9*B34</f>
        <v>62614.125</v>
      </c>
      <c r="D34" s="9">
        <f>C9*(B34+D7)</f>
        <v>67205.827499999999</v>
      </c>
      <c r="E34" s="9">
        <f>C9*(B34+D7+E7)</f>
        <v>73049.8125</v>
      </c>
      <c r="F34" s="9">
        <f>C9*(B34+D7+E7+F7)</f>
        <v>73884.667499999996</v>
      </c>
      <c r="G34" s="9">
        <f>C9*(B34+D7+E7+F7+G7)</f>
        <v>78893.797500000001</v>
      </c>
      <c r="H34" s="1"/>
      <c r="I34" s="1"/>
      <c r="J34" s="1"/>
      <c r="K34" s="1"/>
      <c r="L34" s="1"/>
      <c r="M34" s="1"/>
    </row>
    <row r="35" spans="1:13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2.75" customHeight="1">
      <c r="A36" s="10"/>
      <c r="B36" s="1"/>
      <c r="D36" s="1"/>
      <c r="E36" s="1"/>
      <c r="F36" s="1"/>
      <c r="G36" s="1"/>
      <c r="H36" s="1"/>
    </row>
    <row r="37" spans="1:13" ht="12.75" customHeight="1">
      <c r="B37" s="1"/>
      <c r="C37" s="1"/>
      <c r="D37" s="1"/>
      <c r="E37" s="1"/>
      <c r="F37" s="1"/>
      <c r="G37" s="1"/>
      <c r="H37" s="1"/>
    </row>
    <row r="38" spans="1:13" ht="12.75" customHeight="1">
      <c r="B38" s="1"/>
      <c r="C38" s="1"/>
      <c r="D38" s="1"/>
      <c r="E38" s="1"/>
      <c r="F38" s="1"/>
      <c r="G38" s="1"/>
      <c r="H38" s="1"/>
    </row>
    <row r="39" spans="1:13" ht="12.75" customHeight="1">
      <c r="B39" s="1"/>
      <c r="C39" s="1"/>
      <c r="D39" s="6"/>
      <c r="E39" s="6"/>
      <c r="F39" s="6"/>
      <c r="G39" s="6"/>
      <c r="H39" s="6"/>
    </row>
    <row r="40" spans="1:13" ht="12.75" customHeight="1">
      <c r="B40" s="1"/>
      <c r="C40" s="1"/>
      <c r="D40" s="1"/>
      <c r="E40" s="1"/>
      <c r="F40" s="1"/>
      <c r="G40" s="1"/>
      <c r="H40" s="1"/>
    </row>
    <row r="41" spans="1:13" ht="12.75" customHeight="1">
      <c r="B41" s="1"/>
      <c r="C41" s="1"/>
      <c r="D41" s="1"/>
      <c r="E41" s="1"/>
      <c r="F41" s="1"/>
      <c r="G41" s="1"/>
      <c r="H41" s="1"/>
    </row>
    <row r="42" spans="1:13" ht="12.75" customHeight="1">
      <c r="B42" s="1"/>
      <c r="C42" s="7"/>
      <c r="D42" s="9"/>
      <c r="E42" s="9"/>
      <c r="F42" s="9"/>
      <c r="G42" s="9"/>
      <c r="H42" s="9"/>
    </row>
    <row r="43" spans="1:13" ht="12.75" customHeight="1">
      <c r="B43" s="1"/>
      <c r="C43" s="7"/>
      <c r="D43" s="9"/>
      <c r="E43" s="9"/>
      <c r="F43" s="9"/>
      <c r="G43" s="9"/>
      <c r="H43" s="9"/>
    </row>
    <row r="44" spans="1:13" ht="12.75" customHeight="1">
      <c r="B44" s="1"/>
      <c r="C44" s="7"/>
      <c r="D44" s="9"/>
      <c r="E44" s="9"/>
      <c r="F44" s="9"/>
      <c r="G44" s="9"/>
      <c r="H44" s="9"/>
    </row>
    <row r="45" spans="1:13" ht="12.75" customHeight="1">
      <c r="B45" s="1"/>
      <c r="C45" s="7"/>
      <c r="D45" s="9"/>
      <c r="E45" s="9"/>
      <c r="F45" s="9"/>
      <c r="G45" s="9"/>
      <c r="H45" s="9"/>
    </row>
    <row r="46" spans="1:13" ht="12.75" customHeight="1">
      <c r="B46" s="1"/>
      <c r="C46" s="7"/>
      <c r="D46" s="9"/>
      <c r="E46" s="9"/>
      <c r="F46" s="9"/>
      <c r="G46" s="9"/>
      <c r="H46" s="9"/>
    </row>
    <row r="47" spans="1:13" ht="12.75" customHeight="1">
      <c r="B47" s="1"/>
      <c r="C47" s="7"/>
      <c r="D47" s="9"/>
      <c r="E47" s="9"/>
      <c r="F47" s="9"/>
      <c r="G47" s="9"/>
      <c r="H47" s="9"/>
    </row>
    <row r="48" spans="1:13" ht="12.75" customHeight="1">
      <c r="B48" s="1"/>
      <c r="C48" s="7"/>
      <c r="D48" s="9"/>
      <c r="E48" s="9"/>
      <c r="F48" s="9"/>
      <c r="G48" s="9"/>
      <c r="H48" s="9"/>
    </row>
    <row r="49" spans="2:8" ht="12.75" customHeight="1">
      <c r="B49" s="1"/>
      <c r="C49" s="7"/>
      <c r="D49" s="9"/>
      <c r="E49" s="9"/>
      <c r="F49" s="9"/>
      <c r="G49" s="9"/>
      <c r="H49" s="9"/>
    </row>
    <row r="50" spans="2:8" ht="12.75" customHeight="1">
      <c r="B50" s="1"/>
      <c r="C50" s="7"/>
      <c r="D50" s="9"/>
      <c r="E50" s="9"/>
      <c r="F50" s="9"/>
      <c r="G50" s="9"/>
      <c r="H50" s="9"/>
    </row>
    <row r="51" spans="2:8" ht="12.75" customHeight="1">
      <c r="B51" s="1"/>
      <c r="C51" s="7"/>
      <c r="D51" s="9"/>
      <c r="E51" s="9"/>
      <c r="F51" s="9"/>
      <c r="G51" s="9"/>
      <c r="H51" s="9"/>
    </row>
    <row r="52" spans="2:8" ht="12.75" customHeight="1">
      <c r="B52" s="1"/>
      <c r="C52" s="7"/>
      <c r="D52" s="9"/>
      <c r="E52" s="9"/>
      <c r="F52" s="9"/>
      <c r="G52" s="9"/>
      <c r="H52" s="9"/>
    </row>
    <row r="53" spans="2:8" ht="12.75" customHeight="1">
      <c r="B53" s="1"/>
      <c r="C53" s="7"/>
      <c r="D53" s="9"/>
      <c r="E53" s="9"/>
      <c r="F53" s="9"/>
      <c r="G53" s="9"/>
      <c r="H53" s="9"/>
    </row>
    <row r="54" spans="2:8" ht="12.75" customHeight="1">
      <c r="B54" s="1"/>
      <c r="C54" s="7"/>
      <c r="D54" s="9"/>
      <c r="E54" s="9"/>
      <c r="F54" s="9"/>
      <c r="G54" s="9"/>
      <c r="H54" s="9"/>
    </row>
    <row r="55" spans="2:8" ht="12.75" customHeight="1">
      <c r="B55" s="1"/>
      <c r="C55" s="7"/>
      <c r="D55" s="9"/>
      <c r="E55" s="9"/>
      <c r="F55" s="9"/>
      <c r="G55" s="9"/>
      <c r="H55" s="9"/>
    </row>
    <row r="56" spans="2:8" ht="12.75" customHeight="1">
      <c r="B56" s="1"/>
      <c r="C56" s="7"/>
      <c r="D56" s="9"/>
      <c r="E56" s="9"/>
      <c r="F56" s="9"/>
      <c r="G56" s="9"/>
      <c r="H56" s="9"/>
    </row>
    <row r="57" spans="2:8" ht="12.75" customHeight="1">
      <c r="B57" s="1"/>
      <c r="C57" s="7"/>
      <c r="D57" s="9"/>
      <c r="E57" s="9"/>
      <c r="F57" s="9"/>
      <c r="G57" s="9"/>
      <c r="H57" s="9"/>
    </row>
    <row r="58" spans="2:8" ht="12.75" customHeight="1">
      <c r="B58" s="1"/>
      <c r="C58" s="7"/>
      <c r="D58" s="9"/>
      <c r="E58" s="9"/>
      <c r="F58" s="9"/>
      <c r="G58" s="9"/>
      <c r="H58" s="9"/>
    </row>
    <row r="59" spans="2:8" ht="12.75" customHeight="1">
      <c r="B59" s="1"/>
      <c r="C59" s="7"/>
      <c r="D59" s="9"/>
      <c r="E59" s="9"/>
      <c r="F59" s="9"/>
      <c r="G59" s="9"/>
      <c r="H59" s="9"/>
    </row>
    <row r="60" spans="2:8" ht="12.75" customHeight="1">
      <c r="B60" s="1"/>
      <c r="C60" s="7"/>
      <c r="D60" s="9"/>
      <c r="E60" s="9"/>
      <c r="F60" s="9"/>
      <c r="G60" s="9"/>
      <c r="H60" s="9"/>
    </row>
    <row r="61" spans="2:8" ht="12.75" customHeight="1">
      <c r="B61" s="1"/>
      <c r="C61" s="7"/>
      <c r="D61" s="9"/>
      <c r="E61" s="9"/>
      <c r="F61" s="9"/>
      <c r="G61" s="9"/>
      <c r="H61" s="9"/>
    </row>
    <row r="62" spans="2:8" ht="12.75" customHeight="1">
      <c r="B62" s="1"/>
      <c r="C62" s="7"/>
      <c r="D62" s="9"/>
      <c r="E62" s="9"/>
      <c r="F62" s="9"/>
      <c r="G62" s="9"/>
      <c r="H62" s="9"/>
    </row>
    <row r="63" spans="2:8" ht="12.75" customHeight="1">
      <c r="B63" s="1"/>
      <c r="C63" s="7"/>
      <c r="D63" s="9"/>
      <c r="E63" s="9"/>
      <c r="F63" s="9"/>
      <c r="G63" s="9"/>
      <c r="H63" s="9"/>
    </row>
    <row r="64" spans="2:8" ht="12.75" customHeight="1">
      <c r="B64" s="1"/>
      <c r="C64" s="7"/>
      <c r="D64" s="9"/>
      <c r="E64" s="9"/>
      <c r="F64" s="9"/>
      <c r="G64" s="9"/>
      <c r="H64" s="9"/>
    </row>
    <row r="65" spans="1:8" ht="12.75" customHeight="1">
      <c r="B65" s="1"/>
      <c r="C65" s="7"/>
      <c r="D65" s="9"/>
      <c r="E65" s="9"/>
      <c r="F65" s="9"/>
      <c r="G65" s="9"/>
      <c r="H65" s="9"/>
    </row>
    <row r="66" spans="1:8" ht="12.75" customHeight="1">
      <c r="B66" s="1"/>
      <c r="C66" s="7"/>
      <c r="D66" s="9"/>
      <c r="E66" s="9"/>
      <c r="F66" s="9"/>
      <c r="G66" s="9"/>
      <c r="H66" s="9"/>
    </row>
    <row r="67" spans="1:8" ht="12.75" customHeight="1">
      <c r="B67" s="6"/>
      <c r="C67" s="7"/>
      <c r="D67" s="9"/>
      <c r="E67" s="9"/>
      <c r="F67" s="9"/>
      <c r="G67" s="9"/>
      <c r="H67" s="9"/>
    </row>
    <row r="68" spans="1:8" ht="12.75" customHeight="1">
      <c r="B68" s="1"/>
      <c r="C68" s="1"/>
      <c r="D68" s="1"/>
      <c r="E68" s="1"/>
      <c r="F68" s="1"/>
      <c r="G68" s="1"/>
      <c r="H68" s="1"/>
    </row>
    <row r="69" spans="1:8" ht="12.75" customHeight="1"/>
    <row r="70" spans="1:8" ht="12.75" customHeight="1"/>
    <row r="71" spans="1:8" ht="12.75" customHeight="1"/>
    <row r="72" spans="1:8" ht="12.75" customHeight="1"/>
    <row r="73" spans="1:8" ht="12.75" customHeight="1"/>
    <row r="74" spans="1:8" ht="12.75" customHeight="1"/>
    <row r="75" spans="1:8" ht="12.75" customHeight="1"/>
    <row r="76" spans="1:8" ht="12.75" customHeight="1"/>
    <row r="77" spans="1:8" ht="12.75" customHeight="1"/>
    <row r="78" spans="1:8" ht="12.75" customHeight="1"/>
    <row r="79" spans="1:8" ht="12.75" customHeight="1">
      <c r="A79" s="11"/>
      <c r="B79" s="12"/>
      <c r="C79" s="12"/>
      <c r="D79" s="12"/>
      <c r="E79" s="12"/>
      <c r="F79" s="12"/>
    </row>
    <row r="80" spans="1:8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</sheetData>
  <pageMargins left="0.5" right="0.53" top="0.5" bottom="0.5" header="0" footer="0"/>
  <pageSetup orientation="portrait"/>
  <colBreaks count="1" manualBreakCount="1">
    <brk id="1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29"/>
  <sheetViews>
    <sheetView workbookViewId="0"/>
  </sheetViews>
  <sheetFormatPr defaultColWidth="12.5703125" defaultRowHeight="15" customHeight="1"/>
  <cols>
    <col min="1" max="3" width="7.7109375" customWidth="1"/>
    <col min="4" max="4" width="8.140625" customWidth="1"/>
    <col min="5" max="26" width="7.7109375" customWidth="1"/>
  </cols>
  <sheetData>
    <row r="1" spans="1:14" ht="12.75" customHeight="1">
      <c r="A1" s="1"/>
      <c r="B1" s="1"/>
      <c r="C1" s="2" t="s">
        <v>0</v>
      </c>
      <c r="D1" s="1"/>
      <c r="E1" s="1"/>
      <c r="F1" s="1"/>
      <c r="H1" s="1"/>
      <c r="I1" s="1"/>
      <c r="J1" s="1"/>
      <c r="K1" s="1"/>
      <c r="L1" s="1"/>
      <c r="M1" s="1"/>
    </row>
    <row r="2" spans="1:14" ht="12.75" customHeight="1">
      <c r="A2" s="1"/>
      <c r="B2" s="1"/>
      <c r="C2" s="1" t="s">
        <v>1</v>
      </c>
      <c r="D2" s="1"/>
      <c r="E2" s="1"/>
      <c r="F2" s="1"/>
      <c r="H2" s="1"/>
      <c r="I2" s="1"/>
      <c r="J2" s="1"/>
      <c r="K2" s="1"/>
      <c r="L2" s="1"/>
      <c r="M2" s="1"/>
    </row>
    <row r="3" spans="1:14" ht="12.75" customHeight="1">
      <c r="A3" s="1"/>
      <c r="B3" s="1"/>
      <c r="C3" s="1"/>
      <c r="D3" s="3" t="s">
        <v>2</v>
      </c>
      <c r="E3" s="1"/>
      <c r="F3" s="1"/>
      <c r="H3" s="1"/>
      <c r="I3" s="1"/>
      <c r="J3" s="1"/>
      <c r="K3" s="1"/>
      <c r="L3" s="1"/>
      <c r="M3" s="1"/>
    </row>
    <row r="4" spans="1:14" ht="12.75" customHeight="1">
      <c r="A4" s="1"/>
      <c r="B4" s="1"/>
      <c r="C4" s="1"/>
      <c r="D4" s="4" t="s">
        <v>11</v>
      </c>
      <c r="E4" s="1"/>
      <c r="F4" s="5" t="s">
        <v>12</v>
      </c>
      <c r="G4" s="1"/>
      <c r="H4" s="1"/>
      <c r="I4" s="1"/>
      <c r="J4" s="1"/>
      <c r="K4" s="1"/>
      <c r="L4" s="1"/>
      <c r="M4" s="1"/>
    </row>
    <row r="5" spans="1:14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ht="12.75" customHeight="1">
      <c r="A6" s="1"/>
      <c r="B6" s="1"/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1"/>
      <c r="I6" s="1"/>
      <c r="J6" s="1"/>
      <c r="K6" s="1"/>
      <c r="L6" s="1"/>
      <c r="M6" s="1"/>
    </row>
    <row r="7" spans="1:14" ht="12.75" customHeight="1">
      <c r="A7" s="1" t="s">
        <v>8</v>
      </c>
      <c r="B7" s="1" t="s">
        <v>9</v>
      </c>
      <c r="C7" s="1"/>
      <c r="D7" s="1">
        <v>0.11</v>
      </c>
      <c r="E7" s="1">
        <v>0.14000000000000001</v>
      </c>
      <c r="F7" s="1">
        <v>0.02</v>
      </c>
      <c r="G7" s="1">
        <v>0.12</v>
      </c>
      <c r="H7" s="1"/>
      <c r="I7" s="1"/>
      <c r="J7" s="1"/>
      <c r="K7" s="1"/>
      <c r="L7" s="1"/>
      <c r="M7" s="1"/>
    </row>
    <row r="8" spans="1:14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ht="12.75" customHeight="1">
      <c r="A9" s="1">
        <v>0</v>
      </c>
      <c r="B9" s="7">
        <v>1</v>
      </c>
      <c r="C9" s="8">
        <f>'Certified 22-23'!C9/200*205</f>
        <v>42786.318749999999</v>
      </c>
      <c r="D9" s="9">
        <f>C9*(B9+D7)</f>
        <v>47492.813812500004</v>
      </c>
      <c r="E9" s="9">
        <f>C9*(B9+D7+E7)</f>
        <v>53482.8984375</v>
      </c>
      <c r="F9" s="9">
        <f>C9*(B9+D7+E7+F7)</f>
        <v>54338.624812499998</v>
      </c>
      <c r="G9" s="9">
        <f>C9*(B9+D7+E7+F7+G7)</f>
        <v>59472.983062500003</v>
      </c>
      <c r="H9" s="1"/>
      <c r="I9" s="1"/>
      <c r="J9" s="1"/>
      <c r="K9" s="1"/>
      <c r="L9" s="1"/>
      <c r="M9" s="1"/>
    </row>
    <row r="10" spans="1:14" ht="12.75" customHeight="1">
      <c r="A10" s="1">
        <v>1</v>
      </c>
      <c r="B10" s="7">
        <v>1.02</v>
      </c>
      <c r="C10" s="9">
        <f>C9*(B10)</f>
        <v>43642.045124999997</v>
      </c>
      <c r="D10" s="9">
        <f>C9*(B10+D7)</f>
        <v>48348.540187500003</v>
      </c>
      <c r="E10" s="9">
        <f>C9*(B10+D7+E7)</f>
        <v>54338.624812499998</v>
      </c>
      <c r="F10" s="9">
        <f>C9*(B10+D7+E7+F7)</f>
        <v>55194.351187499997</v>
      </c>
      <c r="G10" s="9">
        <f>C9*(B10+D7+E7+F7+G7)</f>
        <v>60328.709437500002</v>
      </c>
      <c r="H10" s="1"/>
      <c r="I10" s="1"/>
      <c r="J10" s="1"/>
      <c r="K10" s="1"/>
      <c r="L10" s="1"/>
      <c r="M10" s="1"/>
    </row>
    <row r="11" spans="1:14" ht="12.75" customHeight="1">
      <c r="A11" s="1">
        <v>2</v>
      </c>
      <c r="B11" s="7">
        <v>1.04</v>
      </c>
      <c r="C11" s="9">
        <f>C9*B11</f>
        <v>44497.771500000003</v>
      </c>
      <c r="D11" s="9">
        <f>C9*(B11+D7)</f>
        <v>49204.266562500001</v>
      </c>
      <c r="E11" s="9">
        <f>C9*(B11+D7+E7)</f>
        <v>55194.351187499997</v>
      </c>
      <c r="F11" s="9">
        <f>C9*(B11+D7+E7+F7)</f>
        <v>56050.077562500002</v>
      </c>
      <c r="G11" s="9">
        <f>C9*(B11+D7+E7+F7+G7)</f>
        <v>61184.435812500007</v>
      </c>
      <c r="H11" s="1"/>
      <c r="I11" s="1"/>
      <c r="J11" s="1"/>
      <c r="K11" s="1"/>
      <c r="L11" s="1"/>
      <c r="M11" s="1"/>
    </row>
    <row r="12" spans="1:14" ht="12.75" customHeight="1">
      <c r="A12" s="1">
        <v>3</v>
      </c>
      <c r="B12" s="7">
        <v>1.06</v>
      </c>
      <c r="C12" s="9">
        <f>C9*B12</f>
        <v>45353.497875000001</v>
      </c>
      <c r="D12" s="9">
        <f>C9*(B12+D7)</f>
        <v>50059.992937500007</v>
      </c>
      <c r="E12" s="9">
        <f>C9*(B12+D7+E7)</f>
        <v>56050.077562500002</v>
      </c>
      <c r="F12" s="9">
        <f>C9*(B12+D7+E7+F7)</f>
        <v>56905.803937500001</v>
      </c>
      <c r="G12" s="9">
        <f>C9*(B12+D7+E7+F7+G7)</f>
        <v>62040.162187500006</v>
      </c>
      <c r="H12" s="1"/>
      <c r="I12" s="1"/>
      <c r="J12" s="1"/>
      <c r="K12" s="1"/>
      <c r="L12" s="1"/>
      <c r="M12" s="1"/>
    </row>
    <row r="13" spans="1:14" ht="12.75" customHeight="1">
      <c r="A13" s="1">
        <v>4</v>
      </c>
      <c r="B13" s="7">
        <v>1.08</v>
      </c>
      <c r="C13" s="9">
        <f>C9*B13</f>
        <v>46209.224249999999</v>
      </c>
      <c r="D13" s="9">
        <f>C9*(B13+D7)</f>
        <v>50915.719312500005</v>
      </c>
      <c r="E13" s="9">
        <f>C9*(B13+D7+E7)</f>
        <v>56905.803937500001</v>
      </c>
      <c r="F13" s="9">
        <f>C9*(B13+D7+E7+F7)</f>
        <v>57761.530312499999</v>
      </c>
      <c r="G13" s="9">
        <f>C9*(B13+D7+E7+F7+G7)</f>
        <v>62895.888562500004</v>
      </c>
      <c r="H13" s="1"/>
      <c r="I13" s="1"/>
      <c r="J13" s="1"/>
      <c r="K13" s="1"/>
      <c r="L13" s="1"/>
      <c r="M13" s="1"/>
    </row>
    <row r="14" spans="1:14" ht="12.75" customHeight="1">
      <c r="A14" s="1">
        <v>5</v>
      </c>
      <c r="B14" s="7">
        <v>1.1000000000000001</v>
      </c>
      <c r="C14" s="9">
        <f>C9*B14</f>
        <v>47064.950625000005</v>
      </c>
      <c r="D14" s="9">
        <f>C9*(B14+D7)</f>
        <v>51771.445687500003</v>
      </c>
      <c r="E14" s="9">
        <f>C9*(B14+D7+E7)</f>
        <v>57761.530312499999</v>
      </c>
      <c r="F14" s="9">
        <f>C9*(B14+D7+E7+F7)</f>
        <v>58617.256687500005</v>
      </c>
      <c r="G14" s="9">
        <f>C9*(B14+D7+E7+F7+G7)</f>
        <v>63751.61493750001</v>
      </c>
      <c r="H14" s="1"/>
      <c r="I14" s="1"/>
      <c r="J14" s="1"/>
      <c r="K14" s="1"/>
      <c r="L14" s="1"/>
      <c r="M14" s="1"/>
    </row>
    <row r="15" spans="1:14" ht="12.75" customHeight="1">
      <c r="A15" s="1">
        <v>6</v>
      </c>
      <c r="B15" s="7">
        <v>1.1200000000000001</v>
      </c>
      <c r="C15" s="9">
        <f>C9*B15</f>
        <v>47920.677000000003</v>
      </c>
      <c r="D15" s="9">
        <f>C9*(B15+D7)</f>
        <v>52627.172062500009</v>
      </c>
      <c r="E15" s="9">
        <f>C9*(B15+D7+E7)</f>
        <v>58617.256687500005</v>
      </c>
      <c r="F15" s="9">
        <f>C9*(B15+D7+E7+F7)</f>
        <v>59472.983062500003</v>
      </c>
      <c r="G15" s="9">
        <f>C9*(B15+D7+E7+F7+G7)</f>
        <v>64607.341312500008</v>
      </c>
      <c r="H15" s="1"/>
      <c r="I15" s="1"/>
      <c r="J15" s="1"/>
      <c r="K15" s="1"/>
      <c r="L15" s="1"/>
      <c r="M15" s="1"/>
    </row>
    <row r="16" spans="1:14" ht="12.75" customHeight="1">
      <c r="A16" s="1">
        <v>7</v>
      </c>
      <c r="B16" s="7">
        <v>1.1399999999999999</v>
      </c>
      <c r="C16" s="9">
        <f>C9*B16</f>
        <v>48776.403374999994</v>
      </c>
      <c r="D16" s="9">
        <f>C9*(B16+D7)</f>
        <v>53482.8984375</v>
      </c>
      <c r="E16" s="9">
        <f>C9*(B16+D7+E7)</f>
        <v>59472.983062500003</v>
      </c>
      <c r="F16" s="9">
        <f>C9*(B16+D7+E7+F7)</f>
        <v>60328.709437500002</v>
      </c>
      <c r="G16" s="9">
        <f>C9*(B16+D7+E7+F7+G7)</f>
        <v>65463.067687500006</v>
      </c>
      <c r="H16" s="1"/>
      <c r="I16" s="1"/>
      <c r="J16" s="1"/>
      <c r="K16" s="1"/>
      <c r="L16" s="1"/>
      <c r="M16" s="1"/>
      <c r="N16" t="s">
        <v>10</v>
      </c>
    </row>
    <row r="17" spans="1:13" ht="12.75" customHeight="1">
      <c r="A17" s="1">
        <v>8</v>
      </c>
      <c r="B17" s="7">
        <v>1.1599999999999999</v>
      </c>
      <c r="C17" s="9">
        <f>C9*B17</f>
        <v>49632.129749999993</v>
      </c>
      <c r="D17" s="9">
        <f>C9*(B17+D7)</f>
        <v>54338.624812499998</v>
      </c>
      <c r="E17" s="9">
        <f>C9*(B17+D7+E7)</f>
        <v>60328.709437500002</v>
      </c>
      <c r="F17" s="9">
        <f>C9*(B17+D7+E7+F7)</f>
        <v>61184.435812500007</v>
      </c>
      <c r="G17" s="9">
        <f>C9*(B17+D7+E7+F7+G7)</f>
        <v>66318.794062500005</v>
      </c>
      <c r="H17" s="1"/>
      <c r="I17" s="1"/>
      <c r="J17" s="1"/>
      <c r="K17" s="1"/>
      <c r="L17" s="1"/>
      <c r="M17" s="1"/>
    </row>
    <row r="18" spans="1:13" ht="12.75" customHeight="1">
      <c r="A18" s="1">
        <v>9</v>
      </c>
      <c r="B18" s="7">
        <v>1.18</v>
      </c>
      <c r="C18" s="9">
        <f>C9*B18</f>
        <v>50487.856124999998</v>
      </c>
      <c r="D18" s="9">
        <f>C9*(B18+D7)</f>
        <v>55194.351187499997</v>
      </c>
      <c r="E18" s="9">
        <f>C9*(B18+D7+E7)</f>
        <v>61184.435812500007</v>
      </c>
      <c r="F18" s="9">
        <f>C9*(B18+D7+E7+F7)</f>
        <v>62040.162187500006</v>
      </c>
      <c r="G18" s="9">
        <f>C9*(B18+D7+E7+F7+G7)</f>
        <v>67174.520437500003</v>
      </c>
      <c r="H18" s="1"/>
      <c r="I18" s="1"/>
      <c r="J18" s="1"/>
      <c r="K18" s="1"/>
      <c r="L18" s="1"/>
      <c r="M18" s="1"/>
    </row>
    <row r="19" spans="1:13" ht="12.75" customHeight="1">
      <c r="A19" s="1">
        <v>10</v>
      </c>
      <c r="B19" s="7">
        <v>1.2</v>
      </c>
      <c r="C19" s="9">
        <f>C9*B19</f>
        <v>51343.582499999997</v>
      </c>
      <c r="D19" s="9">
        <f>C9*(B19+D7)</f>
        <v>56050.077562500002</v>
      </c>
      <c r="E19" s="9">
        <f>C9*(B19+D7+E7)</f>
        <v>62040.162187500006</v>
      </c>
      <c r="F19" s="9">
        <f>C9*(B19+D7+E7+F7)</f>
        <v>62895.888562500004</v>
      </c>
      <c r="G19" s="9">
        <f>C9*(B19+D7+E7+F7+G7)</f>
        <v>68030.246812500016</v>
      </c>
      <c r="H19" s="1"/>
      <c r="I19" s="1"/>
      <c r="J19" s="1"/>
      <c r="K19" s="1"/>
      <c r="L19" s="1"/>
      <c r="M19" s="1"/>
    </row>
    <row r="20" spans="1:13" ht="12.75" customHeight="1">
      <c r="A20" s="1">
        <v>11</v>
      </c>
      <c r="B20" s="7">
        <v>1.22</v>
      </c>
      <c r="C20" s="9">
        <f>C9*B20</f>
        <v>52199.308874999995</v>
      </c>
      <c r="D20" s="9">
        <f>C9*(B20+D7)</f>
        <v>56905.803937500001</v>
      </c>
      <c r="E20" s="9">
        <f>C9*(B20+D7+E7)</f>
        <v>62895.888562500004</v>
      </c>
      <c r="F20" s="9">
        <f>C9*(B20+D7+E7+F7)</f>
        <v>63751.61493750001</v>
      </c>
      <c r="G20" s="9">
        <f>C9*(B20+D7+E7+F7+G7)</f>
        <v>68885.973187500014</v>
      </c>
      <c r="H20" s="1"/>
      <c r="I20" s="1"/>
      <c r="J20" s="1"/>
      <c r="K20" s="1"/>
      <c r="L20" s="1"/>
      <c r="M20" s="1"/>
    </row>
    <row r="21" spans="1:13" ht="12.75" customHeight="1">
      <c r="A21" s="1">
        <v>12</v>
      </c>
      <c r="B21" s="7">
        <v>1.24</v>
      </c>
      <c r="C21" s="9">
        <f>C9*B21</f>
        <v>53055.035250000001</v>
      </c>
      <c r="D21" s="9">
        <f>C9*(B21+D7)</f>
        <v>57761.530312499999</v>
      </c>
      <c r="E21" s="9">
        <f>C9*(B21+D7+E7)</f>
        <v>63751.61493750001</v>
      </c>
      <c r="F21" s="9">
        <f>C9*(B21+D7+E7+F7)</f>
        <v>64607.341312500008</v>
      </c>
      <c r="G21" s="9">
        <f>C9*(B21+D7+E7+F7+G7)</f>
        <v>69741.699562500013</v>
      </c>
      <c r="H21" s="1"/>
      <c r="I21" s="1"/>
      <c r="J21" s="1"/>
      <c r="K21" s="1"/>
      <c r="L21" s="1"/>
      <c r="M21" s="1"/>
    </row>
    <row r="22" spans="1:13" ht="12.75" customHeight="1">
      <c r="A22" s="1">
        <v>13</v>
      </c>
      <c r="B22" s="7">
        <v>1.26</v>
      </c>
      <c r="C22" s="9">
        <f>C9*B22</f>
        <v>53910.761624999999</v>
      </c>
      <c r="D22" s="9">
        <f>C9*(B22+D7)</f>
        <v>58617.256687500005</v>
      </c>
      <c r="E22" s="9">
        <f>C9*(B22+D7+E7)</f>
        <v>64607.341312500008</v>
      </c>
      <c r="F22" s="9">
        <f>C9*(B22+D7+E7+F7)</f>
        <v>65463.067687500006</v>
      </c>
      <c r="G22" s="9">
        <f>C9*(B22+D7+E7+F7+G7)</f>
        <v>70597.425937500011</v>
      </c>
      <c r="H22" s="1"/>
      <c r="I22" s="1"/>
      <c r="J22" s="1"/>
      <c r="K22" s="1"/>
      <c r="L22" s="1"/>
      <c r="M22" s="1"/>
    </row>
    <row r="23" spans="1:13" ht="12.75" customHeight="1">
      <c r="A23" s="1">
        <v>14</v>
      </c>
      <c r="B23" s="7">
        <v>1.28</v>
      </c>
      <c r="C23" s="9">
        <f>C9*B23</f>
        <v>54766.487999999998</v>
      </c>
      <c r="D23" s="9">
        <f>C9*(B23+D7)</f>
        <v>59472.983062500003</v>
      </c>
      <c r="E23" s="9">
        <f>C9*(B23+D7+E7)</f>
        <v>65463.067687500006</v>
      </c>
      <c r="F23" s="9">
        <f>C9*(B23+D7+E7+F7)</f>
        <v>66318.794062500005</v>
      </c>
      <c r="G23" s="9">
        <f>C9*(B23+D7+E7+F7+G7)</f>
        <v>71453.152312500009</v>
      </c>
      <c r="H23" s="1"/>
      <c r="I23" s="1"/>
      <c r="J23" s="1"/>
      <c r="K23" s="1"/>
      <c r="L23" s="1"/>
      <c r="M23" s="1"/>
    </row>
    <row r="24" spans="1:13" ht="12.75" customHeight="1">
      <c r="A24" s="1">
        <v>15</v>
      </c>
      <c r="B24" s="7">
        <v>1.3</v>
      </c>
      <c r="C24" s="9">
        <f>C9*B24</f>
        <v>55622.214375000003</v>
      </c>
      <c r="D24" s="9">
        <f>C9*(B24+D7)</f>
        <v>60328.709437500002</v>
      </c>
      <c r="E24" s="9">
        <f>C9*(B24+D7+E7)</f>
        <v>66318.794062500005</v>
      </c>
      <c r="F24" s="9">
        <f>C9*(B24+D7+E7+F7)</f>
        <v>67174.520437500003</v>
      </c>
      <c r="G24" s="9">
        <f>C9*(B24+D7+E7+F7+G7)</f>
        <v>72308.878687500008</v>
      </c>
      <c r="H24" s="1"/>
      <c r="I24" s="1"/>
      <c r="J24" s="1"/>
      <c r="K24" s="1"/>
      <c r="L24" s="1"/>
      <c r="M24" s="1"/>
    </row>
    <row r="25" spans="1:13" ht="12.75" customHeight="1">
      <c r="A25" s="1">
        <v>16</v>
      </c>
      <c r="B25" s="7">
        <v>1.32</v>
      </c>
      <c r="C25" s="9">
        <f>C9*B25</f>
        <v>56477.940750000002</v>
      </c>
      <c r="D25" s="9">
        <f>C9*(B25+D7)</f>
        <v>61184.435812500007</v>
      </c>
      <c r="E25" s="9">
        <f>C9*(B25+D7+E7)</f>
        <v>67174.520437500003</v>
      </c>
      <c r="F25" s="9">
        <f>C9*(B25+D7+E7+F7)</f>
        <v>68030.246812500016</v>
      </c>
      <c r="G25" s="9">
        <f>C9*(B25+D7+E7+F7+G7)</f>
        <v>73164.605062500021</v>
      </c>
      <c r="H25" s="1"/>
      <c r="I25" s="1"/>
      <c r="J25" s="1"/>
      <c r="K25" s="1"/>
      <c r="L25" s="1"/>
      <c r="M25" s="1"/>
    </row>
    <row r="26" spans="1:13" ht="12.75" customHeight="1">
      <c r="A26" s="1">
        <v>17</v>
      </c>
      <c r="B26" s="7">
        <v>1.34</v>
      </c>
      <c r="C26" s="9">
        <f>C9*B26</f>
        <v>57333.667125</v>
      </c>
      <c r="D26" s="9">
        <f>C9*(B26+D7)</f>
        <v>62040.162187500006</v>
      </c>
      <c r="E26" s="9">
        <f>C9*(B26+D7+E7)</f>
        <v>68030.246812500016</v>
      </c>
      <c r="F26" s="9">
        <f>C9*(B26+D7+E7+F7)</f>
        <v>68885.973187500014</v>
      </c>
      <c r="G26" s="9">
        <f>C9*(B26+D7+E7+F7+G7)</f>
        <v>74020.331437500019</v>
      </c>
      <c r="H26" s="1"/>
      <c r="I26" s="1"/>
      <c r="J26" s="1"/>
      <c r="K26" s="1"/>
      <c r="L26" s="1"/>
      <c r="M26" s="1"/>
    </row>
    <row r="27" spans="1:13" ht="12.75" customHeight="1">
      <c r="A27" s="1">
        <v>18</v>
      </c>
      <c r="B27" s="7">
        <v>1.36</v>
      </c>
      <c r="C27" s="9">
        <f>C9*B27</f>
        <v>58189.393500000006</v>
      </c>
      <c r="D27" s="9">
        <f>C9*(B27+D7)</f>
        <v>62895.888562500004</v>
      </c>
      <c r="E27" s="9">
        <f>C9*(B27+D7+E7)</f>
        <v>68885.973187500014</v>
      </c>
      <c r="F27" s="9">
        <f>C9*(B27+D7+E7+F7)</f>
        <v>69741.699562500013</v>
      </c>
      <c r="G27" s="9">
        <f>C9*(B27+D7+E7+F7+G7)</f>
        <v>74876.057812500017</v>
      </c>
      <c r="H27" s="1"/>
      <c r="I27" s="1"/>
      <c r="J27" s="1"/>
      <c r="K27" s="1"/>
      <c r="L27" s="1"/>
      <c r="M27" s="1"/>
    </row>
    <row r="28" spans="1:13" ht="12.75" customHeight="1">
      <c r="A28" s="1">
        <v>19</v>
      </c>
      <c r="B28" s="7">
        <v>1.38</v>
      </c>
      <c r="C28" s="9">
        <f>C9*B28</f>
        <v>59045.119874999997</v>
      </c>
      <c r="D28" s="9">
        <f>C9*(B28+D7)</f>
        <v>63751.614937499995</v>
      </c>
      <c r="E28" s="9">
        <f>C9*(B28+D7+E7)</f>
        <v>69741.699562499998</v>
      </c>
      <c r="F28" s="9">
        <f>C9*(B28+D7+E7+F7)</f>
        <v>70597.425937499997</v>
      </c>
      <c r="G28" s="9">
        <f>C9*(B28+D7+E7+F7+G7)</f>
        <v>75731.784187500001</v>
      </c>
      <c r="H28" s="1"/>
      <c r="I28" s="1"/>
      <c r="J28" s="1"/>
      <c r="K28" s="1"/>
      <c r="L28" s="1"/>
      <c r="M28" s="1"/>
    </row>
    <row r="29" spans="1:13" ht="12.75" customHeight="1">
      <c r="A29" s="1">
        <v>20</v>
      </c>
      <c r="B29" s="7">
        <v>1.4</v>
      </c>
      <c r="C29" s="9">
        <f>C9*B29</f>
        <v>59900.846249999995</v>
      </c>
      <c r="D29" s="9">
        <f>C9*(B29+D7)</f>
        <v>64607.341312500001</v>
      </c>
      <c r="E29" s="9">
        <f>C9*(B29+D7+E7)</f>
        <v>70597.425937499997</v>
      </c>
      <c r="F29" s="9">
        <f>C9*(B29+D7+E7+F7)</f>
        <v>71453.152312499995</v>
      </c>
      <c r="G29" s="9">
        <f>C9*(B29+D7+E7+F7+G7)</f>
        <v>76587.5105625</v>
      </c>
      <c r="H29" s="1"/>
      <c r="I29" s="1"/>
      <c r="J29" s="1"/>
      <c r="K29" s="1"/>
      <c r="L29" s="1"/>
      <c r="M29" s="1"/>
    </row>
    <row r="30" spans="1:13" ht="12.75" customHeight="1">
      <c r="A30" s="1">
        <v>21</v>
      </c>
      <c r="B30" s="7">
        <v>1.42</v>
      </c>
      <c r="C30" s="9">
        <f>C9*B30</f>
        <v>60756.572624999993</v>
      </c>
      <c r="D30" s="9">
        <f>C9*(B30+D7)</f>
        <v>65463.067687499999</v>
      </c>
      <c r="E30" s="9">
        <f>C9*(B30+D7+E7)</f>
        <v>71453.152312499995</v>
      </c>
      <c r="F30" s="9">
        <f>C9*(B30+D7+E7+F7)</f>
        <v>72308.878687499993</v>
      </c>
      <c r="G30" s="9">
        <f>C9*(B30+D7+E7+F7+G7)</f>
        <v>77443.236937499998</v>
      </c>
      <c r="H30" s="1"/>
      <c r="I30" s="1"/>
      <c r="J30" s="1"/>
      <c r="K30" s="1"/>
      <c r="L30" s="1"/>
      <c r="M30" s="1"/>
    </row>
    <row r="31" spans="1:13" ht="12.75" customHeight="1">
      <c r="A31" s="1">
        <v>22</v>
      </c>
      <c r="B31" s="7">
        <v>1.44</v>
      </c>
      <c r="C31" s="9">
        <f>C9*B31</f>
        <v>61612.298999999999</v>
      </c>
      <c r="D31" s="9">
        <f>C9*(B31+D7)</f>
        <v>66318.794062500005</v>
      </c>
      <c r="E31" s="9">
        <f>C9*(B31+D7+E7)</f>
        <v>72308.878687499993</v>
      </c>
      <c r="F31" s="9">
        <f>C9*(B31+D7+E7+F7)</f>
        <v>73164.605062499992</v>
      </c>
      <c r="G31" s="9">
        <f>C9*(B31+D7+E7+F7+G7)</f>
        <v>78298.963312499996</v>
      </c>
      <c r="H31" s="1"/>
      <c r="I31" s="1"/>
      <c r="J31" s="1"/>
      <c r="K31" s="1"/>
      <c r="L31" s="1"/>
      <c r="M31" s="1"/>
    </row>
    <row r="32" spans="1:13" ht="12.75" customHeight="1">
      <c r="A32" s="1">
        <v>23</v>
      </c>
      <c r="B32" s="7">
        <v>1.46</v>
      </c>
      <c r="C32" s="9">
        <f>C9*B32</f>
        <v>62468.025374999997</v>
      </c>
      <c r="D32" s="9">
        <f>C9*(B32+D7)</f>
        <v>67174.520437500003</v>
      </c>
      <c r="E32" s="9">
        <f>C9*(B32+D7+E7)</f>
        <v>73164.605062499992</v>
      </c>
      <c r="F32" s="9">
        <f>C9*(B32+D7+E7+F7)</f>
        <v>74020.33143749999</v>
      </c>
      <c r="G32" s="9">
        <f>C9*(B32+D7+E7+F7+G7)</f>
        <v>79154.689687499995</v>
      </c>
      <c r="H32" s="1"/>
      <c r="I32" s="1"/>
      <c r="J32" s="1"/>
      <c r="K32" s="1"/>
      <c r="L32" s="1"/>
      <c r="M32" s="1"/>
    </row>
    <row r="33" spans="1:13" ht="12.75" customHeight="1">
      <c r="A33" s="1">
        <v>24</v>
      </c>
      <c r="B33" s="7">
        <v>1.48</v>
      </c>
      <c r="C33" s="9">
        <f>C9*B33</f>
        <v>63323.751749999996</v>
      </c>
      <c r="D33" s="9">
        <f>C9*(B33+D7)</f>
        <v>68030.246812500001</v>
      </c>
      <c r="E33" s="9">
        <f>C9*(B33+D7+E7)</f>
        <v>74020.33143749999</v>
      </c>
      <c r="F33" s="9">
        <f>C9*(B33+D7+E7+F7)</f>
        <v>74876.057812500003</v>
      </c>
      <c r="G33" s="9">
        <f>C9*(B33+D7+E7+F7+G7)</f>
        <v>80010.416062500008</v>
      </c>
      <c r="H33" s="1"/>
      <c r="I33" s="1"/>
      <c r="J33" s="1"/>
      <c r="K33" s="1"/>
      <c r="L33" s="1"/>
      <c r="M33" s="1"/>
    </row>
    <row r="34" spans="1:13" ht="12.75" customHeight="1">
      <c r="A34" s="1">
        <v>25</v>
      </c>
      <c r="B34" s="7">
        <v>1.5</v>
      </c>
      <c r="C34" s="9">
        <f>C9*B34</f>
        <v>64179.478124999994</v>
      </c>
      <c r="D34" s="9">
        <f>C9*(B34+D7)</f>
        <v>68885.9731875</v>
      </c>
      <c r="E34" s="9">
        <f>C9*(B34+D7+E7)</f>
        <v>74876.057812500003</v>
      </c>
      <c r="F34" s="9">
        <f>C9*(B34+D7+E7+F7)</f>
        <v>75731.784187500001</v>
      </c>
      <c r="G34" s="9">
        <f>C9*(B34+D7+E7+F7+G7)</f>
        <v>80866.142437500006</v>
      </c>
      <c r="H34" s="1"/>
      <c r="I34" s="1"/>
      <c r="J34" s="1"/>
      <c r="K34" s="1"/>
      <c r="L34" s="1"/>
      <c r="M34" s="1"/>
    </row>
    <row r="35" spans="1:13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2.75" customHeight="1">
      <c r="A36" s="10"/>
      <c r="B36" s="1"/>
      <c r="D36" s="1"/>
      <c r="E36" s="1"/>
      <c r="F36" s="1"/>
      <c r="G36" s="1"/>
      <c r="H36" s="1"/>
    </row>
    <row r="37" spans="1:13" ht="12.75" customHeight="1">
      <c r="B37" s="1"/>
      <c r="C37" s="1"/>
      <c r="D37" s="1"/>
      <c r="E37" s="1"/>
      <c r="F37" s="1"/>
      <c r="G37" s="1"/>
      <c r="H37" s="1"/>
    </row>
    <row r="38" spans="1:13" ht="12.75" customHeight="1">
      <c r="B38" s="1"/>
      <c r="C38" s="1"/>
      <c r="D38" s="1"/>
      <c r="E38" s="1"/>
      <c r="F38" s="1"/>
      <c r="G38" s="1"/>
      <c r="H38" s="1"/>
    </row>
    <row r="39" spans="1:13" ht="12.75" customHeight="1">
      <c r="B39" s="1"/>
      <c r="C39" s="1"/>
      <c r="D39" s="6"/>
      <c r="E39" s="6"/>
      <c r="F39" s="6"/>
      <c r="G39" s="6"/>
      <c r="H39" s="6"/>
    </row>
    <row r="40" spans="1:13" ht="12.75" customHeight="1">
      <c r="B40" s="1"/>
      <c r="C40" s="1"/>
      <c r="D40" s="1"/>
      <c r="E40" s="1"/>
      <c r="F40" s="1"/>
      <c r="G40" s="1"/>
      <c r="H40" s="1"/>
    </row>
    <row r="41" spans="1:13" ht="12.75" customHeight="1">
      <c r="B41" s="1"/>
      <c r="C41" s="1"/>
      <c r="D41" s="1"/>
      <c r="E41" s="1"/>
      <c r="F41" s="1"/>
      <c r="G41" s="1"/>
      <c r="H41" s="1"/>
    </row>
    <row r="42" spans="1:13" ht="12.75" customHeight="1">
      <c r="B42" s="1"/>
      <c r="C42" s="7"/>
      <c r="D42" s="9"/>
      <c r="E42" s="9"/>
      <c r="F42" s="9"/>
      <c r="G42" s="9"/>
      <c r="H42" s="9"/>
    </row>
    <row r="43" spans="1:13" ht="12.75" customHeight="1">
      <c r="B43" s="1"/>
      <c r="C43" s="7"/>
      <c r="D43" s="9"/>
      <c r="E43" s="9"/>
      <c r="F43" s="9"/>
      <c r="G43" s="9"/>
      <c r="H43" s="9"/>
    </row>
    <row r="44" spans="1:13" ht="12.75" customHeight="1">
      <c r="B44" s="1"/>
      <c r="C44" s="7"/>
      <c r="D44" s="9"/>
      <c r="E44" s="9"/>
      <c r="F44" s="9"/>
      <c r="G44" s="9"/>
      <c r="H44" s="9"/>
    </row>
    <row r="45" spans="1:13" ht="12.75" customHeight="1">
      <c r="B45" s="1"/>
      <c r="C45" s="7"/>
      <c r="D45" s="9"/>
      <c r="E45" s="9"/>
      <c r="F45" s="9"/>
      <c r="G45" s="9"/>
      <c r="H45" s="9"/>
    </row>
    <row r="46" spans="1:13" ht="12.75" customHeight="1">
      <c r="B46" s="1"/>
      <c r="C46" s="7"/>
      <c r="D46" s="9"/>
      <c r="E46" s="9"/>
      <c r="F46" s="9"/>
      <c r="G46" s="9"/>
      <c r="H46" s="9"/>
    </row>
    <row r="47" spans="1:13" ht="12.75" customHeight="1">
      <c r="B47" s="1"/>
      <c r="C47" s="7"/>
      <c r="D47" s="9"/>
      <c r="E47" s="9"/>
      <c r="F47" s="9"/>
      <c r="G47" s="9"/>
      <c r="H47" s="9"/>
    </row>
    <row r="48" spans="1:13" ht="12.75" customHeight="1">
      <c r="B48" s="1"/>
      <c r="C48" s="7"/>
      <c r="D48" s="9"/>
      <c r="E48" s="9"/>
      <c r="F48" s="9"/>
      <c r="G48" s="9"/>
      <c r="H48" s="9"/>
    </row>
    <row r="49" spans="2:8" ht="12.75" customHeight="1">
      <c r="B49" s="1"/>
      <c r="C49" s="7"/>
      <c r="D49" s="9"/>
      <c r="E49" s="9"/>
      <c r="F49" s="9"/>
      <c r="G49" s="9"/>
      <c r="H49" s="9"/>
    </row>
    <row r="50" spans="2:8" ht="12.75" customHeight="1">
      <c r="B50" s="1"/>
      <c r="C50" s="7"/>
      <c r="D50" s="9"/>
      <c r="E50" s="9"/>
      <c r="F50" s="9"/>
      <c r="G50" s="9"/>
      <c r="H50" s="9"/>
    </row>
    <row r="51" spans="2:8" ht="12.75" customHeight="1">
      <c r="B51" s="1"/>
      <c r="C51" s="7"/>
      <c r="D51" s="9"/>
      <c r="E51" s="9"/>
      <c r="F51" s="9"/>
      <c r="G51" s="9"/>
      <c r="H51" s="9"/>
    </row>
    <row r="52" spans="2:8" ht="12.75" customHeight="1">
      <c r="B52" s="1"/>
      <c r="C52" s="7"/>
      <c r="D52" s="9"/>
      <c r="E52" s="9"/>
      <c r="F52" s="9"/>
      <c r="G52" s="9"/>
      <c r="H52" s="9"/>
    </row>
    <row r="53" spans="2:8" ht="12.75" customHeight="1">
      <c r="B53" s="1"/>
      <c r="C53" s="7"/>
      <c r="D53" s="9"/>
      <c r="E53" s="9"/>
      <c r="F53" s="9"/>
      <c r="G53" s="9"/>
      <c r="H53" s="9"/>
    </row>
    <row r="54" spans="2:8" ht="12.75" customHeight="1">
      <c r="B54" s="1"/>
      <c r="C54" s="7"/>
      <c r="D54" s="9"/>
      <c r="E54" s="9"/>
      <c r="F54" s="9"/>
      <c r="G54" s="9"/>
      <c r="H54" s="9"/>
    </row>
    <row r="55" spans="2:8" ht="12.75" customHeight="1">
      <c r="B55" s="1"/>
      <c r="C55" s="7"/>
      <c r="D55" s="9"/>
      <c r="E55" s="9"/>
      <c r="F55" s="9"/>
      <c r="G55" s="9"/>
      <c r="H55" s="9"/>
    </row>
    <row r="56" spans="2:8" ht="12.75" customHeight="1">
      <c r="B56" s="1"/>
      <c r="C56" s="7"/>
      <c r="D56" s="9"/>
      <c r="E56" s="9"/>
      <c r="F56" s="9"/>
      <c r="G56" s="9"/>
      <c r="H56" s="9"/>
    </row>
    <row r="57" spans="2:8" ht="12.75" customHeight="1">
      <c r="B57" s="1"/>
      <c r="C57" s="7"/>
      <c r="D57" s="9"/>
      <c r="E57" s="9"/>
      <c r="F57" s="9"/>
      <c r="G57" s="9"/>
      <c r="H57" s="9"/>
    </row>
    <row r="58" spans="2:8" ht="12.75" customHeight="1">
      <c r="B58" s="1"/>
      <c r="C58" s="7"/>
      <c r="D58" s="9"/>
      <c r="E58" s="9"/>
      <c r="F58" s="9"/>
      <c r="G58" s="9"/>
      <c r="H58" s="9"/>
    </row>
    <row r="59" spans="2:8" ht="12.75" customHeight="1">
      <c r="B59" s="1"/>
      <c r="C59" s="7"/>
      <c r="D59" s="9"/>
      <c r="E59" s="9"/>
      <c r="F59" s="9"/>
      <c r="G59" s="9"/>
      <c r="H59" s="9"/>
    </row>
    <row r="60" spans="2:8" ht="12.75" customHeight="1">
      <c r="B60" s="1"/>
      <c r="C60" s="7"/>
      <c r="D60" s="9"/>
      <c r="E60" s="9"/>
      <c r="F60" s="9"/>
      <c r="G60" s="9"/>
      <c r="H60" s="9"/>
    </row>
    <row r="61" spans="2:8" ht="12.75" customHeight="1">
      <c r="B61" s="1"/>
      <c r="C61" s="7"/>
      <c r="D61" s="9"/>
      <c r="E61" s="9"/>
      <c r="F61" s="9"/>
      <c r="G61" s="9"/>
      <c r="H61" s="9"/>
    </row>
    <row r="62" spans="2:8" ht="12.75" customHeight="1">
      <c r="B62" s="1"/>
      <c r="C62" s="7"/>
      <c r="D62" s="9"/>
      <c r="E62" s="9"/>
      <c r="F62" s="9"/>
      <c r="G62" s="9"/>
      <c r="H62" s="9"/>
    </row>
    <row r="63" spans="2:8" ht="12.75" customHeight="1">
      <c r="B63" s="1"/>
      <c r="C63" s="7"/>
      <c r="D63" s="9"/>
      <c r="E63" s="9"/>
      <c r="F63" s="9"/>
      <c r="G63" s="9"/>
      <c r="H63" s="9"/>
    </row>
    <row r="64" spans="2:8" ht="12.75" customHeight="1">
      <c r="B64" s="1"/>
      <c r="C64" s="7"/>
      <c r="D64" s="9"/>
      <c r="E64" s="9"/>
      <c r="F64" s="9"/>
      <c r="G64" s="9"/>
      <c r="H64" s="9"/>
    </row>
    <row r="65" spans="1:8" ht="12.75" customHeight="1">
      <c r="B65" s="1"/>
      <c r="C65" s="7"/>
      <c r="D65" s="9"/>
      <c r="E65" s="9"/>
      <c r="F65" s="9"/>
      <c r="G65" s="9"/>
      <c r="H65" s="9"/>
    </row>
    <row r="66" spans="1:8" ht="12.75" customHeight="1">
      <c r="B66" s="1"/>
      <c r="C66" s="7"/>
      <c r="D66" s="9"/>
      <c r="E66" s="9"/>
      <c r="F66" s="9"/>
      <c r="G66" s="9"/>
      <c r="H66" s="9"/>
    </row>
    <row r="67" spans="1:8" ht="12.75" customHeight="1">
      <c r="B67" s="6"/>
      <c r="C67" s="7"/>
      <c r="D67" s="9"/>
      <c r="E67" s="9"/>
      <c r="F67" s="9"/>
      <c r="G67" s="9"/>
      <c r="H67" s="9"/>
    </row>
    <row r="68" spans="1:8" ht="12.75" customHeight="1">
      <c r="B68" s="1"/>
      <c r="C68" s="1"/>
      <c r="D68" s="1"/>
      <c r="E68" s="1"/>
      <c r="F68" s="1"/>
      <c r="G68" s="1"/>
      <c r="H68" s="1"/>
    </row>
    <row r="69" spans="1:8" ht="12.75" customHeight="1"/>
    <row r="70" spans="1:8" ht="12.75" customHeight="1"/>
    <row r="71" spans="1:8" ht="12.75" customHeight="1"/>
    <row r="72" spans="1:8" ht="12.75" customHeight="1"/>
    <row r="73" spans="1:8" ht="12.75" customHeight="1"/>
    <row r="74" spans="1:8" ht="12.75" customHeight="1"/>
    <row r="75" spans="1:8" ht="12.75" customHeight="1"/>
    <row r="76" spans="1:8" ht="12.75" customHeight="1"/>
    <row r="77" spans="1:8" ht="12.75" customHeight="1"/>
    <row r="78" spans="1:8" ht="12.75" customHeight="1"/>
    <row r="79" spans="1:8" ht="12.75" customHeight="1">
      <c r="A79" s="11"/>
      <c r="B79" s="12"/>
      <c r="C79" s="12"/>
      <c r="D79" s="12"/>
      <c r="E79" s="12"/>
      <c r="F79" s="12"/>
    </row>
    <row r="80" spans="1:8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</sheetData>
  <pageMargins left="0.5" right="0.53" top="0.5" bottom="0.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29"/>
  <sheetViews>
    <sheetView workbookViewId="0"/>
  </sheetViews>
  <sheetFormatPr defaultColWidth="12.5703125" defaultRowHeight="15" customHeight="1"/>
  <cols>
    <col min="1" max="3" width="7.7109375" customWidth="1"/>
    <col min="4" max="4" width="8.140625" customWidth="1"/>
    <col min="5" max="26" width="7.7109375" customWidth="1"/>
  </cols>
  <sheetData>
    <row r="1" spans="1:14" ht="12.75" customHeight="1">
      <c r="A1" s="1"/>
      <c r="B1" s="1"/>
      <c r="C1" s="2" t="s">
        <v>0</v>
      </c>
      <c r="D1" s="1"/>
      <c r="E1" s="1"/>
      <c r="F1" s="1"/>
      <c r="H1" s="1"/>
      <c r="I1" s="1"/>
      <c r="J1" s="1"/>
      <c r="K1" s="1"/>
      <c r="L1" s="1"/>
      <c r="M1" s="1"/>
    </row>
    <row r="2" spans="1:14" ht="12.75" customHeight="1">
      <c r="A2" s="1"/>
      <c r="B2" s="1"/>
      <c r="C2" s="1" t="s">
        <v>1</v>
      </c>
      <c r="D2" s="1"/>
      <c r="E2" s="1"/>
      <c r="F2" s="1"/>
      <c r="H2" s="1"/>
      <c r="I2" s="1"/>
      <c r="J2" s="1"/>
      <c r="K2" s="1"/>
      <c r="L2" s="1"/>
      <c r="M2" s="1"/>
    </row>
    <row r="3" spans="1:14" ht="12.75" customHeight="1">
      <c r="A3" s="1"/>
      <c r="B3" s="1"/>
      <c r="C3" s="1"/>
      <c r="D3" s="3" t="s">
        <v>2</v>
      </c>
      <c r="E3" s="1"/>
      <c r="F3" s="1"/>
      <c r="H3" s="1"/>
      <c r="I3" s="1"/>
      <c r="J3" s="1"/>
      <c r="K3" s="1"/>
      <c r="L3" s="1"/>
      <c r="M3" s="1"/>
    </row>
    <row r="4" spans="1:14" ht="12.75" customHeight="1">
      <c r="A4" s="1"/>
      <c r="B4" s="1"/>
      <c r="C4" s="1"/>
      <c r="D4" s="4" t="s">
        <v>11</v>
      </c>
      <c r="E4" s="1"/>
      <c r="F4" s="5" t="s">
        <v>12</v>
      </c>
      <c r="G4" s="1"/>
      <c r="H4" s="1"/>
      <c r="I4" s="1"/>
      <c r="J4" s="1"/>
      <c r="K4" s="1"/>
      <c r="L4" s="1"/>
      <c r="M4" s="1"/>
    </row>
    <row r="5" spans="1:14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ht="12.75" customHeight="1">
      <c r="A6" s="1"/>
      <c r="B6" s="1"/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1"/>
      <c r="I6" s="1"/>
      <c r="J6" s="1"/>
      <c r="K6" s="1"/>
      <c r="L6" s="1"/>
      <c r="M6" s="1"/>
    </row>
    <row r="7" spans="1:14" ht="12.75" customHeight="1">
      <c r="A7" s="1" t="s">
        <v>8</v>
      </c>
      <c r="B7" s="1" t="s">
        <v>9</v>
      </c>
      <c r="C7" s="1"/>
      <c r="D7" s="1">
        <v>0.11</v>
      </c>
      <c r="E7" s="1">
        <v>0.14000000000000001</v>
      </c>
      <c r="F7" s="1">
        <v>0.02</v>
      </c>
      <c r="G7" s="1">
        <v>0.12</v>
      </c>
      <c r="H7" s="1"/>
      <c r="I7" s="1"/>
      <c r="J7" s="1"/>
      <c r="K7" s="1"/>
      <c r="L7" s="1"/>
      <c r="M7" s="1"/>
    </row>
    <row r="8" spans="1:14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ht="12.75" customHeight="1">
      <c r="A9" s="1">
        <v>0</v>
      </c>
      <c r="B9" s="7">
        <v>1</v>
      </c>
      <c r="C9" s="8">
        <f>'Certified 22-23'!C9/200*210*1.2</f>
        <v>52595.865000000005</v>
      </c>
      <c r="D9" s="8">
        <f>'Certified 22-23'!D9/200*210*1.2</f>
        <v>58381.410150000011</v>
      </c>
      <c r="E9" s="8">
        <f>'Certified 22-23'!E9/200*210*1.2</f>
        <v>65744.831249999988</v>
      </c>
      <c r="F9" s="8">
        <f>'Certified 22-23'!F9/200*210*1.2</f>
        <v>66796.748550000004</v>
      </c>
      <c r="G9" s="8">
        <f>'Certified 22-23'!G9/200*210*1.2</f>
        <v>73108.25235000001</v>
      </c>
      <c r="H9" s="1"/>
      <c r="I9" s="1"/>
      <c r="J9" s="1"/>
      <c r="K9" s="1"/>
      <c r="L9" s="1"/>
      <c r="M9" s="1"/>
    </row>
    <row r="10" spans="1:14" ht="12.75" customHeight="1">
      <c r="A10" s="1">
        <v>1</v>
      </c>
      <c r="B10" s="7">
        <v>1.02</v>
      </c>
      <c r="C10" s="9">
        <f>C9*(B10)</f>
        <v>53647.782300000006</v>
      </c>
      <c r="D10" s="9">
        <f>C9*(B10+D7)</f>
        <v>59433.327450000012</v>
      </c>
      <c r="E10" s="9">
        <f>C9*(B10+D7+E7)</f>
        <v>66796.748550000004</v>
      </c>
      <c r="F10" s="9">
        <f>C9*(B10+D7+E7+F7)</f>
        <v>67848.665850000005</v>
      </c>
      <c r="G10" s="9">
        <f>C9*(B10+D7+E7+F7+G7)</f>
        <v>74160.169650000011</v>
      </c>
      <c r="H10" s="1"/>
      <c r="I10" s="1"/>
      <c r="J10" s="1"/>
      <c r="K10" s="1"/>
      <c r="L10" s="1"/>
      <c r="M10" s="1"/>
    </row>
    <row r="11" spans="1:14" ht="12.75" customHeight="1">
      <c r="A11" s="1">
        <v>2</v>
      </c>
      <c r="B11" s="7">
        <v>1.04</v>
      </c>
      <c r="C11" s="9">
        <f>C9*B11</f>
        <v>54699.699600000007</v>
      </c>
      <c r="D11" s="9">
        <f>C9*(B11+D7)</f>
        <v>60485.244750000013</v>
      </c>
      <c r="E11" s="9">
        <f>C9*(B11+D7+E7)</f>
        <v>67848.665850000005</v>
      </c>
      <c r="F11" s="9">
        <f>C9*(B11+D7+E7+F7)</f>
        <v>68900.583150000006</v>
      </c>
      <c r="G11" s="9">
        <f>C9*(B11+D7+E7+F7+G7)</f>
        <v>75212.086950000012</v>
      </c>
      <c r="H11" s="1"/>
      <c r="I11" s="1"/>
      <c r="J11" s="1"/>
      <c r="K11" s="1"/>
      <c r="L11" s="1"/>
      <c r="M11" s="1"/>
    </row>
    <row r="12" spans="1:14" ht="12.75" customHeight="1">
      <c r="A12" s="1">
        <v>3</v>
      </c>
      <c r="B12" s="7">
        <v>1.06</v>
      </c>
      <c r="C12" s="9">
        <f>C9*B12</f>
        <v>55751.616900000008</v>
      </c>
      <c r="D12" s="9">
        <f>C9*(B12+D7)</f>
        <v>61537.162050000014</v>
      </c>
      <c r="E12" s="9">
        <f>C9*(B12+D7+E7)</f>
        <v>68900.583150000006</v>
      </c>
      <c r="F12" s="9">
        <f>C9*(B12+D7+E7+F7)</f>
        <v>69952.500450000007</v>
      </c>
      <c r="G12" s="9">
        <f>C9*(B12+D7+E7+F7+G7)</f>
        <v>76264.004250000013</v>
      </c>
      <c r="H12" s="1"/>
      <c r="I12" s="1"/>
      <c r="J12" s="1"/>
      <c r="K12" s="1"/>
      <c r="L12" s="1"/>
      <c r="M12" s="1"/>
    </row>
    <row r="13" spans="1:14" ht="12.75" customHeight="1">
      <c r="A13" s="1">
        <v>4</v>
      </c>
      <c r="B13" s="7">
        <v>1.08</v>
      </c>
      <c r="C13" s="9">
        <f>C9*B13</f>
        <v>56803.534200000009</v>
      </c>
      <c r="D13" s="9">
        <f>C9*(B13+D7)</f>
        <v>62589.079350000015</v>
      </c>
      <c r="E13" s="9">
        <f>C9*(B13+D7+E7)</f>
        <v>69952.500450000007</v>
      </c>
      <c r="F13" s="9">
        <f>C9*(B13+D7+E7+F7)</f>
        <v>71004.417750000008</v>
      </c>
      <c r="G13" s="9">
        <f>C9*(B13+D7+E7+F7+G7)</f>
        <v>77315.921550000014</v>
      </c>
      <c r="H13" s="1"/>
      <c r="I13" s="1"/>
      <c r="J13" s="1"/>
      <c r="K13" s="1"/>
      <c r="L13" s="1"/>
      <c r="M13" s="1"/>
    </row>
    <row r="14" spans="1:14" ht="12.75" customHeight="1">
      <c r="A14" s="1">
        <v>5</v>
      </c>
      <c r="B14" s="7">
        <v>1.1000000000000001</v>
      </c>
      <c r="C14" s="9">
        <f>C9*B14</f>
        <v>57855.45150000001</v>
      </c>
      <c r="D14" s="9">
        <f>C9*(B14+D7)</f>
        <v>63640.996650000016</v>
      </c>
      <c r="E14" s="9">
        <f>C9*(B14+D7+E7)</f>
        <v>71004.417750000008</v>
      </c>
      <c r="F14" s="9">
        <f>C9*(B14+D7+E7+F7)</f>
        <v>72056.335050000009</v>
      </c>
      <c r="G14" s="9">
        <f>C9*(B14+D7+E7+F7+G7)</f>
        <v>78367.838850000015</v>
      </c>
      <c r="H14" s="1"/>
      <c r="I14" s="1"/>
      <c r="J14" s="1"/>
      <c r="K14" s="1"/>
      <c r="L14" s="1"/>
      <c r="M14" s="1"/>
    </row>
    <row r="15" spans="1:14" ht="12.75" customHeight="1">
      <c r="A15" s="1">
        <v>6</v>
      </c>
      <c r="B15" s="7">
        <v>1.1200000000000001</v>
      </c>
      <c r="C15" s="9">
        <f>C9*B15</f>
        <v>58907.368800000011</v>
      </c>
      <c r="D15" s="9">
        <f>C9*(B15+D7)</f>
        <v>64692.913950000016</v>
      </c>
      <c r="E15" s="9">
        <f>C9*(B15+D7+E7)</f>
        <v>72056.335050000009</v>
      </c>
      <c r="F15" s="9">
        <f>C9*(B15+D7+E7+F7)</f>
        <v>73108.25235000001</v>
      </c>
      <c r="G15" s="9">
        <f>C9*(B15+D7+E7+F7+G7)</f>
        <v>79419.756150000016</v>
      </c>
      <c r="H15" s="1"/>
      <c r="I15" s="1"/>
      <c r="J15" s="1"/>
      <c r="K15" s="1"/>
      <c r="L15" s="1"/>
      <c r="M15" s="1"/>
    </row>
    <row r="16" spans="1:14" ht="12.75" customHeight="1">
      <c r="A16" s="1">
        <v>7</v>
      </c>
      <c r="B16" s="7">
        <v>1.1399999999999999</v>
      </c>
      <c r="C16" s="9">
        <f>C9*B16</f>
        <v>59959.286099999998</v>
      </c>
      <c r="D16" s="9">
        <f>C9*(B16+D7)</f>
        <v>65744.831250000003</v>
      </c>
      <c r="E16" s="9">
        <f>C9*(B16+D7+E7)</f>
        <v>73108.25235000001</v>
      </c>
      <c r="F16" s="9">
        <f>C9*(B16+D7+E7+F7)</f>
        <v>74160.169650000011</v>
      </c>
      <c r="G16" s="9">
        <f>C9*(B16+D7+E7+F7+G7)</f>
        <v>80471.673450000017</v>
      </c>
      <c r="H16" s="1"/>
      <c r="I16" s="1"/>
      <c r="J16" s="1"/>
      <c r="K16" s="1"/>
      <c r="L16" s="1"/>
      <c r="M16" s="1"/>
      <c r="N16" t="s">
        <v>10</v>
      </c>
    </row>
    <row r="17" spans="1:13" ht="12.75" customHeight="1">
      <c r="A17" s="1">
        <v>8</v>
      </c>
      <c r="B17" s="7">
        <v>1.1599999999999999</v>
      </c>
      <c r="C17" s="9">
        <f>C9*B17</f>
        <v>61011.203399999999</v>
      </c>
      <c r="D17" s="9">
        <f>C9*(B17+D7)</f>
        <v>66796.748550000004</v>
      </c>
      <c r="E17" s="9">
        <f>C9*(B17+D7+E7)</f>
        <v>74160.169650000011</v>
      </c>
      <c r="F17" s="9">
        <f>C9*(B17+D7+E7+F7)</f>
        <v>75212.086950000012</v>
      </c>
      <c r="G17" s="9">
        <f>C9*(B17+D7+E7+F7+G7)</f>
        <v>81523.590750000018</v>
      </c>
      <c r="H17" s="1"/>
      <c r="I17" s="1"/>
      <c r="J17" s="1"/>
      <c r="K17" s="1"/>
      <c r="L17" s="1"/>
      <c r="M17" s="1"/>
    </row>
    <row r="18" spans="1:13" ht="12.75" customHeight="1">
      <c r="A18" s="1">
        <v>9</v>
      </c>
      <c r="B18" s="7">
        <v>1.18</v>
      </c>
      <c r="C18" s="9">
        <f>C9*B18</f>
        <v>62063.120699999999</v>
      </c>
      <c r="D18" s="9">
        <f>C9*(B18+D7)</f>
        <v>67848.665850000005</v>
      </c>
      <c r="E18" s="9">
        <f>C9*(B18+D7+E7)</f>
        <v>75212.086950000012</v>
      </c>
      <c r="F18" s="9">
        <f>C9*(B18+D7+E7+F7)</f>
        <v>76264.004250000013</v>
      </c>
      <c r="G18" s="9">
        <f>C9*(B18+D7+E7+F7+G7)</f>
        <v>82575.508050000019</v>
      </c>
      <c r="H18" s="1"/>
      <c r="I18" s="1"/>
      <c r="J18" s="1"/>
      <c r="K18" s="1"/>
      <c r="L18" s="1"/>
      <c r="M18" s="1"/>
    </row>
    <row r="19" spans="1:13" ht="12.75" customHeight="1">
      <c r="A19" s="1">
        <v>10</v>
      </c>
      <c r="B19" s="7">
        <v>1.2</v>
      </c>
      <c r="C19" s="9">
        <f>C9*B19</f>
        <v>63115.038</v>
      </c>
      <c r="D19" s="9">
        <f>C9*(B19+D7)</f>
        <v>68900.583150000006</v>
      </c>
      <c r="E19" s="9">
        <f>C9*(B19+D7+E7)</f>
        <v>76264.004250000013</v>
      </c>
      <c r="F19" s="9">
        <f>C9*(B19+D7+E7+F7)</f>
        <v>77315.921550000014</v>
      </c>
      <c r="G19" s="9">
        <f>C9*(B19+D7+E7+F7+G7)</f>
        <v>83627.42535000002</v>
      </c>
      <c r="H19" s="1"/>
      <c r="I19" s="1"/>
      <c r="J19" s="1"/>
      <c r="K19" s="1"/>
      <c r="L19" s="1"/>
      <c r="M19" s="1"/>
    </row>
    <row r="20" spans="1:13" ht="12.75" customHeight="1">
      <c r="A20" s="1">
        <v>11</v>
      </c>
      <c r="B20" s="7">
        <v>1.22</v>
      </c>
      <c r="C20" s="9">
        <f>C9*B20</f>
        <v>64166.955300000001</v>
      </c>
      <c r="D20" s="9">
        <f>C9*(B20+D7)</f>
        <v>69952.500450000007</v>
      </c>
      <c r="E20" s="9">
        <f>C9*(B20+D7+E7)</f>
        <v>77315.921550000014</v>
      </c>
      <c r="F20" s="9">
        <f>C9*(B20+D7+E7+F7)</f>
        <v>78367.838850000015</v>
      </c>
      <c r="G20" s="9">
        <f>C9*(B20+D7+E7+F7+G7)</f>
        <v>84679.342650000021</v>
      </c>
      <c r="H20" s="1"/>
      <c r="I20" s="1"/>
      <c r="J20" s="1"/>
      <c r="K20" s="1"/>
      <c r="L20" s="1"/>
      <c r="M20" s="1"/>
    </row>
    <row r="21" spans="1:13" ht="12.75" customHeight="1">
      <c r="A21" s="1">
        <v>12</v>
      </c>
      <c r="B21" s="7">
        <v>1.24</v>
      </c>
      <c r="C21" s="9">
        <f>C9*B21</f>
        <v>65218.872600000002</v>
      </c>
      <c r="D21" s="9">
        <f>C9*(B21+D7)</f>
        <v>71004.417750000008</v>
      </c>
      <c r="E21" s="9">
        <f>C9*(B21+D7+E7)</f>
        <v>78367.838850000015</v>
      </c>
      <c r="F21" s="9">
        <f>C9*(B21+D7+E7+F7)</f>
        <v>79419.756150000016</v>
      </c>
      <c r="G21" s="9">
        <f>C9*(B21+D7+E7+F7+G7)</f>
        <v>85731.259950000021</v>
      </c>
      <c r="H21" s="1"/>
      <c r="I21" s="1"/>
      <c r="J21" s="1"/>
      <c r="K21" s="1"/>
      <c r="L21" s="1"/>
      <c r="M21" s="1"/>
    </row>
    <row r="22" spans="1:13" ht="12.75" customHeight="1">
      <c r="A22" s="1">
        <v>13</v>
      </c>
      <c r="B22" s="7">
        <v>1.26</v>
      </c>
      <c r="C22" s="9">
        <f>C9*B22</f>
        <v>66270.789900000003</v>
      </c>
      <c r="D22" s="9">
        <f>C9*(B22+D7)</f>
        <v>72056.335050000009</v>
      </c>
      <c r="E22" s="9">
        <f>C9*(B22+D7+E7)</f>
        <v>79419.756150000016</v>
      </c>
      <c r="F22" s="9">
        <f>C9*(B22+D7+E7+F7)</f>
        <v>80471.673450000017</v>
      </c>
      <c r="G22" s="9">
        <f>C9*(B22+D7+E7+F7+G7)</f>
        <v>86783.177250000022</v>
      </c>
      <c r="H22" s="1"/>
      <c r="I22" s="1"/>
      <c r="J22" s="1"/>
      <c r="K22" s="1"/>
      <c r="L22" s="1"/>
      <c r="M22" s="1"/>
    </row>
    <row r="23" spans="1:13" ht="12.75" customHeight="1">
      <c r="A23" s="1">
        <v>14</v>
      </c>
      <c r="B23" s="7">
        <v>1.28</v>
      </c>
      <c r="C23" s="9">
        <f>C9*B23</f>
        <v>67322.707200000004</v>
      </c>
      <c r="D23" s="9">
        <f>C9*(B23+D7)</f>
        <v>73108.25235000001</v>
      </c>
      <c r="E23" s="9">
        <f>C9*(B23+D7+E7)</f>
        <v>80471.673450000017</v>
      </c>
      <c r="F23" s="9">
        <f>C9*(B23+D7+E7+F7)</f>
        <v>81523.590750000018</v>
      </c>
      <c r="G23" s="9">
        <f>C9*(B23+D7+E7+F7+G7)</f>
        <v>87835.094550000023</v>
      </c>
      <c r="H23" s="1"/>
      <c r="I23" s="1"/>
      <c r="J23" s="1"/>
      <c r="K23" s="1"/>
      <c r="L23" s="1"/>
      <c r="M23" s="1"/>
    </row>
    <row r="24" spans="1:13" ht="12.75" customHeight="1">
      <c r="A24" s="1">
        <v>15</v>
      </c>
      <c r="B24" s="7">
        <v>1.3</v>
      </c>
      <c r="C24" s="9">
        <f>C9*B24</f>
        <v>68374.624500000005</v>
      </c>
      <c r="D24" s="9">
        <f>C9*(B24+D7)</f>
        <v>74160.169650000011</v>
      </c>
      <c r="E24" s="9">
        <f>C9*(B24+D7+E7)</f>
        <v>81523.590750000018</v>
      </c>
      <c r="F24" s="9">
        <f>C9*(B24+D7+E7+F7)</f>
        <v>82575.508050000019</v>
      </c>
      <c r="G24" s="9">
        <f>C9*(B24+D7+E7+F7+G7)</f>
        <v>88887.011850000024</v>
      </c>
      <c r="H24" s="1"/>
      <c r="I24" s="1"/>
      <c r="J24" s="1"/>
      <c r="K24" s="1"/>
      <c r="L24" s="1"/>
      <c r="M24" s="1"/>
    </row>
    <row r="25" spans="1:13" ht="12.75" customHeight="1">
      <c r="A25" s="1">
        <v>16</v>
      </c>
      <c r="B25" s="7">
        <v>1.32</v>
      </c>
      <c r="C25" s="9">
        <f>C9*B25</f>
        <v>69426.541800000006</v>
      </c>
      <c r="D25" s="9">
        <f>C9*(B25+D7)</f>
        <v>75212.086950000012</v>
      </c>
      <c r="E25" s="9">
        <f>C9*(B25+D7+E7)</f>
        <v>82575.508050000019</v>
      </c>
      <c r="F25" s="9">
        <f>C9*(B25+D7+E7+F7)</f>
        <v>83627.42535000002</v>
      </c>
      <c r="G25" s="9">
        <f>C9*(B25+D7+E7+F7+G7)</f>
        <v>89938.929150000025</v>
      </c>
      <c r="H25" s="1"/>
      <c r="I25" s="1"/>
      <c r="J25" s="1"/>
      <c r="K25" s="1"/>
      <c r="L25" s="1"/>
      <c r="M25" s="1"/>
    </row>
    <row r="26" spans="1:13" ht="12.75" customHeight="1">
      <c r="A26" s="1">
        <v>17</v>
      </c>
      <c r="B26" s="7">
        <v>1.34</v>
      </c>
      <c r="C26" s="9">
        <f>C9*B26</f>
        <v>70478.459100000007</v>
      </c>
      <c r="D26" s="9">
        <f>C9*(B26+D7)</f>
        <v>76264.004250000013</v>
      </c>
      <c r="E26" s="9">
        <f>C9*(B26+D7+E7)</f>
        <v>83627.42535000002</v>
      </c>
      <c r="F26" s="9">
        <f>C9*(B26+D7+E7+F7)</f>
        <v>84679.342650000021</v>
      </c>
      <c r="G26" s="9">
        <f>C9*(B26+D7+E7+F7+G7)</f>
        <v>90990.846450000026</v>
      </c>
      <c r="H26" s="1"/>
      <c r="I26" s="1"/>
      <c r="J26" s="1"/>
      <c r="K26" s="1"/>
      <c r="L26" s="1"/>
      <c r="M26" s="1"/>
    </row>
    <row r="27" spans="1:13" ht="12.75" customHeight="1">
      <c r="A27" s="1">
        <v>18</v>
      </c>
      <c r="B27" s="7">
        <v>1.36</v>
      </c>
      <c r="C27" s="9">
        <f>C9*B27</f>
        <v>71530.376400000008</v>
      </c>
      <c r="D27" s="9">
        <f>C9*(B27+D7)</f>
        <v>77315.921550000014</v>
      </c>
      <c r="E27" s="9">
        <f>C9*(B27+D7+E7)</f>
        <v>84679.342650000021</v>
      </c>
      <c r="F27" s="9">
        <f>C9*(B27+D7+E7+F7)</f>
        <v>85731.259950000021</v>
      </c>
      <c r="G27" s="9">
        <f>C9*(B27+D7+E7+F7+G7)</f>
        <v>92042.763750000027</v>
      </c>
      <c r="H27" s="1"/>
      <c r="I27" s="1"/>
      <c r="J27" s="1"/>
      <c r="K27" s="1"/>
      <c r="L27" s="1"/>
      <c r="M27" s="1"/>
    </row>
    <row r="28" spans="1:13" ht="12.75" customHeight="1">
      <c r="A28" s="1">
        <v>19</v>
      </c>
      <c r="B28" s="7">
        <v>1.38</v>
      </c>
      <c r="C28" s="9">
        <f>C9*B28</f>
        <v>72582.293699999995</v>
      </c>
      <c r="D28" s="9">
        <f>C9*(B28+D7)</f>
        <v>78367.83885</v>
      </c>
      <c r="E28" s="9">
        <f>C9*(B28+D7+E7)</f>
        <v>85731.259950000007</v>
      </c>
      <c r="F28" s="9">
        <f>C9*(B28+D7+E7+F7)</f>
        <v>86783.177250000008</v>
      </c>
      <c r="G28" s="9">
        <f>C9*(B28+D7+E7+F7+G7)</f>
        <v>93094.681050000014</v>
      </c>
      <c r="H28" s="1"/>
      <c r="I28" s="1"/>
      <c r="J28" s="1"/>
      <c r="K28" s="1"/>
      <c r="L28" s="1"/>
      <c r="M28" s="1"/>
    </row>
    <row r="29" spans="1:13" ht="12.75" customHeight="1">
      <c r="A29" s="1">
        <v>20</v>
      </c>
      <c r="B29" s="7">
        <v>1.4</v>
      </c>
      <c r="C29" s="9">
        <f>C9*B29</f>
        <v>73634.210999999996</v>
      </c>
      <c r="D29" s="9">
        <f>C9*(B29+D7)</f>
        <v>79419.756150000016</v>
      </c>
      <c r="E29" s="9">
        <f>C9*(B29+D7+E7)</f>
        <v>86783.177250000008</v>
      </c>
      <c r="F29" s="9">
        <f>C9*(B29+D7+E7+F7)</f>
        <v>87835.094550000009</v>
      </c>
      <c r="G29" s="9">
        <f>C9*(B29+D7+E7+F7+G7)</f>
        <v>94146.598350000015</v>
      </c>
      <c r="H29" s="1"/>
      <c r="I29" s="1"/>
      <c r="J29" s="1"/>
      <c r="K29" s="1"/>
      <c r="L29" s="1"/>
      <c r="M29" s="1"/>
    </row>
    <row r="30" spans="1:13" ht="12.75" customHeight="1">
      <c r="A30" s="1">
        <v>21</v>
      </c>
      <c r="B30" s="7">
        <v>1.42</v>
      </c>
      <c r="C30" s="9">
        <f>C9*B30</f>
        <v>74686.128299999997</v>
      </c>
      <c r="D30" s="9">
        <f>C9*(B30+D7)</f>
        <v>80471.673450000017</v>
      </c>
      <c r="E30" s="9">
        <f>C9*(B30+D7+E7)</f>
        <v>87835.094550000009</v>
      </c>
      <c r="F30" s="9">
        <f>C9*(B30+D7+E7+F7)</f>
        <v>88887.01185000001</v>
      </c>
      <c r="G30" s="9">
        <f>C9*(B30+D7+E7+F7+G7)</f>
        <v>95198.515650000016</v>
      </c>
      <c r="H30" s="1"/>
      <c r="I30" s="1"/>
      <c r="J30" s="1"/>
      <c r="K30" s="1"/>
      <c r="L30" s="1"/>
      <c r="M30" s="1"/>
    </row>
    <row r="31" spans="1:13" ht="12.75" customHeight="1">
      <c r="A31" s="1">
        <v>22</v>
      </c>
      <c r="B31" s="7">
        <v>1.44</v>
      </c>
      <c r="C31" s="9">
        <f>C9*B31</f>
        <v>75738.045599999998</v>
      </c>
      <c r="D31" s="9">
        <f>C9*(B31+D7)</f>
        <v>81523.590750000018</v>
      </c>
      <c r="E31" s="9">
        <f>C9*(B31+D7+E7)</f>
        <v>88887.01185000001</v>
      </c>
      <c r="F31" s="9">
        <f>C9*(B31+D7+E7+F7)</f>
        <v>89938.929150000011</v>
      </c>
      <c r="G31" s="9">
        <f>C9*(B31+D7+E7+F7+G7)</f>
        <v>96250.432950000017</v>
      </c>
      <c r="H31" s="1"/>
      <c r="I31" s="1"/>
      <c r="J31" s="1"/>
      <c r="K31" s="1"/>
      <c r="L31" s="1"/>
      <c r="M31" s="1"/>
    </row>
    <row r="32" spans="1:13" ht="12.75" customHeight="1">
      <c r="A32" s="1">
        <v>23</v>
      </c>
      <c r="B32" s="7">
        <v>1.46</v>
      </c>
      <c r="C32" s="9">
        <f>C9*B32</f>
        <v>76789.962899999999</v>
      </c>
      <c r="D32" s="9">
        <f>C9*(B32+D7)</f>
        <v>82575.508050000019</v>
      </c>
      <c r="E32" s="9">
        <f>C9*(B32+D7+E7)</f>
        <v>89938.929150000011</v>
      </c>
      <c r="F32" s="9">
        <f>C9*(B32+D7+E7+F7)</f>
        <v>90990.846450000012</v>
      </c>
      <c r="G32" s="9">
        <f>C9*(B32+D7+E7+F7+G7)</f>
        <v>97302.350250000018</v>
      </c>
      <c r="H32" s="1"/>
      <c r="I32" s="1"/>
      <c r="J32" s="1"/>
      <c r="K32" s="1"/>
      <c r="L32" s="1"/>
      <c r="M32" s="1"/>
    </row>
    <row r="33" spans="1:13" ht="12.75" customHeight="1">
      <c r="A33" s="1">
        <v>24</v>
      </c>
      <c r="B33" s="7">
        <v>1.48</v>
      </c>
      <c r="C33" s="9">
        <f>C9*B33</f>
        <v>77841.8802</v>
      </c>
      <c r="D33" s="9">
        <f>C9*(B33+D7)</f>
        <v>83627.42535000002</v>
      </c>
      <c r="E33" s="9">
        <f>C9*(B33+D7+E7)</f>
        <v>90990.846450000012</v>
      </c>
      <c r="F33" s="9">
        <f>C9*(B33+D7+E7+F7)</f>
        <v>92042.763750000013</v>
      </c>
      <c r="G33" s="9">
        <f>C9*(B33+D7+E7+F7+G7)</f>
        <v>98354.267550000019</v>
      </c>
      <c r="H33" s="1"/>
      <c r="I33" s="1"/>
      <c r="J33" s="1"/>
      <c r="K33" s="1"/>
      <c r="L33" s="1"/>
      <c r="M33" s="1"/>
    </row>
    <row r="34" spans="1:13" ht="12.75" customHeight="1">
      <c r="A34" s="1">
        <v>25</v>
      </c>
      <c r="B34" s="7">
        <v>1.5</v>
      </c>
      <c r="C34" s="9">
        <f>C9*B34</f>
        <v>78893.797500000015</v>
      </c>
      <c r="D34" s="9">
        <f>C9*(B34+D7)</f>
        <v>84679.342650000021</v>
      </c>
      <c r="E34" s="9">
        <f>C9*(B34+D7+E7)</f>
        <v>92042.763750000013</v>
      </c>
      <c r="F34" s="9">
        <f>C9*(B34+D7+E7+F7)</f>
        <v>93094.681050000014</v>
      </c>
      <c r="G34" s="9">
        <f>C9*(B34+D7+E7+F7+G7)</f>
        <v>99406.18485000002</v>
      </c>
      <c r="H34" s="1"/>
      <c r="I34" s="1"/>
      <c r="J34" s="1"/>
      <c r="K34" s="1"/>
      <c r="L34" s="1"/>
      <c r="M34" s="1"/>
    </row>
    <row r="35" spans="1:13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2.75" customHeight="1">
      <c r="A36" s="10"/>
      <c r="B36" s="1"/>
      <c r="D36" s="1"/>
      <c r="E36" s="1"/>
      <c r="F36" s="1"/>
      <c r="G36" s="1"/>
      <c r="H36" s="1"/>
    </row>
    <row r="37" spans="1:13" ht="12.75" customHeight="1">
      <c r="B37" s="1"/>
      <c r="C37" s="1"/>
      <c r="D37" s="1"/>
      <c r="E37" s="1"/>
      <c r="F37" s="1"/>
      <c r="G37" s="1"/>
      <c r="H37" s="1"/>
    </row>
    <row r="38" spans="1:13" ht="12.75" customHeight="1">
      <c r="B38" s="1"/>
      <c r="C38" s="1"/>
      <c r="D38" s="1"/>
      <c r="E38" s="1"/>
      <c r="F38" s="1"/>
      <c r="G38" s="1"/>
      <c r="H38" s="1"/>
    </row>
    <row r="39" spans="1:13" ht="12.75" customHeight="1">
      <c r="B39" s="1"/>
      <c r="C39" s="1"/>
      <c r="D39" s="6"/>
      <c r="E39" s="6"/>
      <c r="F39" s="6"/>
      <c r="G39" s="6"/>
      <c r="H39" s="6"/>
    </row>
    <row r="40" spans="1:13" ht="12.75" customHeight="1">
      <c r="B40" s="1"/>
      <c r="C40" s="1"/>
      <c r="D40" s="1"/>
      <c r="E40" s="1"/>
      <c r="F40" s="1"/>
      <c r="G40" s="1"/>
      <c r="H40" s="1"/>
    </row>
    <row r="41" spans="1:13" ht="12.75" customHeight="1">
      <c r="B41" s="1"/>
      <c r="C41" s="1"/>
      <c r="D41" s="1"/>
      <c r="E41" s="1"/>
      <c r="F41" s="1"/>
      <c r="G41" s="1"/>
      <c r="H41" s="1"/>
    </row>
    <row r="42" spans="1:13" ht="12.75" customHeight="1">
      <c r="B42" s="1"/>
      <c r="C42" s="7"/>
      <c r="D42" s="9"/>
      <c r="E42" s="9"/>
      <c r="F42" s="9"/>
      <c r="G42" s="9"/>
      <c r="H42" s="9"/>
    </row>
    <row r="43" spans="1:13" ht="12.75" customHeight="1">
      <c r="B43" s="1"/>
      <c r="C43" s="7"/>
      <c r="D43" s="9"/>
      <c r="E43" s="9"/>
      <c r="F43" s="9"/>
      <c r="G43" s="9"/>
      <c r="H43" s="9"/>
    </row>
    <row r="44" spans="1:13" ht="12.75" customHeight="1">
      <c r="B44" s="1"/>
      <c r="C44" s="7"/>
      <c r="D44" s="9"/>
      <c r="E44" s="9"/>
      <c r="F44" s="9"/>
      <c r="G44" s="9"/>
      <c r="H44" s="9"/>
    </row>
    <row r="45" spans="1:13" ht="12.75" customHeight="1">
      <c r="B45" s="1"/>
      <c r="C45" s="7"/>
      <c r="D45" s="9"/>
      <c r="E45" s="9"/>
      <c r="F45" s="9"/>
      <c r="G45" s="9"/>
      <c r="H45" s="9"/>
    </row>
    <row r="46" spans="1:13" ht="12.75" customHeight="1">
      <c r="B46" s="1"/>
      <c r="C46" s="7"/>
      <c r="D46" s="9"/>
      <c r="E46" s="9"/>
      <c r="F46" s="9"/>
      <c r="G46" s="9"/>
      <c r="H46" s="9"/>
    </row>
    <row r="47" spans="1:13" ht="12.75" customHeight="1">
      <c r="B47" s="1"/>
      <c r="C47" s="7"/>
      <c r="D47" s="9"/>
      <c r="E47" s="9"/>
      <c r="F47" s="9"/>
      <c r="G47" s="9"/>
      <c r="H47" s="9"/>
    </row>
    <row r="48" spans="1:13" ht="12.75" customHeight="1">
      <c r="B48" s="1"/>
      <c r="C48" s="7"/>
      <c r="D48" s="9"/>
      <c r="E48" s="9"/>
      <c r="F48" s="9"/>
      <c r="G48" s="9"/>
      <c r="H48" s="9"/>
    </row>
    <row r="49" spans="2:8" ht="12.75" customHeight="1">
      <c r="B49" s="1"/>
      <c r="C49" s="7"/>
      <c r="D49" s="9"/>
      <c r="E49" s="9"/>
      <c r="F49" s="9"/>
      <c r="G49" s="9"/>
      <c r="H49" s="9"/>
    </row>
    <row r="50" spans="2:8" ht="12.75" customHeight="1">
      <c r="B50" s="1"/>
      <c r="C50" s="7"/>
      <c r="D50" s="9"/>
      <c r="E50" s="9"/>
      <c r="F50" s="9"/>
      <c r="G50" s="9"/>
      <c r="H50" s="9"/>
    </row>
    <row r="51" spans="2:8" ht="12.75" customHeight="1">
      <c r="B51" s="1"/>
      <c r="C51" s="7"/>
      <c r="D51" s="9"/>
      <c r="E51" s="9"/>
      <c r="F51" s="9"/>
      <c r="G51" s="9"/>
      <c r="H51" s="9"/>
    </row>
    <row r="52" spans="2:8" ht="12.75" customHeight="1">
      <c r="B52" s="1"/>
      <c r="C52" s="7"/>
      <c r="D52" s="9"/>
      <c r="E52" s="9"/>
      <c r="F52" s="9"/>
      <c r="G52" s="9"/>
      <c r="H52" s="9"/>
    </row>
    <row r="53" spans="2:8" ht="12.75" customHeight="1">
      <c r="B53" s="1"/>
      <c r="C53" s="7"/>
      <c r="D53" s="9"/>
      <c r="E53" s="9"/>
      <c r="F53" s="9"/>
      <c r="G53" s="9"/>
      <c r="H53" s="9"/>
    </row>
    <row r="54" spans="2:8" ht="12.75" customHeight="1">
      <c r="B54" s="1"/>
      <c r="C54" s="7"/>
      <c r="D54" s="9"/>
      <c r="E54" s="9"/>
      <c r="F54" s="9"/>
      <c r="G54" s="9"/>
      <c r="H54" s="9"/>
    </row>
    <row r="55" spans="2:8" ht="12.75" customHeight="1">
      <c r="B55" s="1"/>
      <c r="C55" s="7"/>
      <c r="D55" s="9"/>
      <c r="E55" s="9"/>
      <c r="F55" s="9"/>
      <c r="G55" s="9"/>
      <c r="H55" s="9"/>
    </row>
    <row r="56" spans="2:8" ht="12.75" customHeight="1">
      <c r="B56" s="1"/>
      <c r="C56" s="7"/>
      <c r="D56" s="9"/>
      <c r="E56" s="9"/>
      <c r="F56" s="9"/>
      <c r="G56" s="9"/>
      <c r="H56" s="9"/>
    </row>
    <row r="57" spans="2:8" ht="12.75" customHeight="1">
      <c r="B57" s="1"/>
      <c r="C57" s="7"/>
      <c r="D57" s="9"/>
      <c r="E57" s="9"/>
      <c r="F57" s="9"/>
      <c r="G57" s="9"/>
      <c r="H57" s="9"/>
    </row>
    <row r="58" spans="2:8" ht="12.75" customHeight="1">
      <c r="B58" s="1"/>
      <c r="C58" s="7"/>
      <c r="D58" s="9"/>
      <c r="E58" s="9"/>
      <c r="F58" s="9"/>
      <c r="G58" s="9"/>
      <c r="H58" s="9"/>
    </row>
    <row r="59" spans="2:8" ht="12.75" customHeight="1">
      <c r="B59" s="1"/>
      <c r="C59" s="7"/>
      <c r="D59" s="9"/>
      <c r="E59" s="9"/>
      <c r="F59" s="9"/>
      <c r="G59" s="9"/>
      <c r="H59" s="9"/>
    </row>
    <row r="60" spans="2:8" ht="12.75" customHeight="1">
      <c r="B60" s="1"/>
      <c r="C60" s="7"/>
      <c r="D60" s="9"/>
      <c r="E60" s="9"/>
      <c r="F60" s="9"/>
      <c r="G60" s="9"/>
      <c r="H60" s="9"/>
    </row>
    <row r="61" spans="2:8" ht="12.75" customHeight="1">
      <c r="B61" s="1"/>
      <c r="C61" s="7"/>
      <c r="D61" s="9"/>
      <c r="E61" s="9"/>
      <c r="F61" s="9"/>
      <c r="G61" s="9"/>
      <c r="H61" s="9"/>
    </row>
    <row r="62" spans="2:8" ht="12.75" customHeight="1">
      <c r="B62" s="1"/>
      <c r="C62" s="7"/>
      <c r="D62" s="9"/>
      <c r="E62" s="9"/>
      <c r="F62" s="9"/>
      <c r="G62" s="9"/>
      <c r="H62" s="9"/>
    </row>
    <row r="63" spans="2:8" ht="12.75" customHeight="1">
      <c r="B63" s="1"/>
      <c r="C63" s="7"/>
      <c r="D63" s="9"/>
      <c r="E63" s="9"/>
      <c r="F63" s="9"/>
      <c r="G63" s="9"/>
      <c r="H63" s="9"/>
    </row>
    <row r="64" spans="2:8" ht="12.75" customHeight="1">
      <c r="B64" s="1"/>
      <c r="C64" s="7"/>
      <c r="D64" s="9"/>
      <c r="E64" s="9"/>
      <c r="F64" s="9"/>
      <c r="G64" s="9"/>
      <c r="H64" s="9"/>
    </row>
    <row r="65" spans="1:8" ht="12.75" customHeight="1">
      <c r="B65" s="1"/>
      <c r="C65" s="7"/>
      <c r="D65" s="9"/>
      <c r="E65" s="9"/>
      <c r="F65" s="9"/>
      <c r="G65" s="9"/>
      <c r="H65" s="9"/>
    </row>
    <row r="66" spans="1:8" ht="12.75" customHeight="1">
      <c r="B66" s="1"/>
      <c r="C66" s="7"/>
      <c r="D66" s="9"/>
      <c r="E66" s="9"/>
      <c r="F66" s="9"/>
      <c r="G66" s="9"/>
      <c r="H66" s="9"/>
    </row>
    <row r="67" spans="1:8" ht="12.75" customHeight="1">
      <c r="B67" s="6"/>
      <c r="C67" s="7"/>
      <c r="D67" s="9"/>
      <c r="E67" s="9"/>
      <c r="F67" s="9"/>
      <c r="G67" s="9"/>
      <c r="H67" s="9"/>
    </row>
    <row r="68" spans="1:8" ht="12.75" customHeight="1">
      <c r="B68" s="1"/>
      <c r="C68" s="1"/>
      <c r="D68" s="1"/>
      <c r="E68" s="1"/>
      <c r="F68" s="1"/>
      <c r="G68" s="1"/>
      <c r="H68" s="1"/>
    </row>
    <row r="69" spans="1:8" ht="12.75" customHeight="1"/>
    <row r="70" spans="1:8" ht="12.75" customHeight="1"/>
    <row r="71" spans="1:8" ht="12.75" customHeight="1"/>
    <row r="72" spans="1:8" ht="12.75" customHeight="1"/>
    <row r="73" spans="1:8" ht="12.75" customHeight="1"/>
    <row r="74" spans="1:8" ht="12.75" customHeight="1"/>
    <row r="75" spans="1:8" ht="12.75" customHeight="1"/>
    <row r="76" spans="1:8" ht="12.75" customHeight="1"/>
    <row r="77" spans="1:8" ht="12.75" customHeight="1"/>
    <row r="78" spans="1:8" ht="12.75" customHeight="1"/>
    <row r="79" spans="1:8" ht="12.75" customHeight="1">
      <c r="A79" s="11"/>
      <c r="B79" s="12"/>
      <c r="C79" s="12"/>
      <c r="D79" s="12"/>
      <c r="E79" s="12"/>
      <c r="F79" s="12"/>
    </row>
    <row r="80" spans="1:8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</sheetData>
  <pageMargins left="0.5" right="0.53" top="0.5" bottom="0.5" header="0" footer="0"/>
  <pageSetup scale="12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29"/>
  <sheetViews>
    <sheetView workbookViewId="0"/>
  </sheetViews>
  <sheetFormatPr defaultColWidth="12.5703125" defaultRowHeight="15" customHeight="1"/>
  <cols>
    <col min="1" max="3" width="7.7109375" customWidth="1"/>
    <col min="4" max="4" width="8.140625" customWidth="1"/>
    <col min="5" max="26" width="7.7109375" customWidth="1"/>
  </cols>
  <sheetData>
    <row r="1" spans="1:14" ht="12.75" customHeight="1">
      <c r="A1" s="1"/>
      <c r="B1" s="1"/>
      <c r="C1" s="2" t="s">
        <v>0</v>
      </c>
      <c r="D1" s="1"/>
      <c r="E1" s="1"/>
      <c r="F1" s="1"/>
      <c r="H1" s="1"/>
      <c r="I1" s="1"/>
      <c r="J1" s="1"/>
      <c r="K1" s="1"/>
      <c r="L1" s="1"/>
      <c r="M1" s="1"/>
    </row>
    <row r="2" spans="1:14" ht="12.75" customHeight="1">
      <c r="A2" s="1"/>
      <c r="B2" s="1"/>
      <c r="C2" s="1" t="s">
        <v>1</v>
      </c>
      <c r="D2" s="1"/>
      <c r="E2" s="1"/>
      <c r="F2" s="1"/>
      <c r="H2" s="1"/>
      <c r="I2" s="1"/>
      <c r="J2" s="1"/>
      <c r="K2" s="1"/>
      <c r="L2" s="1"/>
      <c r="M2" s="1"/>
    </row>
    <row r="3" spans="1:14" ht="12.75" customHeight="1">
      <c r="A3" s="1"/>
      <c r="B3" s="1"/>
      <c r="C3" s="1"/>
      <c r="D3" s="3" t="s">
        <v>2</v>
      </c>
      <c r="E3" s="1"/>
      <c r="F3" s="1"/>
      <c r="H3" s="1"/>
      <c r="I3" s="1"/>
      <c r="J3" s="1"/>
      <c r="K3" s="1"/>
      <c r="L3" s="1"/>
      <c r="M3" s="1"/>
    </row>
    <row r="4" spans="1:14" ht="12.75" customHeight="1">
      <c r="A4" s="1"/>
      <c r="B4" s="1"/>
      <c r="C4" s="1"/>
      <c r="D4" s="4" t="s">
        <v>11</v>
      </c>
      <c r="E4" s="1"/>
      <c r="F4" s="5" t="s">
        <v>12</v>
      </c>
      <c r="G4" s="1"/>
      <c r="H4" s="1"/>
      <c r="I4" s="1"/>
      <c r="J4" s="1"/>
      <c r="K4" s="1"/>
      <c r="L4" s="1"/>
      <c r="M4" s="1"/>
    </row>
    <row r="5" spans="1:14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ht="12.75" customHeight="1">
      <c r="A6" s="1"/>
      <c r="B6" s="1"/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1"/>
      <c r="I6" s="1"/>
      <c r="J6" s="1"/>
      <c r="K6" s="1"/>
      <c r="L6" s="1"/>
      <c r="M6" s="1"/>
    </row>
    <row r="7" spans="1:14" ht="12.75" customHeight="1">
      <c r="A7" s="1" t="s">
        <v>8</v>
      </c>
      <c r="B7" s="1" t="s">
        <v>9</v>
      </c>
      <c r="C7" s="1"/>
      <c r="D7" s="1">
        <v>0.11</v>
      </c>
      <c r="E7" s="1">
        <v>0.14000000000000001</v>
      </c>
      <c r="F7" s="1">
        <v>0.02</v>
      </c>
      <c r="G7" s="1">
        <v>0.12</v>
      </c>
      <c r="H7" s="1"/>
      <c r="I7" s="1"/>
      <c r="J7" s="1"/>
      <c r="K7" s="1"/>
      <c r="L7" s="1"/>
      <c r="M7" s="1"/>
    </row>
    <row r="8" spans="1:14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ht="12.75" customHeight="1">
      <c r="A9" s="1">
        <v>0</v>
      </c>
      <c r="B9" s="7">
        <v>1</v>
      </c>
      <c r="C9" s="8">
        <f>'Certified 22-23'!C9/200*220*1.2</f>
        <v>55100.43</v>
      </c>
      <c r="D9" s="9">
        <f>C9*(B9+D7)</f>
        <v>61161.477300000006</v>
      </c>
      <c r="E9" s="9">
        <f>C9*(B9+D7+E7)</f>
        <v>68875.537500000006</v>
      </c>
      <c r="F9" s="9">
        <f>C9*(B9+D7+E7+F7)</f>
        <v>69977.546100000007</v>
      </c>
      <c r="G9" s="9">
        <f>C9*(B9+D7+E7+F7+G7)</f>
        <v>76589.597700000013</v>
      </c>
      <c r="H9" s="1"/>
      <c r="I9" s="1"/>
      <c r="J9" s="1"/>
      <c r="K9" s="1"/>
      <c r="L9" s="1"/>
      <c r="M9" s="1"/>
    </row>
    <row r="10" spans="1:14" ht="12.75" customHeight="1">
      <c r="A10" s="1">
        <v>1</v>
      </c>
      <c r="B10" s="7">
        <v>1.02</v>
      </c>
      <c r="C10" s="9">
        <f>C9*(B10)</f>
        <v>56202.438600000001</v>
      </c>
      <c r="D10" s="9">
        <f>C9*(B10+D7)</f>
        <v>62263.485900000007</v>
      </c>
      <c r="E10" s="9">
        <f>C9*(B10+D7+E7)</f>
        <v>69977.546100000007</v>
      </c>
      <c r="F10" s="9">
        <f>C9*(B10+D7+E7+F7)</f>
        <v>71079.554700000008</v>
      </c>
      <c r="G10" s="9">
        <f>C9*(B10+D7+E7+F7+G7)</f>
        <v>77691.606300000014</v>
      </c>
      <c r="H10" s="1"/>
      <c r="I10" s="1"/>
      <c r="J10" s="1"/>
      <c r="K10" s="1"/>
      <c r="L10" s="1"/>
      <c r="M10" s="1"/>
    </row>
    <row r="11" spans="1:14" ht="12.75" customHeight="1">
      <c r="A11" s="1">
        <v>2</v>
      </c>
      <c r="B11" s="7">
        <v>1.04</v>
      </c>
      <c r="C11" s="9">
        <f>C9*B11</f>
        <v>57304.447200000002</v>
      </c>
      <c r="D11" s="9">
        <f>C9*(B11+D7)</f>
        <v>63365.494500000008</v>
      </c>
      <c r="E11" s="9">
        <f>C9*(B11+D7+E7)</f>
        <v>71079.554700000008</v>
      </c>
      <c r="F11" s="9">
        <f>C9*(B11+D7+E7+F7)</f>
        <v>72181.563300000009</v>
      </c>
      <c r="G11" s="9">
        <f>C9*(B11+D7+E7+F7+G7)</f>
        <v>78793.614900000015</v>
      </c>
      <c r="H11" s="1"/>
      <c r="I11" s="1"/>
      <c r="J11" s="1"/>
      <c r="K11" s="1"/>
      <c r="L11" s="1"/>
      <c r="M11" s="1"/>
    </row>
    <row r="12" spans="1:14" ht="12.75" customHeight="1">
      <c r="A12" s="1">
        <v>3</v>
      </c>
      <c r="B12" s="7">
        <v>1.06</v>
      </c>
      <c r="C12" s="9">
        <f>C9*B12</f>
        <v>58406.455800000003</v>
      </c>
      <c r="D12" s="9">
        <f>C9*(B12+D7)</f>
        <v>64467.503100000009</v>
      </c>
      <c r="E12" s="9">
        <f>C9*(B12+D7+E7)</f>
        <v>72181.563300000009</v>
      </c>
      <c r="F12" s="9">
        <f>C9*(B12+D7+E7+F7)</f>
        <v>73283.57190000001</v>
      </c>
      <c r="G12" s="9">
        <f>C9*(B12+D7+E7+F7+G7)</f>
        <v>79895.623500000016</v>
      </c>
      <c r="H12" s="1"/>
      <c r="I12" s="1"/>
      <c r="J12" s="1"/>
      <c r="K12" s="1"/>
      <c r="L12" s="1"/>
      <c r="M12" s="1"/>
    </row>
    <row r="13" spans="1:14" ht="12.75" customHeight="1">
      <c r="A13" s="1">
        <v>4</v>
      </c>
      <c r="B13" s="7">
        <v>1.08</v>
      </c>
      <c r="C13" s="9">
        <f>C9*B13</f>
        <v>59508.464400000004</v>
      </c>
      <c r="D13" s="9">
        <f>C9*(B13+D7)</f>
        <v>65569.511700000003</v>
      </c>
      <c r="E13" s="9">
        <f>C9*(B13+D7+E7)</f>
        <v>73283.57190000001</v>
      </c>
      <c r="F13" s="9">
        <f>C9*(B13+D7+E7+F7)</f>
        <v>74385.580500000011</v>
      </c>
      <c r="G13" s="9">
        <f>C9*(B13+D7+E7+F7+G7)</f>
        <v>80997.632100000017</v>
      </c>
      <c r="H13" s="1"/>
      <c r="I13" s="1"/>
      <c r="J13" s="1"/>
      <c r="K13" s="1"/>
      <c r="L13" s="1"/>
      <c r="M13" s="1"/>
    </row>
    <row r="14" spans="1:14" ht="12.75" customHeight="1">
      <c r="A14" s="1">
        <v>5</v>
      </c>
      <c r="B14" s="7">
        <v>1.1000000000000001</v>
      </c>
      <c r="C14" s="9">
        <f>C9*B14</f>
        <v>60610.473000000005</v>
      </c>
      <c r="D14" s="9">
        <f>C9*(B14+D7)</f>
        <v>66671.520300000004</v>
      </c>
      <c r="E14" s="9">
        <f>C9*(B14+D7+E7)</f>
        <v>74385.580500000011</v>
      </c>
      <c r="F14" s="9">
        <f>C9*(B14+D7+E7+F7)</f>
        <v>75487.589100000012</v>
      </c>
      <c r="G14" s="9">
        <f>C9*(B14+D7+E7+F7+G7)</f>
        <v>82099.640700000018</v>
      </c>
      <c r="H14" s="1"/>
      <c r="I14" s="1"/>
      <c r="J14" s="1"/>
      <c r="K14" s="1"/>
      <c r="L14" s="1"/>
      <c r="M14" s="1"/>
    </row>
    <row r="15" spans="1:14" ht="12.75" customHeight="1">
      <c r="A15" s="1">
        <v>6</v>
      </c>
      <c r="B15" s="7">
        <v>1.1200000000000001</v>
      </c>
      <c r="C15" s="9">
        <f>C9*B15</f>
        <v>61712.481600000006</v>
      </c>
      <c r="D15" s="9">
        <f>C9*(B15+D7)</f>
        <v>67773.528900000005</v>
      </c>
      <c r="E15" s="9">
        <f>C9*(B15+D7+E7)</f>
        <v>75487.589100000012</v>
      </c>
      <c r="F15" s="9">
        <f>C9*(B15+D7+E7+F7)</f>
        <v>76589.597700000013</v>
      </c>
      <c r="G15" s="9">
        <f>C9*(B15+D7+E7+F7+G7)</f>
        <v>83201.649300000019</v>
      </c>
      <c r="H15" s="1"/>
      <c r="I15" s="1"/>
      <c r="J15" s="1"/>
      <c r="K15" s="1"/>
      <c r="L15" s="1"/>
      <c r="M15" s="1"/>
    </row>
    <row r="16" spans="1:14" ht="12.75" customHeight="1">
      <c r="A16" s="1">
        <v>7</v>
      </c>
      <c r="B16" s="7">
        <v>1.1399999999999999</v>
      </c>
      <c r="C16" s="9">
        <f>C9*B16</f>
        <v>62814.490199999993</v>
      </c>
      <c r="D16" s="9">
        <f>C9*(B16+D7)</f>
        <v>68875.537500000006</v>
      </c>
      <c r="E16" s="9">
        <f>C9*(B16+D7+E7)</f>
        <v>76589.597700000013</v>
      </c>
      <c r="F16" s="9">
        <f>C9*(B16+D7+E7+F7)</f>
        <v>77691.606300000014</v>
      </c>
      <c r="G16" s="9">
        <f>C9*(B16+D7+E7+F7+G7)</f>
        <v>84303.65790000002</v>
      </c>
      <c r="H16" s="1"/>
      <c r="I16" s="1"/>
      <c r="J16" s="1"/>
      <c r="K16" s="1"/>
      <c r="L16" s="1"/>
      <c r="M16" s="1"/>
      <c r="N16" t="s">
        <v>10</v>
      </c>
    </row>
    <row r="17" spans="1:13" ht="12.75" customHeight="1">
      <c r="A17" s="1">
        <v>8</v>
      </c>
      <c r="B17" s="7">
        <v>1.1599999999999999</v>
      </c>
      <c r="C17" s="9">
        <f>C9*B17</f>
        <v>63916.498799999994</v>
      </c>
      <c r="D17" s="9">
        <f>C9*(B17+D7)</f>
        <v>69977.546100000007</v>
      </c>
      <c r="E17" s="9">
        <f>C9*(B17+D7+E7)</f>
        <v>77691.606300000014</v>
      </c>
      <c r="F17" s="9">
        <f>C9*(B17+D7+E7+F7)</f>
        <v>78793.614900000015</v>
      </c>
      <c r="G17" s="9">
        <f>C9*(B17+D7+E7+F7+G7)</f>
        <v>85405.666500000021</v>
      </c>
      <c r="H17" s="1"/>
      <c r="I17" s="1"/>
      <c r="J17" s="1"/>
      <c r="K17" s="1"/>
      <c r="L17" s="1"/>
      <c r="M17" s="1"/>
    </row>
    <row r="18" spans="1:13" ht="12.75" customHeight="1">
      <c r="A18" s="1">
        <v>9</v>
      </c>
      <c r="B18" s="7">
        <v>1.18</v>
      </c>
      <c r="C18" s="9">
        <f>C9*B18</f>
        <v>65018.507399999995</v>
      </c>
      <c r="D18" s="9">
        <f>C9*(B18+D7)</f>
        <v>71079.554700000008</v>
      </c>
      <c r="E18" s="9">
        <f>C9*(B18+D7+E7)</f>
        <v>78793.614900000015</v>
      </c>
      <c r="F18" s="9">
        <f>C9*(B18+D7+E7+F7)</f>
        <v>79895.623500000016</v>
      </c>
      <c r="G18" s="9">
        <f>C9*(B18+D7+E7+F7+G7)</f>
        <v>86507.675100000022</v>
      </c>
      <c r="H18" s="1"/>
      <c r="I18" s="1"/>
      <c r="J18" s="1"/>
      <c r="K18" s="1"/>
      <c r="L18" s="1"/>
      <c r="M18" s="1"/>
    </row>
    <row r="19" spans="1:13" ht="12.75" customHeight="1">
      <c r="A19" s="1">
        <v>10</v>
      </c>
      <c r="B19" s="7">
        <v>1.2</v>
      </c>
      <c r="C19" s="9">
        <f>C9*B19</f>
        <v>66120.516000000003</v>
      </c>
      <c r="D19" s="9">
        <f>C9*(B19+D7)</f>
        <v>72181.563300000009</v>
      </c>
      <c r="E19" s="9">
        <f>C9*(B19+D7+E7)</f>
        <v>79895.623500000016</v>
      </c>
      <c r="F19" s="9">
        <f>C9*(B19+D7+E7+F7)</f>
        <v>80997.632100000017</v>
      </c>
      <c r="G19" s="9">
        <f>C9*(B19+D7+E7+F7+G7)</f>
        <v>87609.683700000023</v>
      </c>
      <c r="H19" s="1"/>
      <c r="I19" s="1"/>
      <c r="J19" s="1"/>
      <c r="K19" s="1"/>
      <c r="L19" s="1"/>
      <c r="M19" s="1"/>
    </row>
    <row r="20" spans="1:13" ht="12.75" customHeight="1">
      <c r="A20" s="1">
        <v>11</v>
      </c>
      <c r="B20" s="7">
        <v>1.22</v>
      </c>
      <c r="C20" s="9">
        <f>C9*B20</f>
        <v>67222.524600000004</v>
      </c>
      <c r="D20" s="9">
        <f>C9*(B20+D7)</f>
        <v>73283.57190000001</v>
      </c>
      <c r="E20" s="9">
        <f>C9*(B20+D7+E7)</f>
        <v>80997.632100000017</v>
      </c>
      <c r="F20" s="9">
        <f>C9*(B20+D7+E7+F7)</f>
        <v>82099.640700000018</v>
      </c>
      <c r="G20" s="9">
        <f>C9*(B20+D7+E7+F7+G7)</f>
        <v>88711.692300000024</v>
      </c>
      <c r="H20" s="1"/>
      <c r="I20" s="1"/>
      <c r="J20" s="1"/>
      <c r="K20" s="1"/>
      <c r="L20" s="1"/>
      <c r="M20" s="1"/>
    </row>
    <row r="21" spans="1:13" ht="12.75" customHeight="1">
      <c r="A21" s="1">
        <v>12</v>
      </c>
      <c r="B21" s="7">
        <v>1.24</v>
      </c>
      <c r="C21" s="9">
        <f>C9*B21</f>
        <v>68324.533200000005</v>
      </c>
      <c r="D21" s="9">
        <f>C9*(B21+D7)</f>
        <v>74385.580500000011</v>
      </c>
      <c r="E21" s="9">
        <f>C9*(B21+D7+E7)</f>
        <v>82099.640700000018</v>
      </c>
      <c r="F21" s="9">
        <f>C9*(B21+D7+E7+F7)</f>
        <v>83201.649300000019</v>
      </c>
      <c r="G21" s="9">
        <f>C9*(B21+D7+E7+F7+G7)</f>
        <v>89813.700900000025</v>
      </c>
      <c r="H21" s="1"/>
      <c r="I21" s="1"/>
      <c r="J21" s="1"/>
      <c r="K21" s="1"/>
      <c r="L21" s="1"/>
      <c r="M21" s="1"/>
    </row>
    <row r="22" spans="1:13" ht="12.75" customHeight="1">
      <c r="A22" s="1">
        <v>13</v>
      </c>
      <c r="B22" s="7">
        <v>1.26</v>
      </c>
      <c r="C22" s="9">
        <f>C9*B22</f>
        <v>69426.541800000006</v>
      </c>
      <c r="D22" s="9">
        <f>C9*(B22+D7)</f>
        <v>75487.589100000012</v>
      </c>
      <c r="E22" s="9">
        <f>C9*(B22+D7+E7)</f>
        <v>83201.649300000019</v>
      </c>
      <c r="F22" s="9">
        <f>C9*(B22+D7+E7+F7)</f>
        <v>84303.65790000002</v>
      </c>
      <c r="G22" s="9">
        <f>C9*(B22+D7+E7+F7+G7)</f>
        <v>90915.709500000026</v>
      </c>
      <c r="H22" s="1"/>
      <c r="I22" s="1"/>
      <c r="J22" s="1"/>
      <c r="K22" s="1"/>
      <c r="L22" s="1"/>
      <c r="M22" s="1"/>
    </row>
    <row r="23" spans="1:13" ht="12.75" customHeight="1">
      <c r="A23" s="1">
        <v>14</v>
      </c>
      <c r="B23" s="7">
        <v>1.28</v>
      </c>
      <c r="C23" s="9">
        <f>C9*B23</f>
        <v>70528.550400000007</v>
      </c>
      <c r="D23" s="9">
        <f>C9*(B23+D7)</f>
        <v>76589.597700000013</v>
      </c>
      <c r="E23" s="9">
        <f>C9*(B23+D7+E7)</f>
        <v>84303.65790000002</v>
      </c>
      <c r="F23" s="9">
        <f>C9*(B23+D7+E7+F7)</f>
        <v>85405.666500000021</v>
      </c>
      <c r="G23" s="9">
        <f>C9*(B23+D7+E7+F7+G7)</f>
        <v>92017.718100000027</v>
      </c>
      <c r="H23" s="1"/>
      <c r="I23" s="1"/>
      <c r="J23" s="1"/>
      <c r="K23" s="1"/>
      <c r="L23" s="1"/>
      <c r="M23" s="1"/>
    </row>
    <row r="24" spans="1:13" ht="12.75" customHeight="1">
      <c r="A24" s="1">
        <v>15</v>
      </c>
      <c r="B24" s="7">
        <v>1.3</v>
      </c>
      <c r="C24" s="9">
        <f>C9*B24</f>
        <v>71630.559000000008</v>
      </c>
      <c r="D24" s="9">
        <f>C9*(B24+D7)</f>
        <v>77691.606300000014</v>
      </c>
      <c r="E24" s="9">
        <f>C9*(B24+D7+E7)</f>
        <v>85405.666500000021</v>
      </c>
      <c r="F24" s="9">
        <f>C9*(B24+D7+E7+F7)</f>
        <v>86507.675100000022</v>
      </c>
      <c r="G24" s="9">
        <f>C9*(B24+D7+E7+F7+G7)</f>
        <v>93119.726700000028</v>
      </c>
      <c r="H24" s="1"/>
      <c r="I24" s="1"/>
      <c r="J24" s="1"/>
      <c r="K24" s="1"/>
      <c r="L24" s="1"/>
      <c r="M24" s="1"/>
    </row>
    <row r="25" spans="1:13" ht="12.75" customHeight="1">
      <c r="A25" s="1">
        <v>16</v>
      </c>
      <c r="B25" s="7">
        <v>1.32</v>
      </c>
      <c r="C25" s="9">
        <f>C9*B25</f>
        <v>72732.567600000009</v>
      </c>
      <c r="D25" s="9">
        <f>C9*(B25+D7)</f>
        <v>78793.614900000015</v>
      </c>
      <c r="E25" s="9">
        <f>C9*(B25+D7+E7)</f>
        <v>86507.675100000022</v>
      </c>
      <c r="F25" s="9">
        <f>C9*(B25+D7+E7+F7)</f>
        <v>87609.683700000023</v>
      </c>
      <c r="G25" s="9">
        <f>C9*(B25+D7+E7+F7+G7)</f>
        <v>94221.735300000029</v>
      </c>
      <c r="H25" s="1"/>
      <c r="I25" s="1"/>
      <c r="J25" s="1"/>
      <c r="K25" s="1"/>
      <c r="L25" s="1"/>
      <c r="M25" s="1"/>
    </row>
    <row r="26" spans="1:13" ht="12.75" customHeight="1">
      <c r="A26" s="1">
        <v>17</v>
      </c>
      <c r="B26" s="7">
        <v>1.34</v>
      </c>
      <c r="C26" s="9">
        <f>C9*B26</f>
        <v>73834.57620000001</v>
      </c>
      <c r="D26" s="9">
        <f>C9*(B26+D7)</f>
        <v>79895.623500000016</v>
      </c>
      <c r="E26" s="9">
        <f>C9*(B26+D7+E7)</f>
        <v>87609.683700000023</v>
      </c>
      <c r="F26" s="9">
        <f>C9*(B26+D7+E7+F7)</f>
        <v>88711.692300000024</v>
      </c>
      <c r="G26" s="9">
        <f>C9*(B26+D7+E7+F7+G7)</f>
        <v>95323.74390000003</v>
      </c>
      <c r="H26" s="1"/>
      <c r="I26" s="1"/>
      <c r="J26" s="1"/>
      <c r="K26" s="1"/>
      <c r="L26" s="1"/>
      <c r="M26" s="1"/>
    </row>
    <row r="27" spans="1:13" ht="12.75" customHeight="1">
      <c r="A27" s="1">
        <v>18</v>
      </c>
      <c r="B27" s="7">
        <v>1.36</v>
      </c>
      <c r="C27" s="9">
        <f>C9*B27</f>
        <v>74936.584800000011</v>
      </c>
      <c r="D27" s="9">
        <f>C9*(B27+D7)</f>
        <v>80997.632100000017</v>
      </c>
      <c r="E27" s="9">
        <f>C9*(B27+D7+E7)</f>
        <v>88711.692300000024</v>
      </c>
      <c r="F27" s="9">
        <f>C9*(B27+D7+E7+F7)</f>
        <v>89813.700900000025</v>
      </c>
      <c r="G27" s="9">
        <f>C9*(B27+D7+E7+F7+G7)</f>
        <v>96425.752500000031</v>
      </c>
      <c r="H27" s="1"/>
      <c r="I27" s="1"/>
      <c r="J27" s="1"/>
      <c r="K27" s="1"/>
      <c r="L27" s="1"/>
      <c r="M27" s="1"/>
    </row>
    <row r="28" spans="1:13" ht="12.75" customHeight="1">
      <c r="A28" s="1">
        <v>19</v>
      </c>
      <c r="B28" s="7">
        <v>1.38</v>
      </c>
      <c r="C28" s="9">
        <f>C9*B28</f>
        <v>76038.593399999998</v>
      </c>
      <c r="D28" s="9">
        <f>C9*(B28+D7)</f>
        <v>82099.640700000004</v>
      </c>
      <c r="E28" s="9">
        <f>C9*(B28+D7+E7)</f>
        <v>89813.700899999996</v>
      </c>
      <c r="F28" s="9">
        <f>C9*(B28+D7+E7+F7)</f>
        <v>90915.709499999997</v>
      </c>
      <c r="G28" s="9">
        <f>C9*(B28+D7+E7+F7+G7)</f>
        <v>97527.761100000003</v>
      </c>
      <c r="H28" s="1"/>
      <c r="I28" s="1"/>
      <c r="J28" s="1"/>
      <c r="K28" s="1"/>
      <c r="L28" s="1"/>
      <c r="M28" s="1"/>
    </row>
    <row r="29" spans="1:13" ht="12.75" customHeight="1">
      <c r="A29" s="1">
        <v>20</v>
      </c>
      <c r="B29" s="7">
        <v>1.4</v>
      </c>
      <c r="C29" s="9">
        <f>C9*B29</f>
        <v>77140.601999999999</v>
      </c>
      <c r="D29" s="9">
        <f>C9*(B29+D7)</f>
        <v>83201.649300000005</v>
      </c>
      <c r="E29" s="9">
        <f>C9*(B29+D7+E7)</f>
        <v>90915.709499999997</v>
      </c>
      <c r="F29" s="9">
        <f>C9*(B29+D7+E7+F7)</f>
        <v>92017.718099999998</v>
      </c>
      <c r="G29" s="9">
        <f>C9*(B29+D7+E7+F7+G7)</f>
        <v>98629.769700000004</v>
      </c>
      <c r="H29" s="1"/>
      <c r="I29" s="1"/>
      <c r="J29" s="1"/>
      <c r="K29" s="1"/>
      <c r="L29" s="1"/>
      <c r="M29" s="1"/>
    </row>
    <row r="30" spans="1:13" ht="12.75" customHeight="1">
      <c r="A30" s="1">
        <v>21</v>
      </c>
      <c r="B30" s="7">
        <v>1.42</v>
      </c>
      <c r="C30" s="9">
        <f>C9*B30</f>
        <v>78242.6106</v>
      </c>
      <c r="D30" s="9">
        <f>C9*(B30+D7)</f>
        <v>84303.657900000006</v>
      </c>
      <c r="E30" s="9">
        <f>C9*(B30+D7+E7)</f>
        <v>92017.718099999998</v>
      </c>
      <c r="F30" s="9">
        <f>C9*(B30+D7+E7+F7)</f>
        <v>93119.726699999999</v>
      </c>
      <c r="G30" s="9">
        <f>C9*(B30+D7+E7+F7+G7)</f>
        <v>99731.778300000005</v>
      </c>
      <c r="H30" s="1"/>
      <c r="I30" s="1"/>
      <c r="J30" s="1"/>
      <c r="K30" s="1"/>
      <c r="L30" s="1"/>
      <c r="M30" s="1"/>
    </row>
    <row r="31" spans="1:13" ht="12.75" customHeight="1">
      <c r="A31" s="1">
        <v>22</v>
      </c>
      <c r="B31" s="7">
        <v>1.44</v>
      </c>
      <c r="C31" s="9">
        <f>C9*B31</f>
        <v>79344.619200000001</v>
      </c>
      <c r="D31" s="9">
        <f>C9*(B31+D7)</f>
        <v>85405.666500000007</v>
      </c>
      <c r="E31" s="9">
        <f>C9*(B31+D7+E7)</f>
        <v>93119.726699999999</v>
      </c>
      <c r="F31" s="9">
        <f>C9*(B31+D7+E7+F7)</f>
        <v>94221.7353</v>
      </c>
      <c r="G31" s="9">
        <f>C9*(B31+D7+E7+F7+G7)</f>
        <v>100833.78690000001</v>
      </c>
      <c r="H31" s="1"/>
      <c r="I31" s="1"/>
      <c r="J31" s="1"/>
      <c r="K31" s="1"/>
      <c r="L31" s="1"/>
      <c r="M31" s="1"/>
    </row>
    <row r="32" spans="1:13" ht="12.75" customHeight="1">
      <c r="A32" s="1">
        <v>23</v>
      </c>
      <c r="B32" s="7">
        <v>1.46</v>
      </c>
      <c r="C32" s="9">
        <f>C9*B32</f>
        <v>80446.627800000002</v>
      </c>
      <c r="D32" s="9">
        <f>C9*(B32+D7)</f>
        <v>86507.675100000008</v>
      </c>
      <c r="E32" s="9">
        <f>C9*(B32+D7+E7)</f>
        <v>94221.7353</v>
      </c>
      <c r="F32" s="9">
        <f>C9*(B32+D7+E7+F7)</f>
        <v>95323.743900000001</v>
      </c>
      <c r="G32" s="9">
        <f>C9*(B32+D7+E7+F7+G7)</f>
        <v>101935.79550000001</v>
      </c>
      <c r="H32" s="1"/>
      <c r="I32" s="1"/>
      <c r="J32" s="1"/>
      <c r="K32" s="1"/>
      <c r="L32" s="1"/>
      <c r="M32" s="1"/>
    </row>
    <row r="33" spans="1:13" ht="12.75" customHeight="1">
      <c r="A33" s="1">
        <v>24</v>
      </c>
      <c r="B33" s="7">
        <v>1.48</v>
      </c>
      <c r="C33" s="9">
        <f>C9*B33</f>
        <v>81548.636400000003</v>
      </c>
      <c r="D33" s="9">
        <f>C9*(B33+D7)</f>
        <v>87609.683700000009</v>
      </c>
      <c r="E33" s="9">
        <f>C9*(B33+D7+E7)</f>
        <v>95323.743900000001</v>
      </c>
      <c r="F33" s="9">
        <f>C9*(B33+D7+E7+F7)</f>
        <v>96425.752500000002</v>
      </c>
      <c r="G33" s="9">
        <f>C9*(B33+D7+E7+F7+G7)</f>
        <v>103037.80410000001</v>
      </c>
      <c r="H33" s="1"/>
      <c r="I33" s="1"/>
      <c r="J33" s="1"/>
      <c r="K33" s="1"/>
      <c r="L33" s="1"/>
      <c r="M33" s="1"/>
    </row>
    <row r="34" spans="1:13" ht="12.75" customHeight="1">
      <c r="A34" s="1">
        <v>25</v>
      </c>
      <c r="B34" s="7">
        <v>1.5</v>
      </c>
      <c r="C34" s="9">
        <f>C9*B34</f>
        <v>82650.645000000004</v>
      </c>
      <c r="D34" s="9">
        <f>C9*(B34+D7)</f>
        <v>88711.69230000001</v>
      </c>
      <c r="E34" s="9">
        <f>C9*(B34+D7+E7)</f>
        <v>96425.752500000002</v>
      </c>
      <c r="F34" s="9">
        <f>C9*(B34+D7+E7+F7)</f>
        <v>97527.761100000003</v>
      </c>
      <c r="G34" s="9">
        <f>C9*(B34+D7+E7+F7+G7)</f>
        <v>104139.81270000001</v>
      </c>
      <c r="H34" s="1"/>
      <c r="I34" s="1"/>
      <c r="J34" s="1"/>
      <c r="K34" s="1"/>
      <c r="L34" s="1"/>
      <c r="M34" s="1"/>
    </row>
    <row r="35" spans="1:13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2.75" customHeight="1">
      <c r="A36" s="10"/>
      <c r="B36" s="1"/>
      <c r="D36" s="1"/>
      <c r="E36" s="1"/>
      <c r="F36" s="1"/>
      <c r="G36" s="1"/>
      <c r="H36" s="1"/>
    </row>
    <row r="37" spans="1:13" ht="12.75" customHeight="1">
      <c r="B37" s="1"/>
      <c r="C37" s="1"/>
      <c r="D37" s="1"/>
      <c r="E37" s="1"/>
      <c r="F37" s="1"/>
      <c r="G37" s="1"/>
      <c r="H37" s="1"/>
    </row>
    <row r="38" spans="1:13" ht="12.75" customHeight="1">
      <c r="B38" s="1"/>
      <c r="C38" s="1"/>
      <c r="D38" s="1"/>
      <c r="E38" s="1"/>
      <c r="F38" s="1"/>
      <c r="G38" s="1"/>
      <c r="H38" s="1"/>
    </row>
    <row r="39" spans="1:13" ht="12.75" customHeight="1">
      <c r="B39" s="1"/>
      <c r="C39" s="1"/>
      <c r="D39" s="6"/>
      <c r="E39" s="6"/>
      <c r="F39" s="6"/>
      <c r="G39" s="6"/>
      <c r="H39" s="6"/>
    </row>
    <row r="40" spans="1:13" ht="12.75" customHeight="1">
      <c r="B40" s="1"/>
      <c r="C40" s="1"/>
      <c r="D40" s="1"/>
      <c r="E40" s="1"/>
      <c r="F40" s="1"/>
      <c r="G40" s="1"/>
      <c r="H40" s="1"/>
    </row>
    <row r="41" spans="1:13" ht="12.75" customHeight="1">
      <c r="B41" s="1"/>
      <c r="C41" s="1"/>
      <c r="D41" s="1"/>
      <c r="E41" s="1"/>
      <c r="F41" s="1"/>
      <c r="G41" s="1"/>
      <c r="H41" s="1"/>
    </row>
    <row r="42" spans="1:13" ht="12.75" customHeight="1">
      <c r="B42" s="1"/>
      <c r="C42" s="7"/>
      <c r="D42" s="9"/>
      <c r="E42" s="9"/>
      <c r="F42" s="9"/>
      <c r="G42" s="9"/>
      <c r="H42" s="9"/>
    </row>
    <row r="43" spans="1:13" ht="12.75" customHeight="1">
      <c r="B43" s="1"/>
      <c r="C43" s="7"/>
      <c r="D43" s="9"/>
      <c r="E43" s="9"/>
      <c r="F43" s="9"/>
      <c r="G43" s="9"/>
      <c r="H43" s="9"/>
    </row>
    <row r="44" spans="1:13" ht="12.75" customHeight="1">
      <c r="B44" s="1"/>
      <c r="C44" s="7"/>
      <c r="D44" s="9"/>
      <c r="E44" s="9"/>
      <c r="F44" s="9"/>
      <c r="G44" s="9"/>
      <c r="H44" s="9"/>
    </row>
    <row r="45" spans="1:13" ht="12.75" customHeight="1">
      <c r="B45" s="1"/>
      <c r="C45" s="7"/>
      <c r="D45" s="9"/>
      <c r="E45" s="9"/>
      <c r="F45" s="9"/>
      <c r="G45" s="9"/>
      <c r="H45" s="9"/>
    </row>
    <row r="46" spans="1:13" ht="12.75" customHeight="1">
      <c r="B46" s="1"/>
      <c r="C46" s="7"/>
      <c r="D46" s="9"/>
      <c r="E46" s="9"/>
      <c r="F46" s="9"/>
      <c r="G46" s="9"/>
      <c r="H46" s="9"/>
    </row>
    <row r="47" spans="1:13" ht="12.75" customHeight="1">
      <c r="B47" s="1"/>
      <c r="C47" s="7"/>
      <c r="D47" s="9"/>
      <c r="E47" s="9"/>
      <c r="F47" s="9"/>
      <c r="G47" s="9"/>
      <c r="H47" s="9"/>
    </row>
    <row r="48" spans="1:13" ht="12.75" customHeight="1">
      <c r="B48" s="1"/>
      <c r="C48" s="7"/>
      <c r="D48" s="9"/>
      <c r="E48" s="9"/>
      <c r="F48" s="9"/>
      <c r="G48" s="9"/>
      <c r="H48" s="9"/>
    </row>
    <row r="49" spans="2:8" ht="12.75" customHeight="1">
      <c r="B49" s="1"/>
      <c r="C49" s="7"/>
      <c r="D49" s="9"/>
      <c r="E49" s="9"/>
      <c r="F49" s="9"/>
      <c r="G49" s="9"/>
      <c r="H49" s="9"/>
    </row>
    <row r="50" spans="2:8" ht="12.75" customHeight="1">
      <c r="B50" s="1"/>
      <c r="C50" s="7"/>
      <c r="D50" s="9"/>
      <c r="E50" s="9"/>
      <c r="F50" s="9"/>
      <c r="G50" s="9"/>
      <c r="H50" s="9"/>
    </row>
    <row r="51" spans="2:8" ht="12.75" customHeight="1">
      <c r="B51" s="1"/>
      <c r="C51" s="7"/>
      <c r="D51" s="9"/>
      <c r="E51" s="9"/>
      <c r="F51" s="9"/>
      <c r="G51" s="9"/>
      <c r="H51" s="9"/>
    </row>
    <row r="52" spans="2:8" ht="12.75" customHeight="1">
      <c r="B52" s="1"/>
      <c r="C52" s="7"/>
      <c r="D52" s="9"/>
      <c r="E52" s="9"/>
      <c r="F52" s="9"/>
      <c r="G52" s="9"/>
      <c r="H52" s="9"/>
    </row>
    <row r="53" spans="2:8" ht="12.75" customHeight="1">
      <c r="B53" s="1"/>
      <c r="C53" s="7"/>
      <c r="D53" s="9"/>
      <c r="E53" s="9"/>
      <c r="F53" s="9"/>
      <c r="G53" s="9"/>
      <c r="H53" s="9"/>
    </row>
    <row r="54" spans="2:8" ht="12.75" customHeight="1">
      <c r="B54" s="1"/>
      <c r="C54" s="7"/>
      <c r="D54" s="9"/>
      <c r="E54" s="9"/>
      <c r="F54" s="9"/>
      <c r="G54" s="9"/>
      <c r="H54" s="9"/>
    </row>
    <row r="55" spans="2:8" ht="12.75" customHeight="1">
      <c r="B55" s="1"/>
      <c r="C55" s="7"/>
      <c r="D55" s="9"/>
      <c r="E55" s="9"/>
      <c r="F55" s="9"/>
      <c r="G55" s="9"/>
      <c r="H55" s="9"/>
    </row>
    <row r="56" spans="2:8" ht="12.75" customHeight="1">
      <c r="B56" s="1"/>
      <c r="C56" s="7"/>
      <c r="D56" s="9"/>
      <c r="E56" s="9"/>
      <c r="F56" s="9"/>
      <c r="G56" s="9"/>
      <c r="H56" s="9"/>
    </row>
    <row r="57" spans="2:8" ht="12.75" customHeight="1">
      <c r="B57" s="1"/>
      <c r="C57" s="7"/>
      <c r="D57" s="9"/>
      <c r="E57" s="9"/>
      <c r="F57" s="9"/>
      <c r="G57" s="9"/>
      <c r="H57" s="9"/>
    </row>
    <row r="58" spans="2:8" ht="12.75" customHeight="1">
      <c r="B58" s="1"/>
      <c r="C58" s="7"/>
      <c r="D58" s="9"/>
      <c r="E58" s="9"/>
      <c r="F58" s="9"/>
      <c r="G58" s="9"/>
      <c r="H58" s="9"/>
    </row>
    <row r="59" spans="2:8" ht="12.75" customHeight="1">
      <c r="B59" s="1"/>
      <c r="C59" s="7"/>
      <c r="D59" s="9"/>
      <c r="E59" s="9"/>
      <c r="F59" s="9"/>
      <c r="G59" s="9"/>
      <c r="H59" s="9"/>
    </row>
    <row r="60" spans="2:8" ht="12.75" customHeight="1">
      <c r="B60" s="1"/>
      <c r="C60" s="7"/>
      <c r="D60" s="9"/>
      <c r="E60" s="9"/>
      <c r="F60" s="9"/>
      <c r="G60" s="9"/>
      <c r="H60" s="9"/>
    </row>
    <row r="61" spans="2:8" ht="12.75" customHeight="1">
      <c r="B61" s="1"/>
      <c r="C61" s="7"/>
      <c r="D61" s="9"/>
      <c r="E61" s="9"/>
      <c r="F61" s="9"/>
      <c r="G61" s="9"/>
      <c r="H61" s="9"/>
    </row>
    <row r="62" spans="2:8" ht="12.75" customHeight="1">
      <c r="B62" s="1"/>
      <c r="C62" s="7"/>
      <c r="D62" s="9"/>
      <c r="E62" s="9"/>
      <c r="F62" s="9"/>
      <c r="G62" s="9"/>
      <c r="H62" s="9"/>
    </row>
    <row r="63" spans="2:8" ht="12.75" customHeight="1">
      <c r="B63" s="1"/>
      <c r="C63" s="7"/>
      <c r="D63" s="9"/>
      <c r="E63" s="9"/>
      <c r="F63" s="9"/>
      <c r="G63" s="9"/>
      <c r="H63" s="9"/>
    </row>
    <row r="64" spans="2:8" ht="12.75" customHeight="1">
      <c r="B64" s="1"/>
      <c r="C64" s="7"/>
      <c r="D64" s="9"/>
      <c r="E64" s="9"/>
      <c r="F64" s="9"/>
      <c r="G64" s="9"/>
      <c r="H64" s="9"/>
    </row>
    <row r="65" spans="1:8" ht="12.75" customHeight="1">
      <c r="B65" s="1"/>
      <c r="C65" s="7"/>
      <c r="D65" s="9"/>
      <c r="E65" s="9"/>
      <c r="F65" s="9"/>
      <c r="G65" s="9"/>
      <c r="H65" s="9"/>
    </row>
    <row r="66" spans="1:8" ht="12.75" customHeight="1">
      <c r="B66" s="1"/>
      <c r="C66" s="7"/>
      <c r="D66" s="9"/>
      <c r="E66" s="9"/>
      <c r="F66" s="9"/>
      <c r="G66" s="9"/>
      <c r="H66" s="9"/>
    </row>
    <row r="67" spans="1:8" ht="12.75" customHeight="1">
      <c r="B67" s="6"/>
      <c r="C67" s="7"/>
      <c r="D67" s="9"/>
      <c r="E67" s="9"/>
      <c r="F67" s="9"/>
      <c r="G67" s="9"/>
      <c r="H67" s="9"/>
    </row>
    <row r="68" spans="1:8" ht="12.75" customHeight="1">
      <c r="B68" s="1"/>
      <c r="C68" s="1"/>
      <c r="D68" s="1"/>
      <c r="E68" s="1"/>
      <c r="F68" s="1"/>
      <c r="G68" s="1"/>
      <c r="H68" s="1"/>
    </row>
    <row r="69" spans="1:8" ht="12.75" customHeight="1"/>
    <row r="70" spans="1:8" ht="12.75" customHeight="1"/>
    <row r="71" spans="1:8" ht="12.75" customHeight="1"/>
    <row r="72" spans="1:8" ht="12.75" customHeight="1"/>
    <row r="73" spans="1:8" ht="12.75" customHeight="1"/>
    <row r="74" spans="1:8" ht="12.75" customHeight="1"/>
    <row r="75" spans="1:8" ht="12.75" customHeight="1"/>
    <row r="76" spans="1:8" ht="12.75" customHeight="1"/>
    <row r="77" spans="1:8" ht="12.75" customHeight="1"/>
    <row r="78" spans="1:8" ht="12.75" customHeight="1"/>
    <row r="79" spans="1:8" ht="12.75" customHeight="1">
      <c r="A79" s="11"/>
      <c r="B79" s="12"/>
      <c r="C79" s="12"/>
      <c r="D79" s="12"/>
      <c r="E79" s="12"/>
      <c r="F79" s="12"/>
    </row>
    <row r="80" spans="1:8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</sheetData>
  <pageMargins left="0.5" right="0.53" top="0.5" bottom="0.5" header="0" footer="0"/>
  <pageSetup scale="12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29"/>
  <sheetViews>
    <sheetView workbookViewId="0"/>
  </sheetViews>
  <sheetFormatPr defaultColWidth="12.5703125" defaultRowHeight="15" customHeight="1"/>
  <cols>
    <col min="1" max="3" width="7.7109375" customWidth="1"/>
    <col min="4" max="4" width="8.140625" customWidth="1"/>
    <col min="5" max="26" width="7.7109375" customWidth="1"/>
  </cols>
  <sheetData>
    <row r="1" spans="1:14" ht="12.75" customHeight="1">
      <c r="A1" s="1"/>
      <c r="B1" s="1"/>
      <c r="C1" s="2" t="s">
        <v>0</v>
      </c>
      <c r="D1" s="1"/>
      <c r="E1" s="1"/>
      <c r="F1" s="1"/>
      <c r="H1" s="1"/>
      <c r="I1" s="1"/>
      <c r="J1" s="1"/>
      <c r="K1" s="1"/>
      <c r="L1" s="1"/>
      <c r="M1" s="1"/>
    </row>
    <row r="2" spans="1:14" ht="12.75" customHeight="1">
      <c r="A2" s="1"/>
      <c r="B2" s="1"/>
      <c r="C2" s="1" t="s">
        <v>1</v>
      </c>
      <c r="D2" s="1"/>
      <c r="E2" s="1"/>
      <c r="F2" s="1"/>
      <c r="H2" s="1"/>
      <c r="I2" s="1"/>
      <c r="J2" s="1"/>
      <c r="K2" s="1"/>
      <c r="L2" s="1"/>
      <c r="M2" s="1"/>
    </row>
    <row r="3" spans="1:14" ht="12.75" customHeight="1">
      <c r="A3" s="1"/>
      <c r="B3" s="1"/>
      <c r="C3" s="1"/>
      <c r="D3" s="3" t="s">
        <v>2</v>
      </c>
      <c r="E3" s="1"/>
      <c r="F3" s="1"/>
      <c r="H3" s="1"/>
      <c r="I3" s="1"/>
      <c r="J3" s="1"/>
      <c r="K3" s="1"/>
      <c r="L3" s="1"/>
      <c r="M3" s="1"/>
    </row>
    <row r="4" spans="1:14" ht="12.75" customHeight="1">
      <c r="A4" s="1"/>
      <c r="B4" s="1"/>
      <c r="C4" s="1"/>
      <c r="D4" s="4" t="s">
        <v>11</v>
      </c>
      <c r="E4" s="1"/>
      <c r="F4" s="5" t="s">
        <v>12</v>
      </c>
      <c r="G4" s="1"/>
      <c r="H4" s="1"/>
      <c r="I4" s="1"/>
      <c r="J4" s="1"/>
      <c r="K4" s="1"/>
      <c r="L4" s="1"/>
      <c r="M4" s="1"/>
    </row>
    <row r="5" spans="1:14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ht="12.75" customHeight="1">
      <c r="A6" s="1"/>
      <c r="B6" s="1"/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1"/>
      <c r="I6" s="1"/>
      <c r="J6" s="1"/>
      <c r="K6" s="1"/>
      <c r="L6" s="1"/>
      <c r="M6" s="1"/>
    </row>
    <row r="7" spans="1:14" ht="12.75" customHeight="1">
      <c r="A7" s="1" t="s">
        <v>8</v>
      </c>
      <c r="B7" s="1" t="s">
        <v>9</v>
      </c>
      <c r="C7" s="1"/>
      <c r="D7" s="1">
        <v>0.11</v>
      </c>
      <c r="E7" s="1">
        <v>0.14000000000000001</v>
      </c>
      <c r="F7" s="1">
        <v>0.02</v>
      </c>
      <c r="G7" s="1">
        <v>0.12</v>
      </c>
      <c r="H7" s="1"/>
      <c r="I7" s="1"/>
      <c r="J7" s="1"/>
      <c r="K7" s="1"/>
      <c r="L7" s="1"/>
      <c r="M7" s="1"/>
    </row>
    <row r="8" spans="1:14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ht="12.75" customHeight="1">
      <c r="A9" s="1">
        <v>0</v>
      </c>
      <c r="B9" s="7">
        <v>1</v>
      </c>
      <c r="C9" s="8">
        <f>'Certified 22-23'!C9/200*261*1.15</f>
        <v>62645.432062499996</v>
      </c>
      <c r="D9" s="9">
        <f>C9*(B9+D7)</f>
        <v>69536.429589374995</v>
      </c>
      <c r="E9" s="9">
        <f>C9*(B9+D7+E7)</f>
        <v>78306.790078124992</v>
      </c>
      <c r="F9" s="9">
        <f>C9*(B9+D7+E7+F7)</f>
        <v>79559.698719374996</v>
      </c>
      <c r="G9" s="9">
        <f>C9*(B9+D7+E7+F7+G7)</f>
        <v>87077.150566875003</v>
      </c>
      <c r="H9" s="1"/>
      <c r="I9" s="1"/>
      <c r="J9" s="1"/>
      <c r="K9" s="1"/>
      <c r="L9" s="1"/>
      <c r="M9" s="1"/>
    </row>
    <row r="10" spans="1:14" ht="12.75" customHeight="1">
      <c r="A10" s="1">
        <v>1</v>
      </c>
      <c r="B10" s="7">
        <v>1.02</v>
      </c>
      <c r="C10" s="9">
        <f>C9*(B10)</f>
        <v>63898.34070375</v>
      </c>
      <c r="D10" s="9">
        <f>C9*(B10+D7)</f>
        <v>70789.338230624999</v>
      </c>
      <c r="E10" s="9">
        <f>C9*(B10+D7+E7)</f>
        <v>79559.698719374996</v>
      </c>
      <c r="F10" s="9">
        <f>C9*(B10+D7+E7+F7)</f>
        <v>80812.607360624999</v>
      </c>
      <c r="G10" s="9">
        <f>C9*(B10+D7+E7+F7+G7)</f>
        <v>88330.059208125007</v>
      </c>
      <c r="H10" s="1"/>
      <c r="I10" s="1"/>
      <c r="J10" s="1"/>
      <c r="K10" s="1"/>
      <c r="L10" s="1"/>
      <c r="M10" s="1"/>
    </row>
    <row r="11" spans="1:14" ht="12.75" customHeight="1">
      <c r="A11" s="1">
        <v>2</v>
      </c>
      <c r="B11" s="7">
        <v>1.04</v>
      </c>
      <c r="C11" s="9">
        <f>C9*B11</f>
        <v>65151.249344999997</v>
      </c>
      <c r="D11" s="9">
        <f>C9*(B11+D7)</f>
        <v>72042.246871875002</v>
      </c>
      <c r="E11" s="9">
        <f>C9*(B11+D7+E7)</f>
        <v>80812.607360624999</v>
      </c>
      <c r="F11" s="9">
        <f>C9*(B11+D7+E7+F7)</f>
        <v>82065.516001875003</v>
      </c>
      <c r="G11" s="9">
        <f>C9*(B11+D7+E7+F7+G7)</f>
        <v>89582.967849375011</v>
      </c>
      <c r="H11" s="1"/>
      <c r="I11" s="1"/>
      <c r="J11" s="1"/>
      <c r="K11" s="1"/>
      <c r="L11" s="1"/>
      <c r="M11" s="1"/>
    </row>
    <row r="12" spans="1:14" ht="12.75" customHeight="1">
      <c r="A12" s="1">
        <v>3</v>
      </c>
      <c r="B12" s="7">
        <v>1.06</v>
      </c>
      <c r="C12" s="9">
        <f>C9*B12</f>
        <v>66404.157986249993</v>
      </c>
      <c r="D12" s="9">
        <f>C9*(B12+D7)</f>
        <v>73295.155513125006</v>
      </c>
      <c r="E12" s="9">
        <f>C9*(B12+D7+E7)</f>
        <v>82065.516001875003</v>
      </c>
      <c r="F12" s="9">
        <f>C9*(B12+D7+E7+F7)</f>
        <v>83318.424643125007</v>
      </c>
      <c r="G12" s="9">
        <f>C9*(B12+D7+E7+F7+G7)</f>
        <v>90835.876490625</v>
      </c>
      <c r="H12" s="1"/>
      <c r="I12" s="1"/>
      <c r="J12" s="1"/>
      <c r="K12" s="1"/>
      <c r="L12" s="1"/>
      <c r="M12" s="1"/>
    </row>
    <row r="13" spans="1:14" ht="12.75" customHeight="1">
      <c r="A13" s="1">
        <v>4</v>
      </c>
      <c r="B13" s="7">
        <v>1.08</v>
      </c>
      <c r="C13" s="9">
        <f>C9*B13</f>
        <v>67657.066627499997</v>
      </c>
      <c r="D13" s="9">
        <f>C9*(B13+D7)</f>
        <v>74548.06415437501</v>
      </c>
      <c r="E13" s="9">
        <f>C9*(B13+D7+E7)</f>
        <v>83318.424643125007</v>
      </c>
      <c r="F13" s="9">
        <f>C9*(B13+D7+E7+F7)</f>
        <v>84571.333284374996</v>
      </c>
      <c r="G13" s="9">
        <f>C9*(B13+D7+E7+F7+G7)</f>
        <v>92088.785131875004</v>
      </c>
      <c r="H13" s="1"/>
      <c r="I13" s="1"/>
      <c r="J13" s="1"/>
      <c r="K13" s="1"/>
      <c r="L13" s="1"/>
      <c r="M13" s="1"/>
    </row>
    <row r="14" spans="1:14" ht="12.75" customHeight="1">
      <c r="A14" s="1">
        <v>5</v>
      </c>
      <c r="B14" s="7">
        <v>1.1000000000000001</v>
      </c>
      <c r="C14" s="9">
        <f>C9*B14</f>
        <v>68909.97526875</v>
      </c>
      <c r="D14" s="9">
        <f>C9*(B14+D7)</f>
        <v>75800.972795625014</v>
      </c>
      <c r="E14" s="9">
        <f>C9*(B14+D7+E7)</f>
        <v>84571.333284374996</v>
      </c>
      <c r="F14" s="9">
        <f>C9*(B14+D7+E7+F7)</f>
        <v>85824.241925625</v>
      </c>
      <c r="G14" s="9">
        <f>C9*(B14+D7+E7+F7+G7)</f>
        <v>93341.693773125007</v>
      </c>
      <c r="H14" s="1"/>
      <c r="I14" s="1"/>
      <c r="J14" s="1"/>
      <c r="K14" s="1"/>
      <c r="L14" s="1"/>
      <c r="M14" s="1"/>
    </row>
    <row r="15" spans="1:14" ht="12.75" customHeight="1">
      <c r="A15" s="1">
        <v>6</v>
      </c>
      <c r="B15" s="7">
        <v>1.1200000000000001</v>
      </c>
      <c r="C15" s="9">
        <f>C9*B15</f>
        <v>70162.883910000004</v>
      </c>
      <c r="D15" s="9">
        <f>C9*(B15+D7)</f>
        <v>77053.881436875003</v>
      </c>
      <c r="E15" s="9">
        <f>C9*(B15+D7+E7)</f>
        <v>85824.241925625</v>
      </c>
      <c r="F15" s="9">
        <f>C9*(B15+D7+E7+F7)</f>
        <v>87077.150566875003</v>
      </c>
      <c r="G15" s="9">
        <f>C9*(B15+D7+E7+F7+G7)</f>
        <v>94594.602414375011</v>
      </c>
      <c r="H15" s="1"/>
      <c r="I15" s="1"/>
      <c r="J15" s="1"/>
      <c r="K15" s="1"/>
      <c r="L15" s="1"/>
      <c r="M15" s="1"/>
    </row>
    <row r="16" spans="1:14" ht="12.75" customHeight="1">
      <c r="A16" s="1">
        <v>7</v>
      </c>
      <c r="B16" s="7">
        <v>1.1399999999999999</v>
      </c>
      <c r="C16" s="9">
        <f>C9*B16</f>
        <v>71415.792551249993</v>
      </c>
      <c r="D16" s="9">
        <f>C9*(B16+D7)</f>
        <v>78306.790078124992</v>
      </c>
      <c r="E16" s="9">
        <f>C9*(B16+D7+E7)</f>
        <v>87077.150566875003</v>
      </c>
      <c r="F16" s="9">
        <f>C9*(B16+D7+E7+F7)</f>
        <v>88330.059208125007</v>
      </c>
      <c r="G16" s="9">
        <f>C9*(B16+D7+E7+F7+G7)</f>
        <v>95847.511055625015</v>
      </c>
      <c r="H16" s="1"/>
      <c r="I16" s="1"/>
      <c r="J16" s="1"/>
      <c r="K16" s="1"/>
      <c r="L16" s="1"/>
      <c r="M16" s="1"/>
      <c r="N16" t="s">
        <v>10</v>
      </c>
    </row>
    <row r="17" spans="1:13" ht="12.75" customHeight="1">
      <c r="A17" s="1">
        <v>8</v>
      </c>
      <c r="B17" s="7">
        <v>1.1599999999999999</v>
      </c>
      <c r="C17" s="9">
        <f>C9*B17</f>
        <v>72668.701192499997</v>
      </c>
      <c r="D17" s="9">
        <f>C9*(B17+D7)</f>
        <v>79559.698719374996</v>
      </c>
      <c r="E17" s="9">
        <f>C9*(B17+D7+E7)</f>
        <v>88330.059208125007</v>
      </c>
      <c r="F17" s="9">
        <f>C9*(B17+D7+E7+F7)</f>
        <v>89582.967849375011</v>
      </c>
      <c r="G17" s="9">
        <f>C9*(B17+D7+E7+F7+G7)</f>
        <v>97100.419696875004</v>
      </c>
      <c r="H17" s="1"/>
      <c r="I17" s="1"/>
      <c r="J17" s="1"/>
      <c r="K17" s="1"/>
      <c r="L17" s="1"/>
      <c r="M17" s="1"/>
    </row>
    <row r="18" spans="1:13" ht="12.75" customHeight="1">
      <c r="A18" s="1">
        <v>9</v>
      </c>
      <c r="B18" s="7">
        <v>1.18</v>
      </c>
      <c r="C18" s="9">
        <f>C9*B18</f>
        <v>73921.609833749986</v>
      </c>
      <c r="D18" s="9">
        <f>C9*(B18+D7)</f>
        <v>80812.607360624999</v>
      </c>
      <c r="E18" s="9">
        <f>C9*(B18+D7+E7)</f>
        <v>89582.967849375011</v>
      </c>
      <c r="F18" s="9">
        <f>C9*(B18+D7+E7+F7)</f>
        <v>90835.876490625</v>
      </c>
      <c r="G18" s="9">
        <f>C9*(B18+D7+E7+F7+G7)</f>
        <v>98353.328338125008</v>
      </c>
      <c r="H18" s="1"/>
      <c r="I18" s="1"/>
      <c r="J18" s="1"/>
      <c r="K18" s="1"/>
      <c r="L18" s="1"/>
      <c r="M18" s="1"/>
    </row>
    <row r="19" spans="1:13" ht="12.75" customHeight="1">
      <c r="A19" s="1">
        <v>10</v>
      </c>
      <c r="B19" s="7">
        <v>1.2</v>
      </c>
      <c r="C19" s="9">
        <f>C9*B19</f>
        <v>75174.51847499999</v>
      </c>
      <c r="D19" s="9">
        <f>C9*(B19+D7)</f>
        <v>82065.516001875003</v>
      </c>
      <c r="E19" s="9">
        <f>C9*(B19+D7+E7)</f>
        <v>90835.876490625</v>
      </c>
      <c r="F19" s="9">
        <f>C9*(B19+D7+E7+F7)</f>
        <v>92088.785131875004</v>
      </c>
      <c r="G19" s="9">
        <f>C9*(B19+D7+E7+F7+G7)</f>
        <v>99606.236979375011</v>
      </c>
      <c r="H19" s="1"/>
      <c r="I19" s="1"/>
      <c r="J19" s="1"/>
      <c r="K19" s="1"/>
      <c r="L19" s="1"/>
      <c r="M19" s="1"/>
    </row>
    <row r="20" spans="1:13" ht="12.75" customHeight="1">
      <c r="A20" s="1">
        <v>11</v>
      </c>
      <c r="B20" s="7">
        <v>1.22</v>
      </c>
      <c r="C20" s="9">
        <f>C9*B20</f>
        <v>76427.427116249994</v>
      </c>
      <c r="D20" s="9">
        <f>C9*(B20+D7)</f>
        <v>83318.424643125007</v>
      </c>
      <c r="E20" s="9">
        <f>C9*(B20+D7+E7)</f>
        <v>92088.785131875004</v>
      </c>
      <c r="F20" s="9">
        <f>C9*(B20+D7+E7+F7)</f>
        <v>93341.693773125007</v>
      </c>
      <c r="G20" s="9">
        <f>C9*(B20+D7+E7+F7+G7)</f>
        <v>100859.14562062501</v>
      </c>
      <c r="H20" s="1"/>
      <c r="I20" s="1"/>
      <c r="J20" s="1"/>
      <c r="K20" s="1"/>
      <c r="L20" s="1"/>
      <c r="M20" s="1"/>
    </row>
    <row r="21" spans="1:13" ht="12.75" customHeight="1">
      <c r="A21" s="1">
        <v>12</v>
      </c>
      <c r="B21" s="7">
        <v>1.24</v>
      </c>
      <c r="C21" s="9">
        <f>C9*B21</f>
        <v>77680.335757499997</v>
      </c>
      <c r="D21" s="9">
        <f>C9*(B21+D7)</f>
        <v>84571.333284374996</v>
      </c>
      <c r="E21" s="9">
        <f>C9*(B21+D7+E7)</f>
        <v>93341.693773125007</v>
      </c>
      <c r="F21" s="9">
        <f>C9*(B21+D7+E7+F7)</f>
        <v>94594.602414375011</v>
      </c>
      <c r="G21" s="9">
        <f>C9*(B21+D7+E7+F7+G7)</f>
        <v>102112.05426187502</v>
      </c>
      <c r="H21" s="1"/>
      <c r="I21" s="1"/>
      <c r="J21" s="1"/>
      <c r="K21" s="1"/>
      <c r="L21" s="1"/>
      <c r="M21" s="1"/>
    </row>
    <row r="22" spans="1:13" ht="12.75" customHeight="1">
      <c r="A22" s="1">
        <v>13</v>
      </c>
      <c r="B22" s="7">
        <v>1.26</v>
      </c>
      <c r="C22" s="9">
        <f>C9*B22</f>
        <v>78933.244398750001</v>
      </c>
      <c r="D22" s="9">
        <f>C9*(B22+D7)</f>
        <v>85824.241925625</v>
      </c>
      <c r="E22" s="9">
        <f>C9*(B22+D7+E7)</f>
        <v>94594.602414375011</v>
      </c>
      <c r="F22" s="9">
        <f>C9*(B22+D7+E7+F7)</f>
        <v>95847.511055625015</v>
      </c>
      <c r="G22" s="9">
        <f>C9*(B22+D7+E7+F7+G7)</f>
        <v>103364.96290312502</v>
      </c>
      <c r="H22" s="1"/>
      <c r="I22" s="1"/>
      <c r="J22" s="1"/>
      <c r="K22" s="1"/>
      <c r="L22" s="1"/>
      <c r="M22" s="1"/>
    </row>
    <row r="23" spans="1:13" ht="12.75" customHeight="1">
      <c r="A23" s="1">
        <v>14</v>
      </c>
      <c r="B23" s="7">
        <v>1.28</v>
      </c>
      <c r="C23" s="9">
        <f>C9*B23</f>
        <v>80186.15303999999</v>
      </c>
      <c r="D23" s="9">
        <f>C9*(B23+D7)</f>
        <v>87077.150566875003</v>
      </c>
      <c r="E23" s="9">
        <f>C9*(B23+D7+E7)</f>
        <v>95847.511055625015</v>
      </c>
      <c r="F23" s="9">
        <f>C9*(B23+D7+E7+F7)</f>
        <v>97100.419696875004</v>
      </c>
      <c r="G23" s="9">
        <f>C9*(B23+D7+E7+F7+G7)</f>
        <v>104617.87154437501</v>
      </c>
      <c r="H23" s="1"/>
      <c r="I23" s="1"/>
      <c r="J23" s="1"/>
      <c r="K23" s="1"/>
      <c r="L23" s="1"/>
      <c r="M23" s="1"/>
    </row>
    <row r="24" spans="1:13" ht="12.75" customHeight="1">
      <c r="A24" s="1">
        <v>15</v>
      </c>
      <c r="B24" s="7">
        <v>1.3</v>
      </c>
      <c r="C24" s="9">
        <f>C9*B24</f>
        <v>81439.061681249994</v>
      </c>
      <c r="D24" s="9">
        <f>C9*(B24+D7)</f>
        <v>88330.059208125007</v>
      </c>
      <c r="E24" s="9">
        <f>C9*(B24+D7+E7)</f>
        <v>97100.419696875004</v>
      </c>
      <c r="F24" s="9">
        <f>C9*(B24+D7+E7+F7)</f>
        <v>98353.328338125008</v>
      </c>
      <c r="G24" s="9">
        <f>C9*(B24+D7+E7+F7+G7)</f>
        <v>105870.78018562502</v>
      </c>
      <c r="H24" s="1"/>
      <c r="I24" s="1"/>
      <c r="J24" s="1"/>
      <c r="K24" s="1"/>
      <c r="L24" s="1"/>
      <c r="M24" s="1"/>
    </row>
    <row r="25" spans="1:13" ht="12.75" customHeight="1">
      <c r="A25" s="1">
        <v>16</v>
      </c>
      <c r="B25" s="7">
        <v>1.32</v>
      </c>
      <c r="C25" s="9">
        <f>C9*B25</f>
        <v>82691.970322499998</v>
      </c>
      <c r="D25" s="9">
        <f>C9*(B25+D7)</f>
        <v>89582.967849375011</v>
      </c>
      <c r="E25" s="9">
        <f>C9*(B25+D7+E7)</f>
        <v>98353.328338125008</v>
      </c>
      <c r="F25" s="9">
        <f>C9*(B25+D7+E7+F7)</f>
        <v>99606.236979375011</v>
      </c>
      <c r="G25" s="9">
        <f>C9*(B25+D7+E7+F7+G7)</f>
        <v>107123.68882687502</v>
      </c>
      <c r="H25" s="1"/>
      <c r="I25" s="1"/>
      <c r="J25" s="1"/>
      <c r="K25" s="1"/>
      <c r="L25" s="1"/>
      <c r="M25" s="1"/>
    </row>
    <row r="26" spans="1:13" ht="12.75" customHeight="1">
      <c r="A26" s="1">
        <v>17</v>
      </c>
      <c r="B26" s="7">
        <v>1.34</v>
      </c>
      <c r="C26" s="9">
        <f>C9*B26</f>
        <v>83944.878963750001</v>
      </c>
      <c r="D26" s="9">
        <f>C9*(B26+D7)</f>
        <v>90835.876490625</v>
      </c>
      <c r="E26" s="9">
        <f>C9*(B26+D7+E7)</f>
        <v>99606.236979375011</v>
      </c>
      <c r="F26" s="9">
        <f>C9*(B26+D7+E7+F7)</f>
        <v>100859.14562062501</v>
      </c>
      <c r="G26" s="9">
        <f>C9*(B26+D7+E7+F7+G7)</f>
        <v>108376.59746812502</v>
      </c>
      <c r="H26" s="1"/>
      <c r="I26" s="1"/>
      <c r="J26" s="1"/>
      <c r="K26" s="1"/>
      <c r="L26" s="1"/>
      <c r="M26" s="1"/>
    </row>
    <row r="27" spans="1:13" ht="12.75" customHeight="1">
      <c r="A27" s="1">
        <v>18</v>
      </c>
      <c r="B27" s="7">
        <v>1.36</v>
      </c>
      <c r="C27" s="9">
        <f>C9*B27</f>
        <v>85197.787605000005</v>
      </c>
      <c r="D27" s="9">
        <f>C9*(B27+D7)</f>
        <v>92088.785131875004</v>
      </c>
      <c r="E27" s="9">
        <f>C9*(B27+D7+E7)</f>
        <v>100859.14562062501</v>
      </c>
      <c r="F27" s="9">
        <f>C9*(B27+D7+E7+F7)</f>
        <v>102112.05426187502</v>
      </c>
      <c r="G27" s="9">
        <f>C9*(B27+D7+E7+F7+G7)</f>
        <v>109629.50610937503</v>
      </c>
      <c r="H27" s="1"/>
      <c r="I27" s="1"/>
      <c r="J27" s="1"/>
      <c r="K27" s="1"/>
      <c r="L27" s="1"/>
      <c r="M27" s="1"/>
    </row>
    <row r="28" spans="1:13" ht="12.75" customHeight="1">
      <c r="A28" s="1">
        <v>19</v>
      </c>
      <c r="B28" s="7">
        <v>1.38</v>
      </c>
      <c r="C28" s="9">
        <f>C9*B28</f>
        <v>86450.696246249994</v>
      </c>
      <c r="D28" s="9">
        <f>C9*(B28+D7)</f>
        <v>93341.693773124993</v>
      </c>
      <c r="E28" s="9">
        <f>C9*(B28+D7+E7)</f>
        <v>102112.05426187499</v>
      </c>
      <c r="F28" s="9">
        <f>C9*(B28+D7+E7+F7)</f>
        <v>103364.96290312499</v>
      </c>
      <c r="G28" s="9">
        <f>C9*(B28+D7+E7+F7+G7)</f>
        <v>110882.414750625</v>
      </c>
      <c r="H28" s="1"/>
      <c r="I28" s="1"/>
      <c r="J28" s="1"/>
      <c r="K28" s="1"/>
      <c r="L28" s="1"/>
      <c r="M28" s="1"/>
    </row>
    <row r="29" spans="1:13" ht="12.75" customHeight="1">
      <c r="A29" s="1">
        <v>20</v>
      </c>
      <c r="B29" s="7">
        <v>1.4</v>
      </c>
      <c r="C29" s="9">
        <f>C9*B29</f>
        <v>87703.604887499983</v>
      </c>
      <c r="D29" s="9">
        <f>C9*(B29+D7)</f>
        <v>94594.602414374996</v>
      </c>
      <c r="E29" s="9">
        <f>C9*(B29+D7+E7)</f>
        <v>103364.96290312499</v>
      </c>
      <c r="F29" s="9">
        <f>C9*(B29+D7+E7+F7)</f>
        <v>104617.87154437498</v>
      </c>
      <c r="G29" s="9">
        <f>C9*(B29+D7+E7+F7+G7)</f>
        <v>112135.32339187499</v>
      </c>
      <c r="H29" s="1"/>
      <c r="I29" s="1"/>
      <c r="J29" s="1"/>
      <c r="K29" s="1"/>
      <c r="L29" s="1"/>
      <c r="M29" s="1"/>
    </row>
    <row r="30" spans="1:13" ht="12.75" customHeight="1">
      <c r="A30" s="1">
        <v>21</v>
      </c>
      <c r="B30" s="7">
        <v>1.42</v>
      </c>
      <c r="C30" s="9">
        <f>C9*B30</f>
        <v>88956.513528749987</v>
      </c>
      <c r="D30" s="9">
        <f>C9*(B30+D7)</f>
        <v>95847.511055625</v>
      </c>
      <c r="E30" s="9">
        <f>C9*(B30+D7+E7)</f>
        <v>104617.87154437498</v>
      </c>
      <c r="F30" s="9">
        <f>C9*(B30+D7+E7+F7)</f>
        <v>105870.78018562499</v>
      </c>
      <c r="G30" s="9">
        <f>C9*(B30+D7+E7+F7+G7)</f>
        <v>113388.23203312499</v>
      </c>
      <c r="H30" s="1"/>
      <c r="I30" s="1"/>
      <c r="J30" s="1"/>
      <c r="K30" s="1"/>
      <c r="L30" s="1"/>
      <c r="M30" s="1"/>
    </row>
    <row r="31" spans="1:13" ht="12.75" customHeight="1">
      <c r="A31" s="1">
        <v>22</v>
      </c>
      <c r="B31" s="7">
        <v>1.44</v>
      </c>
      <c r="C31" s="9">
        <f>C9*B31</f>
        <v>90209.422169999991</v>
      </c>
      <c r="D31" s="9">
        <f>C9*(B31+D7)</f>
        <v>97100.419696875004</v>
      </c>
      <c r="E31" s="9">
        <f>C9*(B31+D7+E7)</f>
        <v>105870.78018562499</v>
      </c>
      <c r="F31" s="9">
        <f>C9*(B31+D7+E7+F7)</f>
        <v>107123.68882687499</v>
      </c>
      <c r="G31" s="9">
        <f>C9*(B31+D7+E7+F7+G7)</f>
        <v>114641.140674375</v>
      </c>
      <c r="H31" s="1"/>
      <c r="I31" s="1"/>
      <c r="J31" s="1"/>
      <c r="K31" s="1"/>
      <c r="L31" s="1"/>
      <c r="M31" s="1"/>
    </row>
    <row r="32" spans="1:13" ht="12.75" customHeight="1">
      <c r="A32" s="1">
        <v>23</v>
      </c>
      <c r="B32" s="7">
        <v>1.46</v>
      </c>
      <c r="C32" s="9">
        <f>C9*B32</f>
        <v>91462.330811249994</v>
      </c>
      <c r="D32" s="9">
        <f>C9*(B32+D7)</f>
        <v>98353.328338124993</v>
      </c>
      <c r="E32" s="9">
        <f>C9*(B32+D7+E7)</f>
        <v>107123.68882687499</v>
      </c>
      <c r="F32" s="9">
        <f>C9*(B32+D7+E7+F7)</f>
        <v>108376.59746812499</v>
      </c>
      <c r="G32" s="9">
        <f>C9*(B32+D7+E7+F7+G7)</f>
        <v>115894.049315625</v>
      </c>
      <c r="H32" s="1"/>
      <c r="I32" s="1"/>
      <c r="J32" s="1"/>
      <c r="K32" s="1"/>
      <c r="L32" s="1"/>
      <c r="M32" s="1"/>
    </row>
    <row r="33" spans="1:13" ht="12.75" customHeight="1">
      <c r="A33" s="1">
        <v>24</v>
      </c>
      <c r="B33" s="7">
        <v>1.48</v>
      </c>
      <c r="C33" s="9">
        <f>C9*B33</f>
        <v>92715.239452499998</v>
      </c>
      <c r="D33" s="9">
        <f>C9*(B33+D7)</f>
        <v>99606.236979374997</v>
      </c>
      <c r="E33" s="9">
        <f>C9*(B33+D7+E7)</f>
        <v>108376.59746812499</v>
      </c>
      <c r="F33" s="9">
        <f>C9*(B33+D7+E7+F7)</f>
        <v>109629.506109375</v>
      </c>
      <c r="G33" s="9">
        <f>C9*(B33+D7+E7+F7+G7)</f>
        <v>117146.95795687501</v>
      </c>
      <c r="H33" s="1"/>
      <c r="I33" s="1"/>
      <c r="J33" s="1"/>
      <c r="K33" s="1"/>
      <c r="L33" s="1"/>
      <c r="M33" s="1"/>
    </row>
    <row r="34" spans="1:13" ht="12.75" customHeight="1">
      <c r="A34" s="1">
        <v>25</v>
      </c>
      <c r="B34" s="7">
        <v>1.5</v>
      </c>
      <c r="C34" s="9">
        <f>C9*B34</f>
        <v>93968.148093750002</v>
      </c>
      <c r="D34" s="9">
        <f>C9*(B34+D7)</f>
        <v>100859.145620625</v>
      </c>
      <c r="E34" s="9">
        <f>C9*(B34+D7+E7)</f>
        <v>109629.506109375</v>
      </c>
      <c r="F34" s="9">
        <f>C9*(B34+D7+E7+F7)</f>
        <v>110882.414750625</v>
      </c>
      <c r="G34" s="9">
        <f>C9*(B34+D7+E7+F7+G7)</f>
        <v>118399.86659812499</v>
      </c>
      <c r="H34" s="1"/>
      <c r="I34" s="1"/>
      <c r="J34" s="1"/>
      <c r="K34" s="1"/>
      <c r="L34" s="1"/>
      <c r="M34" s="1"/>
    </row>
    <row r="35" spans="1:13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2.75" customHeight="1">
      <c r="A36" s="10"/>
      <c r="B36" s="1"/>
      <c r="D36" s="1"/>
      <c r="E36" s="1"/>
      <c r="F36" s="1"/>
      <c r="G36" s="1"/>
      <c r="H36" s="1"/>
    </row>
    <row r="37" spans="1:13" ht="12.75" customHeight="1">
      <c r="B37" s="1"/>
      <c r="C37" s="1"/>
      <c r="D37" s="1"/>
      <c r="E37" s="1"/>
      <c r="F37" s="1"/>
      <c r="G37" s="1"/>
      <c r="H37" s="1"/>
    </row>
    <row r="38" spans="1:13" ht="12.75" customHeight="1">
      <c r="B38" s="1"/>
      <c r="C38" s="1"/>
      <c r="D38" s="1"/>
      <c r="E38" s="1"/>
      <c r="F38" s="1"/>
      <c r="G38" s="1"/>
      <c r="H38" s="1"/>
    </row>
    <row r="39" spans="1:13" ht="12.75" customHeight="1">
      <c r="B39" s="1"/>
      <c r="C39" s="1"/>
      <c r="D39" s="6"/>
      <c r="E39" s="6"/>
      <c r="F39" s="6"/>
      <c r="G39" s="6"/>
      <c r="H39" s="6"/>
    </row>
    <row r="40" spans="1:13" ht="12.75" customHeight="1">
      <c r="B40" s="1"/>
      <c r="C40" s="1"/>
      <c r="D40" s="1"/>
      <c r="E40" s="1"/>
      <c r="F40" s="1"/>
      <c r="G40" s="1"/>
      <c r="H40" s="1"/>
    </row>
    <row r="41" spans="1:13" ht="12.75" customHeight="1">
      <c r="B41" s="1"/>
      <c r="C41" s="1"/>
      <c r="D41" s="1"/>
      <c r="E41" s="1"/>
      <c r="F41" s="1"/>
      <c r="G41" s="1"/>
      <c r="H41" s="1"/>
    </row>
    <row r="42" spans="1:13" ht="12.75" customHeight="1">
      <c r="B42" s="1"/>
      <c r="C42" s="7"/>
      <c r="D42" s="9"/>
      <c r="E42" s="9"/>
      <c r="F42" s="9"/>
      <c r="G42" s="9"/>
      <c r="H42" s="9"/>
    </row>
    <row r="43" spans="1:13" ht="12.75" customHeight="1">
      <c r="B43" s="1"/>
      <c r="C43" s="7"/>
      <c r="D43" s="9"/>
      <c r="E43" s="9"/>
      <c r="F43" s="9"/>
      <c r="G43" s="9"/>
      <c r="H43" s="9"/>
    </row>
    <row r="44" spans="1:13" ht="12.75" customHeight="1">
      <c r="B44" s="1"/>
      <c r="C44" s="7"/>
      <c r="D44" s="9"/>
      <c r="E44" s="9"/>
      <c r="F44" s="9"/>
      <c r="G44" s="9"/>
      <c r="H44" s="9"/>
    </row>
    <row r="45" spans="1:13" ht="12.75" customHeight="1">
      <c r="B45" s="1"/>
      <c r="C45" s="7"/>
      <c r="D45" s="9"/>
      <c r="E45" s="9"/>
      <c r="F45" s="9"/>
      <c r="G45" s="9"/>
      <c r="H45" s="9"/>
    </row>
    <row r="46" spans="1:13" ht="12.75" customHeight="1">
      <c r="B46" s="1"/>
      <c r="C46" s="7"/>
      <c r="D46" s="9"/>
      <c r="E46" s="9"/>
      <c r="F46" s="9"/>
      <c r="G46" s="9"/>
      <c r="H46" s="9"/>
    </row>
    <row r="47" spans="1:13" ht="12.75" customHeight="1">
      <c r="B47" s="1"/>
      <c r="C47" s="7"/>
      <c r="D47" s="9"/>
      <c r="E47" s="9"/>
      <c r="F47" s="9"/>
      <c r="G47" s="9"/>
      <c r="H47" s="9"/>
    </row>
    <row r="48" spans="1:13" ht="12.75" customHeight="1">
      <c r="B48" s="1"/>
      <c r="C48" s="7"/>
      <c r="D48" s="9"/>
      <c r="E48" s="9"/>
      <c r="F48" s="9"/>
      <c r="G48" s="9"/>
      <c r="H48" s="9"/>
    </row>
    <row r="49" spans="2:8" ht="12.75" customHeight="1">
      <c r="B49" s="1"/>
      <c r="C49" s="7"/>
      <c r="D49" s="9"/>
      <c r="E49" s="9"/>
      <c r="F49" s="9"/>
      <c r="G49" s="9"/>
      <c r="H49" s="9"/>
    </row>
    <row r="50" spans="2:8" ht="12.75" customHeight="1">
      <c r="B50" s="1"/>
      <c r="C50" s="7"/>
      <c r="D50" s="9"/>
      <c r="E50" s="9"/>
      <c r="F50" s="9"/>
      <c r="G50" s="9"/>
      <c r="H50" s="9"/>
    </row>
    <row r="51" spans="2:8" ht="12.75" customHeight="1">
      <c r="B51" s="1"/>
      <c r="C51" s="7"/>
      <c r="D51" s="9"/>
      <c r="E51" s="9"/>
      <c r="F51" s="9"/>
      <c r="G51" s="9"/>
      <c r="H51" s="9"/>
    </row>
    <row r="52" spans="2:8" ht="12.75" customHeight="1">
      <c r="B52" s="1"/>
      <c r="C52" s="7"/>
      <c r="D52" s="9"/>
      <c r="E52" s="9"/>
      <c r="F52" s="9"/>
      <c r="G52" s="9"/>
      <c r="H52" s="9"/>
    </row>
    <row r="53" spans="2:8" ht="12.75" customHeight="1">
      <c r="B53" s="1"/>
      <c r="C53" s="7"/>
      <c r="D53" s="9"/>
      <c r="E53" s="9"/>
      <c r="F53" s="9"/>
      <c r="G53" s="9"/>
      <c r="H53" s="9"/>
    </row>
    <row r="54" spans="2:8" ht="12.75" customHeight="1">
      <c r="B54" s="1"/>
      <c r="C54" s="7"/>
      <c r="D54" s="9"/>
      <c r="E54" s="9"/>
      <c r="F54" s="9"/>
      <c r="G54" s="9"/>
      <c r="H54" s="9"/>
    </row>
    <row r="55" spans="2:8" ht="12.75" customHeight="1">
      <c r="B55" s="1"/>
      <c r="C55" s="7"/>
      <c r="D55" s="9"/>
      <c r="E55" s="9"/>
      <c r="F55" s="9"/>
      <c r="G55" s="9"/>
      <c r="H55" s="9"/>
    </row>
    <row r="56" spans="2:8" ht="12.75" customHeight="1">
      <c r="B56" s="1"/>
      <c r="C56" s="7"/>
      <c r="D56" s="9"/>
      <c r="E56" s="9"/>
      <c r="F56" s="9"/>
      <c r="G56" s="9"/>
      <c r="H56" s="9"/>
    </row>
    <row r="57" spans="2:8" ht="12.75" customHeight="1">
      <c r="B57" s="1"/>
      <c r="C57" s="7"/>
      <c r="D57" s="9"/>
      <c r="E57" s="9"/>
      <c r="F57" s="9"/>
      <c r="G57" s="9"/>
      <c r="H57" s="9"/>
    </row>
    <row r="58" spans="2:8" ht="12.75" customHeight="1">
      <c r="B58" s="1"/>
      <c r="C58" s="7"/>
      <c r="D58" s="9"/>
      <c r="E58" s="9"/>
      <c r="F58" s="9"/>
      <c r="G58" s="9"/>
      <c r="H58" s="9"/>
    </row>
    <row r="59" spans="2:8" ht="12.75" customHeight="1">
      <c r="B59" s="1"/>
      <c r="C59" s="7"/>
      <c r="D59" s="9"/>
      <c r="E59" s="9"/>
      <c r="F59" s="9"/>
      <c r="G59" s="9"/>
      <c r="H59" s="9"/>
    </row>
    <row r="60" spans="2:8" ht="12.75" customHeight="1">
      <c r="B60" s="1"/>
      <c r="C60" s="7"/>
      <c r="D60" s="9"/>
      <c r="E60" s="9"/>
      <c r="F60" s="9"/>
      <c r="G60" s="9"/>
      <c r="H60" s="9"/>
    </row>
    <row r="61" spans="2:8" ht="12.75" customHeight="1">
      <c r="B61" s="1"/>
      <c r="C61" s="7"/>
      <c r="D61" s="9"/>
      <c r="E61" s="9"/>
      <c r="F61" s="9"/>
      <c r="G61" s="9"/>
      <c r="H61" s="9"/>
    </row>
    <row r="62" spans="2:8" ht="12.75" customHeight="1">
      <c r="B62" s="1"/>
      <c r="C62" s="7"/>
      <c r="D62" s="9"/>
      <c r="E62" s="9"/>
      <c r="F62" s="9"/>
      <c r="G62" s="9"/>
      <c r="H62" s="9"/>
    </row>
    <row r="63" spans="2:8" ht="12.75" customHeight="1">
      <c r="B63" s="1"/>
      <c r="C63" s="7"/>
      <c r="D63" s="9"/>
      <c r="E63" s="9"/>
      <c r="F63" s="9"/>
      <c r="G63" s="9"/>
      <c r="H63" s="9"/>
    </row>
    <row r="64" spans="2:8" ht="12.75" customHeight="1">
      <c r="B64" s="1"/>
      <c r="C64" s="7"/>
      <c r="D64" s="9"/>
      <c r="E64" s="9"/>
      <c r="F64" s="9"/>
      <c r="G64" s="9"/>
      <c r="H64" s="9"/>
    </row>
    <row r="65" spans="1:8" ht="12.75" customHeight="1">
      <c r="B65" s="1"/>
      <c r="C65" s="7"/>
      <c r="D65" s="9"/>
      <c r="E65" s="9"/>
      <c r="F65" s="9"/>
      <c r="G65" s="9"/>
      <c r="H65" s="9"/>
    </row>
    <row r="66" spans="1:8" ht="12.75" customHeight="1">
      <c r="B66" s="1"/>
      <c r="C66" s="7"/>
      <c r="D66" s="9"/>
      <c r="E66" s="9"/>
      <c r="F66" s="9"/>
      <c r="G66" s="9"/>
      <c r="H66" s="9"/>
    </row>
    <row r="67" spans="1:8" ht="12.75" customHeight="1">
      <c r="B67" s="6"/>
      <c r="C67" s="7"/>
      <c r="D67" s="9"/>
      <c r="E67" s="9"/>
      <c r="F67" s="9"/>
      <c r="G67" s="9"/>
      <c r="H67" s="9"/>
    </row>
    <row r="68" spans="1:8" ht="12.75" customHeight="1">
      <c r="B68" s="1"/>
      <c r="C68" s="1"/>
      <c r="D68" s="1"/>
      <c r="E68" s="1"/>
      <c r="F68" s="1"/>
      <c r="G68" s="1"/>
      <c r="H68" s="1"/>
    </row>
    <row r="69" spans="1:8" ht="12.75" customHeight="1"/>
    <row r="70" spans="1:8" ht="12.75" customHeight="1"/>
    <row r="71" spans="1:8" ht="12.75" customHeight="1"/>
    <row r="72" spans="1:8" ht="12.75" customHeight="1"/>
    <row r="73" spans="1:8" ht="12.75" customHeight="1"/>
    <row r="74" spans="1:8" ht="12.75" customHeight="1"/>
    <row r="75" spans="1:8" ht="12.75" customHeight="1"/>
    <row r="76" spans="1:8" ht="12.75" customHeight="1"/>
    <row r="77" spans="1:8" ht="12.75" customHeight="1"/>
    <row r="78" spans="1:8" ht="12.75" customHeight="1"/>
    <row r="79" spans="1:8" ht="12.75" customHeight="1">
      <c r="A79" s="11"/>
      <c r="B79" s="12"/>
      <c r="C79" s="12"/>
      <c r="D79" s="12"/>
      <c r="E79" s="12"/>
      <c r="F79" s="12"/>
    </row>
    <row r="80" spans="1:8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</sheetData>
  <pageMargins left="0.5" right="0.53" top="0.5" bottom="0.5" header="0" footer="0"/>
  <pageSetup scale="125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29"/>
  <sheetViews>
    <sheetView workbookViewId="0"/>
  </sheetViews>
  <sheetFormatPr defaultColWidth="12.5703125" defaultRowHeight="15" customHeight="1"/>
  <cols>
    <col min="1" max="3" width="7.7109375" customWidth="1"/>
    <col min="4" max="4" width="8.140625" customWidth="1"/>
    <col min="5" max="26" width="7.7109375" customWidth="1"/>
  </cols>
  <sheetData>
    <row r="1" spans="1:14" ht="12.75" customHeight="1">
      <c r="A1" s="1"/>
      <c r="B1" s="1"/>
      <c r="C1" s="2" t="s">
        <v>0</v>
      </c>
      <c r="D1" s="1"/>
      <c r="E1" s="1"/>
      <c r="F1" s="1"/>
      <c r="H1" s="1"/>
      <c r="I1" s="1"/>
      <c r="J1" s="1"/>
      <c r="K1" s="1"/>
      <c r="L1" s="1"/>
      <c r="M1" s="1"/>
    </row>
    <row r="2" spans="1:14" ht="12.75" customHeight="1">
      <c r="A2" s="1"/>
      <c r="B2" s="1"/>
      <c r="C2" s="1" t="s">
        <v>1</v>
      </c>
      <c r="D2" s="1"/>
      <c r="E2" s="1"/>
      <c r="F2" s="1"/>
      <c r="H2" s="1"/>
      <c r="I2" s="1"/>
      <c r="J2" s="1"/>
      <c r="K2" s="1"/>
      <c r="L2" s="1"/>
      <c r="M2" s="1"/>
    </row>
    <row r="3" spans="1:14" ht="12.75" customHeight="1">
      <c r="A3" s="1"/>
      <c r="B3" s="1"/>
      <c r="C3" s="1"/>
      <c r="D3" s="3" t="s">
        <v>2</v>
      </c>
      <c r="E3" s="1"/>
      <c r="F3" s="1"/>
      <c r="H3" s="1"/>
      <c r="I3" s="1"/>
      <c r="J3" s="1"/>
      <c r="K3" s="1"/>
      <c r="L3" s="1"/>
      <c r="M3" s="1"/>
    </row>
    <row r="4" spans="1:14" ht="12.75" customHeight="1">
      <c r="A4" s="1"/>
      <c r="B4" s="1"/>
      <c r="C4" s="1"/>
      <c r="D4" s="4" t="s">
        <v>11</v>
      </c>
      <c r="E4" s="1"/>
      <c r="F4" s="5" t="s">
        <v>12</v>
      </c>
      <c r="G4" s="1"/>
      <c r="H4" s="1"/>
      <c r="I4" s="1"/>
      <c r="J4" s="1"/>
      <c r="K4" s="1"/>
      <c r="L4" s="1"/>
      <c r="M4" s="1"/>
    </row>
    <row r="5" spans="1:14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ht="12.75" customHeight="1">
      <c r="A6" s="1"/>
      <c r="B6" s="1"/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1"/>
      <c r="I6" s="1"/>
      <c r="J6" s="1"/>
      <c r="K6" s="1"/>
      <c r="L6" s="1"/>
      <c r="M6" s="1"/>
    </row>
    <row r="7" spans="1:14" ht="12.75" customHeight="1">
      <c r="A7" s="1" t="s">
        <v>8</v>
      </c>
      <c r="B7" s="1" t="s">
        <v>9</v>
      </c>
      <c r="C7" s="1"/>
      <c r="D7" s="1">
        <v>0.11</v>
      </c>
      <c r="E7" s="1">
        <v>0.14000000000000001</v>
      </c>
      <c r="F7" s="1">
        <v>0.02</v>
      </c>
      <c r="G7" s="1">
        <v>0.12</v>
      </c>
      <c r="H7" s="1"/>
      <c r="I7" s="1"/>
      <c r="J7" s="1"/>
      <c r="K7" s="1"/>
      <c r="L7" s="1"/>
      <c r="M7" s="1"/>
    </row>
    <row r="8" spans="1:14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ht="12.75" customHeight="1">
      <c r="A9" s="1">
        <v>0</v>
      </c>
      <c r="B9" s="7">
        <v>1</v>
      </c>
      <c r="C9" s="8">
        <f>'Certified 22-23'!C9/200*261*1.2</f>
        <v>65369.146499999995</v>
      </c>
      <c r="D9" s="9">
        <f>C9*(B9+D7)</f>
        <v>72559.752615000005</v>
      </c>
      <c r="E9" s="9">
        <f>C9*(B9+D7+E7)</f>
        <v>81711.433124999996</v>
      </c>
      <c r="F9" s="9">
        <f>C9*(B9+D7+E7+F7)</f>
        <v>83018.816054999988</v>
      </c>
      <c r="G9" s="9">
        <f>C9*(B9+D7+E7+F7+G7)</f>
        <v>90863.113635000002</v>
      </c>
      <c r="H9" s="1"/>
      <c r="I9" s="1"/>
      <c r="J9" s="1"/>
      <c r="K9" s="1"/>
      <c r="L9" s="1"/>
      <c r="M9" s="1"/>
    </row>
    <row r="10" spans="1:14" ht="12.75" customHeight="1">
      <c r="A10" s="1">
        <v>1</v>
      </c>
      <c r="B10" s="7">
        <v>1.02</v>
      </c>
      <c r="C10" s="9">
        <f>C9*(B10)</f>
        <v>66676.529429999995</v>
      </c>
      <c r="D10" s="9">
        <f>C9*(B10+D7)</f>
        <v>73867.135544999997</v>
      </c>
      <c r="E10" s="9">
        <f>C9*(B10+D7+E7)</f>
        <v>83018.816054999988</v>
      </c>
      <c r="F10" s="9">
        <f>C9*(B10+D7+E7+F7)</f>
        <v>84326.198984999995</v>
      </c>
      <c r="G10" s="9">
        <f>C9*(B10+D7+E7+F7+G7)</f>
        <v>92170.496565000009</v>
      </c>
      <c r="H10" s="1"/>
      <c r="I10" s="1"/>
      <c r="J10" s="1"/>
      <c r="K10" s="1"/>
      <c r="L10" s="1"/>
      <c r="M10" s="1"/>
    </row>
    <row r="11" spans="1:14" ht="12.75" customHeight="1">
      <c r="A11" s="1">
        <v>2</v>
      </c>
      <c r="B11" s="7">
        <v>1.04</v>
      </c>
      <c r="C11" s="9">
        <f>C9*B11</f>
        <v>67983.912360000002</v>
      </c>
      <c r="D11" s="9">
        <f>C9*(B11+D7)</f>
        <v>75174.518475000004</v>
      </c>
      <c r="E11" s="9">
        <f>C9*(B11+D7+E7)</f>
        <v>84326.198984999995</v>
      </c>
      <c r="F11" s="9">
        <f>C9*(B11+D7+E7+F7)</f>
        <v>85633.581915000002</v>
      </c>
      <c r="G11" s="9">
        <f>C9*(B11+D7+E7+F7+G7)</f>
        <v>93477.879495000001</v>
      </c>
      <c r="H11" s="1"/>
      <c r="I11" s="1"/>
      <c r="J11" s="1"/>
      <c r="K11" s="1"/>
      <c r="L11" s="1"/>
      <c r="M11" s="1"/>
    </row>
    <row r="12" spans="1:14" ht="12.75" customHeight="1">
      <c r="A12" s="1">
        <v>3</v>
      </c>
      <c r="B12" s="7">
        <v>1.06</v>
      </c>
      <c r="C12" s="9">
        <f>C9*B12</f>
        <v>69291.295289999995</v>
      </c>
      <c r="D12" s="9">
        <f>C9*(B12+D7)</f>
        <v>76481.901405000011</v>
      </c>
      <c r="E12" s="9">
        <f>C9*(B12+D7+E7)</f>
        <v>85633.581915000002</v>
      </c>
      <c r="F12" s="9">
        <f>C9*(B12+D7+E7+F7)</f>
        <v>86940.964844999995</v>
      </c>
      <c r="G12" s="9">
        <f>C9*(B12+D7+E7+F7+G7)</f>
        <v>94785.262425000008</v>
      </c>
      <c r="H12" s="1"/>
      <c r="I12" s="1"/>
      <c r="J12" s="1"/>
      <c r="K12" s="1"/>
      <c r="L12" s="1"/>
      <c r="M12" s="1"/>
    </row>
    <row r="13" spans="1:14" ht="12.75" customHeight="1">
      <c r="A13" s="1">
        <v>4</v>
      </c>
      <c r="B13" s="7">
        <v>1.08</v>
      </c>
      <c r="C13" s="9">
        <f>C9*B13</f>
        <v>70598.678220000002</v>
      </c>
      <c r="D13" s="9">
        <f>C9*(B13+D7)</f>
        <v>77789.284335000004</v>
      </c>
      <c r="E13" s="9">
        <f>C9*(B13+D7+E7)</f>
        <v>86940.964844999995</v>
      </c>
      <c r="F13" s="9">
        <f>C9*(B13+D7+E7+F7)</f>
        <v>88248.347775000002</v>
      </c>
      <c r="G13" s="9">
        <f>C9*(B13+D7+E7+F7+G7)</f>
        <v>96092.645355000001</v>
      </c>
      <c r="H13" s="1"/>
      <c r="I13" s="1"/>
      <c r="J13" s="1"/>
      <c r="K13" s="1"/>
      <c r="L13" s="1"/>
      <c r="M13" s="1"/>
    </row>
    <row r="14" spans="1:14" ht="12.75" customHeight="1">
      <c r="A14" s="1">
        <v>5</v>
      </c>
      <c r="B14" s="7">
        <v>1.1000000000000001</v>
      </c>
      <c r="C14" s="9">
        <f>C9*B14</f>
        <v>71906.061149999994</v>
      </c>
      <c r="D14" s="9">
        <f>C9*(B14+D7)</f>
        <v>79096.667265000011</v>
      </c>
      <c r="E14" s="9">
        <f>C9*(B14+D7+E7)</f>
        <v>88248.347775000002</v>
      </c>
      <c r="F14" s="9">
        <f>C9*(B14+D7+E7+F7)</f>
        <v>89555.730704999994</v>
      </c>
      <c r="G14" s="9">
        <f>C9*(B14+D7+E7+F7+G7)</f>
        <v>97400.028285000008</v>
      </c>
      <c r="H14" s="1"/>
      <c r="I14" s="1"/>
      <c r="J14" s="1"/>
      <c r="K14" s="1"/>
      <c r="L14" s="1"/>
      <c r="M14" s="1"/>
    </row>
    <row r="15" spans="1:14" ht="12.75" customHeight="1">
      <c r="A15" s="1">
        <v>6</v>
      </c>
      <c r="B15" s="7">
        <v>1.1200000000000001</v>
      </c>
      <c r="C15" s="9">
        <f>C9*B15</f>
        <v>73213.444080000001</v>
      </c>
      <c r="D15" s="9">
        <f>C9*(B15+D7)</f>
        <v>80404.050195000003</v>
      </c>
      <c r="E15" s="9">
        <f>C9*(B15+D7+E7)</f>
        <v>89555.730704999994</v>
      </c>
      <c r="F15" s="9">
        <f>C9*(B15+D7+E7+F7)</f>
        <v>90863.113635000002</v>
      </c>
      <c r="G15" s="9">
        <f>C9*(B15+D7+E7+F7+G7)</f>
        <v>98707.411215000015</v>
      </c>
      <c r="H15" s="1"/>
      <c r="I15" s="1"/>
      <c r="J15" s="1"/>
      <c r="K15" s="1"/>
      <c r="L15" s="1"/>
      <c r="M15" s="1"/>
    </row>
    <row r="16" spans="1:14" ht="12.75" customHeight="1">
      <c r="A16" s="1">
        <v>7</v>
      </c>
      <c r="B16" s="7">
        <v>1.1399999999999999</v>
      </c>
      <c r="C16" s="9">
        <f>C9*B16</f>
        <v>74520.827009999994</v>
      </c>
      <c r="D16" s="9">
        <f>C9*(B16+D7)</f>
        <v>81711.433124999996</v>
      </c>
      <c r="E16" s="9">
        <f>C9*(B16+D7+E7)</f>
        <v>90863.113635000002</v>
      </c>
      <c r="F16" s="9">
        <f>C9*(B16+D7+E7+F7)</f>
        <v>92170.496565000009</v>
      </c>
      <c r="G16" s="9">
        <f>C9*(B16+D7+E7+F7+G7)</f>
        <v>100014.79414500001</v>
      </c>
      <c r="H16" s="1"/>
      <c r="I16" s="1"/>
      <c r="J16" s="1"/>
      <c r="K16" s="1"/>
      <c r="L16" s="1"/>
      <c r="M16" s="1"/>
      <c r="N16" t="s">
        <v>10</v>
      </c>
    </row>
    <row r="17" spans="1:13" ht="12.75" customHeight="1">
      <c r="A17" s="1">
        <v>8</v>
      </c>
      <c r="B17" s="7">
        <v>1.1599999999999999</v>
      </c>
      <c r="C17" s="9">
        <f>C9*B17</f>
        <v>75828.209939999986</v>
      </c>
      <c r="D17" s="9">
        <f>C9*(B17+D7)</f>
        <v>83018.816054999988</v>
      </c>
      <c r="E17" s="9">
        <f>C9*(B17+D7+E7)</f>
        <v>92170.496565000009</v>
      </c>
      <c r="F17" s="9">
        <f>C9*(B17+D7+E7+F7)</f>
        <v>93477.879495000001</v>
      </c>
      <c r="G17" s="9">
        <f>C9*(B17+D7+E7+F7+G7)</f>
        <v>101322.17707500001</v>
      </c>
      <c r="H17" s="1"/>
      <c r="I17" s="1"/>
      <c r="J17" s="1"/>
      <c r="K17" s="1"/>
      <c r="L17" s="1"/>
      <c r="M17" s="1"/>
    </row>
    <row r="18" spans="1:13" ht="12.75" customHeight="1">
      <c r="A18" s="1">
        <v>9</v>
      </c>
      <c r="B18" s="7">
        <v>1.18</v>
      </c>
      <c r="C18" s="9">
        <f>C9*B18</f>
        <v>77135.592869999993</v>
      </c>
      <c r="D18" s="9">
        <f>C9*(B18+D7)</f>
        <v>84326.198984999995</v>
      </c>
      <c r="E18" s="9">
        <f>C9*(B18+D7+E7)</f>
        <v>93477.879495000001</v>
      </c>
      <c r="F18" s="9">
        <f>C9*(B18+D7+E7+F7)</f>
        <v>94785.262425000008</v>
      </c>
      <c r="G18" s="9">
        <f>C9*(B18+D7+E7+F7+G7)</f>
        <v>102629.56000500001</v>
      </c>
      <c r="H18" s="1"/>
      <c r="I18" s="1"/>
      <c r="J18" s="1"/>
      <c r="K18" s="1"/>
      <c r="L18" s="1"/>
      <c r="M18" s="1"/>
    </row>
    <row r="19" spans="1:13" ht="12.75" customHeight="1">
      <c r="A19" s="1">
        <v>10</v>
      </c>
      <c r="B19" s="7">
        <v>1.2</v>
      </c>
      <c r="C19" s="9">
        <f>C9*B19</f>
        <v>78442.975799999986</v>
      </c>
      <c r="D19" s="9">
        <f>C9*(B19+D7)</f>
        <v>85633.581915000002</v>
      </c>
      <c r="E19" s="9">
        <f>C9*(B19+D7+E7)</f>
        <v>94785.262425000008</v>
      </c>
      <c r="F19" s="9">
        <f>C9*(B19+D7+E7+F7)</f>
        <v>96092.645355000001</v>
      </c>
      <c r="G19" s="9">
        <f>C9*(B19+D7+E7+F7+G7)</f>
        <v>103936.94293500001</v>
      </c>
      <c r="H19" s="1"/>
      <c r="I19" s="1"/>
      <c r="J19" s="1"/>
      <c r="K19" s="1"/>
      <c r="L19" s="1"/>
      <c r="M19" s="1"/>
    </row>
    <row r="20" spans="1:13" ht="12.75" customHeight="1">
      <c r="A20" s="1">
        <v>11</v>
      </c>
      <c r="B20" s="7">
        <v>1.22</v>
      </c>
      <c r="C20" s="9">
        <f>C9*B20</f>
        <v>79750.358729999993</v>
      </c>
      <c r="D20" s="9">
        <f>C9*(B20+D7)</f>
        <v>86940.964844999995</v>
      </c>
      <c r="E20" s="9">
        <f>C9*(B20+D7+E7)</f>
        <v>96092.645355000001</v>
      </c>
      <c r="F20" s="9">
        <f>C9*(B20+D7+E7+F7)</f>
        <v>97400.028285000008</v>
      </c>
      <c r="G20" s="9">
        <f>C9*(B20+D7+E7+F7+G7)</f>
        <v>105244.32586500001</v>
      </c>
      <c r="H20" s="1"/>
      <c r="I20" s="1"/>
      <c r="J20" s="1"/>
      <c r="K20" s="1"/>
      <c r="L20" s="1"/>
      <c r="M20" s="1"/>
    </row>
    <row r="21" spans="1:13" ht="12.75" customHeight="1">
      <c r="A21" s="1">
        <v>12</v>
      </c>
      <c r="B21" s="7">
        <v>1.24</v>
      </c>
      <c r="C21" s="9">
        <f>C9*B21</f>
        <v>81057.74166</v>
      </c>
      <c r="D21" s="9">
        <f>C9*(B21+D7)</f>
        <v>88248.347775000002</v>
      </c>
      <c r="E21" s="9">
        <f>C9*(B21+D7+E7)</f>
        <v>97400.028285000008</v>
      </c>
      <c r="F21" s="9">
        <f>C9*(B21+D7+E7+F7)</f>
        <v>98707.411215000015</v>
      </c>
      <c r="G21" s="9">
        <f>C9*(B21+D7+E7+F7+G7)</f>
        <v>106551.70879500001</v>
      </c>
      <c r="H21" s="1"/>
      <c r="I21" s="1"/>
      <c r="J21" s="1"/>
      <c r="K21" s="1"/>
      <c r="L21" s="1"/>
      <c r="M21" s="1"/>
    </row>
    <row r="22" spans="1:13" ht="12.75" customHeight="1">
      <c r="A22" s="1">
        <v>13</v>
      </c>
      <c r="B22" s="7">
        <v>1.26</v>
      </c>
      <c r="C22" s="9">
        <f>C9*B22</f>
        <v>82365.124589999992</v>
      </c>
      <c r="D22" s="9">
        <f>C9*(B22+D7)</f>
        <v>89555.730704999994</v>
      </c>
      <c r="E22" s="9">
        <f>C9*(B22+D7+E7)</f>
        <v>98707.411215000015</v>
      </c>
      <c r="F22" s="9">
        <f>C9*(B22+D7+E7+F7)</f>
        <v>100014.79414500001</v>
      </c>
      <c r="G22" s="9">
        <f>C9*(B22+D7+E7+F7+G7)</f>
        <v>107859.09172500002</v>
      </c>
      <c r="H22" s="1"/>
      <c r="I22" s="1"/>
      <c r="J22" s="1"/>
      <c r="K22" s="1"/>
      <c r="L22" s="1"/>
      <c r="M22" s="1"/>
    </row>
    <row r="23" spans="1:13" ht="12.75" customHeight="1">
      <c r="A23" s="1">
        <v>14</v>
      </c>
      <c r="B23" s="7">
        <v>1.28</v>
      </c>
      <c r="C23" s="9">
        <f>C9*B23</f>
        <v>83672.507519999999</v>
      </c>
      <c r="D23" s="9">
        <f>C9*(B23+D7)</f>
        <v>90863.113635000002</v>
      </c>
      <c r="E23" s="9">
        <f>C9*(B23+D7+E7)</f>
        <v>100014.79414500001</v>
      </c>
      <c r="F23" s="9">
        <f>C9*(B23+D7+E7+F7)</f>
        <v>101322.17707500001</v>
      </c>
      <c r="G23" s="9">
        <f>C9*(B23+D7+E7+F7+G7)</f>
        <v>109166.47465500001</v>
      </c>
      <c r="H23" s="1"/>
      <c r="I23" s="1"/>
      <c r="J23" s="1"/>
      <c r="K23" s="1"/>
      <c r="L23" s="1"/>
      <c r="M23" s="1"/>
    </row>
    <row r="24" spans="1:13" ht="12.75" customHeight="1">
      <c r="A24" s="1">
        <v>15</v>
      </c>
      <c r="B24" s="7">
        <v>1.3</v>
      </c>
      <c r="C24" s="9">
        <f>C9*B24</f>
        <v>84979.890449999992</v>
      </c>
      <c r="D24" s="9">
        <f>C9*(B24+D7)</f>
        <v>92170.496565000009</v>
      </c>
      <c r="E24" s="9">
        <f>C9*(B24+D7+E7)</f>
        <v>101322.17707500001</v>
      </c>
      <c r="F24" s="9">
        <f>C9*(B24+D7+E7+F7)</f>
        <v>102629.56000500001</v>
      </c>
      <c r="G24" s="9">
        <f>C9*(B24+D7+E7+F7+G7)</f>
        <v>110473.85758500002</v>
      </c>
      <c r="H24" s="1"/>
      <c r="I24" s="1"/>
      <c r="J24" s="1"/>
      <c r="K24" s="1"/>
      <c r="L24" s="1"/>
      <c r="M24" s="1"/>
    </row>
    <row r="25" spans="1:13" ht="12.75" customHeight="1">
      <c r="A25" s="1">
        <v>16</v>
      </c>
      <c r="B25" s="7">
        <v>1.32</v>
      </c>
      <c r="C25" s="9">
        <f>C9*B25</f>
        <v>86287.273379999999</v>
      </c>
      <c r="D25" s="9">
        <f>C9*(B25+D7)</f>
        <v>93477.879495000001</v>
      </c>
      <c r="E25" s="9">
        <f>C9*(B25+D7+E7)</f>
        <v>102629.56000500001</v>
      </c>
      <c r="F25" s="9">
        <f>C9*(B25+D7+E7+F7)</f>
        <v>103936.94293500001</v>
      </c>
      <c r="G25" s="9">
        <f>C9*(B25+D7+E7+F7+G7)</f>
        <v>111781.24051500001</v>
      </c>
      <c r="H25" s="1"/>
      <c r="I25" s="1"/>
      <c r="J25" s="1"/>
      <c r="K25" s="1"/>
      <c r="L25" s="1"/>
      <c r="M25" s="1"/>
    </row>
    <row r="26" spans="1:13" ht="12.75" customHeight="1">
      <c r="A26" s="1">
        <v>17</v>
      </c>
      <c r="B26" s="7">
        <v>1.34</v>
      </c>
      <c r="C26" s="9">
        <f>C9*B26</f>
        <v>87594.656310000006</v>
      </c>
      <c r="D26" s="9">
        <f>C9*(B26+D7)</f>
        <v>94785.262425000008</v>
      </c>
      <c r="E26" s="9">
        <f>C9*(B26+D7+E7)</f>
        <v>103936.94293500001</v>
      </c>
      <c r="F26" s="9">
        <f>C9*(B26+D7+E7+F7)</f>
        <v>105244.32586500001</v>
      </c>
      <c r="G26" s="9">
        <f>C9*(B26+D7+E7+F7+G7)</f>
        <v>113088.62344500002</v>
      </c>
      <c r="H26" s="1"/>
      <c r="I26" s="1"/>
      <c r="J26" s="1"/>
      <c r="K26" s="1"/>
      <c r="L26" s="1"/>
      <c r="M26" s="1"/>
    </row>
    <row r="27" spans="1:13" ht="12.75" customHeight="1">
      <c r="A27" s="1">
        <v>18</v>
      </c>
      <c r="B27" s="7">
        <v>1.36</v>
      </c>
      <c r="C27" s="9">
        <f>C9*B27</f>
        <v>88902.039239999998</v>
      </c>
      <c r="D27" s="9">
        <f>C9*(B27+D7)</f>
        <v>96092.645355000001</v>
      </c>
      <c r="E27" s="9">
        <f>C9*(B27+D7+E7)</f>
        <v>105244.32586500001</v>
      </c>
      <c r="F27" s="9">
        <f>C9*(B27+D7+E7+F7)</f>
        <v>106551.70879500001</v>
      </c>
      <c r="G27" s="9">
        <f>C9*(B27+D7+E7+F7+G7)</f>
        <v>114396.00637500003</v>
      </c>
      <c r="H27" s="1"/>
      <c r="I27" s="1"/>
      <c r="J27" s="1"/>
      <c r="K27" s="1"/>
      <c r="L27" s="1"/>
      <c r="M27" s="1"/>
    </row>
    <row r="28" spans="1:13" ht="12.75" customHeight="1">
      <c r="A28" s="1">
        <v>19</v>
      </c>
      <c r="B28" s="7">
        <v>1.38</v>
      </c>
      <c r="C28" s="9">
        <f>C9*B28</f>
        <v>90209.422169999991</v>
      </c>
      <c r="D28" s="9">
        <f>C9*(B28+D7)</f>
        <v>97400.028284999993</v>
      </c>
      <c r="E28" s="9">
        <f>C9*(B28+D7+E7)</f>
        <v>106551.70879499998</v>
      </c>
      <c r="F28" s="9">
        <f>C9*(B28+D7+E7+F7)</f>
        <v>107859.09172499999</v>
      </c>
      <c r="G28" s="9">
        <f>C9*(B28+D7+E7+F7+G7)</f>
        <v>115703.38930499999</v>
      </c>
      <c r="H28" s="1"/>
      <c r="I28" s="1"/>
      <c r="J28" s="1"/>
      <c r="K28" s="1"/>
      <c r="L28" s="1"/>
      <c r="M28" s="1"/>
    </row>
    <row r="29" spans="1:13" ht="12.75" customHeight="1">
      <c r="A29" s="1">
        <v>20</v>
      </c>
      <c r="B29" s="7">
        <v>1.4</v>
      </c>
      <c r="C29" s="9">
        <f>C9*B29</f>
        <v>91516.805099999983</v>
      </c>
      <c r="D29" s="9">
        <f>C9*(B29+D7)</f>
        <v>98707.411215</v>
      </c>
      <c r="E29" s="9">
        <f>C9*(B29+D7+E7)</f>
        <v>107859.09172499999</v>
      </c>
      <c r="F29" s="9">
        <f>C9*(B29+D7+E7+F7)</f>
        <v>109166.47465499998</v>
      </c>
      <c r="G29" s="9">
        <f>C9*(B29+D7+E7+F7+G7)</f>
        <v>117010.772235</v>
      </c>
      <c r="H29" s="1"/>
      <c r="I29" s="1"/>
      <c r="J29" s="1"/>
      <c r="K29" s="1"/>
      <c r="L29" s="1"/>
      <c r="M29" s="1"/>
    </row>
    <row r="30" spans="1:13" ht="12.75" customHeight="1">
      <c r="A30" s="1">
        <v>21</v>
      </c>
      <c r="B30" s="7">
        <v>1.42</v>
      </c>
      <c r="C30" s="9">
        <f>C9*B30</f>
        <v>92824.18802999999</v>
      </c>
      <c r="D30" s="9">
        <f>C9*(B30+D7)</f>
        <v>100014.79414499999</v>
      </c>
      <c r="E30" s="9">
        <f>C9*(B30+D7+E7)</f>
        <v>109166.47465499998</v>
      </c>
      <c r="F30" s="9">
        <f>C9*(B30+D7+E7+F7)</f>
        <v>110473.85758499999</v>
      </c>
      <c r="G30" s="9">
        <f>C9*(B30+D7+E7+F7+G7)</f>
        <v>118318.15516499999</v>
      </c>
      <c r="H30" s="1"/>
      <c r="I30" s="1"/>
      <c r="J30" s="1"/>
      <c r="K30" s="1"/>
      <c r="L30" s="1"/>
      <c r="M30" s="1"/>
    </row>
    <row r="31" spans="1:13" ht="12.75" customHeight="1">
      <c r="A31" s="1">
        <v>22</v>
      </c>
      <c r="B31" s="7">
        <v>1.44</v>
      </c>
      <c r="C31" s="9">
        <f>C9*B31</f>
        <v>94131.570959999983</v>
      </c>
      <c r="D31" s="9">
        <f>C9*(B31+D7)</f>
        <v>101322.177075</v>
      </c>
      <c r="E31" s="9">
        <f>C9*(B31+D7+E7)</f>
        <v>110473.85758499999</v>
      </c>
      <c r="F31" s="9">
        <f>C9*(B31+D7+E7+F7)</f>
        <v>111781.24051499998</v>
      </c>
      <c r="G31" s="9">
        <f>C9*(B31+D7+E7+F7+G7)</f>
        <v>119625.538095</v>
      </c>
      <c r="H31" s="1"/>
      <c r="I31" s="1"/>
      <c r="J31" s="1"/>
      <c r="K31" s="1"/>
      <c r="L31" s="1"/>
      <c r="M31" s="1"/>
    </row>
    <row r="32" spans="1:13" ht="12.75" customHeight="1">
      <c r="A32" s="1">
        <v>23</v>
      </c>
      <c r="B32" s="7">
        <v>1.46</v>
      </c>
      <c r="C32" s="9">
        <f>C9*B32</f>
        <v>95438.95388999999</v>
      </c>
      <c r="D32" s="9">
        <f>C9*(B32+D7)</f>
        <v>102629.56000499999</v>
      </c>
      <c r="E32" s="9">
        <f>C9*(B32+D7+E7)</f>
        <v>111781.24051499998</v>
      </c>
      <c r="F32" s="9">
        <f>C9*(B32+D7+E7+F7)</f>
        <v>113088.62344499999</v>
      </c>
      <c r="G32" s="9">
        <f>C9*(B32+D7+E7+F7+G7)</f>
        <v>120932.921025</v>
      </c>
      <c r="H32" s="1"/>
      <c r="I32" s="1"/>
      <c r="J32" s="1"/>
      <c r="K32" s="1"/>
      <c r="L32" s="1"/>
      <c r="M32" s="1"/>
    </row>
    <row r="33" spans="1:13" ht="12.75" customHeight="1">
      <c r="A33" s="1">
        <v>24</v>
      </c>
      <c r="B33" s="7">
        <v>1.48</v>
      </c>
      <c r="C33" s="9">
        <f>C9*B33</f>
        <v>96746.336819999997</v>
      </c>
      <c r="D33" s="9">
        <f>C9*(B33+D7)</f>
        <v>103936.942935</v>
      </c>
      <c r="E33" s="9">
        <f>C9*(B33+D7+E7)</f>
        <v>113088.62344499999</v>
      </c>
      <c r="F33" s="9">
        <f>C9*(B33+D7+E7+F7)</f>
        <v>114396.006375</v>
      </c>
      <c r="G33" s="9">
        <f>C9*(B33+D7+E7+F7+G7)</f>
        <v>122240.303955</v>
      </c>
      <c r="H33" s="1"/>
      <c r="I33" s="1"/>
      <c r="J33" s="1"/>
      <c r="K33" s="1"/>
      <c r="L33" s="1"/>
      <c r="M33" s="1"/>
    </row>
    <row r="34" spans="1:13" ht="12.75" customHeight="1">
      <c r="A34" s="1">
        <v>25</v>
      </c>
      <c r="B34" s="7">
        <v>1.5</v>
      </c>
      <c r="C34" s="9">
        <f>C9*B34</f>
        <v>98053.719749999989</v>
      </c>
      <c r="D34" s="9">
        <f>C9*(B34+D7)</f>
        <v>105244.32586499999</v>
      </c>
      <c r="E34" s="9">
        <f>C9*(B34+D7+E7)</f>
        <v>114396.006375</v>
      </c>
      <c r="F34" s="9">
        <f>C9*(B34+D7+E7+F7)</f>
        <v>115703.38930499999</v>
      </c>
      <c r="G34" s="9">
        <f>C9*(B34+D7+E7+F7+G7)</f>
        <v>123547.686885</v>
      </c>
      <c r="H34" s="1"/>
      <c r="I34" s="1"/>
      <c r="J34" s="1"/>
      <c r="K34" s="1"/>
      <c r="L34" s="1"/>
      <c r="M34" s="1"/>
    </row>
    <row r="35" spans="1:13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2.75" customHeight="1">
      <c r="A36" s="10"/>
      <c r="B36" s="1"/>
      <c r="D36" s="1"/>
      <c r="E36" s="1"/>
      <c r="F36" s="1"/>
      <c r="G36" s="1"/>
      <c r="H36" s="1"/>
    </row>
    <row r="37" spans="1:13" ht="12.75" customHeight="1">
      <c r="B37" s="1"/>
      <c r="C37" s="1"/>
      <c r="D37" s="1"/>
      <c r="E37" s="1"/>
      <c r="F37" s="1"/>
      <c r="G37" s="1"/>
      <c r="H37" s="1"/>
    </row>
    <row r="38" spans="1:13" ht="12.75" customHeight="1">
      <c r="B38" s="1"/>
      <c r="C38" s="1"/>
      <c r="D38" s="1"/>
      <c r="E38" s="1"/>
      <c r="F38" s="1"/>
      <c r="G38" s="1"/>
      <c r="H38" s="1"/>
    </row>
    <row r="39" spans="1:13" ht="12.75" customHeight="1">
      <c r="B39" s="1"/>
      <c r="C39" s="1"/>
      <c r="D39" s="6"/>
      <c r="E39" s="6"/>
      <c r="F39" s="6"/>
      <c r="G39" s="6"/>
      <c r="H39" s="6"/>
    </row>
    <row r="40" spans="1:13" ht="12.75" customHeight="1">
      <c r="B40" s="1"/>
      <c r="C40" s="1"/>
      <c r="D40" s="1"/>
      <c r="E40" s="1"/>
      <c r="F40" s="1"/>
      <c r="G40" s="1"/>
      <c r="H40" s="1"/>
    </row>
    <row r="41" spans="1:13" ht="12.75" customHeight="1">
      <c r="B41" s="1"/>
      <c r="C41" s="1"/>
      <c r="D41" s="1"/>
      <c r="E41" s="1"/>
      <c r="F41" s="1"/>
      <c r="G41" s="1"/>
      <c r="H41" s="1"/>
    </row>
    <row r="42" spans="1:13" ht="12.75" customHeight="1">
      <c r="B42" s="1"/>
      <c r="C42" s="7"/>
      <c r="D42" s="9"/>
      <c r="E42" s="9"/>
      <c r="F42" s="9"/>
      <c r="G42" s="9"/>
      <c r="H42" s="9"/>
    </row>
    <row r="43" spans="1:13" ht="12.75" customHeight="1">
      <c r="B43" s="1"/>
      <c r="C43" s="7"/>
      <c r="D43" s="9"/>
      <c r="E43" s="9"/>
      <c r="F43" s="9"/>
      <c r="G43" s="9"/>
      <c r="H43" s="9"/>
    </row>
    <row r="44" spans="1:13" ht="12.75" customHeight="1">
      <c r="B44" s="1"/>
      <c r="C44" s="7"/>
      <c r="D44" s="9"/>
      <c r="E44" s="9"/>
      <c r="F44" s="9"/>
      <c r="G44" s="9"/>
      <c r="H44" s="9"/>
    </row>
    <row r="45" spans="1:13" ht="12.75" customHeight="1">
      <c r="B45" s="1"/>
      <c r="C45" s="7"/>
      <c r="D45" s="9"/>
      <c r="E45" s="9"/>
      <c r="F45" s="9"/>
      <c r="G45" s="9"/>
      <c r="H45" s="9"/>
    </row>
    <row r="46" spans="1:13" ht="12.75" customHeight="1">
      <c r="B46" s="1"/>
      <c r="C46" s="7"/>
      <c r="D46" s="9"/>
      <c r="E46" s="9"/>
      <c r="F46" s="9"/>
      <c r="G46" s="9"/>
      <c r="H46" s="9"/>
    </row>
    <row r="47" spans="1:13" ht="12.75" customHeight="1">
      <c r="B47" s="1"/>
      <c r="C47" s="7"/>
      <c r="D47" s="9"/>
      <c r="E47" s="9"/>
      <c r="F47" s="9"/>
      <c r="G47" s="9"/>
      <c r="H47" s="9"/>
    </row>
    <row r="48" spans="1:13" ht="12.75" customHeight="1">
      <c r="B48" s="1"/>
      <c r="C48" s="7"/>
      <c r="D48" s="9"/>
      <c r="E48" s="9"/>
      <c r="F48" s="9"/>
      <c r="G48" s="9"/>
      <c r="H48" s="9"/>
    </row>
    <row r="49" spans="2:8" ht="12.75" customHeight="1">
      <c r="B49" s="1"/>
      <c r="C49" s="7"/>
      <c r="D49" s="9"/>
      <c r="E49" s="9"/>
      <c r="F49" s="9"/>
      <c r="G49" s="9"/>
      <c r="H49" s="9"/>
    </row>
    <row r="50" spans="2:8" ht="12.75" customHeight="1">
      <c r="B50" s="1"/>
      <c r="C50" s="7"/>
      <c r="D50" s="9"/>
      <c r="E50" s="9"/>
      <c r="F50" s="9"/>
      <c r="G50" s="9"/>
      <c r="H50" s="9"/>
    </row>
    <row r="51" spans="2:8" ht="12.75" customHeight="1">
      <c r="B51" s="1"/>
      <c r="C51" s="7"/>
      <c r="D51" s="9"/>
      <c r="E51" s="9"/>
      <c r="F51" s="9"/>
      <c r="G51" s="9"/>
      <c r="H51" s="9"/>
    </row>
    <row r="52" spans="2:8" ht="12.75" customHeight="1">
      <c r="B52" s="1"/>
      <c r="C52" s="7"/>
      <c r="D52" s="9"/>
      <c r="E52" s="9"/>
      <c r="F52" s="9"/>
      <c r="G52" s="9"/>
      <c r="H52" s="9"/>
    </row>
    <row r="53" spans="2:8" ht="12.75" customHeight="1">
      <c r="B53" s="1"/>
      <c r="C53" s="7"/>
      <c r="D53" s="9"/>
      <c r="E53" s="9"/>
      <c r="F53" s="9"/>
      <c r="G53" s="9"/>
      <c r="H53" s="9"/>
    </row>
    <row r="54" spans="2:8" ht="12.75" customHeight="1">
      <c r="B54" s="1"/>
      <c r="C54" s="7"/>
      <c r="D54" s="9"/>
      <c r="E54" s="9"/>
      <c r="F54" s="9"/>
      <c r="G54" s="9"/>
      <c r="H54" s="9"/>
    </row>
    <row r="55" spans="2:8" ht="12.75" customHeight="1">
      <c r="B55" s="1"/>
      <c r="C55" s="7"/>
      <c r="D55" s="9"/>
      <c r="E55" s="9"/>
      <c r="F55" s="9"/>
      <c r="G55" s="9"/>
      <c r="H55" s="9"/>
    </row>
    <row r="56" spans="2:8" ht="12.75" customHeight="1">
      <c r="B56" s="1"/>
      <c r="C56" s="7"/>
      <c r="D56" s="9"/>
      <c r="E56" s="9"/>
      <c r="F56" s="9"/>
      <c r="G56" s="9"/>
      <c r="H56" s="9"/>
    </row>
    <row r="57" spans="2:8" ht="12.75" customHeight="1">
      <c r="B57" s="1"/>
      <c r="C57" s="7"/>
      <c r="D57" s="9"/>
      <c r="E57" s="9"/>
      <c r="F57" s="9"/>
      <c r="G57" s="9"/>
      <c r="H57" s="9"/>
    </row>
    <row r="58" spans="2:8" ht="12.75" customHeight="1">
      <c r="B58" s="1"/>
      <c r="C58" s="7"/>
      <c r="D58" s="9"/>
      <c r="E58" s="9"/>
      <c r="F58" s="9"/>
      <c r="G58" s="9"/>
      <c r="H58" s="9"/>
    </row>
    <row r="59" spans="2:8" ht="12.75" customHeight="1">
      <c r="B59" s="1"/>
      <c r="C59" s="7"/>
      <c r="D59" s="9"/>
      <c r="E59" s="9"/>
      <c r="F59" s="9"/>
      <c r="G59" s="9"/>
      <c r="H59" s="9"/>
    </row>
    <row r="60" spans="2:8" ht="12.75" customHeight="1">
      <c r="B60" s="1"/>
      <c r="C60" s="7"/>
      <c r="D60" s="9"/>
      <c r="E60" s="9"/>
      <c r="F60" s="9"/>
      <c r="G60" s="9"/>
      <c r="H60" s="9"/>
    </row>
    <row r="61" spans="2:8" ht="12.75" customHeight="1">
      <c r="B61" s="1"/>
      <c r="C61" s="7"/>
      <c r="D61" s="9"/>
      <c r="E61" s="9"/>
      <c r="F61" s="9"/>
      <c r="G61" s="9"/>
      <c r="H61" s="9"/>
    </row>
    <row r="62" spans="2:8" ht="12.75" customHeight="1">
      <c r="B62" s="1"/>
      <c r="C62" s="7"/>
      <c r="D62" s="9"/>
      <c r="E62" s="9"/>
      <c r="F62" s="9"/>
      <c r="G62" s="9"/>
      <c r="H62" s="9"/>
    </row>
    <row r="63" spans="2:8" ht="12.75" customHeight="1">
      <c r="B63" s="1"/>
      <c r="C63" s="7"/>
      <c r="D63" s="9"/>
      <c r="E63" s="9"/>
      <c r="F63" s="9"/>
      <c r="G63" s="9"/>
      <c r="H63" s="9"/>
    </row>
    <row r="64" spans="2:8" ht="12.75" customHeight="1">
      <c r="B64" s="1"/>
      <c r="C64" s="7"/>
      <c r="D64" s="9"/>
      <c r="E64" s="9"/>
      <c r="F64" s="9"/>
      <c r="G64" s="9"/>
      <c r="H64" s="9"/>
    </row>
    <row r="65" spans="1:8" ht="12.75" customHeight="1">
      <c r="B65" s="1"/>
      <c r="C65" s="7"/>
      <c r="D65" s="9"/>
      <c r="E65" s="9"/>
      <c r="F65" s="9"/>
      <c r="G65" s="9"/>
      <c r="H65" s="9"/>
    </row>
    <row r="66" spans="1:8" ht="12.75" customHeight="1">
      <c r="B66" s="1"/>
      <c r="C66" s="7"/>
      <c r="D66" s="9"/>
      <c r="E66" s="9"/>
      <c r="F66" s="9"/>
      <c r="G66" s="9"/>
      <c r="H66" s="9"/>
    </row>
    <row r="67" spans="1:8" ht="12.75" customHeight="1">
      <c r="B67" s="6"/>
      <c r="C67" s="7"/>
      <c r="D67" s="9"/>
      <c r="E67" s="9"/>
      <c r="F67" s="9"/>
      <c r="G67" s="9"/>
      <c r="H67" s="9"/>
    </row>
    <row r="68" spans="1:8" ht="12.75" customHeight="1">
      <c r="B68" s="1"/>
      <c r="C68" s="1"/>
      <c r="D68" s="1"/>
      <c r="E68" s="1"/>
      <c r="F68" s="1"/>
      <c r="G68" s="1"/>
      <c r="H68" s="1"/>
    </row>
    <row r="69" spans="1:8" ht="12.75" customHeight="1"/>
    <row r="70" spans="1:8" ht="12.75" customHeight="1"/>
    <row r="71" spans="1:8" ht="12.75" customHeight="1"/>
    <row r="72" spans="1:8" ht="12.75" customHeight="1"/>
    <row r="73" spans="1:8" ht="12.75" customHeight="1"/>
    <row r="74" spans="1:8" ht="12.75" customHeight="1"/>
    <row r="75" spans="1:8" ht="12.75" customHeight="1"/>
    <row r="76" spans="1:8" ht="12.75" customHeight="1"/>
    <row r="77" spans="1:8" ht="12.75" customHeight="1"/>
    <row r="78" spans="1:8" ht="12.75" customHeight="1"/>
    <row r="79" spans="1:8" ht="12.75" customHeight="1">
      <c r="A79" s="11"/>
      <c r="B79" s="12"/>
      <c r="C79" s="12"/>
      <c r="D79" s="12"/>
      <c r="E79" s="12"/>
      <c r="F79" s="12"/>
    </row>
    <row r="80" spans="1:8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</sheetData>
  <pageMargins left="0.5" right="0.53" top="0.5" bottom="0.5" header="0" footer="0"/>
  <pageSetup scale="125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29"/>
  <sheetViews>
    <sheetView workbookViewId="0"/>
  </sheetViews>
  <sheetFormatPr defaultColWidth="12.5703125" defaultRowHeight="15" customHeight="1"/>
  <cols>
    <col min="1" max="3" width="7.7109375" customWidth="1"/>
    <col min="4" max="4" width="8.140625" customWidth="1"/>
    <col min="5" max="26" width="7.7109375" customWidth="1"/>
  </cols>
  <sheetData>
    <row r="1" spans="1:14" ht="12.75" customHeight="1">
      <c r="A1" s="1"/>
      <c r="B1" s="1"/>
      <c r="C1" s="2" t="s">
        <v>0</v>
      </c>
      <c r="D1" s="1"/>
      <c r="E1" s="1"/>
      <c r="F1" s="1"/>
      <c r="H1" s="1"/>
      <c r="I1" s="1"/>
      <c r="J1" s="1"/>
      <c r="K1" s="1"/>
      <c r="L1" s="1"/>
      <c r="M1" s="1"/>
    </row>
    <row r="2" spans="1:14" ht="12.75" customHeight="1">
      <c r="A2" s="1"/>
      <c r="B2" s="1"/>
      <c r="C2" s="1" t="s">
        <v>1</v>
      </c>
      <c r="D2" s="1"/>
      <c r="E2" s="1"/>
      <c r="F2" s="1"/>
      <c r="H2" s="1"/>
      <c r="I2" s="1"/>
      <c r="J2" s="1"/>
      <c r="K2" s="1"/>
      <c r="L2" s="1"/>
      <c r="M2" s="1"/>
    </row>
    <row r="3" spans="1:14" ht="12.75" customHeight="1">
      <c r="A3" s="1"/>
      <c r="B3" s="1"/>
      <c r="C3" s="1"/>
      <c r="D3" s="3" t="s">
        <v>2</v>
      </c>
      <c r="E3" s="1"/>
      <c r="F3" s="1"/>
      <c r="H3" s="1"/>
      <c r="I3" s="1"/>
      <c r="J3" s="1"/>
      <c r="K3" s="1"/>
      <c r="L3" s="1"/>
      <c r="M3" s="1"/>
    </row>
    <row r="4" spans="1:14" ht="12.75" customHeight="1">
      <c r="A4" s="1"/>
      <c r="B4" s="1"/>
      <c r="C4" s="1"/>
      <c r="D4" s="4" t="s">
        <v>11</v>
      </c>
      <c r="E4" s="1"/>
      <c r="F4" s="5" t="s">
        <v>12</v>
      </c>
      <c r="G4" s="1"/>
      <c r="H4" s="1"/>
      <c r="I4" s="1"/>
      <c r="J4" s="1"/>
      <c r="K4" s="1"/>
      <c r="L4" s="1"/>
      <c r="M4" s="1"/>
    </row>
    <row r="5" spans="1:14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ht="12.75" customHeight="1">
      <c r="A6" s="1"/>
      <c r="B6" s="1"/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1"/>
      <c r="I6" s="1"/>
      <c r="J6" s="1"/>
      <c r="K6" s="1"/>
      <c r="L6" s="1"/>
      <c r="M6" s="1"/>
    </row>
    <row r="7" spans="1:14" ht="12.75" customHeight="1">
      <c r="A7" s="1" t="s">
        <v>8</v>
      </c>
      <c r="B7" s="1" t="s">
        <v>9</v>
      </c>
      <c r="C7" s="1"/>
      <c r="D7" s="1">
        <v>0.11</v>
      </c>
      <c r="E7" s="1">
        <v>0.14000000000000001</v>
      </c>
      <c r="F7" s="1">
        <v>0.02</v>
      </c>
      <c r="G7" s="1">
        <v>0.12</v>
      </c>
      <c r="H7" s="1"/>
      <c r="I7" s="1"/>
      <c r="J7" s="1"/>
      <c r="K7" s="1"/>
      <c r="L7" s="1"/>
      <c r="M7" s="1"/>
    </row>
    <row r="8" spans="1:14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ht="12.75" customHeight="1">
      <c r="A9" s="1">
        <v>0</v>
      </c>
      <c r="B9" s="7">
        <v>1</v>
      </c>
      <c r="C9" s="8">
        <f>'Certified 22-23'!C9/200*261*1.233</f>
        <v>67166.79802875001</v>
      </c>
      <c r="D9" s="9">
        <f>C9*(B9+D7)</f>
        <v>74555.145811912516</v>
      </c>
      <c r="E9" s="9">
        <f>C9*(B9+D7+E7)</f>
        <v>83958.497535937509</v>
      </c>
      <c r="F9" s="9">
        <f>C9*(B9+D7+E7+F7)</f>
        <v>85301.83349651251</v>
      </c>
      <c r="G9" s="9">
        <f>C9*(B9+D7+E7+F7+G7)</f>
        <v>93361.849259962517</v>
      </c>
      <c r="H9" s="1"/>
      <c r="I9" s="1"/>
      <c r="J9" s="1"/>
      <c r="K9" s="1"/>
      <c r="L9" s="1"/>
      <c r="M9" s="1"/>
    </row>
    <row r="10" spans="1:14" ht="12.75" customHeight="1">
      <c r="A10" s="1">
        <v>1</v>
      </c>
      <c r="B10" s="7">
        <v>1.02</v>
      </c>
      <c r="C10" s="9">
        <f>C9*(B10)</f>
        <v>68510.133989325011</v>
      </c>
      <c r="D10" s="9">
        <f>C9*(B10+D7)</f>
        <v>75898.481772487517</v>
      </c>
      <c r="E10" s="9">
        <f>C9*(B10+D7+E7)</f>
        <v>85301.83349651251</v>
      </c>
      <c r="F10" s="9">
        <f>C9*(B10+D7+E7+F7)</f>
        <v>86645.169457087512</v>
      </c>
      <c r="G10" s="9">
        <f>C9*(B10+D7+E7+F7+G7)</f>
        <v>94705.185220537518</v>
      </c>
      <c r="H10" s="1"/>
      <c r="I10" s="1"/>
      <c r="J10" s="1"/>
      <c r="K10" s="1"/>
      <c r="L10" s="1"/>
      <c r="M10" s="1"/>
    </row>
    <row r="11" spans="1:14" ht="12.75" customHeight="1">
      <c r="A11" s="1">
        <v>2</v>
      </c>
      <c r="B11" s="7">
        <v>1.04</v>
      </c>
      <c r="C11" s="9">
        <f>C9*B11</f>
        <v>69853.469949900013</v>
      </c>
      <c r="D11" s="9">
        <f>C9*(B11+D7)</f>
        <v>77241.817733062519</v>
      </c>
      <c r="E11" s="9">
        <f>C9*(B11+D7+E7)</f>
        <v>86645.169457087512</v>
      </c>
      <c r="F11" s="9">
        <f>C9*(B11+D7+E7+F7)</f>
        <v>87988.505417662513</v>
      </c>
      <c r="G11" s="9">
        <f>C9*(B11+D7+E7+F7+G7)</f>
        <v>96048.521181112519</v>
      </c>
      <c r="H11" s="1"/>
      <c r="I11" s="1"/>
      <c r="J11" s="1"/>
      <c r="K11" s="1"/>
      <c r="L11" s="1"/>
      <c r="M11" s="1"/>
    </row>
    <row r="12" spans="1:14" ht="12.75" customHeight="1">
      <c r="A12" s="1">
        <v>3</v>
      </c>
      <c r="B12" s="7">
        <v>1.06</v>
      </c>
      <c r="C12" s="9">
        <f>C9*B12</f>
        <v>71196.805910475014</v>
      </c>
      <c r="D12" s="9">
        <f>C9*(B12+D7)</f>
        <v>78585.15369363752</v>
      </c>
      <c r="E12" s="9">
        <f>C9*(B12+D7+E7)</f>
        <v>87988.505417662513</v>
      </c>
      <c r="F12" s="9">
        <f>C9*(B12+D7+E7+F7)</f>
        <v>89331.841378237514</v>
      </c>
      <c r="G12" s="9">
        <f>C9*(B12+D7+E7+F7+G7)</f>
        <v>97391.85714168752</v>
      </c>
      <c r="H12" s="1"/>
      <c r="I12" s="1"/>
      <c r="J12" s="1"/>
      <c r="K12" s="1"/>
      <c r="L12" s="1"/>
      <c r="M12" s="1"/>
    </row>
    <row r="13" spans="1:14" ht="12.75" customHeight="1">
      <c r="A13" s="1">
        <v>4</v>
      </c>
      <c r="B13" s="7">
        <v>1.08</v>
      </c>
      <c r="C13" s="9">
        <f>C9*B13</f>
        <v>72540.141871050015</v>
      </c>
      <c r="D13" s="9">
        <f>C9*(B13+D7)</f>
        <v>79928.489654212521</v>
      </c>
      <c r="E13" s="9">
        <f>C9*(B13+D7+E7)</f>
        <v>89331.841378237514</v>
      </c>
      <c r="F13" s="9">
        <f>C9*(B13+D7+E7+F7)</f>
        <v>90675.177338812515</v>
      </c>
      <c r="G13" s="9">
        <f>C9*(B13+D7+E7+F7+G7)</f>
        <v>98735.193102262521</v>
      </c>
      <c r="H13" s="1"/>
      <c r="I13" s="1"/>
      <c r="J13" s="1"/>
      <c r="K13" s="1"/>
      <c r="L13" s="1"/>
      <c r="M13" s="1"/>
    </row>
    <row r="14" spans="1:14" ht="12.75" customHeight="1">
      <c r="A14" s="1">
        <v>5</v>
      </c>
      <c r="B14" s="7">
        <v>1.1000000000000001</v>
      </c>
      <c r="C14" s="9">
        <f>C9*B14</f>
        <v>73883.477831625016</v>
      </c>
      <c r="D14" s="9">
        <f>C9*(B14+D7)</f>
        <v>81271.825614787522</v>
      </c>
      <c r="E14" s="9">
        <f>C9*(B14+D7+E7)</f>
        <v>90675.177338812515</v>
      </c>
      <c r="F14" s="9">
        <f>C9*(B14+D7+E7+F7)</f>
        <v>92018.513299387516</v>
      </c>
      <c r="G14" s="9">
        <f>C9*(B14+D7+E7+F7+G7)</f>
        <v>100078.52906283754</v>
      </c>
      <c r="H14" s="1"/>
      <c r="I14" s="1"/>
      <c r="J14" s="1"/>
      <c r="K14" s="1"/>
      <c r="L14" s="1"/>
      <c r="M14" s="1"/>
    </row>
    <row r="15" spans="1:14" ht="12.75" customHeight="1">
      <c r="A15" s="1">
        <v>6</v>
      </c>
      <c r="B15" s="7">
        <v>1.1200000000000001</v>
      </c>
      <c r="C15" s="9">
        <f>C9*B15</f>
        <v>75226.813792200017</v>
      </c>
      <c r="D15" s="9">
        <f>C9*(B15+D7)</f>
        <v>82615.161575362523</v>
      </c>
      <c r="E15" s="9">
        <f>C9*(B15+D7+E7)</f>
        <v>92018.513299387516</v>
      </c>
      <c r="F15" s="9">
        <f>C9*(B15+D7+E7+F7)</f>
        <v>93361.849259962517</v>
      </c>
      <c r="G15" s="9">
        <f>C9*(B15+D7+E7+F7+G7)</f>
        <v>101421.86502341254</v>
      </c>
      <c r="H15" s="1"/>
      <c r="I15" s="1"/>
      <c r="J15" s="1"/>
      <c r="K15" s="1"/>
      <c r="L15" s="1"/>
      <c r="M15" s="1"/>
    </row>
    <row r="16" spans="1:14" ht="12.75" customHeight="1">
      <c r="A16" s="1">
        <v>7</v>
      </c>
      <c r="B16" s="7">
        <v>1.1399999999999999</v>
      </c>
      <c r="C16" s="9">
        <f>C9*B16</f>
        <v>76570.149752775003</v>
      </c>
      <c r="D16" s="9">
        <f>C9*(B16+D7)</f>
        <v>83958.497535937509</v>
      </c>
      <c r="E16" s="9">
        <f>C9*(B16+D7+E7)</f>
        <v>93361.849259962517</v>
      </c>
      <c r="F16" s="9">
        <f>C9*(B16+D7+E7+F7)</f>
        <v>94705.185220537518</v>
      </c>
      <c r="G16" s="9">
        <f>C9*(B16+D7+E7+F7+G7)</f>
        <v>102765.20098398754</v>
      </c>
      <c r="H16" s="1"/>
      <c r="I16" s="1"/>
      <c r="J16" s="1"/>
      <c r="K16" s="1"/>
      <c r="L16" s="1"/>
      <c r="M16" s="1"/>
      <c r="N16" t="s">
        <v>10</v>
      </c>
    </row>
    <row r="17" spans="1:13" ht="12.75" customHeight="1">
      <c r="A17" s="1">
        <v>8</v>
      </c>
      <c r="B17" s="7">
        <v>1.1599999999999999</v>
      </c>
      <c r="C17" s="9">
        <f>C9*B17</f>
        <v>77913.485713350005</v>
      </c>
      <c r="D17" s="9">
        <f>C9*(B17+D7)</f>
        <v>85301.83349651251</v>
      </c>
      <c r="E17" s="9">
        <f>C9*(B17+D7+E7)</f>
        <v>94705.185220537518</v>
      </c>
      <c r="F17" s="9">
        <f>C9*(B17+D7+E7+F7)</f>
        <v>96048.521181112519</v>
      </c>
      <c r="G17" s="9">
        <f>C9*(B17+D7+E7+F7+G7)</f>
        <v>104108.53694456254</v>
      </c>
      <c r="H17" s="1"/>
      <c r="I17" s="1"/>
      <c r="J17" s="1"/>
      <c r="K17" s="1"/>
      <c r="L17" s="1"/>
      <c r="M17" s="1"/>
    </row>
    <row r="18" spans="1:13" ht="12.75" customHeight="1">
      <c r="A18" s="1">
        <v>9</v>
      </c>
      <c r="B18" s="7">
        <v>1.18</v>
      </c>
      <c r="C18" s="9">
        <f>C9*B18</f>
        <v>79256.821673925006</v>
      </c>
      <c r="D18" s="9">
        <f>C9*(B18+D7)</f>
        <v>86645.169457087512</v>
      </c>
      <c r="E18" s="9">
        <f>C9*(B18+D7+E7)</f>
        <v>96048.521181112519</v>
      </c>
      <c r="F18" s="9">
        <f>C9*(B18+D7+E7+F7)</f>
        <v>97391.85714168752</v>
      </c>
      <c r="G18" s="9">
        <f>C9*(B18+D7+E7+F7+G7)</f>
        <v>105451.87290513754</v>
      </c>
      <c r="H18" s="1"/>
      <c r="I18" s="1"/>
      <c r="J18" s="1"/>
      <c r="K18" s="1"/>
      <c r="L18" s="1"/>
      <c r="M18" s="1"/>
    </row>
    <row r="19" spans="1:13" ht="12.75" customHeight="1">
      <c r="A19" s="1">
        <v>10</v>
      </c>
      <c r="B19" s="7">
        <v>1.2</v>
      </c>
      <c r="C19" s="9">
        <f>C9*B19</f>
        <v>80600.157634500007</v>
      </c>
      <c r="D19" s="9">
        <f>C9*(B19+D7)</f>
        <v>87988.505417662513</v>
      </c>
      <c r="E19" s="9">
        <f>C9*(B19+D7+E7)</f>
        <v>97391.85714168752</v>
      </c>
      <c r="F19" s="9">
        <f>C9*(B19+D7+E7+F7)</f>
        <v>98735.193102262521</v>
      </c>
      <c r="G19" s="9">
        <f>C9*(B19+D7+E7+F7+G7)</f>
        <v>106795.20886571254</v>
      </c>
      <c r="H19" s="1"/>
      <c r="I19" s="1"/>
      <c r="J19" s="1"/>
      <c r="K19" s="1"/>
      <c r="L19" s="1"/>
      <c r="M19" s="1"/>
    </row>
    <row r="20" spans="1:13" ht="12.75" customHeight="1">
      <c r="A20" s="1">
        <v>11</v>
      </c>
      <c r="B20" s="7">
        <v>1.22</v>
      </c>
      <c r="C20" s="9">
        <f>C9*B20</f>
        <v>81943.493595075008</v>
      </c>
      <c r="D20" s="9">
        <f>C9*(B20+D7)</f>
        <v>89331.841378237514</v>
      </c>
      <c r="E20" s="9">
        <f>C9*(B20+D7+E7)</f>
        <v>98735.193102262521</v>
      </c>
      <c r="F20" s="9">
        <f>C9*(B20+D7+E7+F7)</f>
        <v>100078.52906283754</v>
      </c>
      <c r="G20" s="9">
        <f>C9*(B20+D7+E7+F7+G7)</f>
        <v>108138.54482628754</v>
      </c>
      <c r="H20" s="1"/>
      <c r="I20" s="1"/>
      <c r="J20" s="1"/>
      <c r="K20" s="1"/>
      <c r="L20" s="1"/>
      <c r="M20" s="1"/>
    </row>
    <row r="21" spans="1:13" ht="12.75" customHeight="1">
      <c r="A21" s="1">
        <v>12</v>
      </c>
      <c r="B21" s="7">
        <v>1.24</v>
      </c>
      <c r="C21" s="9">
        <f>C9*B21</f>
        <v>83286.829555650009</v>
      </c>
      <c r="D21" s="9">
        <f>C9*(B21+D7)</f>
        <v>90675.177338812515</v>
      </c>
      <c r="E21" s="9">
        <f>C9*(B21+D7+E7)</f>
        <v>100078.52906283754</v>
      </c>
      <c r="F21" s="9">
        <f>C9*(B21+D7+E7+F7)</f>
        <v>101421.86502341254</v>
      </c>
      <c r="G21" s="9">
        <f>C9*(B21+D7+E7+F7+G7)</f>
        <v>109481.88078686254</v>
      </c>
      <c r="H21" s="1"/>
      <c r="I21" s="1"/>
      <c r="J21" s="1"/>
      <c r="K21" s="1"/>
      <c r="L21" s="1"/>
      <c r="M21" s="1"/>
    </row>
    <row r="22" spans="1:13" ht="12.75" customHeight="1">
      <c r="A22" s="1">
        <v>13</v>
      </c>
      <c r="B22" s="7">
        <v>1.26</v>
      </c>
      <c r="C22" s="9">
        <f>C9*B22</f>
        <v>84630.16551622501</v>
      </c>
      <c r="D22" s="9">
        <f>C9*(B22+D7)</f>
        <v>92018.513299387516</v>
      </c>
      <c r="E22" s="9">
        <f>C9*(B22+D7+E7)</f>
        <v>101421.86502341254</v>
      </c>
      <c r="F22" s="9">
        <f>C9*(B22+D7+E7+F7)</f>
        <v>102765.20098398754</v>
      </c>
      <c r="G22" s="9">
        <f>C9*(B22+D7+E7+F7+G7)</f>
        <v>110825.21674743755</v>
      </c>
      <c r="H22" s="1"/>
      <c r="I22" s="1"/>
      <c r="J22" s="1"/>
      <c r="K22" s="1"/>
      <c r="L22" s="1"/>
      <c r="M22" s="1"/>
    </row>
    <row r="23" spans="1:13" ht="12.75" customHeight="1">
      <c r="A23" s="1">
        <v>14</v>
      </c>
      <c r="B23" s="7">
        <v>1.28</v>
      </c>
      <c r="C23" s="9">
        <f>C9*B23</f>
        <v>85973.501476800011</v>
      </c>
      <c r="D23" s="9">
        <f>C9*(B23+D7)</f>
        <v>93361.849259962517</v>
      </c>
      <c r="E23" s="9">
        <f>C9*(B23+D7+E7)</f>
        <v>102765.20098398754</v>
      </c>
      <c r="F23" s="9">
        <f>C9*(B23+D7+E7+F7)</f>
        <v>104108.53694456254</v>
      </c>
      <c r="G23" s="9">
        <f>C9*(B23+D7+E7+F7+G7)</f>
        <v>112168.55270801255</v>
      </c>
      <c r="H23" s="1"/>
      <c r="I23" s="1"/>
      <c r="J23" s="1"/>
      <c r="K23" s="1"/>
      <c r="L23" s="1"/>
      <c r="M23" s="1"/>
    </row>
    <row r="24" spans="1:13" ht="12.75" customHeight="1">
      <c r="A24" s="1">
        <v>15</v>
      </c>
      <c r="B24" s="7">
        <v>1.3</v>
      </c>
      <c r="C24" s="9">
        <f>C9*B24</f>
        <v>87316.837437375012</v>
      </c>
      <c r="D24" s="9">
        <f>C9*(B24+D7)</f>
        <v>94705.185220537518</v>
      </c>
      <c r="E24" s="9">
        <f>C9*(B24+D7+E7)</f>
        <v>104108.53694456254</v>
      </c>
      <c r="F24" s="9">
        <f>C9*(B24+D7+E7+F7)</f>
        <v>105451.87290513754</v>
      </c>
      <c r="G24" s="9">
        <f>C9*(B24+D7+E7+F7+G7)</f>
        <v>113511.88866858755</v>
      </c>
      <c r="H24" s="1"/>
      <c r="I24" s="1"/>
      <c r="J24" s="1"/>
      <c r="K24" s="1"/>
      <c r="L24" s="1"/>
      <c r="M24" s="1"/>
    </row>
    <row r="25" spans="1:13" ht="12.75" customHeight="1">
      <c r="A25" s="1">
        <v>16</v>
      </c>
      <c r="B25" s="7">
        <v>1.32</v>
      </c>
      <c r="C25" s="9">
        <f>C9*B25</f>
        <v>88660.173397950013</v>
      </c>
      <c r="D25" s="9">
        <f>C9*(B25+D7)</f>
        <v>96048.521181112519</v>
      </c>
      <c r="E25" s="9">
        <f>C9*(B25+D7+E7)</f>
        <v>105451.87290513754</v>
      </c>
      <c r="F25" s="9">
        <f>C9*(B25+D7+E7+F7)</f>
        <v>106795.20886571254</v>
      </c>
      <c r="G25" s="9">
        <f>C9*(B25+D7+E7+F7+G7)</f>
        <v>114855.22462916255</v>
      </c>
      <c r="H25" s="1"/>
      <c r="I25" s="1"/>
      <c r="J25" s="1"/>
      <c r="K25" s="1"/>
      <c r="L25" s="1"/>
      <c r="M25" s="1"/>
    </row>
    <row r="26" spans="1:13" ht="12.75" customHeight="1">
      <c r="A26" s="1">
        <v>17</v>
      </c>
      <c r="B26" s="7">
        <v>1.34</v>
      </c>
      <c r="C26" s="9">
        <f>C9*B26</f>
        <v>90003.509358525014</v>
      </c>
      <c r="D26" s="9">
        <f>C9*(B26+D7)</f>
        <v>97391.85714168752</v>
      </c>
      <c r="E26" s="9">
        <f>C9*(B26+D7+E7)</f>
        <v>106795.20886571254</v>
      </c>
      <c r="F26" s="9">
        <f>C9*(B26+D7+E7+F7)</f>
        <v>108138.54482628754</v>
      </c>
      <c r="G26" s="9">
        <f>C9*(B26+D7+E7+F7+G7)</f>
        <v>116198.56058973755</v>
      </c>
      <c r="H26" s="1"/>
      <c r="I26" s="1"/>
      <c r="J26" s="1"/>
      <c r="K26" s="1"/>
      <c r="L26" s="1"/>
      <c r="M26" s="1"/>
    </row>
    <row r="27" spans="1:13" ht="12.75" customHeight="1">
      <c r="A27" s="1">
        <v>18</v>
      </c>
      <c r="B27" s="7">
        <v>1.36</v>
      </c>
      <c r="C27" s="9">
        <f>C9*B27</f>
        <v>91346.845319100015</v>
      </c>
      <c r="D27" s="9">
        <f>C9*(B27+D7)</f>
        <v>98735.193102262521</v>
      </c>
      <c r="E27" s="9">
        <f>C9*(B27+D7+E7)</f>
        <v>108138.54482628754</v>
      </c>
      <c r="F27" s="9">
        <f>C9*(B27+D7+E7+F7)</f>
        <v>109481.88078686254</v>
      </c>
      <c r="G27" s="9">
        <f>C9*(B27+D7+E7+F7+G7)</f>
        <v>117541.89655031255</v>
      </c>
      <c r="H27" s="1"/>
      <c r="I27" s="1"/>
      <c r="J27" s="1"/>
      <c r="K27" s="1"/>
      <c r="L27" s="1"/>
      <c r="M27" s="1"/>
    </row>
    <row r="28" spans="1:13" ht="12.75" customHeight="1">
      <c r="A28" s="1">
        <v>19</v>
      </c>
      <c r="B28" s="7">
        <v>1.38</v>
      </c>
      <c r="C28" s="9">
        <f>C9*B28</f>
        <v>92690.181279675002</v>
      </c>
      <c r="D28" s="9">
        <f>C9*(B28+D7)</f>
        <v>100078.52906283751</v>
      </c>
      <c r="E28" s="9">
        <f>C9*(B28+D7+E7)</f>
        <v>109481.88078686252</v>
      </c>
      <c r="F28" s="9">
        <f>C9*(B28+D7+E7+F7)</f>
        <v>110825.21674743752</v>
      </c>
      <c r="G28" s="9">
        <f>C9*(B28+D7+E7+F7+G7)</f>
        <v>118885.23251088752</v>
      </c>
      <c r="H28" s="1"/>
      <c r="I28" s="1"/>
      <c r="J28" s="1"/>
      <c r="K28" s="1"/>
      <c r="L28" s="1"/>
      <c r="M28" s="1"/>
    </row>
    <row r="29" spans="1:13" ht="12.75" customHeight="1">
      <c r="A29" s="1">
        <v>20</v>
      </c>
      <c r="B29" s="7">
        <v>1.4</v>
      </c>
      <c r="C29" s="9">
        <f>C9*B29</f>
        <v>94033.517240250003</v>
      </c>
      <c r="D29" s="9">
        <f>C9*(B29+D7)</f>
        <v>101421.86502341252</v>
      </c>
      <c r="E29" s="9">
        <f>C9*(B29+D7+E7)</f>
        <v>110825.21674743752</v>
      </c>
      <c r="F29" s="9">
        <f>C9*(B29+D7+E7+F7)</f>
        <v>112168.55270801252</v>
      </c>
      <c r="G29" s="9">
        <f>C9*(B29+D7+E7+F7+G7)</f>
        <v>120228.56847146252</v>
      </c>
      <c r="H29" s="1"/>
      <c r="I29" s="1"/>
      <c r="J29" s="1"/>
      <c r="K29" s="1"/>
      <c r="L29" s="1"/>
      <c r="M29" s="1"/>
    </row>
    <row r="30" spans="1:13" ht="12.75" customHeight="1">
      <c r="A30" s="1">
        <v>21</v>
      </c>
      <c r="B30" s="7">
        <v>1.42</v>
      </c>
      <c r="C30" s="9">
        <f>C9*B30</f>
        <v>95376.853200825004</v>
      </c>
      <c r="D30" s="9">
        <f>C9*(B30+D7)</f>
        <v>102765.20098398752</v>
      </c>
      <c r="E30" s="9">
        <f>C9*(B30+D7+E7)</f>
        <v>112168.55270801252</v>
      </c>
      <c r="F30" s="9">
        <f>C9*(B30+D7+E7+F7)</f>
        <v>113511.88866858752</v>
      </c>
      <c r="G30" s="9">
        <f>C9*(B30+D7+E7+F7+G7)</f>
        <v>121571.90443203753</v>
      </c>
      <c r="H30" s="1"/>
      <c r="I30" s="1"/>
      <c r="J30" s="1"/>
      <c r="K30" s="1"/>
      <c r="L30" s="1"/>
      <c r="M30" s="1"/>
    </row>
    <row r="31" spans="1:13" ht="12.75" customHeight="1">
      <c r="A31" s="1">
        <v>22</v>
      </c>
      <c r="B31" s="7">
        <v>1.44</v>
      </c>
      <c r="C31" s="9">
        <f>C9*B31</f>
        <v>96720.189161400005</v>
      </c>
      <c r="D31" s="9">
        <f>C9*(B31+D7)</f>
        <v>104108.53694456253</v>
      </c>
      <c r="E31" s="9">
        <f>C9*(B31+D7+E7)</f>
        <v>113511.88866858752</v>
      </c>
      <c r="F31" s="9">
        <f>C9*(B31+D7+E7+F7)</f>
        <v>114855.22462916252</v>
      </c>
      <c r="G31" s="9">
        <f>C9*(B31+D7+E7+F7+G7)</f>
        <v>122915.24039261253</v>
      </c>
      <c r="H31" s="1"/>
      <c r="I31" s="1"/>
      <c r="J31" s="1"/>
      <c r="K31" s="1"/>
      <c r="L31" s="1"/>
      <c r="M31" s="1"/>
    </row>
    <row r="32" spans="1:13" ht="12.75" customHeight="1">
      <c r="A32" s="1">
        <v>23</v>
      </c>
      <c r="B32" s="7">
        <v>1.46</v>
      </c>
      <c r="C32" s="9">
        <f>C9*B32</f>
        <v>98063.525121975006</v>
      </c>
      <c r="D32" s="9">
        <f>C9*(B32+D7)</f>
        <v>105451.87290513753</v>
      </c>
      <c r="E32" s="9">
        <f>C9*(B32+D7+E7)</f>
        <v>114855.22462916252</v>
      </c>
      <c r="F32" s="9">
        <f>C9*(B32+D7+E7+F7)</f>
        <v>116198.56058973752</v>
      </c>
      <c r="G32" s="9">
        <f>C9*(B32+D7+E7+F7+G7)</f>
        <v>124258.57635318753</v>
      </c>
      <c r="H32" s="1"/>
      <c r="I32" s="1"/>
      <c r="J32" s="1"/>
      <c r="K32" s="1"/>
      <c r="L32" s="1"/>
      <c r="M32" s="1"/>
    </row>
    <row r="33" spans="1:13" ht="12.75" customHeight="1">
      <c r="A33" s="1">
        <v>24</v>
      </c>
      <c r="B33" s="7">
        <v>1.48</v>
      </c>
      <c r="C33" s="9">
        <f>C9*B33</f>
        <v>99406.861082550007</v>
      </c>
      <c r="D33" s="9">
        <f>C9*(B33+D7)</f>
        <v>106795.20886571253</v>
      </c>
      <c r="E33" s="9">
        <f>C9*(B33+D7+E7)</f>
        <v>116198.56058973752</v>
      </c>
      <c r="F33" s="9">
        <f>C9*(B33+D7+E7+F7)</f>
        <v>117541.89655031252</v>
      </c>
      <c r="G33" s="9">
        <f>C9*(B33+D7+E7+F7+G7)</f>
        <v>125601.91231376253</v>
      </c>
      <c r="H33" s="1"/>
      <c r="I33" s="1"/>
      <c r="J33" s="1"/>
      <c r="K33" s="1"/>
      <c r="L33" s="1"/>
      <c r="M33" s="1"/>
    </row>
    <row r="34" spans="1:13" ht="12.75" customHeight="1">
      <c r="A34" s="1">
        <v>25</v>
      </c>
      <c r="B34" s="7">
        <v>1.5</v>
      </c>
      <c r="C34" s="9">
        <f>C9*B34</f>
        <v>100750.19704312502</v>
      </c>
      <c r="D34" s="9">
        <f>C9*(B34+D7)</f>
        <v>108138.54482628753</v>
      </c>
      <c r="E34" s="9">
        <f>C9*(B34+D7+E7)</f>
        <v>117541.89655031252</v>
      </c>
      <c r="F34" s="9">
        <f>C9*(B34+D7+E7+F7)</f>
        <v>118885.23251088752</v>
      </c>
      <c r="G34" s="9">
        <f>C9*(B34+D7+E7+F7+G7)</f>
        <v>126945.24827433753</v>
      </c>
      <c r="H34" s="1"/>
      <c r="I34" s="1"/>
      <c r="J34" s="1"/>
      <c r="K34" s="1"/>
      <c r="L34" s="1"/>
      <c r="M34" s="1"/>
    </row>
    <row r="35" spans="1:13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2.75" customHeight="1">
      <c r="A36" s="10"/>
      <c r="B36" s="1"/>
      <c r="D36" s="1"/>
      <c r="E36" s="1"/>
      <c r="F36" s="1"/>
      <c r="G36" s="1"/>
      <c r="H36" s="1"/>
    </row>
    <row r="37" spans="1:13" ht="12.75" customHeight="1">
      <c r="B37" s="1"/>
      <c r="C37" s="1"/>
      <c r="D37" s="1"/>
      <c r="E37" s="1"/>
      <c r="F37" s="1"/>
      <c r="G37" s="1"/>
      <c r="H37" s="1"/>
    </row>
    <row r="38" spans="1:13" ht="12.75" customHeight="1">
      <c r="B38" s="1"/>
      <c r="C38" s="1"/>
      <c r="D38" s="1"/>
      <c r="E38" s="1"/>
      <c r="F38" s="1"/>
      <c r="G38" s="1"/>
      <c r="H38" s="1"/>
    </row>
    <row r="39" spans="1:13" ht="12.75" customHeight="1">
      <c r="B39" s="1"/>
      <c r="C39" s="1"/>
      <c r="D39" s="6"/>
      <c r="E39" s="6"/>
      <c r="F39" s="6"/>
      <c r="G39" s="6"/>
      <c r="H39" s="6"/>
    </row>
    <row r="40" spans="1:13" ht="12.75" customHeight="1">
      <c r="B40" s="1"/>
      <c r="C40" s="1"/>
      <c r="D40" s="1"/>
      <c r="E40" s="1"/>
      <c r="F40" s="1"/>
      <c r="G40" s="1"/>
      <c r="H40" s="1"/>
    </row>
    <row r="41" spans="1:13" ht="12.75" customHeight="1">
      <c r="B41" s="1"/>
      <c r="C41" s="1"/>
      <c r="D41" s="1"/>
      <c r="E41" s="1"/>
      <c r="F41" s="1"/>
      <c r="G41" s="1"/>
      <c r="H41" s="1"/>
    </row>
    <row r="42" spans="1:13" ht="12.75" customHeight="1">
      <c r="B42" s="1"/>
      <c r="C42" s="7"/>
      <c r="D42" s="9"/>
      <c r="E42" s="9"/>
      <c r="F42" s="9"/>
      <c r="G42" s="9"/>
      <c r="H42" s="9"/>
    </row>
    <row r="43" spans="1:13" ht="12.75" customHeight="1">
      <c r="B43" s="1"/>
      <c r="C43" s="7"/>
      <c r="D43" s="9"/>
      <c r="E43" s="9"/>
      <c r="F43" s="9"/>
      <c r="G43" s="9"/>
      <c r="H43" s="9"/>
    </row>
    <row r="44" spans="1:13" ht="12.75" customHeight="1">
      <c r="B44" s="1"/>
      <c r="C44" s="7"/>
      <c r="D44" s="9"/>
      <c r="E44" s="9"/>
      <c r="F44" s="9"/>
      <c r="G44" s="9"/>
      <c r="H44" s="9"/>
    </row>
    <row r="45" spans="1:13" ht="12.75" customHeight="1">
      <c r="B45" s="1"/>
      <c r="C45" s="7"/>
      <c r="D45" s="9"/>
      <c r="E45" s="9"/>
      <c r="F45" s="9"/>
      <c r="G45" s="9"/>
      <c r="H45" s="9"/>
    </row>
    <row r="46" spans="1:13" ht="12.75" customHeight="1">
      <c r="B46" s="1"/>
      <c r="C46" s="7"/>
      <c r="D46" s="9"/>
      <c r="E46" s="9"/>
      <c r="F46" s="9"/>
      <c r="G46" s="9"/>
      <c r="H46" s="9"/>
    </row>
    <row r="47" spans="1:13" ht="12.75" customHeight="1">
      <c r="B47" s="1"/>
      <c r="C47" s="7"/>
      <c r="D47" s="9"/>
      <c r="E47" s="9"/>
      <c r="F47" s="9"/>
      <c r="G47" s="9"/>
      <c r="H47" s="9"/>
    </row>
    <row r="48" spans="1:13" ht="12.75" customHeight="1">
      <c r="B48" s="1"/>
      <c r="C48" s="7"/>
      <c r="D48" s="9"/>
      <c r="E48" s="9"/>
      <c r="F48" s="9"/>
      <c r="G48" s="9"/>
      <c r="H48" s="9"/>
    </row>
    <row r="49" spans="2:8" ht="12.75" customHeight="1">
      <c r="B49" s="1"/>
      <c r="C49" s="7"/>
      <c r="D49" s="9"/>
      <c r="E49" s="9"/>
      <c r="F49" s="9"/>
      <c r="G49" s="9"/>
      <c r="H49" s="9"/>
    </row>
    <row r="50" spans="2:8" ht="12.75" customHeight="1">
      <c r="B50" s="1"/>
      <c r="C50" s="7"/>
      <c r="D50" s="9"/>
      <c r="E50" s="9"/>
      <c r="F50" s="9"/>
      <c r="G50" s="9"/>
      <c r="H50" s="9"/>
    </row>
    <row r="51" spans="2:8" ht="12.75" customHeight="1">
      <c r="B51" s="1"/>
      <c r="C51" s="7"/>
      <c r="D51" s="9"/>
      <c r="E51" s="9"/>
      <c r="F51" s="9"/>
      <c r="G51" s="9"/>
      <c r="H51" s="9"/>
    </row>
    <row r="52" spans="2:8" ht="12.75" customHeight="1">
      <c r="B52" s="1"/>
      <c r="C52" s="7"/>
      <c r="D52" s="9"/>
      <c r="E52" s="9"/>
      <c r="F52" s="9"/>
      <c r="G52" s="9"/>
      <c r="H52" s="9"/>
    </row>
    <row r="53" spans="2:8" ht="12.75" customHeight="1">
      <c r="B53" s="1"/>
      <c r="C53" s="7"/>
      <c r="D53" s="9"/>
      <c r="E53" s="9"/>
      <c r="F53" s="9"/>
      <c r="G53" s="9"/>
      <c r="H53" s="9"/>
    </row>
    <row r="54" spans="2:8" ht="12.75" customHeight="1">
      <c r="B54" s="1"/>
      <c r="C54" s="7"/>
      <c r="D54" s="9"/>
      <c r="E54" s="9"/>
      <c r="F54" s="9"/>
      <c r="G54" s="9"/>
      <c r="H54" s="9"/>
    </row>
    <row r="55" spans="2:8" ht="12.75" customHeight="1">
      <c r="B55" s="1"/>
      <c r="C55" s="7"/>
      <c r="D55" s="9"/>
      <c r="E55" s="9"/>
      <c r="F55" s="9"/>
      <c r="G55" s="9"/>
      <c r="H55" s="9"/>
    </row>
    <row r="56" spans="2:8" ht="12.75" customHeight="1">
      <c r="B56" s="1"/>
      <c r="C56" s="7"/>
      <c r="D56" s="9"/>
      <c r="E56" s="9"/>
      <c r="F56" s="9"/>
      <c r="G56" s="9"/>
      <c r="H56" s="9"/>
    </row>
    <row r="57" spans="2:8" ht="12.75" customHeight="1">
      <c r="B57" s="1"/>
      <c r="C57" s="7"/>
      <c r="D57" s="9"/>
      <c r="E57" s="9"/>
      <c r="F57" s="9"/>
      <c r="G57" s="9"/>
      <c r="H57" s="9"/>
    </row>
    <row r="58" spans="2:8" ht="12.75" customHeight="1">
      <c r="B58" s="1"/>
      <c r="C58" s="7"/>
      <c r="D58" s="9"/>
      <c r="E58" s="9"/>
      <c r="F58" s="9"/>
      <c r="G58" s="9"/>
      <c r="H58" s="9"/>
    </row>
    <row r="59" spans="2:8" ht="12.75" customHeight="1">
      <c r="B59" s="1"/>
      <c r="C59" s="7"/>
      <c r="D59" s="9"/>
      <c r="E59" s="9"/>
      <c r="F59" s="9"/>
      <c r="G59" s="9"/>
      <c r="H59" s="9"/>
    </row>
    <row r="60" spans="2:8" ht="12.75" customHeight="1">
      <c r="B60" s="1"/>
      <c r="C60" s="7"/>
      <c r="D60" s="9"/>
      <c r="E60" s="9"/>
      <c r="F60" s="9"/>
      <c r="G60" s="9"/>
      <c r="H60" s="9"/>
    </row>
    <row r="61" spans="2:8" ht="12.75" customHeight="1">
      <c r="B61" s="1"/>
      <c r="C61" s="7"/>
      <c r="D61" s="9"/>
      <c r="E61" s="9"/>
      <c r="F61" s="9"/>
      <c r="G61" s="9"/>
      <c r="H61" s="9"/>
    </row>
    <row r="62" spans="2:8" ht="12.75" customHeight="1">
      <c r="B62" s="1"/>
      <c r="C62" s="7"/>
      <c r="D62" s="9"/>
      <c r="E62" s="9"/>
      <c r="F62" s="9"/>
      <c r="G62" s="9"/>
      <c r="H62" s="9"/>
    </row>
    <row r="63" spans="2:8" ht="12.75" customHeight="1">
      <c r="B63" s="1"/>
      <c r="C63" s="7"/>
      <c r="D63" s="9"/>
      <c r="E63" s="9"/>
      <c r="F63" s="9"/>
      <c r="G63" s="9"/>
      <c r="H63" s="9"/>
    </row>
    <row r="64" spans="2:8" ht="12.75" customHeight="1">
      <c r="B64" s="1"/>
      <c r="C64" s="7"/>
      <c r="D64" s="9"/>
      <c r="E64" s="9"/>
      <c r="F64" s="9"/>
      <c r="G64" s="9"/>
      <c r="H64" s="9"/>
    </row>
    <row r="65" spans="1:8" ht="12.75" customHeight="1">
      <c r="B65" s="1"/>
      <c r="C65" s="7"/>
      <c r="D65" s="9"/>
      <c r="E65" s="9"/>
      <c r="F65" s="9"/>
      <c r="G65" s="9"/>
      <c r="H65" s="9"/>
    </row>
    <row r="66" spans="1:8" ht="12.75" customHeight="1">
      <c r="B66" s="1"/>
      <c r="C66" s="7"/>
      <c r="D66" s="9"/>
      <c r="E66" s="9"/>
      <c r="F66" s="9"/>
      <c r="G66" s="9"/>
      <c r="H66" s="9"/>
    </row>
    <row r="67" spans="1:8" ht="12.75" customHeight="1">
      <c r="B67" s="6"/>
      <c r="C67" s="7"/>
      <c r="D67" s="9"/>
      <c r="E67" s="9"/>
      <c r="F67" s="9"/>
      <c r="G67" s="9"/>
      <c r="H67" s="9"/>
    </row>
    <row r="68" spans="1:8" ht="12.75" customHeight="1">
      <c r="B68" s="1"/>
      <c r="C68" s="1"/>
      <c r="D68" s="1"/>
      <c r="E68" s="1"/>
      <c r="F68" s="1"/>
      <c r="G68" s="1"/>
      <c r="H68" s="1"/>
    </row>
    <row r="69" spans="1:8" ht="12.75" customHeight="1"/>
    <row r="70" spans="1:8" ht="12.75" customHeight="1"/>
    <row r="71" spans="1:8" ht="12.75" customHeight="1"/>
    <row r="72" spans="1:8" ht="12.75" customHeight="1"/>
    <row r="73" spans="1:8" ht="12.75" customHeight="1"/>
    <row r="74" spans="1:8" ht="12.75" customHeight="1"/>
    <row r="75" spans="1:8" ht="12.75" customHeight="1"/>
    <row r="76" spans="1:8" ht="12.75" customHeight="1"/>
    <row r="77" spans="1:8" ht="12.75" customHeight="1"/>
    <row r="78" spans="1:8" ht="12.75" customHeight="1"/>
    <row r="79" spans="1:8" ht="12.75" customHeight="1">
      <c r="A79" s="11"/>
      <c r="B79" s="12"/>
      <c r="C79" s="12"/>
      <c r="D79" s="12"/>
      <c r="E79" s="12"/>
      <c r="F79" s="12"/>
    </row>
    <row r="80" spans="1:8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</sheetData>
  <pageMargins left="0.5" right="0.53" top="0.5" bottom="0.5" header="0" footer="0"/>
  <pageSetup scale="125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12"/>
  <sheetViews>
    <sheetView workbookViewId="0"/>
  </sheetViews>
  <sheetFormatPr defaultColWidth="12.5703125" defaultRowHeight="15" customHeight="1"/>
  <cols>
    <col min="1" max="1" width="6.42578125" customWidth="1"/>
    <col min="2" max="16" width="7.42578125" customWidth="1"/>
    <col min="17" max="17" width="7.85546875" customWidth="1"/>
    <col min="18" max="19" width="7.7109375" customWidth="1"/>
    <col min="20" max="20" width="8.5703125" customWidth="1"/>
    <col min="21" max="25" width="7.7109375" customWidth="1"/>
  </cols>
  <sheetData>
    <row r="1" spans="1:17" ht="12.75" customHeight="1">
      <c r="A1" s="1"/>
      <c r="B1" s="2" t="s">
        <v>0</v>
      </c>
      <c r="C1" s="1"/>
      <c r="D1" s="1"/>
      <c r="E1" s="1"/>
      <c r="G1" s="1"/>
      <c r="H1" s="1"/>
      <c r="I1" s="1"/>
      <c r="J1" s="1"/>
      <c r="K1" s="1"/>
      <c r="L1" s="1"/>
    </row>
    <row r="2" spans="1:17" ht="12.75" customHeight="1">
      <c r="A2" s="1"/>
      <c r="B2" s="3" t="s">
        <v>13</v>
      </c>
      <c r="C2" s="1"/>
      <c r="D2" s="1"/>
      <c r="E2" s="1"/>
      <c r="G2" s="1"/>
      <c r="H2" s="1"/>
      <c r="I2" s="1"/>
      <c r="J2" s="1"/>
      <c r="K2" s="1"/>
      <c r="L2" s="1"/>
    </row>
    <row r="3" spans="1:17" ht="12.75" customHeight="1">
      <c r="A3" s="1"/>
      <c r="B3" s="1"/>
      <c r="C3" s="3" t="s">
        <v>2</v>
      </c>
      <c r="D3" s="1"/>
      <c r="E3" s="1"/>
      <c r="G3" s="1"/>
      <c r="H3" s="1"/>
      <c r="I3" s="1"/>
      <c r="J3" s="1"/>
      <c r="K3" s="1"/>
      <c r="L3" s="1"/>
    </row>
    <row r="4" spans="1:17" ht="12.75" customHeight="1">
      <c r="A4" s="1"/>
      <c r="B4" s="1"/>
      <c r="C4" s="13"/>
      <c r="D4" s="1"/>
      <c r="E4" s="1"/>
      <c r="F4" s="1"/>
      <c r="G4" s="1"/>
      <c r="H4" s="1"/>
      <c r="I4" s="1"/>
      <c r="J4" s="1"/>
      <c r="K4" s="1"/>
      <c r="L4" s="1"/>
    </row>
    <row r="5" spans="1:17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7" ht="12.75" customHeight="1">
      <c r="A6" s="3" t="s">
        <v>14</v>
      </c>
      <c r="B6" s="6"/>
      <c r="C6" s="6"/>
      <c r="D6" s="6"/>
      <c r="E6" s="6"/>
      <c r="F6" s="6"/>
      <c r="G6" s="1"/>
      <c r="H6" s="1"/>
      <c r="I6" s="1"/>
      <c r="J6" s="1"/>
      <c r="K6" s="1"/>
      <c r="L6" s="1"/>
    </row>
    <row r="7" spans="1:17" ht="12.75" customHeight="1">
      <c r="A7" s="1"/>
      <c r="B7" s="3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7" ht="12.75" customHeight="1">
      <c r="A8" s="1"/>
      <c r="B8" s="14">
        <v>0</v>
      </c>
      <c r="C8" s="14">
        <v>1</v>
      </c>
      <c r="D8" s="14">
        <v>2</v>
      </c>
      <c r="E8" s="14">
        <v>3</v>
      </c>
      <c r="F8" s="14">
        <v>4</v>
      </c>
      <c r="G8" s="14">
        <v>5</v>
      </c>
      <c r="H8" s="14">
        <v>6</v>
      </c>
      <c r="I8" s="14">
        <v>7</v>
      </c>
      <c r="J8" s="14">
        <v>8</v>
      </c>
      <c r="K8" s="14">
        <v>9</v>
      </c>
      <c r="L8" s="14">
        <v>10</v>
      </c>
      <c r="M8" s="15">
        <v>11</v>
      </c>
      <c r="N8" s="15">
        <v>12</v>
      </c>
      <c r="O8" s="15">
        <v>13</v>
      </c>
      <c r="P8" s="15">
        <v>14</v>
      </c>
      <c r="Q8" s="15">
        <v>15</v>
      </c>
    </row>
    <row r="9" spans="1:17" ht="12.75" customHeight="1">
      <c r="A9" s="3" t="s">
        <v>16</v>
      </c>
      <c r="B9" s="16">
        <f t="shared" ref="B9:Q9" si="0">B101*1.05</f>
        <v>20489.017500000002</v>
      </c>
      <c r="C9" s="16">
        <f t="shared" si="0"/>
        <v>20897.824500000002</v>
      </c>
      <c r="D9" s="16">
        <f t="shared" si="0"/>
        <v>21316.365000000002</v>
      </c>
      <c r="E9" s="16">
        <f t="shared" si="0"/>
        <v>21742.475999999999</v>
      </c>
      <c r="F9" s="16">
        <f t="shared" si="0"/>
        <v>22177.239000000001</v>
      </c>
      <c r="G9" s="16">
        <f t="shared" si="0"/>
        <v>22620.654000000002</v>
      </c>
      <c r="H9" s="16">
        <f t="shared" si="0"/>
        <v>23072.721000000001</v>
      </c>
      <c r="I9" s="16">
        <f t="shared" si="0"/>
        <v>23534.521500000003</v>
      </c>
      <c r="J9" s="16">
        <f t="shared" si="0"/>
        <v>24006.055500000002</v>
      </c>
      <c r="K9" s="16">
        <f t="shared" si="0"/>
        <v>24485.160000000003</v>
      </c>
      <c r="L9" s="16">
        <f t="shared" si="0"/>
        <v>24976.161</v>
      </c>
      <c r="M9" s="16">
        <f t="shared" si="0"/>
        <v>25474.732500000002</v>
      </c>
      <c r="N9" s="16">
        <f t="shared" si="0"/>
        <v>25984.118999999999</v>
      </c>
      <c r="O9" s="16">
        <f t="shared" si="0"/>
        <v>26503.239000000001</v>
      </c>
      <c r="P9" s="16">
        <f t="shared" si="0"/>
        <v>27033.174000000003</v>
      </c>
      <c r="Q9" s="16">
        <f t="shared" si="0"/>
        <v>27573.924000000003</v>
      </c>
    </row>
    <row r="10" spans="1:17" ht="12.75" customHeight="1">
      <c r="A10" s="3" t="s">
        <v>17</v>
      </c>
      <c r="B10" s="16">
        <f t="shared" ref="B10:Q10" si="1">B102*1.05</f>
        <v>21613.7775</v>
      </c>
      <c r="C10" s="16">
        <f t="shared" si="1"/>
        <v>22046.377499999999</v>
      </c>
      <c r="D10" s="16">
        <f t="shared" si="1"/>
        <v>22486.548000000003</v>
      </c>
      <c r="E10" s="16">
        <f t="shared" si="1"/>
        <v>22936.452000000001</v>
      </c>
      <c r="F10" s="16">
        <f t="shared" si="1"/>
        <v>23395.008000000002</v>
      </c>
      <c r="G10" s="16">
        <f t="shared" si="1"/>
        <v>23862.216000000004</v>
      </c>
      <c r="H10" s="16">
        <f t="shared" si="1"/>
        <v>24340.239000000001</v>
      </c>
      <c r="I10" s="16">
        <f t="shared" si="1"/>
        <v>24816.099000000002</v>
      </c>
      <c r="J10" s="16">
        <f t="shared" si="1"/>
        <v>25324.404000000002</v>
      </c>
      <c r="K10" s="16">
        <f t="shared" si="1"/>
        <v>25829.464500000002</v>
      </c>
      <c r="L10" s="16">
        <f t="shared" si="1"/>
        <v>26346.421500000004</v>
      </c>
      <c r="M10" s="16">
        <f t="shared" si="1"/>
        <v>26874.193500000001</v>
      </c>
      <c r="N10" s="16">
        <f t="shared" si="1"/>
        <v>27411.699000000001</v>
      </c>
      <c r="O10" s="16">
        <f t="shared" si="1"/>
        <v>27960.019500000002</v>
      </c>
      <c r="P10" s="16">
        <f t="shared" si="1"/>
        <v>28519.155000000002</v>
      </c>
      <c r="Q10" s="16">
        <f t="shared" si="1"/>
        <v>29089.105500000001</v>
      </c>
    </row>
    <row r="11" spans="1:17" ht="12.75" customHeight="1">
      <c r="A11" s="3" t="s">
        <v>18</v>
      </c>
      <c r="B11" s="16">
        <f t="shared" ref="B11:Q11" si="2">B103*1.05</f>
        <v>22932.126</v>
      </c>
      <c r="C11" s="16">
        <f t="shared" si="2"/>
        <v>23505.321</v>
      </c>
      <c r="D11" s="16">
        <f t="shared" si="2"/>
        <v>24093.657000000003</v>
      </c>
      <c r="E11" s="16">
        <f t="shared" si="2"/>
        <v>24694.971000000001</v>
      </c>
      <c r="F11" s="16">
        <f t="shared" si="2"/>
        <v>25312.507500000003</v>
      </c>
      <c r="G11" s="16">
        <f t="shared" si="2"/>
        <v>25946.266500000002</v>
      </c>
      <c r="H11" s="16">
        <f t="shared" si="2"/>
        <v>26594.085000000003</v>
      </c>
      <c r="I11" s="16">
        <f t="shared" si="2"/>
        <v>27259.207500000004</v>
      </c>
      <c r="J11" s="16">
        <f t="shared" si="2"/>
        <v>27940.552500000002</v>
      </c>
      <c r="K11" s="16">
        <f t="shared" si="2"/>
        <v>28639.201500000003</v>
      </c>
      <c r="L11" s="16">
        <f t="shared" si="2"/>
        <v>29355.154500000001</v>
      </c>
      <c r="M11" s="16">
        <f t="shared" si="2"/>
        <v>30088.411500000002</v>
      </c>
      <c r="N11" s="16">
        <f t="shared" si="2"/>
        <v>30841.135500000004</v>
      </c>
      <c r="O11" s="16">
        <f t="shared" si="2"/>
        <v>31611.163499999999</v>
      </c>
      <c r="P11" s="16">
        <f t="shared" si="2"/>
        <v>32402.821500000002</v>
      </c>
      <c r="Q11" s="16">
        <f t="shared" si="2"/>
        <v>33212.864999999998</v>
      </c>
    </row>
    <row r="12" spans="1:17" ht="12.75" customHeight="1">
      <c r="A12" s="3" t="s">
        <v>19</v>
      </c>
      <c r="B12" s="16">
        <f t="shared" ref="B12:Q12" si="3">B104*1.05</f>
        <v>23659.975500000004</v>
      </c>
      <c r="C12" s="16">
        <f t="shared" si="3"/>
        <v>24251.556</v>
      </c>
      <c r="D12" s="16">
        <f t="shared" si="3"/>
        <v>24858.2775</v>
      </c>
      <c r="E12" s="16">
        <f t="shared" si="3"/>
        <v>25477.977000000003</v>
      </c>
      <c r="F12" s="16">
        <f t="shared" si="3"/>
        <v>26116.062000000005</v>
      </c>
      <c r="G12" s="16">
        <f t="shared" si="3"/>
        <v>26768.206500000004</v>
      </c>
      <c r="H12" s="16">
        <f t="shared" si="3"/>
        <v>27437.655000000002</v>
      </c>
      <c r="I12" s="16">
        <f t="shared" si="3"/>
        <v>28123.326000000001</v>
      </c>
      <c r="J12" s="16">
        <f t="shared" si="3"/>
        <v>28827.382500000003</v>
      </c>
      <c r="K12" s="16">
        <f t="shared" si="3"/>
        <v>29547.661500000002</v>
      </c>
      <c r="L12" s="16">
        <f t="shared" si="3"/>
        <v>30286.326000000001</v>
      </c>
      <c r="M12" s="16">
        <f t="shared" si="3"/>
        <v>31043.376</v>
      </c>
      <c r="N12" s="16">
        <f t="shared" si="3"/>
        <v>31818.811500000003</v>
      </c>
      <c r="O12" s="16">
        <f t="shared" si="3"/>
        <v>32615.877000000004</v>
      </c>
      <c r="P12" s="16">
        <f t="shared" si="3"/>
        <v>33430.246500000001</v>
      </c>
      <c r="Q12" s="16">
        <f t="shared" si="3"/>
        <v>34266.245999999999</v>
      </c>
    </row>
    <row r="13" spans="1:17" ht="12.75" customHeight="1">
      <c r="A13" s="3" t="s">
        <v>20</v>
      </c>
      <c r="B13" s="16">
        <f t="shared" ref="B13:Q13" si="4">B105*1.05</f>
        <v>25466.0805</v>
      </c>
      <c r="C13" s="16">
        <f t="shared" si="4"/>
        <v>26103.084000000003</v>
      </c>
      <c r="D13" s="16">
        <f t="shared" si="4"/>
        <v>26755.228500000005</v>
      </c>
      <c r="E13" s="16">
        <f t="shared" si="4"/>
        <v>27424.677000000003</v>
      </c>
      <c r="F13" s="16">
        <f t="shared" si="4"/>
        <v>28109.266500000002</v>
      </c>
      <c r="G13" s="16">
        <f t="shared" si="4"/>
        <v>28813.323000000004</v>
      </c>
      <c r="H13" s="16">
        <f t="shared" si="4"/>
        <v>29532.520499999999</v>
      </c>
      <c r="I13" s="16">
        <f t="shared" si="4"/>
        <v>30271.185000000001</v>
      </c>
      <c r="J13" s="16">
        <f t="shared" si="4"/>
        <v>31028.235000000001</v>
      </c>
      <c r="K13" s="16">
        <f t="shared" si="4"/>
        <v>31803.6705</v>
      </c>
      <c r="L13" s="16">
        <f t="shared" si="4"/>
        <v>32598.573000000004</v>
      </c>
      <c r="M13" s="16">
        <f t="shared" si="4"/>
        <v>33414.024000000005</v>
      </c>
      <c r="N13" s="16">
        <f t="shared" si="4"/>
        <v>34250.023500000003</v>
      </c>
      <c r="O13" s="16">
        <f t="shared" si="4"/>
        <v>35105.490000000005</v>
      </c>
      <c r="P13" s="16">
        <f t="shared" si="4"/>
        <v>35982.586499999998</v>
      </c>
      <c r="Q13" s="16">
        <f t="shared" si="4"/>
        <v>36883.476000000002</v>
      </c>
    </row>
    <row r="14" spans="1:17" ht="12.75" customHeight="1">
      <c r="A14" s="3" t="s">
        <v>21</v>
      </c>
      <c r="B14" s="16">
        <f t="shared" ref="B14:Q14" si="5">B106*1.05</f>
        <v>35281.774500000007</v>
      </c>
      <c r="C14" s="16">
        <f t="shared" si="5"/>
        <v>36340.563000000002</v>
      </c>
      <c r="D14" s="16">
        <f t="shared" si="5"/>
        <v>37430.715000000004</v>
      </c>
      <c r="E14" s="16">
        <f t="shared" si="5"/>
        <v>38553.312000000005</v>
      </c>
      <c r="F14" s="16">
        <f t="shared" si="5"/>
        <v>39710.517</v>
      </c>
      <c r="G14" s="16">
        <f t="shared" si="5"/>
        <v>40901.248500000002</v>
      </c>
      <c r="H14" s="16">
        <f t="shared" si="5"/>
        <v>42128.751000000004</v>
      </c>
      <c r="I14" s="16">
        <f t="shared" si="5"/>
        <v>43391.943000000007</v>
      </c>
      <c r="J14" s="16">
        <f t="shared" si="5"/>
        <v>44694.069000000003</v>
      </c>
      <c r="K14" s="16">
        <f t="shared" si="5"/>
        <v>46034.047500000008</v>
      </c>
      <c r="L14" s="16">
        <f t="shared" si="5"/>
        <v>47415.123000000007</v>
      </c>
      <c r="M14" s="16">
        <f t="shared" si="5"/>
        <v>48838.377</v>
      </c>
      <c r="N14" s="16">
        <f t="shared" si="5"/>
        <v>50303.809500000003</v>
      </c>
      <c r="O14" s="16">
        <f t="shared" si="5"/>
        <v>51812.502</v>
      </c>
      <c r="P14" s="16">
        <f t="shared" si="5"/>
        <v>53367.699000000008</v>
      </c>
      <c r="Q14" s="16">
        <f t="shared" si="5"/>
        <v>54967.237500000003</v>
      </c>
    </row>
    <row r="15" spans="1:17" ht="12.75" customHeight="1">
      <c r="A15" s="3" t="s">
        <v>22</v>
      </c>
      <c r="B15" s="16">
        <f t="shared" ref="B15:Q15" si="6">B107*1.05</f>
        <v>43260</v>
      </c>
      <c r="C15" s="16">
        <f t="shared" si="6"/>
        <v>44557.8</v>
      </c>
      <c r="D15" s="16">
        <f t="shared" si="6"/>
        <v>45894.534000000007</v>
      </c>
      <c r="E15" s="16">
        <f t="shared" si="6"/>
        <v>47271.370020000002</v>
      </c>
      <c r="F15" s="16">
        <f t="shared" si="6"/>
        <v>48689.5111206</v>
      </c>
      <c r="G15" s="16">
        <f t="shared" si="6"/>
        <v>50150.196454217999</v>
      </c>
      <c r="H15" s="16">
        <f t="shared" si="6"/>
        <v>51654.702347844541</v>
      </c>
      <c r="I15" s="16">
        <f t="shared" si="6"/>
        <v>53204.343418279881</v>
      </c>
      <c r="J15" s="16">
        <f t="shared" si="6"/>
        <v>54800.473720828275</v>
      </c>
      <c r="K15" s="16">
        <f t="shared" si="6"/>
        <v>56444.487932453121</v>
      </c>
      <c r="L15" s="16">
        <f t="shared" si="6"/>
        <v>58137.822570426717</v>
      </c>
      <c r="M15" s="16">
        <f t="shared" si="6"/>
        <v>59881.957247539518</v>
      </c>
      <c r="N15" s="16">
        <f t="shared" si="6"/>
        <v>61678.415964965709</v>
      </c>
      <c r="O15" s="16">
        <f t="shared" si="6"/>
        <v>63528.768443914683</v>
      </c>
      <c r="P15" s="16">
        <f t="shared" si="6"/>
        <v>65434.631497232134</v>
      </c>
      <c r="Q15" s="16">
        <f t="shared" si="6"/>
        <v>67397.670442149101</v>
      </c>
    </row>
    <row r="16" spans="1:17" ht="12.75" customHeight="1">
      <c r="A16" s="3" t="s">
        <v>23</v>
      </c>
      <c r="B16" s="16">
        <f t="shared" ref="B16:Q16" si="7">B108*1.05</f>
        <v>45199.129500000003</v>
      </c>
      <c r="C16" s="16">
        <f t="shared" si="7"/>
        <v>46554.249000000003</v>
      </c>
      <c r="D16" s="16">
        <f t="shared" si="7"/>
        <v>47951.546999999999</v>
      </c>
      <c r="E16" s="16">
        <f t="shared" si="7"/>
        <v>49389.942000000003</v>
      </c>
      <c r="F16" s="16">
        <f t="shared" si="7"/>
        <v>50871.597000000002</v>
      </c>
      <c r="G16" s="16">
        <f t="shared" si="7"/>
        <v>52398.675000000003</v>
      </c>
      <c r="H16" s="16">
        <f t="shared" si="7"/>
        <v>53970.094500000007</v>
      </c>
      <c r="I16" s="16">
        <f t="shared" si="7"/>
        <v>55589.100000000006</v>
      </c>
      <c r="J16" s="16">
        <f t="shared" si="7"/>
        <v>57256.773000000001</v>
      </c>
      <c r="K16" s="16">
        <f t="shared" si="7"/>
        <v>58974.195000000007</v>
      </c>
      <c r="L16" s="16">
        <f t="shared" si="7"/>
        <v>60743.52900000001</v>
      </c>
      <c r="M16" s="16">
        <f t="shared" si="7"/>
        <v>62565.856500000002</v>
      </c>
      <c r="N16" s="16">
        <f t="shared" si="7"/>
        <v>64443.340500000006</v>
      </c>
      <c r="O16" s="16">
        <f t="shared" si="7"/>
        <v>66375.981</v>
      </c>
      <c r="P16" s="16">
        <f t="shared" si="7"/>
        <v>68367.022500000006</v>
      </c>
      <c r="Q16" s="16">
        <f t="shared" si="7"/>
        <v>70418.627999999997</v>
      </c>
    </row>
    <row r="17" spans="1:17" ht="12.75" customHeight="1">
      <c r="A17" s="3" t="s">
        <v>24</v>
      </c>
      <c r="B17" s="16">
        <f t="shared" ref="B17:Q17" si="8">B109*1.05</f>
        <v>64442.700000000004</v>
      </c>
      <c r="C17" s="16">
        <f t="shared" si="8"/>
        <v>66376.800000000003</v>
      </c>
      <c r="D17" s="16">
        <f t="shared" si="8"/>
        <v>68367.600000000006</v>
      </c>
      <c r="E17" s="16">
        <f t="shared" si="8"/>
        <v>70419.3</v>
      </c>
      <c r="F17" s="16">
        <f t="shared" si="8"/>
        <v>72531.900000000009</v>
      </c>
      <c r="G17" s="16">
        <f t="shared" si="8"/>
        <v>74707.5</v>
      </c>
      <c r="H17" s="16">
        <f t="shared" si="8"/>
        <v>76948.2</v>
      </c>
      <c r="I17" s="16">
        <f t="shared" si="8"/>
        <v>79257.150000000009</v>
      </c>
      <c r="J17" s="16">
        <f t="shared" si="8"/>
        <v>81635.400000000009</v>
      </c>
      <c r="K17" s="16">
        <f t="shared" si="8"/>
        <v>84084</v>
      </c>
      <c r="L17" s="16">
        <f t="shared" si="8"/>
        <v>86606.1</v>
      </c>
      <c r="M17" s="16">
        <f t="shared" si="8"/>
        <v>89204.85</v>
      </c>
      <c r="N17" s="16">
        <f t="shared" si="8"/>
        <v>91881.3</v>
      </c>
      <c r="O17" s="16">
        <f t="shared" si="8"/>
        <v>94637.55</v>
      </c>
      <c r="P17" s="16">
        <f t="shared" si="8"/>
        <v>97476.75</v>
      </c>
      <c r="Q17" s="16">
        <f t="shared" si="8"/>
        <v>100401</v>
      </c>
    </row>
    <row r="18" spans="1:17" ht="12.75" customHeight="1">
      <c r="A18" s="3" t="s">
        <v>25</v>
      </c>
      <c r="B18" s="16">
        <f t="shared" ref="B18:Q18" si="9">B110*1.05</f>
        <v>82782.33600000001</v>
      </c>
      <c r="C18" s="16">
        <f t="shared" si="9"/>
        <v>85266.541499999992</v>
      </c>
      <c r="D18" s="16">
        <f t="shared" si="9"/>
        <v>87823.207500000019</v>
      </c>
      <c r="E18" s="16">
        <f t="shared" si="9"/>
        <v>90457.741500000004</v>
      </c>
      <c r="F18" s="16">
        <f t="shared" si="9"/>
        <v>93172.306500000006</v>
      </c>
      <c r="G18" s="16">
        <f t="shared" si="9"/>
        <v>95967.984000000011</v>
      </c>
      <c r="H18" s="16">
        <f t="shared" si="9"/>
        <v>98845.855500000005</v>
      </c>
      <c r="I18" s="16">
        <f t="shared" si="9"/>
        <v>101811.3285</v>
      </c>
      <c r="J18" s="16">
        <f t="shared" si="9"/>
        <v>104865.48450000001</v>
      </c>
      <c r="K18" s="16">
        <f t="shared" si="9"/>
        <v>108012.64950000001</v>
      </c>
      <c r="L18" s="16">
        <f t="shared" si="9"/>
        <v>111252.82350000001</v>
      </c>
      <c r="M18" s="16">
        <f t="shared" si="9"/>
        <v>114590.33250000002</v>
      </c>
      <c r="N18" s="16">
        <f t="shared" si="9"/>
        <v>118028.421</v>
      </c>
      <c r="O18" s="16">
        <f t="shared" si="9"/>
        <v>121568.17050000001</v>
      </c>
      <c r="P18" s="16">
        <f t="shared" si="9"/>
        <v>125214.98850000002</v>
      </c>
      <c r="Q18" s="16">
        <f t="shared" si="9"/>
        <v>128972.1195</v>
      </c>
    </row>
    <row r="19" spans="1:17" ht="12.75" customHeight="1">
      <c r="A19" s="1"/>
      <c r="B19" s="9"/>
      <c r="C19" s="9"/>
      <c r="D19" s="9"/>
      <c r="E19" s="9"/>
      <c r="F19" s="9"/>
      <c r="G19" s="1"/>
      <c r="H19" s="1"/>
      <c r="I19" s="1"/>
      <c r="J19" s="1"/>
      <c r="K19" s="1"/>
      <c r="L19" s="1"/>
    </row>
    <row r="20" spans="1:17" ht="12.75" customHeight="1">
      <c r="A20" s="17"/>
      <c r="B20" s="18" t="s">
        <v>26</v>
      </c>
      <c r="C20" s="16"/>
      <c r="D20" s="18" t="s">
        <v>27</v>
      </c>
      <c r="E20" s="16"/>
      <c r="F20" s="18" t="s">
        <v>28</v>
      </c>
      <c r="G20" s="10"/>
      <c r="H20" s="10"/>
      <c r="I20" s="10"/>
      <c r="J20" s="17"/>
      <c r="K20" s="17"/>
      <c r="L20" s="17"/>
      <c r="M20" s="19"/>
      <c r="N20" s="19"/>
      <c r="O20" s="19"/>
      <c r="P20" s="19"/>
    </row>
    <row r="21" spans="1:17" ht="12.75" customHeight="1">
      <c r="A21" s="17"/>
      <c r="B21" s="16"/>
      <c r="C21" s="18" t="s">
        <v>16</v>
      </c>
      <c r="D21" s="18">
        <v>200</v>
      </c>
      <c r="E21" s="16"/>
      <c r="F21" s="18" t="s">
        <v>29</v>
      </c>
      <c r="G21" s="10"/>
      <c r="H21" s="10"/>
      <c r="I21" s="10"/>
      <c r="J21" s="17"/>
      <c r="K21" s="17"/>
      <c r="L21" s="17"/>
      <c r="M21" s="19"/>
      <c r="N21" s="19"/>
      <c r="O21" s="19"/>
      <c r="P21" s="19"/>
    </row>
    <row r="22" spans="1:17" ht="12.75" customHeight="1">
      <c r="A22" s="17"/>
      <c r="B22" s="16"/>
      <c r="C22" s="18" t="s">
        <v>17</v>
      </c>
      <c r="D22" s="18">
        <v>200</v>
      </c>
      <c r="E22" s="16"/>
      <c r="F22" s="18" t="s">
        <v>30</v>
      </c>
      <c r="G22" s="10"/>
      <c r="H22" s="10"/>
      <c r="I22" s="10"/>
      <c r="J22" s="17"/>
      <c r="K22" s="17"/>
      <c r="L22" s="17"/>
      <c r="M22" s="19"/>
      <c r="N22" s="19"/>
      <c r="O22" s="19"/>
      <c r="P22" s="19"/>
    </row>
    <row r="23" spans="1:17" ht="12.75" customHeight="1">
      <c r="A23" s="17"/>
      <c r="B23" s="16"/>
      <c r="C23" s="18" t="s">
        <v>18</v>
      </c>
      <c r="D23" s="18">
        <v>210</v>
      </c>
      <c r="E23" s="16"/>
      <c r="F23" s="18" t="s">
        <v>31</v>
      </c>
      <c r="G23" s="10"/>
      <c r="H23" s="10"/>
      <c r="I23" s="10"/>
      <c r="J23" s="17"/>
      <c r="K23" s="17"/>
      <c r="L23" s="17"/>
      <c r="M23" s="19"/>
      <c r="N23" s="19"/>
      <c r="O23" s="19"/>
      <c r="P23" s="19"/>
    </row>
    <row r="24" spans="1:17" ht="12.75" customHeight="1">
      <c r="A24" s="17"/>
      <c r="B24" s="16"/>
      <c r="C24" s="18" t="s">
        <v>19</v>
      </c>
      <c r="D24" s="16"/>
      <c r="E24" s="16"/>
      <c r="F24" s="18" t="s">
        <v>32</v>
      </c>
      <c r="G24" s="10"/>
      <c r="H24" s="10"/>
      <c r="I24" s="10"/>
      <c r="J24" s="17"/>
      <c r="K24" s="17"/>
      <c r="L24" s="17"/>
      <c r="M24" s="19"/>
      <c r="N24" s="19"/>
      <c r="O24" s="19"/>
      <c r="P24" s="19"/>
    </row>
    <row r="25" spans="1:17" ht="12.75" customHeight="1">
      <c r="A25" s="17"/>
      <c r="B25" s="16"/>
      <c r="C25" s="18" t="s">
        <v>20</v>
      </c>
      <c r="D25" s="18">
        <v>210</v>
      </c>
      <c r="E25" s="16"/>
      <c r="F25" s="18" t="s">
        <v>33</v>
      </c>
      <c r="G25" s="10"/>
      <c r="H25" s="10"/>
      <c r="I25" s="10"/>
      <c r="J25" s="17"/>
      <c r="K25" s="17"/>
      <c r="L25" s="17"/>
      <c r="M25" s="19"/>
      <c r="N25" s="19"/>
      <c r="O25" s="19"/>
      <c r="P25" s="19"/>
    </row>
    <row r="26" spans="1:17" ht="12.75" customHeight="1">
      <c r="A26" s="17"/>
      <c r="B26" s="16"/>
      <c r="C26" s="18" t="s">
        <v>21</v>
      </c>
      <c r="D26" s="18">
        <v>256</v>
      </c>
      <c r="E26" s="16"/>
      <c r="F26" s="18" t="s">
        <v>34</v>
      </c>
      <c r="G26" s="10"/>
      <c r="H26" s="10"/>
      <c r="I26" s="10"/>
      <c r="J26" s="17"/>
      <c r="K26" s="17"/>
      <c r="L26" s="17"/>
      <c r="M26" s="19"/>
      <c r="N26" s="19"/>
      <c r="O26" s="19"/>
      <c r="P26" s="19"/>
    </row>
    <row r="27" spans="1:17" ht="12.75" customHeight="1">
      <c r="A27" s="17"/>
      <c r="B27" s="16"/>
      <c r="C27" s="18" t="s">
        <v>22</v>
      </c>
      <c r="D27" s="18">
        <v>200</v>
      </c>
      <c r="E27" s="16"/>
      <c r="F27" s="18" t="s">
        <v>35</v>
      </c>
      <c r="G27" s="10"/>
      <c r="H27" s="10"/>
      <c r="I27" s="10"/>
      <c r="J27" s="17"/>
      <c r="K27" s="17"/>
      <c r="L27" s="17"/>
      <c r="M27" s="19"/>
      <c r="N27" s="19"/>
      <c r="O27" s="19"/>
      <c r="P27" s="19"/>
    </row>
    <row r="28" spans="1:17" ht="29.25" customHeight="1">
      <c r="A28" s="17"/>
      <c r="B28" s="16"/>
      <c r="C28" s="18" t="s">
        <v>23</v>
      </c>
      <c r="D28" s="18">
        <v>261</v>
      </c>
      <c r="E28" s="16"/>
      <c r="F28" s="79" t="s">
        <v>36</v>
      </c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1:17" ht="12.75" customHeight="1">
      <c r="A29" s="17"/>
      <c r="B29" s="16"/>
      <c r="C29" s="18" t="s">
        <v>24</v>
      </c>
      <c r="D29" s="18">
        <v>261</v>
      </c>
      <c r="E29" s="16"/>
      <c r="F29" s="18" t="s">
        <v>37</v>
      </c>
      <c r="G29" s="10"/>
      <c r="H29" s="10"/>
      <c r="I29" s="10"/>
      <c r="J29" s="17"/>
      <c r="K29" s="17"/>
      <c r="L29" s="17"/>
      <c r="M29" s="19"/>
      <c r="N29" s="19"/>
      <c r="O29" s="19"/>
      <c r="P29" s="19"/>
    </row>
    <row r="30" spans="1:17" ht="12.75" customHeight="1">
      <c r="A30" s="17"/>
      <c r="B30" s="16"/>
      <c r="C30" s="18" t="s">
        <v>25</v>
      </c>
      <c r="D30" s="18">
        <v>261</v>
      </c>
      <c r="E30" s="16"/>
      <c r="F30" s="18" t="s">
        <v>38</v>
      </c>
      <c r="G30" s="10"/>
      <c r="H30" s="10"/>
      <c r="I30" s="10"/>
      <c r="J30" s="17"/>
      <c r="K30" s="17"/>
      <c r="L30" s="17"/>
      <c r="M30" s="19"/>
      <c r="N30" s="19"/>
      <c r="O30" s="19"/>
      <c r="P30" s="19"/>
    </row>
    <row r="31" spans="1:17" ht="12.75" customHeight="1">
      <c r="A31" s="1"/>
      <c r="B31" s="9"/>
      <c r="C31" s="9"/>
      <c r="D31" s="9"/>
      <c r="E31" s="9"/>
      <c r="F31" s="9"/>
      <c r="G31" s="1"/>
      <c r="H31" s="1"/>
      <c r="I31" s="1"/>
      <c r="J31" s="1"/>
      <c r="K31" s="1"/>
      <c r="L31" s="1"/>
    </row>
    <row r="32" spans="1:17" ht="12.75" customHeight="1">
      <c r="A32" s="1"/>
      <c r="B32" s="9"/>
      <c r="C32" s="9"/>
      <c r="D32" s="9"/>
      <c r="E32" s="9"/>
      <c r="F32" s="9"/>
      <c r="G32" s="1"/>
      <c r="H32" s="1"/>
      <c r="I32" s="1"/>
      <c r="J32" s="1"/>
      <c r="K32" s="1"/>
      <c r="L32" s="1"/>
    </row>
    <row r="33" spans="1:20" ht="12.75" customHeight="1">
      <c r="A33" s="1"/>
      <c r="B33" s="9"/>
      <c r="C33" s="9"/>
      <c r="D33" s="9"/>
      <c r="E33" s="9"/>
      <c r="F33" s="9"/>
      <c r="G33" s="1"/>
      <c r="H33" s="1"/>
      <c r="I33" s="1"/>
      <c r="J33" s="1"/>
      <c r="K33" s="1"/>
      <c r="L33" s="1"/>
    </row>
    <row r="34" spans="1:20" ht="12.75" customHeight="1">
      <c r="A34" s="1"/>
      <c r="B34" s="9"/>
      <c r="C34" s="9"/>
      <c r="D34" s="9"/>
      <c r="E34" s="9"/>
      <c r="F34" s="9"/>
      <c r="G34" s="1"/>
      <c r="H34" s="1"/>
      <c r="I34" s="1"/>
      <c r="J34" s="1"/>
      <c r="K34" s="1"/>
      <c r="L34" s="1"/>
    </row>
    <row r="35" spans="1:20" ht="12.75" customHeight="1">
      <c r="A35" s="1"/>
      <c r="B35" s="9"/>
      <c r="C35" s="9"/>
      <c r="D35" s="9"/>
      <c r="E35" s="9"/>
      <c r="F35" s="9"/>
      <c r="G35" s="1"/>
      <c r="H35" s="1"/>
      <c r="I35" s="1"/>
      <c r="J35" s="1"/>
      <c r="L35" s="1"/>
    </row>
    <row r="36" spans="1:20" ht="12.75" customHeight="1">
      <c r="A36" s="3" t="s">
        <v>39</v>
      </c>
      <c r="B36" s="6"/>
      <c r="C36" s="6"/>
      <c r="D36" s="6"/>
      <c r="E36" s="6"/>
      <c r="F36" s="6"/>
      <c r="G36" s="1"/>
      <c r="H36" s="1"/>
      <c r="I36" s="1"/>
      <c r="J36" s="1"/>
      <c r="K36" s="1"/>
      <c r="L36" s="1"/>
    </row>
    <row r="37" spans="1:20" ht="12.75" customHeight="1">
      <c r="A37" s="1"/>
      <c r="B37" s="3" t="s">
        <v>15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0" ht="12.75" customHeight="1">
      <c r="A38" s="1"/>
      <c r="B38" s="14">
        <v>0</v>
      </c>
      <c r="C38" s="14">
        <v>1</v>
      </c>
      <c r="D38" s="14">
        <v>2</v>
      </c>
      <c r="E38" s="14">
        <v>3</v>
      </c>
      <c r="F38" s="14">
        <v>4</v>
      </c>
      <c r="G38" s="14">
        <v>5</v>
      </c>
      <c r="H38" s="14">
        <v>6</v>
      </c>
      <c r="I38" s="14">
        <v>7</v>
      </c>
      <c r="J38" s="14">
        <v>8</v>
      </c>
      <c r="K38" s="14">
        <v>9</v>
      </c>
      <c r="L38" s="14">
        <v>10</v>
      </c>
      <c r="M38" s="15">
        <v>11</v>
      </c>
      <c r="N38" s="15">
        <v>12</v>
      </c>
      <c r="O38" s="15">
        <v>13</v>
      </c>
      <c r="P38" s="15">
        <v>14</v>
      </c>
      <c r="Q38" s="15">
        <v>15</v>
      </c>
    </row>
    <row r="39" spans="1:20" ht="12.75" customHeight="1">
      <c r="A39" s="3" t="s">
        <v>40</v>
      </c>
      <c r="B39" s="20">
        <f t="shared" ref="B39:Q39" si="10">B131*1.05</f>
        <v>12.491325000000002</v>
      </c>
      <c r="C39" s="20">
        <f t="shared" si="10"/>
        <v>12.750885</v>
      </c>
      <c r="D39" s="20">
        <f t="shared" si="10"/>
        <v>12.99963</v>
      </c>
      <c r="E39" s="20">
        <f t="shared" si="10"/>
        <v>13.259190000000002</v>
      </c>
      <c r="F39" s="20">
        <f t="shared" si="10"/>
        <v>13.518750000000001</v>
      </c>
      <c r="G39" s="20">
        <f t="shared" si="10"/>
        <v>13.799939999999999</v>
      </c>
      <c r="H39" s="20">
        <f t="shared" si="10"/>
        <v>14.070315000000001</v>
      </c>
      <c r="I39" s="20">
        <f t="shared" si="10"/>
        <v>14.351505</v>
      </c>
      <c r="J39" s="20">
        <f t="shared" si="10"/>
        <v>14.632695</v>
      </c>
      <c r="K39" s="20">
        <f t="shared" si="10"/>
        <v>14.935515000000002</v>
      </c>
      <c r="L39" s="20">
        <f t="shared" si="10"/>
        <v>15.238335000000001</v>
      </c>
      <c r="M39" s="20">
        <f t="shared" si="10"/>
        <v>15.530339999999999</v>
      </c>
      <c r="N39" s="20">
        <f t="shared" si="10"/>
        <v>15.854790000000001</v>
      </c>
      <c r="O39" s="20">
        <f t="shared" si="10"/>
        <v>16.168425000000003</v>
      </c>
      <c r="P39" s="20">
        <f t="shared" si="10"/>
        <v>16.482060000000001</v>
      </c>
      <c r="Q39" s="20">
        <f t="shared" si="10"/>
        <v>16.817325</v>
      </c>
    </row>
    <row r="40" spans="1:20" ht="12.75" customHeight="1">
      <c r="A40" s="3" t="s">
        <v>41</v>
      </c>
      <c r="B40" s="20">
        <f t="shared" ref="B40:Q40" si="11">B132*1.05</f>
        <v>13.36734</v>
      </c>
      <c r="C40" s="20">
        <f t="shared" si="11"/>
        <v>13.637715000000002</v>
      </c>
      <c r="D40" s="20">
        <f t="shared" si="11"/>
        <v>13.90809</v>
      </c>
      <c r="E40" s="20">
        <f t="shared" si="11"/>
        <v>14.18928</v>
      </c>
      <c r="F40" s="20">
        <f t="shared" si="11"/>
        <v>14.470470000000002</v>
      </c>
      <c r="G40" s="20">
        <f t="shared" si="11"/>
        <v>14.762475</v>
      </c>
      <c r="H40" s="20">
        <f t="shared" si="11"/>
        <v>15.054480000000002</v>
      </c>
      <c r="I40" s="20">
        <f t="shared" si="11"/>
        <v>15.3573</v>
      </c>
      <c r="J40" s="20">
        <f t="shared" si="11"/>
        <v>15.660120000000001</v>
      </c>
      <c r="K40" s="20">
        <f t="shared" si="11"/>
        <v>15.98457</v>
      </c>
      <c r="L40" s="20">
        <f t="shared" si="11"/>
        <v>16.298204999999999</v>
      </c>
      <c r="M40" s="20">
        <f t="shared" si="11"/>
        <v>16.622654999999998</v>
      </c>
      <c r="N40" s="20">
        <f t="shared" si="11"/>
        <v>16.957920000000001</v>
      </c>
      <c r="O40" s="20">
        <f t="shared" si="11"/>
        <v>17.293185000000001</v>
      </c>
      <c r="P40" s="20">
        <f t="shared" si="11"/>
        <v>17.639264999999998</v>
      </c>
      <c r="Q40" s="20">
        <f t="shared" si="11"/>
        <v>17.996160000000003</v>
      </c>
    </row>
    <row r="41" spans="1:20" ht="12.75" customHeight="1">
      <c r="A41" s="3" t="s">
        <v>42</v>
      </c>
      <c r="B41" s="20">
        <f t="shared" ref="B41:Q41" si="12">B133*1.05</f>
        <v>14.719215</v>
      </c>
      <c r="C41" s="20">
        <f t="shared" si="12"/>
        <v>15.011220000000003</v>
      </c>
      <c r="D41" s="20">
        <f t="shared" si="12"/>
        <v>15.303225000000001</v>
      </c>
      <c r="E41" s="20">
        <f t="shared" si="12"/>
        <v>15.606045</v>
      </c>
      <c r="F41" s="20">
        <f t="shared" si="12"/>
        <v>15.930495000000002</v>
      </c>
      <c r="G41" s="20">
        <f t="shared" si="12"/>
        <v>16.244129999999998</v>
      </c>
      <c r="H41" s="20">
        <f t="shared" si="12"/>
        <v>16.568580000000001</v>
      </c>
      <c r="I41" s="20">
        <f t="shared" si="12"/>
        <v>16.89303</v>
      </c>
      <c r="J41" s="20">
        <f t="shared" si="12"/>
        <v>17.23911</v>
      </c>
      <c r="K41" s="20">
        <f t="shared" si="12"/>
        <v>17.585190000000001</v>
      </c>
      <c r="L41" s="20">
        <f t="shared" si="12"/>
        <v>17.931269999999998</v>
      </c>
      <c r="M41" s="20">
        <f t="shared" si="12"/>
        <v>18.298980000000004</v>
      </c>
      <c r="N41" s="20">
        <f t="shared" si="12"/>
        <v>18.655875000000002</v>
      </c>
      <c r="O41" s="20">
        <f t="shared" si="12"/>
        <v>19.023585000000001</v>
      </c>
      <c r="P41" s="20">
        <f t="shared" si="12"/>
        <v>19.412924999999998</v>
      </c>
      <c r="Q41" s="20">
        <f t="shared" si="12"/>
        <v>19.802264999999998</v>
      </c>
    </row>
    <row r="42" spans="1:20" ht="12.75" customHeight="1">
      <c r="A42" s="3" t="s">
        <v>43</v>
      </c>
      <c r="B42" s="20">
        <f t="shared" ref="B42:Q42" si="13">B134*1.05</f>
        <v>16.676729999999999</v>
      </c>
      <c r="C42" s="20">
        <f t="shared" si="13"/>
        <v>17.02281</v>
      </c>
      <c r="D42" s="20">
        <f t="shared" si="13"/>
        <v>17.358075000000003</v>
      </c>
      <c r="E42" s="20">
        <f t="shared" si="13"/>
        <v>17.693339999999999</v>
      </c>
      <c r="F42" s="20">
        <f t="shared" si="13"/>
        <v>18.061050000000002</v>
      </c>
      <c r="G42" s="20">
        <f t="shared" si="13"/>
        <v>18.417945000000003</v>
      </c>
      <c r="H42" s="20">
        <f t="shared" si="13"/>
        <v>18.785655000000002</v>
      </c>
      <c r="I42" s="20">
        <f t="shared" si="13"/>
        <v>19.164180000000002</v>
      </c>
      <c r="J42" s="20">
        <f t="shared" si="13"/>
        <v>19.542705000000002</v>
      </c>
      <c r="K42" s="20">
        <f t="shared" si="13"/>
        <v>19.932045000000002</v>
      </c>
      <c r="L42" s="20">
        <f t="shared" si="13"/>
        <v>20.3322</v>
      </c>
      <c r="M42" s="20">
        <f t="shared" si="13"/>
        <v>20.743170000000003</v>
      </c>
      <c r="N42" s="20">
        <f t="shared" si="13"/>
        <v>21.154139999999998</v>
      </c>
      <c r="O42" s="20">
        <f t="shared" si="13"/>
        <v>21.575925000000002</v>
      </c>
      <c r="P42" s="20">
        <f t="shared" si="13"/>
        <v>22.008525000000006</v>
      </c>
      <c r="Q42" s="20">
        <f t="shared" si="13"/>
        <v>22.451940000000004</v>
      </c>
    </row>
    <row r="43" spans="1:20" ht="12.75" customHeight="1">
      <c r="A43" s="3" t="s">
        <v>44</v>
      </c>
      <c r="B43" s="20">
        <f t="shared" ref="B43:Q43" si="14">B135*1.05</f>
        <v>20.07264</v>
      </c>
      <c r="C43" s="20">
        <f t="shared" si="14"/>
        <v>20.678280000000001</v>
      </c>
      <c r="D43" s="20">
        <f t="shared" si="14"/>
        <v>21.30555</v>
      </c>
      <c r="E43" s="20">
        <f t="shared" si="14"/>
        <v>21.932820000000003</v>
      </c>
      <c r="F43" s="20">
        <f t="shared" si="14"/>
        <v>22.603349999999999</v>
      </c>
      <c r="G43" s="20">
        <f t="shared" si="14"/>
        <v>23.273880000000002</v>
      </c>
      <c r="H43" s="20">
        <f t="shared" si="14"/>
        <v>23.976855</v>
      </c>
      <c r="I43" s="20">
        <f t="shared" si="14"/>
        <v>24.701460000000004</v>
      </c>
      <c r="J43" s="20">
        <f t="shared" si="14"/>
        <v>25.426065000000005</v>
      </c>
      <c r="K43" s="20">
        <f t="shared" si="14"/>
        <v>26.193930000000002</v>
      </c>
      <c r="L43" s="20">
        <f t="shared" si="14"/>
        <v>26.983425</v>
      </c>
      <c r="M43" s="20">
        <f t="shared" si="14"/>
        <v>27.783735000000004</v>
      </c>
      <c r="N43" s="20">
        <f t="shared" si="14"/>
        <v>28.346115000000001</v>
      </c>
      <c r="O43" s="20">
        <f t="shared" si="14"/>
        <v>29.481690000000004</v>
      </c>
      <c r="P43" s="20">
        <f t="shared" si="14"/>
        <v>30.36852</v>
      </c>
      <c r="Q43" s="20">
        <f t="shared" si="14"/>
        <v>31.287795000000003</v>
      </c>
    </row>
    <row r="44" spans="1:20" ht="12.75" customHeight="1">
      <c r="A44" s="1"/>
      <c r="B44" s="21"/>
      <c r="C44" s="21"/>
      <c r="D44" s="21"/>
      <c r="E44" s="21"/>
      <c r="F44" s="21"/>
      <c r="G44" s="22"/>
      <c r="H44" s="22"/>
      <c r="I44" s="22"/>
      <c r="J44" s="22"/>
      <c r="K44" s="22"/>
      <c r="L44" s="22"/>
      <c r="M44" s="23"/>
      <c r="N44" s="23"/>
      <c r="O44" s="23"/>
      <c r="P44" s="23"/>
      <c r="Q44" s="23"/>
      <c r="R44" s="23"/>
      <c r="S44" s="23"/>
      <c r="T44" s="23"/>
    </row>
    <row r="45" spans="1:20" ht="12.75" customHeight="1">
      <c r="A45" s="1"/>
      <c r="B45" s="16"/>
      <c r="C45" s="16"/>
      <c r="D45" s="18" t="s">
        <v>45</v>
      </c>
      <c r="E45" s="16"/>
      <c r="F45" s="16"/>
      <c r="G45" s="10"/>
      <c r="H45" s="10"/>
      <c r="I45" s="10"/>
      <c r="J45" s="10"/>
      <c r="K45" s="10"/>
      <c r="L45" s="22"/>
      <c r="M45" s="23"/>
      <c r="N45" s="23"/>
      <c r="O45" s="23"/>
      <c r="P45" s="23"/>
      <c r="Q45" s="23"/>
      <c r="R45" s="23"/>
      <c r="S45" s="23"/>
      <c r="T45" s="23"/>
    </row>
    <row r="46" spans="1:20" ht="12.75" customHeight="1">
      <c r="A46" s="1"/>
      <c r="B46" s="16"/>
      <c r="C46" s="16"/>
      <c r="D46" s="16"/>
      <c r="E46" s="16"/>
      <c r="F46" s="16"/>
      <c r="G46" s="10"/>
      <c r="H46" s="10"/>
      <c r="I46" s="10"/>
      <c r="J46" s="10"/>
      <c r="K46" s="10"/>
      <c r="L46" s="22"/>
      <c r="M46" s="23"/>
      <c r="N46" s="23"/>
      <c r="O46" s="23"/>
      <c r="P46" s="23"/>
      <c r="Q46" s="23"/>
      <c r="R46" s="23"/>
      <c r="S46" s="23"/>
      <c r="T46" s="23"/>
    </row>
    <row r="47" spans="1:20" ht="12.75" customHeight="1">
      <c r="A47" s="17"/>
      <c r="B47" s="18" t="s">
        <v>26</v>
      </c>
      <c r="C47" s="16"/>
      <c r="D47" s="18"/>
      <c r="E47" s="16"/>
      <c r="F47" s="18" t="s">
        <v>28</v>
      </c>
      <c r="G47" s="10"/>
      <c r="H47" s="10"/>
      <c r="I47" s="10"/>
      <c r="J47" s="10"/>
      <c r="K47" s="10"/>
      <c r="L47" s="17"/>
      <c r="M47" s="19"/>
      <c r="N47" s="19"/>
      <c r="O47" s="19"/>
      <c r="P47" s="19"/>
    </row>
    <row r="48" spans="1:20" ht="12.75" customHeight="1">
      <c r="A48" s="17"/>
      <c r="B48" s="16"/>
      <c r="C48" s="18" t="s">
        <v>40</v>
      </c>
      <c r="D48" s="18"/>
      <c r="E48" s="16"/>
      <c r="F48" s="18" t="s">
        <v>46</v>
      </c>
      <c r="G48" s="10"/>
      <c r="H48" s="10"/>
      <c r="I48" s="10"/>
      <c r="J48" s="10"/>
      <c r="K48" s="10"/>
      <c r="L48" s="17"/>
      <c r="M48" s="19"/>
      <c r="N48" s="19"/>
      <c r="O48" s="19"/>
      <c r="P48" s="19"/>
    </row>
    <row r="49" spans="1:16" ht="12.75" customHeight="1">
      <c r="A49" s="17"/>
      <c r="B49" s="16"/>
      <c r="C49" s="18" t="s">
        <v>41</v>
      </c>
      <c r="D49" s="18"/>
      <c r="E49" s="16"/>
      <c r="F49" s="18" t="s">
        <v>47</v>
      </c>
      <c r="G49" s="10"/>
      <c r="H49" s="10"/>
      <c r="I49" s="10"/>
      <c r="J49" s="10"/>
      <c r="K49" s="10"/>
      <c r="L49" s="17"/>
      <c r="M49" s="19"/>
      <c r="N49" s="19"/>
      <c r="O49" s="19"/>
      <c r="P49" s="19"/>
    </row>
    <row r="50" spans="1:16" ht="12.75" customHeight="1">
      <c r="A50" s="17"/>
      <c r="B50" s="16"/>
      <c r="C50" s="18" t="s">
        <v>42</v>
      </c>
      <c r="D50" s="18"/>
      <c r="E50" s="16"/>
      <c r="F50" s="18" t="s">
        <v>48</v>
      </c>
      <c r="G50" s="10"/>
      <c r="H50" s="10"/>
      <c r="I50" s="10"/>
      <c r="J50" s="10"/>
      <c r="K50" s="10"/>
      <c r="L50" s="17"/>
      <c r="M50" s="19"/>
      <c r="N50" s="19"/>
      <c r="O50" s="19"/>
      <c r="P50" s="19"/>
    </row>
    <row r="51" spans="1:16" ht="12.75" customHeight="1">
      <c r="A51" s="17"/>
      <c r="B51" s="16"/>
      <c r="C51" s="18" t="s">
        <v>43</v>
      </c>
      <c r="D51" s="16"/>
      <c r="E51" s="16"/>
      <c r="F51" s="18" t="s">
        <v>49</v>
      </c>
      <c r="G51" s="10"/>
      <c r="H51" s="10"/>
      <c r="I51" s="10"/>
      <c r="J51" s="10"/>
      <c r="K51" s="10"/>
      <c r="L51" s="17"/>
      <c r="M51" s="19"/>
      <c r="N51" s="19"/>
      <c r="O51" s="19"/>
      <c r="P51" s="19"/>
    </row>
    <row r="52" spans="1:16" ht="12.75" customHeight="1">
      <c r="A52" s="17"/>
      <c r="B52" s="16"/>
      <c r="C52" s="18" t="s">
        <v>44</v>
      </c>
      <c r="D52" s="18"/>
      <c r="E52" s="16"/>
      <c r="F52" s="18" t="s">
        <v>50</v>
      </c>
      <c r="G52" s="10"/>
      <c r="H52" s="10"/>
      <c r="I52" s="10"/>
      <c r="J52" s="10"/>
      <c r="K52" s="10"/>
      <c r="L52" s="17"/>
      <c r="M52" s="19"/>
      <c r="N52" s="19"/>
      <c r="O52" s="19"/>
      <c r="P52" s="19"/>
    </row>
    <row r="53" spans="1:16" ht="12.75" customHeight="1">
      <c r="A53" s="17"/>
      <c r="B53" s="16"/>
      <c r="C53" s="18"/>
      <c r="D53" s="18"/>
      <c r="E53" s="16"/>
      <c r="F53" s="18"/>
      <c r="G53" s="10"/>
      <c r="H53" s="10"/>
      <c r="I53" s="10"/>
      <c r="J53" s="10"/>
      <c r="K53" s="10"/>
      <c r="L53" s="17"/>
      <c r="M53" s="19"/>
      <c r="N53" s="19"/>
      <c r="O53" s="19"/>
      <c r="P53" s="19"/>
    </row>
    <row r="54" spans="1:16" ht="12.75" customHeight="1">
      <c r="A54" s="17"/>
      <c r="B54" s="24"/>
      <c r="C54" s="25"/>
      <c r="D54" s="25"/>
      <c r="E54" s="24"/>
      <c r="F54" s="25"/>
      <c r="G54" s="17"/>
      <c r="H54" s="17"/>
      <c r="I54" s="17"/>
      <c r="J54" s="17"/>
      <c r="K54" s="17"/>
      <c r="L54" s="17"/>
      <c r="M54" s="19"/>
      <c r="N54" s="19"/>
      <c r="O54" s="19"/>
      <c r="P54" s="19"/>
    </row>
    <row r="55" spans="1:16" ht="12.75" customHeight="1">
      <c r="A55" s="17"/>
      <c r="B55" s="24"/>
      <c r="C55" s="25"/>
      <c r="D55" s="25"/>
      <c r="E55" s="24"/>
      <c r="F55" s="25"/>
      <c r="G55" s="17"/>
      <c r="H55" s="17"/>
      <c r="I55" s="17"/>
      <c r="J55" s="17"/>
      <c r="K55" s="17"/>
      <c r="L55" s="17"/>
      <c r="M55" s="19"/>
      <c r="N55" s="19"/>
      <c r="O55" s="19"/>
      <c r="P55" s="19"/>
    </row>
    <row r="56" spans="1:16" ht="12.75" customHeight="1">
      <c r="A56" s="17"/>
      <c r="B56" s="24"/>
      <c r="C56" s="25"/>
      <c r="D56" s="25"/>
      <c r="E56" s="24"/>
      <c r="F56" s="25"/>
      <c r="G56" s="17"/>
      <c r="H56" s="17"/>
      <c r="I56" s="17"/>
      <c r="J56" s="17"/>
      <c r="K56" s="17"/>
      <c r="L56" s="17"/>
      <c r="M56" s="19"/>
      <c r="N56" s="19"/>
      <c r="O56" s="19"/>
      <c r="P56" s="19"/>
    </row>
    <row r="57" spans="1:16" ht="12.75" customHeight="1">
      <c r="A57" s="17"/>
      <c r="B57" s="24"/>
      <c r="C57" s="25"/>
      <c r="D57" s="25"/>
      <c r="E57" s="24"/>
      <c r="F57" s="25"/>
      <c r="G57" s="17"/>
      <c r="H57" s="17"/>
      <c r="I57" s="17"/>
      <c r="J57" s="17"/>
      <c r="K57" s="17"/>
      <c r="L57" s="17"/>
      <c r="M57" s="19"/>
      <c r="N57" s="19"/>
      <c r="O57" s="19"/>
      <c r="P57" s="19"/>
    </row>
    <row r="58" spans="1:16" ht="12.75" customHeight="1">
      <c r="A58" s="17"/>
      <c r="B58" s="24"/>
      <c r="C58" s="25"/>
      <c r="D58" s="25"/>
      <c r="E58" s="24"/>
      <c r="F58" s="25"/>
      <c r="G58" s="17"/>
      <c r="H58" s="17"/>
      <c r="I58" s="17"/>
      <c r="J58" s="17"/>
      <c r="K58" s="17"/>
      <c r="L58" s="17"/>
      <c r="M58" s="19"/>
      <c r="N58" s="19"/>
      <c r="O58" s="19"/>
      <c r="P58" s="19"/>
    </row>
    <row r="59" spans="1:16" ht="12.75" customHeight="1">
      <c r="A59" s="17"/>
      <c r="B59" s="24"/>
      <c r="C59" s="25"/>
      <c r="D59" s="25"/>
      <c r="E59" s="24"/>
      <c r="F59" s="25"/>
      <c r="G59" s="17"/>
      <c r="H59" s="17"/>
      <c r="I59" s="17"/>
      <c r="J59" s="17"/>
      <c r="K59" s="17"/>
      <c r="L59" s="17"/>
      <c r="M59" s="19"/>
      <c r="N59" s="19"/>
      <c r="O59" s="19"/>
      <c r="P59" s="19"/>
    </row>
    <row r="60" spans="1:16" ht="12.75" customHeight="1">
      <c r="A60" s="17"/>
      <c r="B60" s="24"/>
      <c r="C60" s="25"/>
      <c r="D60" s="25"/>
      <c r="E60" s="24"/>
      <c r="F60" s="25"/>
      <c r="G60" s="17"/>
      <c r="H60" s="17"/>
      <c r="I60" s="17"/>
      <c r="J60" s="17"/>
      <c r="K60" s="17"/>
      <c r="L60" s="17"/>
      <c r="M60" s="19"/>
      <c r="N60" s="19"/>
      <c r="O60" s="19"/>
      <c r="P60" s="19"/>
    </row>
    <row r="61" spans="1:16" ht="12.75" customHeight="1">
      <c r="A61" s="17"/>
      <c r="B61" s="24"/>
      <c r="C61" s="25"/>
      <c r="D61" s="25"/>
      <c r="E61" s="24"/>
      <c r="F61" s="25"/>
      <c r="G61" s="17"/>
      <c r="H61" s="17"/>
      <c r="I61" s="17"/>
      <c r="J61" s="17"/>
      <c r="K61" s="17"/>
      <c r="L61" s="17"/>
      <c r="M61" s="19"/>
      <c r="N61" s="19"/>
      <c r="O61" s="19"/>
      <c r="P61" s="19"/>
    </row>
    <row r="62" spans="1:16" ht="12.75" customHeight="1">
      <c r="A62" s="11"/>
      <c r="B62" s="12"/>
      <c r="C62" s="12"/>
      <c r="D62" s="12"/>
      <c r="E62" s="12"/>
      <c r="F62" s="1"/>
      <c r="G62" s="11"/>
      <c r="H62" s="12"/>
      <c r="I62" s="12"/>
      <c r="J62" s="12"/>
      <c r="K62" s="12"/>
      <c r="L62" s="12"/>
    </row>
    <row r="63" spans="1:16" ht="12.75" customHeight="1">
      <c r="A63" s="11"/>
      <c r="B63" s="12"/>
      <c r="C63" s="12"/>
      <c r="D63" s="12"/>
      <c r="E63" s="12"/>
      <c r="F63" s="1"/>
      <c r="G63" s="11"/>
      <c r="H63" s="12"/>
      <c r="I63" s="12"/>
      <c r="J63" s="12"/>
      <c r="K63" s="12"/>
      <c r="L63" s="12"/>
    </row>
    <row r="64" spans="1:16" ht="12.75" customHeight="1">
      <c r="A64" s="11"/>
      <c r="B64" s="11"/>
      <c r="C64" s="11"/>
      <c r="D64" s="11"/>
      <c r="E64" s="11"/>
      <c r="F64" s="1"/>
      <c r="G64" s="11"/>
      <c r="H64" s="11"/>
      <c r="I64" s="11"/>
      <c r="J64" s="11"/>
      <c r="K64" s="11"/>
      <c r="L64" s="11"/>
    </row>
    <row r="65" spans="1:17" ht="12.75" customHeight="1">
      <c r="A65" s="3" t="s">
        <v>51</v>
      </c>
      <c r="B65" s="6"/>
      <c r="C65" s="26">
        <v>1.026</v>
      </c>
      <c r="D65" s="27"/>
      <c r="E65" s="6"/>
      <c r="F65" s="6"/>
      <c r="G65" s="1"/>
      <c r="H65" s="1"/>
      <c r="I65" s="1"/>
      <c r="J65" s="1"/>
      <c r="K65" s="1"/>
      <c r="L65" s="1"/>
    </row>
    <row r="66" spans="1:17" ht="12.75" customHeight="1">
      <c r="A66" s="1"/>
      <c r="B66" s="3" t="s">
        <v>15</v>
      </c>
      <c r="C66" s="28">
        <f t="shared" ref="C66:Q66" si="15">C68/B68</f>
        <v>1.02</v>
      </c>
      <c r="D66" s="28">
        <f t="shared" si="15"/>
        <v>1.0196078431372548</v>
      </c>
      <c r="E66" s="28">
        <f t="shared" si="15"/>
        <v>1.0201048951048952</v>
      </c>
      <c r="F66" s="28">
        <f t="shared" si="15"/>
        <v>1.0197086546700942</v>
      </c>
      <c r="G66" s="28">
        <f t="shared" si="15"/>
        <v>1.0210084033613445</v>
      </c>
      <c r="H66" s="28">
        <f t="shared" si="15"/>
        <v>1.019753086419753</v>
      </c>
      <c r="I66" s="28">
        <f t="shared" si="15"/>
        <v>1.0193704600484261</v>
      </c>
      <c r="J66" s="28">
        <f t="shared" si="15"/>
        <v>1.0213776722090262</v>
      </c>
      <c r="K66" s="28">
        <f t="shared" si="15"/>
        <v>1.0193798449612403</v>
      </c>
      <c r="L66" s="28">
        <f t="shared" si="15"/>
        <v>1.0190114068441065</v>
      </c>
      <c r="M66" s="28">
        <f t="shared" si="15"/>
        <v>1.0201492537313432</v>
      </c>
      <c r="N66" s="28">
        <f t="shared" si="15"/>
        <v>1.0204828090709581</v>
      </c>
      <c r="O66" s="28">
        <f t="shared" si="15"/>
        <v>1.0200716845878137</v>
      </c>
      <c r="P66" s="28">
        <f t="shared" si="15"/>
        <v>1.0203794799718904</v>
      </c>
      <c r="Q66" s="28">
        <f t="shared" si="15"/>
        <v>1.0192837465564739</v>
      </c>
    </row>
    <row r="67" spans="1:17" ht="12.75" customHeight="1">
      <c r="A67" s="1"/>
      <c r="B67" s="14">
        <v>0</v>
      </c>
      <c r="C67" s="14">
        <v>1</v>
      </c>
      <c r="D67" s="14">
        <v>2</v>
      </c>
      <c r="E67" s="14">
        <v>3</v>
      </c>
      <c r="F67" s="14">
        <v>4</v>
      </c>
      <c r="G67" s="14">
        <v>5</v>
      </c>
      <c r="H67" s="14">
        <v>6</v>
      </c>
      <c r="I67" s="14">
        <v>7</v>
      </c>
      <c r="J67" s="14">
        <v>8</v>
      </c>
      <c r="K67" s="14">
        <v>9</v>
      </c>
      <c r="L67" s="14">
        <v>10</v>
      </c>
      <c r="M67" s="15">
        <v>11</v>
      </c>
      <c r="N67" s="15">
        <v>12</v>
      </c>
      <c r="O67" s="15">
        <v>13</v>
      </c>
      <c r="P67" s="15">
        <v>14</v>
      </c>
      <c r="Q67" s="15">
        <v>15</v>
      </c>
    </row>
    <row r="68" spans="1:17" ht="12.75" customHeight="1">
      <c r="A68" s="3" t="s">
        <v>52</v>
      </c>
      <c r="B68" s="20">
        <f t="shared" ref="B68:Q68" si="16">B160*1.05</f>
        <v>11.55</v>
      </c>
      <c r="C68" s="20">
        <f t="shared" si="16"/>
        <v>11.781000000000001</v>
      </c>
      <c r="D68" s="20">
        <f t="shared" si="16"/>
        <v>12.012</v>
      </c>
      <c r="E68" s="20">
        <f t="shared" si="16"/>
        <v>12.253500000000001</v>
      </c>
      <c r="F68" s="20">
        <f t="shared" si="16"/>
        <v>12.495000000000001</v>
      </c>
      <c r="G68" s="20">
        <f t="shared" si="16"/>
        <v>12.7575</v>
      </c>
      <c r="H68" s="20">
        <f t="shared" si="16"/>
        <v>13.009500000000001</v>
      </c>
      <c r="I68" s="20">
        <f t="shared" si="16"/>
        <v>13.261500000000002</v>
      </c>
      <c r="J68" s="20">
        <f t="shared" si="16"/>
        <v>13.545000000000002</v>
      </c>
      <c r="K68" s="20">
        <f t="shared" si="16"/>
        <v>13.807500000000001</v>
      </c>
      <c r="L68" s="20">
        <f t="shared" si="16"/>
        <v>14.07</v>
      </c>
      <c r="M68" s="20">
        <f t="shared" si="16"/>
        <v>14.3535</v>
      </c>
      <c r="N68" s="20">
        <f t="shared" si="16"/>
        <v>14.647499999999999</v>
      </c>
      <c r="O68" s="20">
        <f t="shared" si="16"/>
        <v>14.941500000000001</v>
      </c>
      <c r="P68" s="20">
        <f t="shared" si="16"/>
        <v>15.246</v>
      </c>
      <c r="Q68" s="20">
        <f t="shared" si="16"/>
        <v>15.540000000000001</v>
      </c>
    </row>
    <row r="69" spans="1:17" ht="12.75" customHeight="1">
      <c r="A69" s="3" t="s">
        <v>53</v>
      </c>
      <c r="B69" s="20">
        <f t="shared" ref="B69:Q69" si="17">B161*1.05</f>
        <v>13.356000000000002</v>
      </c>
      <c r="C69" s="20">
        <f t="shared" si="17"/>
        <v>13.629000000000001</v>
      </c>
      <c r="D69" s="20">
        <f t="shared" si="17"/>
        <v>13.891500000000001</v>
      </c>
      <c r="E69" s="20">
        <f t="shared" si="17"/>
        <v>14.175000000000001</v>
      </c>
      <c r="F69" s="20">
        <f t="shared" si="17"/>
        <v>14.448</v>
      </c>
      <c r="G69" s="20">
        <f t="shared" si="17"/>
        <v>14.752500000000001</v>
      </c>
      <c r="H69" s="20">
        <f t="shared" si="17"/>
        <v>15.036000000000001</v>
      </c>
      <c r="I69" s="20">
        <f t="shared" si="17"/>
        <v>15.3405</v>
      </c>
      <c r="J69" s="20">
        <f t="shared" si="17"/>
        <v>15.6555</v>
      </c>
      <c r="K69" s="20">
        <f t="shared" si="17"/>
        <v>15.959999999999999</v>
      </c>
      <c r="L69" s="20">
        <f t="shared" si="17"/>
        <v>16.285499999999999</v>
      </c>
      <c r="M69" s="20">
        <f t="shared" si="17"/>
        <v>16.611000000000001</v>
      </c>
      <c r="N69" s="20">
        <f t="shared" si="17"/>
        <v>16.947000000000003</v>
      </c>
      <c r="O69" s="20">
        <f t="shared" si="17"/>
        <v>17.283000000000001</v>
      </c>
      <c r="P69" s="20">
        <f t="shared" si="17"/>
        <v>17.6295</v>
      </c>
      <c r="Q69" s="20">
        <f t="shared" si="17"/>
        <v>17.976000000000003</v>
      </c>
    </row>
    <row r="70" spans="1:17" ht="12.75" customHeight="1">
      <c r="A70" s="3" t="s">
        <v>54</v>
      </c>
      <c r="B70" s="29">
        <f t="shared" ref="B70:Q70" si="18">B162*1.05</f>
        <v>24774.75</v>
      </c>
      <c r="C70" s="29">
        <f t="shared" si="18"/>
        <v>25271.4</v>
      </c>
      <c r="D70" s="29">
        <f t="shared" si="18"/>
        <v>25776.45</v>
      </c>
      <c r="E70" s="29">
        <f t="shared" si="18"/>
        <v>26290.95</v>
      </c>
      <c r="F70" s="29">
        <f t="shared" si="18"/>
        <v>26818.050000000003</v>
      </c>
      <c r="G70" s="29">
        <f t="shared" si="18"/>
        <v>27353.550000000003</v>
      </c>
      <c r="H70" s="29">
        <f t="shared" si="18"/>
        <v>27900.600000000002</v>
      </c>
      <c r="I70" s="29">
        <f t="shared" si="18"/>
        <v>28459.200000000001</v>
      </c>
      <c r="J70" s="29">
        <f t="shared" si="18"/>
        <v>29028.300000000003</v>
      </c>
      <c r="K70" s="29">
        <f t="shared" si="18"/>
        <v>29608.95</v>
      </c>
      <c r="L70" s="29">
        <f t="shared" si="18"/>
        <v>30201.15</v>
      </c>
      <c r="M70" s="29">
        <f t="shared" si="18"/>
        <v>30804.9</v>
      </c>
      <c r="N70" s="29">
        <f t="shared" si="18"/>
        <v>31420.2</v>
      </c>
      <c r="O70" s="29">
        <f t="shared" si="18"/>
        <v>32050.2</v>
      </c>
      <c r="P70" s="29">
        <f t="shared" si="18"/>
        <v>32689.65</v>
      </c>
      <c r="Q70" s="29">
        <f t="shared" si="18"/>
        <v>33344.85</v>
      </c>
    </row>
    <row r="71" spans="1:17" ht="12.75" customHeight="1">
      <c r="A71" s="3" t="s">
        <v>55</v>
      </c>
      <c r="B71" s="29">
        <f t="shared" ref="B71:Q71" si="19">B163*1.05</f>
        <v>29305.5</v>
      </c>
      <c r="C71" s="29">
        <f t="shared" si="19"/>
        <v>29891.4</v>
      </c>
      <c r="D71" s="29">
        <f t="shared" si="19"/>
        <v>30489.9</v>
      </c>
      <c r="E71" s="29">
        <f t="shared" si="19"/>
        <v>31101</v>
      </c>
      <c r="F71" s="29">
        <f t="shared" si="19"/>
        <v>31722.600000000002</v>
      </c>
      <c r="G71" s="29">
        <f t="shared" si="19"/>
        <v>32355.75</v>
      </c>
      <c r="H71" s="29">
        <f t="shared" si="19"/>
        <v>33002.550000000003</v>
      </c>
      <c r="I71" s="29">
        <f t="shared" si="19"/>
        <v>33664.050000000003</v>
      </c>
      <c r="J71" s="29">
        <f t="shared" si="19"/>
        <v>34336.050000000003</v>
      </c>
      <c r="K71" s="29">
        <f t="shared" si="19"/>
        <v>35022.75</v>
      </c>
      <c r="L71" s="29">
        <f t="shared" si="19"/>
        <v>35724.15</v>
      </c>
      <c r="M71" s="29">
        <f t="shared" si="19"/>
        <v>36438.15</v>
      </c>
      <c r="N71" s="29">
        <f t="shared" si="19"/>
        <v>37167.9</v>
      </c>
      <c r="O71" s="29">
        <f t="shared" si="19"/>
        <v>37910.25</v>
      </c>
      <c r="P71" s="29">
        <f t="shared" si="19"/>
        <v>38669.4</v>
      </c>
      <c r="Q71" s="29">
        <f t="shared" si="19"/>
        <v>39442.200000000004</v>
      </c>
    </row>
    <row r="72" spans="1:17" ht="12.75" customHeight="1">
      <c r="A72" s="3" t="s">
        <v>56</v>
      </c>
      <c r="B72" s="29">
        <f t="shared" ref="B72:Q72" si="20">B164*1.05</f>
        <v>37537.5</v>
      </c>
      <c r="C72" s="29">
        <f t="shared" si="20"/>
        <v>38514</v>
      </c>
      <c r="D72" s="29">
        <f t="shared" si="20"/>
        <v>39514.65</v>
      </c>
      <c r="E72" s="29">
        <f t="shared" si="20"/>
        <v>40542.6</v>
      </c>
      <c r="F72" s="29">
        <f t="shared" si="20"/>
        <v>41596.800000000003</v>
      </c>
      <c r="G72" s="29">
        <f t="shared" si="20"/>
        <v>42678.3</v>
      </c>
      <c r="H72" s="29">
        <f t="shared" si="20"/>
        <v>43787.1</v>
      </c>
      <c r="I72" s="29">
        <f t="shared" si="20"/>
        <v>44926.35</v>
      </c>
      <c r="J72" s="29">
        <f t="shared" si="20"/>
        <v>46093.950000000004</v>
      </c>
      <c r="K72" s="29">
        <f t="shared" si="20"/>
        <v>47292</v>
      </c>
      <c r="L72" s="29">
        <f t="shared" si="20"/>
        <v>48521.55</v>
      </c>
      <c r="M72" s="29">
        <f t="shared" si="20"/>
        <v>49783.65</v>
      </c>
      <c r="N72" s="29">
        <f t="shared" si="20"/>
        <v>51078.3</v>
      </c>
      <c r="O72" s="29">
        <f t="shared" si="20"/>
        <v>52405.5</v>
      </c>
      <c r="P72" s="29">
        <f t="shared" si="20"/>
        <v>53768.4</v>
      </c>
      <c r="Q72" s="29">
        <f t="shared" si="20"/>
        <v>55167</v>
      </c>
    </row>
    <row r="73" spans="1:17" ht="12.75" customHeight="1">
      <c r="A73" s="3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1"/>
      <c r="N73" s="31"/>
      <c r="O73" s="31"/>
      <c r="P73" s="31"/>
      <c r="Q73" s="31"/>
    </row>
    <row r="74" spans="1:17" ht="12.75" customHeight="1">
      <c r="A74" s="32" t="s">
        <v>27</v>
      </c>
      <c r="B74" s="18" t="s">
        <v>26</v>
      </c>
      <c r="C74" s="16"/>
      <c r="D74" s="18"/>
      <c r="E74" s="16"/>
      <c r="F74" s="18" t="s">
        <v>28</v>
      </c>
      <c r="G74" s="10"/>
      <c r="H74" s="17"/>
      <c r="I74" s="17"/>
      <c r="J74" s="17"/>
      <c r="K74" s="17"/>
      <c r="L74" s="17"/>
      <c r="M74" s="19"/>
      <c r="N74" s="19"/>
      <c r="O74" s="19"/>
      <c r="P74" s="19"/>
    </row>
    <row r="75" spans="1:17" ht="12.75" customHeight="1">
      <c r="A75" s="32">
        <v>188</v>
      </c>
      <c r="B75" s="16"/>
      <c r="C75" s="18" t="s">
        <v>52</v>
      </c>
      <c r="D75" s="18"/>
      <c r="E75" s="16"/>
      <c r="F75" s="18" t="s">
        <v>57</v>
      </c>
      <c r="G75" s="10"/>
      <c r="H75" s="17"/>
      <c r="I75" s="17"/>
      <c r="J75" s="17"/>
      <c r="K75" s="17"/>
      <c r="L75" s="17"/>
      <c r="M75" s="19"/>
      <c r="N75" s="19"/>
      <c r="O75" s="19"/>
      <c r="P75" s="19"/>
    </row>
    <row r="76" spans="1:17" ht="12.75" customHeight="1">
      <c r="A76" s="32">
        <v>188</v>
      </c>
      <c r="B76" s="16"/>
      <c r="C76" s="18" t="s">
        <v>53</v>
      </c>
      <c r="D76" s="18"/>
      <c r="E76" s="16"/>
      <c r="F76" s="18" t="s">
        <v>58</v>
      </c>
      <c r="G76" s="10"/>
      <c r="H76" s="17"/>
      <c r="I76" s="17"/>
      <c r="J76" s="17"/>
      <c r="K76" s="17"/>
      <c r="L76" s="17"/>
      <c r="M76" s="19"/>
      <c r="N76" s="19"/>
      <c r="O76" s="19"/>
      <c r="P76" s="19"/>
    </row>
    <row r="77" spans="1:17" ht="12.75" customHeight="1">
      <c r="A77" s="32">
        <v>191</v>
      </c>
      <c r="B77" s="16"/>
      <c r="C77" s="18" t="s">
        <v>54</v>
      </c>
      <c r="D77" s="18"/>
      <c r="E77" s="16"/>
      <c r="F77" s="18" t="s">
        <v>59</v>
      </c>
      <c r="G77" s="10"/>
      <c r="H77" s="17"/>
      <c r="I77" s="17"/>
      <c r="J77" s="17"/>
      <c r="K77" s="17"/>
      <c r="L77" s="17"/>
      <c r="M77" s="19"/>
      <c r="N77" s="19"/>
      <c r="O77" s="19"/>
      <c r="P77" s="19"/>
    </row>
    <row r="78" spans="1:17" ht="12.75" customHeight="1">
      <c r="A78" s="32">
        <v>197</v>
      </c>
      <c r="B78" s="16"/>
      <c r="C78" s="18" t="s">
        <v>55</v>
      </c>
      <c r="D78" s="16"/>
      <c r="E78" s="16"/>
      <c r="F78" s="18" t="s">
        <v>60</v>
      </c>
      <c r="G78" s="10"/>
      <c r="H78" s="17"/>
      <c r="I78" s="17"/>
      <c r="J78" s="17"/>
      <c r="K78" s="17"/>
      <c r="L78" s="17"/>
      <c r="M78" s="19"/>
      <c r="N78" s="19"/>
      <c r="O78" s="19"/>
      <c r="P78" s="19"/>
    </row>
    <row r="79" spans="1:17" ht="12.75" customHeight="1">
      <c r="A79" s="32">
        <v>235</v>
      </c>
      <c r="B79" s="16"/>
      <c r="C79" s="18" t="s">
        <v>56</v>
      </c>
      <c r="D79" s="18"/>
      <c r="E79" s="16"/>
      <c r="F79" s="18" t="s">
        <v>61</v>
      </c>
      <c r="G79" s="10"/>
      <c r="H79" s="17"/>
      <c r="I79" s="17"/>
      <c r="J79" s="17"/>
      <c r="K79" s="17"/>
      <c r="L79" s="17"/>
      <c r="M79" s="19"/>
      <c r="N79" s="19"/>
      <c r="O79" s="19"/>
      <c r="P79" s="19"/>
    </row>
    <row r="80" spans="1:17" ht="12.75" customHeight="1">
      <c r="A80" s="17"/>
      <c r="B80" s="24"/>
      <c r="C80" s="25"/>
      <c r="D80" s="25"/>
      <c r="E80" s="24"/>
      <c r="F80" s="25"/>
      <c r="G80" s="17"/>
      <c r="H80" s="17"/>
      <c r="I80" s="17"/>
      <c r="J80" s="17"/>
      <c r="K80" s="17"/>
      <c r="L80" s="17"/>
      <c r="M80" s="19"/>
      <c r="N80" s="19"/>
      <c r="O80" s="19"/>
      <c r="P80" s="19"/>
    </row>
    <row r="81" spans="1:19" ht="12.75" customHeight="1">
      <c r="A81" s="33"/>
      <c r="B81" s="34"/>
      <c r="C81" s="34"/>
      <c r="D81" s="34"/>
      <c r="E81" s="34"/>
      <c r="F81" s="35"/>
      <c r="G81" s="33"/>
      <c r="H81" s="34"/>
      <c r="I81" s="34"/>
      <c r="J81" s="34"/>
      <c r="K81" s="34"/>
      <c r="L81" s="34"/>
      <c r="M81" s="36"/>
      <c r="N81" s="36"/>
      <c r="O81" s="36"/>
      <c r="P81" s="36"/>
      <c r="Q81" s="36"/>
      <c r="R81" s="36"/>
    </row>
    <row r="82" spans="1:19" ht="12.75" customHeight="1">
      <c r="A82" s="33"/>
      <c r="B82" s="33"/>
      <c r="C82" s="33"/>
      <c r="D82" s="33"/>
      <c r="E82" s="33"/>
      <c r="F82" s="35"/>
      <c r="G82" s="33"/>
      <c r="H82" s="34"/>
      <c r="I82" s="34"/>
      <c r="J82" s="34"/>
      <c r="K82" s="34"/>
      <c r="L82" s="34"/>
      <c r="M82" s="36"/>
      <c r="N82" s="36"/>
      <c r="O82" s="36"/>
      <c r="P82" s="36"/>
      <c r="Q82" s="36"/>
      <c r="R82" s="36"/>
    </row>
    <row r="83" spans="1:19" ht="12.75" customHeight="1">
      <c r="A83" s="33"/>
      <c r="B83" s="33"/>
      <c r="C83" s="33"/>
      <c r="D83" s="33"/>
      <c r="E83" s="33"/>
      <c r="F83" s="35"/>
      <c r="G83" s="33"/>
      <c r="H83" s="34"/>
      <c r="I83" s="34"/>
      <c r="J83" s="34"/>
      <c r="K83" s="34"/>
      <c r="L83" s="34"/>
      <c r="M83" s="36"/>
      <c r="N83" s="36"/>
      <c r="O83" s="36"/>
      <c r="P83" s="36"/>
      <c r="Q83" s="36"/>
      <c r="R83" s="36"/>
      <c r="S83" s="36"/>
    </row>
    <row r="84" spans="1:19" ht="12.75" customHeight="1">
      <c r="A84" s="33"/>
      <c r="B84" s="33"/>
      <c r="C84" s="33"/>
      <c r="D84" s="33"/>
      <c r="E84" s="33"/>
      <c r="F84" s="35"/>
      <c r="G84" s="33"/>
      <c r="H84" s="34"/>
      <c r="I84" s="34"/>
      <c r="J84" s="34"/>
      <c r="K84" s="34"/>
      <c r="L84" s="34"/>
      <c r="M84" s="36"/>
      <c r="N84" s="36"/>
      <c r="O84" s="36"/>
      <c r="P84" s="36"/>
      <c r="Q84" s="36"/>
      <c r="R84" s="36"/>
      <c r="S84" s="36"/>
    </row>
    <row r="85" spans="1:19" ht="12.75" customHeight="1">
      <c r="A85" s="33"/>
      <c r="B85" s="33"/>
      <c r="C85" s="33"/>
      <c r="D85" s="33"/>
      <c r="E85" s="33"/>
      <c r="F85" s="35"/>
      <c r="G85" s="33"/>
      <c r="H85" s="34"/>
      <c r="I85" s="34"/>
      <c r="J85" s="34"/>
      <c r="K85" s="34"/>
      <c r="L85" s="34"/>
      <c r="M85" s="36"/>
      <c r="N85" s="36"/>
      <c r="O85" s="36"/>
      <c r="P85" s="36"/>
      <c r="Q85" s="36"/>
      <c r="R85" s="36"/>
      <c r="S85" s="36"/>
    </row>
    <row r="86" spans="1:19" ht="12.75" customHeight="1">
      <c r="A86" s="33"/>
      <c r="B86" s="33"/>
      <c r="C86" s="33"/>
      <c r="D86" s="33"/>
      <c r="E86" s="33"/>
      <c r="F86" s="35"/>
      <c r="G86" s="33"/>
      <c r="H86" s="34"/>
      <c r="I86" s="34"/>
      <c r="J86" s="34"/>
      <c r="K86" s="34"/>
      <c r="L86" s="34"/>
      <c r="M86" s="36"/>
      <c r="N86" s="36"/>
      <c r="O86" s="36"/>
      <c r="P86" s="36"/>
      <c r="Q86" s="36"/>
      <c r="R86" s="36"/>
      <c r="S86" s="36"/>
    </row>
    <row r="87" spans="1:19" ht="12.75" customHeight="1">
      <c r="A87" s="33"/>
      <c r="B87" s="33"/>
      <c r="C87" s="33"/>
      <c r="D87" s="33"/>
      <c r="E87" s="33"/>
      <c r="F87" s="35"/>
      <c r="G87" s="33"/>
      <c r="H87" s="34"/>
      <c r="I87" s="34"/>
      <c r="J87" s="34"/>
      <c r="K87" s="34"/>
      <c r="L87" s="34"/>
      <c r="M87" s="36"/>
      <c r="N87" s="36"/>
      <c r="O87" s="36"/>
      <c r="P87" s="36"/>
      <c r="Q87" s="36"/>
      <c r="R87" s="36"/>
      <c r="S87" s="36"/>
    </row>
    <row r="88" spans="1:19" ht="12.75" customHeight="1">
      <c r="A88" s="37" t="s">
        <v>62</v>
      </c>
      <c r="B88" s="36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6"/>
      <c r="S88" s="36"/>
    </row>
    <row r="89" spans="1:19" ht="12.75" customHeight="1">
      <c r="A89" s="33"/>
      <c r="B89" s="37" t="s">
        <v>15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6"/>
      <c r="N89" s="36"/>
      <c r="O89" s="36"/>
      <c r="P89" s="36"/>
      <c r="Q89" s="36"/>
      <c r="R89" s="36"/>
      <c r="S89" s="36"/>
    </row>
    <row r="90" spans="1:19" ht="12.75" customHeight="1">
      <c r="A90" s="33"/>
      <c r="B90" s="38">
        <v>0</v>
      </c>
      <c r="C90" s="38">
        <v>1</v>
      </c>
      <c r="D90" s="38">
        <v>2</v>
      </c>
      <c r="E90" s="38">
        <v>3</v>
      </c>
      <c r="F90" s="38">
        <v>4</v>
      </c>
      <c r="G90" s="38">
        <v>5</v>
      </c>
      <c r="H90" s="38">
        <v>6</v>
      </c>
      <c r="I90" s="38">
        <v>7</v>
      </c>
      <c r="J90" s="38">
        <v>8</v>
      </c>
      <c r="K90" s="38">
        <v>9</v>
      </c>
      <c r="L90" s="38">
        <v>10</v>
      </c>
      <c r="M90" s="39">
        <v>11</v>
      </c>
      <c r="N90" s="39">
        <v>12</v>
      </c>
      <c r="O90" s="39">
        <v>13</v>
      </c>
      <c r="P90" s="39">
        <v>14</v>
      </c>
      <c r="Q90" s="39">
        <v>15</v>
      </c>
      <c r="R90" s="36"/>
      <c r="S90" s="36"/>
    </row>
    <row r="91" spans="1:19" ht="12.75" customHeight="1">
      <c r="A91" s="40" t="s">
        <v>63</v>
      </c>
      <c r="B91" s="41">
        <v>11.55</v>
      </c>
      <c r="C91" s="41">
        <v>11.781000000000001</v>
      </c>
      <c r="D91" s="41">
        <v>12.012</v>
      </c>
      <c r="E91" s="41">
        <v>12.253500000000001</v>
      </c>
      <c r="F91" s="41">
        <v>12.495000000000001</v>
      </c>
      <c r="G91" s="41">
        <v>12.7575</v>
      </c>
      <c r="H91" s="41">
        <v>13.009500000000001</v>
      </c>
      <c r="I91" s="41">
        <v>13.261500000000002</v>
      </c>
      <c r="J91" s="41">
        <v>13.545000000000002</v>
      </c>
      <c r="K91" s="41">
        <v>13.807500000000001</v>
      </c>
      <c r="L91" s="41">
        <v>14.07</v>
      </c>
      <c r="M91" s="41">
        <v>14.3535</v>
      </c>
      <c r="N91" s="41">
        <v>14.647499999999999</v>
      </c>
      <c r="O91" s="41">
        <v>14.941500000000001</v>
      </c>
      <c r="P91" s="41">
        <v>15.246</v>
      </c>
      <c r="Q91" s="41">
        <v>15.540000000000001</v>
      </c>
      <c r="R91" s="36"/>
      <c r="S91" s="36"/>
    </row>
    <row r="92" spans="1:19" ht="12.75" customHeight="1">
      <c r="A92" s="34"/>
      <c r="B92" s="34"/>
      <c r="C92" s="34"/>
      <c r="D92" s="34"/>
      <c r="E92" s="34"/>
      <c r="F92" s="35"/>
      <c r="G92" s="33"/>
      <c r="H92" s="34"/>
      <c r="I92" s="34"/>
      <c r="J92" s="34"/>
      <c r="K92" s="34"/>
      <c r="L92" s="34"/>
      <c r="M92" s="36"/>
      <c r="N92" s="36"/>
      <c r="O92" s="36"/>
      <c r="P92" s="36"/>
      <c r="Q92" s="36"/>
      <c r="R92" s="36"/>
      <c r="S92" s="36"/>
    </row>
    <row r="93" spans="1:19" ht="12.75" customHeight="1">
      <c r="A93" s="33"/>
      <c r="B93" s="34"/>
      <c r="C93" s="34"/>
      <c r="D93" s="34"/>
      <c r="E93" s="34"/>
      <c r="F93" s="35"/>
      <c r="G93" s="33"/>
      <c r="H93" s="34"/>
      <c r="I93" s="34"/>
      <c r="J93" s="34"/>
      <c r="K93" s="34"/>
      <c r="L93" s="34"/>
      <c r="M93" s="36"/>
      <c r="N93" s="36"/>
      <c r="O93" s="36"/>
      <c r="P93" s="36"/>
      <c r="Q93" s="36"/>
      <c r="R93" s="36"/>
      <c r="S93" s="36"/>
    </row>
    <row r="94" spans="1:19" ht="12.75" customHeight="1">
      <c r="A94" s="42" t="s">
        <v>27</v>
      </c>
      <c r="B94" s="43" t="s">
        <v>26</v>
      </c>
      <c r="C94" s="44"/>
      <c r="D94" s="43"/>
      <c r="E94" s="44"/>
      <c r="F94" s="43" t="s">
        <v>28</v>
      </c>
      <c r="G94" s="45"/>
      <c r="H94" s="34"/>
      <c r="I94" s="34"/>
      <c r="J94" s="34"/>
      <c r="K94" s="34"/>
      <c r="L94" s="34"/>
      <c r="M94" s="36"/>
      <c r="N94" s="36"/>
      <c r="O94" s="36"/>
      <c r="P94" s="36"/>
      <c r="Q94" s="36"/>
      <c r="R94" s="36"/>
      <c r="S94" s="36"/>
    </row>
    <row r="95" spans="1:19" ht="12.75" customHeight="1">
      <c r="A95" s="40">
        <v>180</v>
      </c>
      <c r="B95" s="36"/>
      <c r="C95" s="40" t="s">
        <v>63</v>
      </c>
      <c r="D95" s="33"/>
      <c r="E95" s="33"/>
      <c r="F95" s="42" t="s">
        <v>57</v>
      </c>
      <c r="G95" s="33"/>
      <c r="H95" s="34"/>
      <c r="I95" s="34"/>
      <c r="J95" s="34"/>
      <c r="K95" s="34"/>
      <c r="L95" s="34"/>
      <c r="M95" s="36"/>
      <c r="N95" s="36"/>
      <c r="O95" s="36"/>
      <c r="P95" s="36"/>
      <c r="Q95" s="36"/>
      <c r="R95" s="36"/>
      <c r="S95" s="36"/>
    </row>
    <row r="96" spans="1:19" ht="12.75" customHeight="1">
      <c r="A96" s="46">
        <v>185</v>
      </c>
      <c r="B96" s="34"/>
      <c r="C96" s="40" t="s">
        <v>63</v>
      </c>
      <c r="D96" s="34"/>
      <c r="E96" s="34"/>
      <c r="F96" s="42" t="s">
        <v>64</v>
      </c>
      <c r="G96" s="33"/>
      <c r="H96" s="34"/>
      <c r="I96" s="34"/>
      <c r="J96" s="34"/>
      <c r="K96" s="34"/>
      <c r="L96" s="34"/>
      <c r="M96" s="36"/>
      <c r="N96" s="36"/>
      <c r="O96" s="36"/>
      <c r="P96" s="36"/>
      <c r="Q96" s="36"/>
      <c r="R96" s="36"/>
      <c r="S96" s="36"/>
    </row>
    <row r="97" spans="1:19" ht="12.75" customHeight="1">
      <c r="A97" s="33"/>
      <c r="B97" s="34"/>
      <c r="C97" s="34"/>
      <c r="D97" s="34"/>
      <c r="E97" s="34"/>
      <c r="F97" s="35"/>
      <c r="G97" s="33"/>
      <c r="H97" s="34"/>
      <c r="I97" s="34"/>
      <c r="J97" s="34"/>
      <c r="K97" s="34"/>
      <c r="L97" s="34"/>
      <c r="M97" s="36"/>
      <c r="N97" s="36"/>
      <c r="O97" s="36"/>
      <c r="P97" s="36"/>
      <c r="Q97" s="36"/>
      <c r="R97" s="36"/>
      <c r="S97" s="36"/>
    </row>
    <row r="98" spans="1:19" ht="12.75" customHeight="1">
      <c r="A98" s="47" t="s">
        <v>14</v>
      </c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36"/>
      <c r="S98" s="36"/>
    </row>
    <row r="99" spans="1:19" ht="12.75" customHeight="1">
      <c r="A99" s="49"/>
      <c r="B99" s="50" t="s">
        <v>15</v>
      </c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36"/>
      <c r="S99" s="36"/>
    </row>
    <row r="100" spans="1:19" ht="12.75" customHeight="1">
      <c r="A100" s="51"/>
      <c r="B100" s="52">
        <v>0</v>
      </c>
      <c r="C100" s="52">
        <v>1</v>
      </c>
      <c r="D100" s="52">
        <v>2</v>
      </c>
      <c r="E100" s="52">
        <v>3</v>
      </c>
      <c r="F100" s="52">
        <v>4</v>
      </c>
      <c r="G100" s="52">
        <v>5</v>
      </c>
      <c r="H100" s="52">
        <v>6</v>
      </c>
      <c r="I100" s="52">
        <v>7</v>
      </c>
      <c r="J100" s="52">
        <v>8</v>
      </c>
      <c r="K100" s="52">
        <v>9</v>
      </c>
      <c r="L100" s="52">
        <v>10</v>
      </c>
      <c r="M100" s="52">
        <v>11</v>
      </c>
      <c r="N100" s="52">
        <v>12</v>
      </c>
      <c r="O100" s="52">
        <v>13</v>
      </c>
      <c r="P100" s="52">
        <v>14</v>
      </c>
      <c r="Q100" s="52">
        <v>15</v>
      </c>
      <c r="R100" s="36"/>
      <c r="S100" s="36"/>
    </row>
    <row r="101" spans="1:19" ht="12.75" customHeight="1">
      <c r="A101" s="53" t="s">
        <v>16</v>
      </c>
      <c r="B101" s="54">
        <v>19513.350000000002</v>
      </c>
      <c r="C101" s="54">
        <v>19902.690000000002</v>
      </c>
      <c r="D101" s="54">
        <v>20301.3</v>
      </c>
      <c r="E101" s="54">
        <v>20707.12</v>
      </c>
      <c r="F101" s="54">
        <v>21121.18</v>
      </c>
      <c r="G101" s="54">
        <v>21543.48</v>
      </c>
      <c r="H101" s="54">
        <v>21974.02</v>
      </c>
      <c r="I101" s="54">
        <v>22413.83</v>
      </c>
      <c r="J101" s="54">
        <v>22862.91</v>
      </c>
      <c r="K101" s="54">
        <v>23319.200000000001</v>
      </c>
      <c r="L101" s="54">
        <v>23786.82</v>
      </c>
      <c r="M101" s="54">
        <v>24261.65</v>
      </c>
      <c r="N101" s="54">
        <v>24746.78</v>
      </c>
      <c r="O101" s="54">
        <v>25241.18</v>
      </c>
      <c r="P101" s="54">
        <v>25745.88</v>
      </c>
      <c r="Q101" s="54">
        <v>26260.880000000001</v>
      </c>
      <c r="R101" s="36"/>
      <c r="S101" s="36"/>
    </row>
    <row r="102" spans="1:19" ht="12.75" customHeight="1">
      <c r="A102" s="53" t="s">
        <v>17</v>
      </c>
      <c r="B102" s="54">
        <v>20584.55</v>
      </c>
      <c r="C102" s="54">
        <v>20996.55</v>
      </c>
      <c r="D102" s="54">
        <v>21415.760000000002</v>
      </c>
      <c r="E102" s="54">
        <v>21844.240000000002</v>
      </c>
      <c r="F102" s="54">
        <v>22280.959999999999</v>
      </c>
      <c r="G102" s="54">
        <v>22725.920000000002</v>
      </c>
      <c r="H102" s="54">
        <v>23181.18</v>
      </c>
      <c r="I102" s="54">
        <v>23634.38</v>
      </c>
      <c r="J102" s="54">
        <v>24118.48</v>
      </c>
      <c r="K102" s="54">
        <v>24599.49</v>
      </c>
      <c r="L102" s="54">
        <v>25091.83</v>
      </c>
      <c r="M102" s="54">
        <v>25594.47</v>
      </c>
      <c r="N102" s="54">
        <v>26106.38</v>
      </c>
      <c r="O102" s="54">
        <v>26628.59</v>
      </c>
      <c r="P102" s="54">
        <v>27161.100000000002</v>
      </c>
      <c r="Q102" s="54">
        <v>27703.91</v>
      </c>
      <c r="R102" s="36"/>
      <c r="S102" s="36"/>
    </row>
    <row r="103" spans="1:19" ht="12.75" customHeight="1">
      <c r="A103" s="53" t="s">
        <v>18</v>
      </c>
      <c r="B103" s="54">
        <v>21840.12</v>
      </c>
      <c r="C103" s="54">
        <v>22386.02</v>
      </c>
      <c r="D103" s="54">
        <v>22946.34</v>
      </c>
      <c r="E103" s="54">
        <v>23519.02</v>
      </c>
      <c r="F103" s="54">
        <v>24107.15</v>
      </c>
      <c r="G103" s="54">
        <v>24710.73</v>
      </c>
      <c r="H103" s="54">
        <v>25327.7</v>
      </c>
      <c r="I103" s="54">
        <v>25961.15</v>
      </c>
      <c r="J103" s="54">
        <v>26610.05</v>
      </c>
      <c r="K103" s="54">
        <v>27275.43</v>
      </c>
      <c r="L103" s="54">
        <v>27957.29</v>
      </c>
      <c r="M103" s="54">
        <v>28655.63</v>
      </c>
      <c r="N103" s="54">
        <v>29372.510000000002</v>
      </c>
      <c r="O103" s="54">
        <v>30105.87</v>
      </c>
      <c r="P103" s="54">
        <v>30859.83</v>
      </c>
      <c r="Q103" s="54">
        <v>31631.3</v>
      </c>
      <c r="R103" s="36"/>
      <c r="S103" s="36"/>
    </row>
    <row r="104" spans="1:19" ht="12.75" customHeight="1">
      <c r="A104" s="55" t="s">
        <v>19</v>
      </c>
      <c r="B104" s="54">
        <v>22533.31</v>
      </c>
      <c r="C104" s="54">
        <v>23096.720000000001</v>
      </c>
      <c r="D104" s="54">
        <v>23674.55</v>
      </c>
      <c r="E104" s="54">
        <v>24264.74</v>
      </c>
      <c r="F104" s="54">
        <v>24872.440000000002</v>
      </c>
      <c r="G104" s="54">
        <v>25493.530000000002</v>
      </c>
      <c r="H104" s="54">
        <v>26131.100000000002</v>
      </c>
      <c r="I104" s="54">
        <v>26784.12</v>
      </c>
      <c r="J104" s="54">
        <v>27454.65</v>
      </c>
      <c r="K104" s="54">
        <v>28140.63</v>
      </c>
      <c r="L104" s="54">
        <v>28844.12</v>
      </c>
      <c r="M104" s="54">
        <v>29565.119999999999</v>
      </c>
      <c r="N104" s="54">
        <v>30303.63</v>
      </c>
      <c r="O104" s="54">
        <v>31062.74</v>
      </c>
      <c r="P104" s="54">
        <v>31838.33</v>
      </c>
      <c r="Q104" s="54">
        <v>32634.52</v>
      </c>
      <c r="R104" s="36"/>
      <c r="S104" s="36"/>
    </row>
    <row r="105" spans="1:19" ht="12.75" customHeight="1">
      <c r="A105" s="53" t="s">
        <v>20</v>
      </c>
      <c r="B105" s="54">
        <v>24253.41</v>
      </c>
      <c r="C105" s="54">
        <v>24860.080000000002</v>
      </c>
      <c r="D105" s="54">
        <v>25481.170000000002</v>
      </c>
      <c r="E105" s="54">
        <v>26118.74</v>
      </c>
      <c r="F105" s="54">
        <v>26770.73</v>
      </c>
      <c r="G105" s="54">
        <v>27441.260000000002</v>
      </c>
      <c r="H105" s="54">
        <v>28126.21</v>
      </c>
      <c r="I105" s="54">
        <v>28829.7</v>
      </c>
      <c r="J105" s="54">
        <v>29550.7</v>
      </c>
      <c r="K105" s="54">
        <v>30289.21</v>
      </c>
      <c r="L105" s="54">
        <v>31046.260000000002</v>
      </c>
      <c r="M105" s="54">
        <v>31822.880000000001</v>
      </c>
      <c r="N105" s="54">
        <v>32619.07</v>
      </c>
      <c r="O105" s="54">
        <v>33433.800000000003</v>
      </c>
      <c r="P105" s="54">
        <v>34269.129999999997</v>
      </c>
      <c r="Q105" s="54">
        <v>35127.120000000003</v>
      </c>
      <c r="R105" s="36"/>
      <c r="S105" s="36"/>
    </row>
    <row r="106" spans="1:19" ht="12.75" customHeight="1">
      <c r="A106" s="53" t="s">
        <v>21</v>
      </c>
      <c r="B106" s="54">
        <v>33601.69</v>
      </c>
      <c r="C106" s="54">
        <v>34610.06</v>
      </c>
      <c r="D106" s="54">
        <v>35648.300000000003</v>
      </c>
      <c r="E106" s="54">
        <v>36717.440000000002</v>
      </c>
      <c r="F106" s="54">
        <v>37819.54</v>
      </c>
      <c r="G106" s="54">
        <v>38953.57</v>
      </c>
      <c r="H106" s="54">
        <v>40122.620000000003</v>
      </c>
      <c r="I106" s="54">
        <v>41325.660000000003</v>
      </c>
      <c r="J106" s="54">
        <v>42565.78</v>
      </c>
      <c r="K106" s="54">
        <v>43841.950000000004</v>
      </c>
      <c r="L106" s="54">
        <v>45157.26</v>
      </c>
      <c r="M106" s="54">
        <v>46512.74</v>
      </c>
      <c r="N106" s="54">
        <v>47908.39</v>
      </c>
      <c r="O106" s="54">
        <v>49345.24</v>
      </c>
      <c r="P106" s="54">
        <v>50826.380000000005</v>
      </c>
      <c r="Q106" s="54">
        <v>52349.75</v>
      </c>
      <c r="R106" s="36"/>
      <c r="S106" s="36"/>
    </row>
    <row r="107" spans="1:19" ht="12.75" customHeight="1">
      <c r="A107" s="53" t="s">
        <v>22</v>
      </c>
      <c r="B107" s="54">
        <v>41200</v>
      </c>
      <c r="C107" s="54">
        <v>42436</v>
      </c>
      <c r="D107" s="54">
        <v>43709.08</v>
      </c>
      <c r="E107" s="54">
        <v>45020.352400000003</v>
      </c>
      <c r="F107" s="54">
        <v>46370.962972000001</v>
      </c>
      <c r="G107" s="54">
        <v>47762.091861159999</v>
      </c>
      <c r="H107" s="54">
        <v>49194.954616994801</v>
      </c>
      <c r="I107" s="54">
        <v>50670.803255504645</v>
      </c>
      <c r="J107" s="54">
        <v>52190.927353169784</v>
      </c>
      <c r="K107" s="54">
        <v>53756.655173764877</v>
      </c>
      <c r="L107" s="54">
        <v>55369.354828977826</v>
      </c>
      <c r="M107" s="54">
        <v>57030.435473847159</v>
      </c>
      <c r="N107" s="54">
        <v>58741.348538062579</v>
      </c>
      <c r="O107" s="54">
        <v>60503.58899420446</v>
      </c>
      <c r="P107" s="54">
        <v>62318.696664030598</v>
      </c>
      <c r="Q107" s="54">
        <v>64188.25756395152</v>
      </c>
      <c r="R107" s="36"/>
      <c r="S107" s="36"/>
    </row>
    <row r="108" spans="1:19" ht="12.75" customHeight="1">
      <c r="A108" s="55" t="s">
        <v>23</v>
      </c>
      <c r="B108" s="54">
        <v>43046.79</v>
      </c>
      <c r="C108" s="54">
        <v>44337.380000000005</v>
      </c>
      <c r="D108" s="54">
        <v>45668.14</v>
      </c>
      <c r="E108" s="54">
        <v>47038.04</v>
      </c>
      <c r="F108" s="54">
        <v>48449.14</v>
      </c>
      <c r="G108" s="54">
        <v>49903.5</v>
      </c>
      <c r="H108" s="54">
        <v>51400.090000000004</v>
      </c>
      <c r="I108" s="54">
        <v>52942</v>
      </c>
      <c r="J108" s="54">
        <v>54530.26</v>
      </c>
      <c r="K108" s="54">
        <v>56165.9</v>
      </c>
      <c r="L108" s="54">
        <v>57850.98</v>
      </c>
      <c r="M108" s="54">
        <v>59586.53</v>
      </c>
      <c r="N108" s="54">
        <v>61374.61</v>
      </c>
      <c r="O108" s="54">
        <v>63215.22</v>
      </c>
      <c r="P108" s="54">
        <v>65111.450000000004</v>
      </c>
      <c r="Q108" s="54">
        <v>67065.36</v>
      </c>
      <c r="R108" s="36"/>
      <c r="S108" s="36"/>
    </row>
    <row r="109" spans="1:19" ht="12.75" customHeight="1">
      <c r="A109" s="53" t="s">
        <v>24</v>
      </c>
      <c r="B109" s="54">
        <v>61374</v>
      </c>
      <c r="C109" s="54">
        <v>63216</v>
      </c>
      <c r="D109" s="54">
        <v>65112</v>
      </c>
      <c r="E109" s="54">
        <v>67066</v>
      </c>
      <c r="F109" s="54">
        <v>69078</v>
      </c>
      <c r="G109" s="54">
        <v>71150</v>
      </c>
      <c r="H109" s="54">
        <v>73284</v>
      </c>
      <c r="I109" s="54">
        <v>75483</v>
      </c>
      <c r="J109" s="54">
        <v>77748</v>
      </c>
      <c r="K109" s="54">
        <v>80080</v>
      </c>
      <c r="L109" s="54">
        <v>82482</v>
      </c>
      <c r="M109" s="54">
        <v>84957</v>
      </c>
      <c r="N109" s="54">
        <v>87506</v>
      </c>
      <c r="O109" s="54">
        <v>90131</v>
      </c>
      <c r="P109" s="54">
        <v>92835</v>
      </c>
      <c r="Q109" s="54">
        <v>95620</v>
      </c>
      <c r="R109" s="36"/>
      <c r="S109" s="36"/>
    </row>
    <row r="110" spans="1:19" ht="12.75" customHeight="1">
      <c r="A110" s="53" t="s">
        <v>25</v>
      </c>
      <c r="B110" s="54">
        <v>78840.320000000007</v>
      </c>
      <c r="C110" s="54">
        <v>81206.23</v>
      </c>
      <c r="D110" s="54">
        <v>83641.150000000009</v>
      </c>
      <c r="E110" s="54">
        <v>86150.23</v>
      </c>
      <c r="F110" s="54">
        <v>88735.53</v>
      </c>
      <c r="G110" s="54">
        <v>91398.080000000002</v>
      </c>
      <c r="H110" s="54">
        <v>94138.91</v>
      </c>
      <c r="I110" s="54">
        <v>96963.17</v>
      </c>
      <c r="J110" s="54">
        <v>99871.89</v>
      </c>
      <c r="K110" s="54">
        <v>102869.19</v>
      </c>
      <c r="L110" s="54">
        <v>105955.07</v>
      </c>
      <c r="M110" s="54">
        <v>109133.65000000001</v>
      </c>
      <c r="N110" s="54">
        <v>112408.02</v>
      </c>
      <c r="O110" s="54">
        <v>115779.21</v>
      </c>
      <c r="P110" s="54">
        <v>119252.37000000001</v>
      </c>
      <c r="Q110" s="54">
        <v>122830.59</v>
      </c>
      <c r="R110" s="36"/>
      <c r="S110" s="36"/>
    </row>
    <row r="111" spans="1:19" ht="12.75" customHeight="1">
      <c r="A111" s="49"/>
      <c r="B111" s="51"/>
      <c r="C111" s="51"/>
      <c r="D111" s="51"/>
      <c r="E111" s="51"/>
      <c r="F111" s="51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</row>
    <row r="112" spans="1:19" ht="12.75" customHeight="1">
      <c r="A112" s="56"/>
      <c r="B112" s="57" t="s">
        <v>26</v>
      </c>
      <c r="C112" s="51"/>
      <c r="D112" s="58" t="s">
        <v>27</v>
      </c>
      <c r="E112" s="51"/>
      <c r="F112" s="57" t="s">
        <v>28</v>
      </c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</row>
    <row r="113" spans="1:17" ht="12.75" customHeight="1">
      <c r="A113" s="56"/>
      <c r="B113" s="51"/>
      <c r="C113" s="58" t="s">
        <v>16</v>
      </c>
      <c r="D113" s="54">
        <v>200</v>
      </c>
      <c r="E113" s="51"/>
      <c r="F113" s="57" t="s">
        <v>29</v>
      </c>
      <c r="G113" s="59"/>
      <c r="H113" s="48"/>
      <c r="I113" s="48"/>
      <c r="J113" s="48"/>
      <c r="K113" s="48"/>
      <c r="L113" s="48"/>
      <c r="M113" s="48"/>
      <c r="N113" s="48"/>
      <c r="O113" s="48"/>
      <c r="P113" s="48"/>
      <c r="Q113" s="48"/>
    </row>
    <row r="114" spans="1:17" ht="12.75" customHeight="1">
      <c r="A114" s="56"/>
      <c r="B114" s="51"/>
      <c r="C114" s="58" t="s">
        <v>17</v>
      </c>
      <c r="D114" s="54">
        <v>200</v>
      </c>
      <c r="E114" s="51"/>
      <c r="F114" s="57" t="s">
        <v>30</v>
      </c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</row>
    <row r="115" spans="1:17" ht="12.75" customHeight="1">
      <c r="A115" s="56"/>
      <c r="B115" s="51"/>
      <c r="C115" s="58" t="s">
        <v>18</v>
      </c>
      <c r="D115" s="54">
        <v>210</v>
      </c>
      <c r="E115" s="51"/>
      <c r="F115" s="57" t="s">
        <v>31</v>
      </c>
      <c r="G115" s="59"/>
      <c r="H115" s="59"/>
      <c r="I115" s="59"/>
      <c r="J115" s="48"/>
      <c r="K115" s="48"/>
      <c r="L115" s="48"/>
      <c r="M115" s="48"/>
      <c r="N115" s="48"/>
      <c r="O115" s="48"/>
      <c r="P115" s="48"/>
      <c r="Q115" s="48"/>
    </row>
    <row r="116" spans="1:17" ht="12.75" customHeight="1">
      <c r="A116" s="56"/>
      <c r="B116" s="51"/>
      <c r="C116" s="58" t="s">
        <v>19</v>
      </c>
      <c r="D116" s="51"/>
      <c r="E116" s="51"/>
      <c r="F116" s="57" t="s">
        <v>32</v>
      </c>
      <c r="G116" s="59"/>
      <c r="H116" s="59"/>
      <c r="I116" s="48"/>
      <c r="J116" s="48"/>
      <c r="K116" s="48"/>
      <c r="L116" s="48"/>
      <c r="M116" s="48"/>
      <c r="N116" s="48"/>
      <c r="O116" s="48"/>
      <c r="P116" s="48"/>
      <c r="Q116" s="48"/>
    </row>
    <row r="117" spans="1:17" ht="12.75" customHeight="1">
      <c r="A117" s="56"/>
      <c r="B117" s="51"/>
      <c r="C117" s="58" t="s">
        <v>20</v>
      </c>
      <c r="D117" s="54">
        <v>210</v>
      </c>
      <c r="E117" s="51"/>
      <c r="F117" s="57" t="s">
        <v>33</v>
      </c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</row>
    <row r="118" spans="1:17" ht="12.75" customHeight="1">
      <c r="A118" s="56"/>
      <c r="B118" s="51"/>
      <c r="C118" s="58" t="s">
        <v>21</v>
      </c>
      <c r="D118" s="54">
        <v>261</v>
      </c>
      <c r="E118" s="51"/>
      <c r="F118" s="57" t="s">
        <v>65</v>
      </c>
      <c r="G118" s="60"/>
      <c r="H118" s="60"/>
      <c r="I118" s="60"/>
      <c r="J118" s="60"/>
      <c r="K118" s="60"/>
      <c r="L118" s="60"/>
      <c r="M118" s="60"/>
      <c r="N118" s="60"/>
      <c r="O118" s="60"/>
      <c r="P118" s="51"/>
      <c r="Q118" s="51"/>
    </row>
    <row r="119" spans="1:17" ht="12.75" customHeight="1">
      <c r="A119" s="49"/>
      <c r="B119" s="51"/>
      <c r="C119" s="58" t="s">
        <v>22</v>
      </c>
      <c r="D119" s="54">
        <v>200</v>
      </c>
      <c r="E119" s="51"/>
      <c r="F119" s="57" t="s">
        <v>35</v>
      </c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</row>
    <row r="120" spans="1:17" ht="12.75" customHeight="1">
      <c r="A120" s="56"/>
      <c r="B120" s="51"/>
      <c r="C120" s="58" t="s">
        <v>23</v>
      </c>
      <c r="D120" s="54">
        <v>261</v>
      </c>
      <c r="E120" s="51"/>
      <c r="F120" s="81" t="s">
        <v>66</v>
      </c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</row>
    <row r="121" spans="1:17" ht="12.75" customHeight="1">
      <c r="A121" s="56"/>
      <c r="B121" s="51"/>
      <c r="C121" s="58" t="s">
        <v>24</v>
      </c>
      <c r="D121" s="54">
        <v>261</v>
      </c>
      <c r="E121" s="51"/>
      <c r="F121" s="57" t="s">
        <v>67</v>
      </c>
      <c r="G121" s="61"/>
      <c r="H121" s="61"/>
      <c r="I121" s="61"/>
      <c r="J121" s="56"/>
      <c r="K121" s="56"/>
      <c r="L121" s="56"/>
      <c r="M121" s="56"/>
      <c r="N121" s="56"/>
      <c r="O121" s="56"/>
      <c r="P121" s="56"/>
      <c r="Q121" s="56"/>
    </row>
    <row r="122" spans="1:17" ht="12.75" customHeight="1">
      <c r="A122" s="56"/>
      <c r="B122" s="51"/>
      <c r="C122" s="58" t="s">
        <v>25</v>
      </c>
      <c r="D122" s="54">
        <v>261</v>
      </c>
      <c r="E122" s="51"/>
      <c r="F122" s="57" t="s">
        <v>38</v>
      </c>
      <c r="G122" s="62"/>
      <c r="H122" s="61"/>
      <c r="I122" s="61"/>
      <c r="J122" s="61"/>
      <c r="K122" s="61"/>
      <c r="L122" s="56"/>
      <c r="M122" s="56"/>
      <c r="N122" s="56"/>
      <c r="O122" s="56"/>
      <c r="P122" s="56"/>
      <c r="Q122" s="56"/>
    </row>
    <row r="123" spans="1:17" ht="12.75" customHeight="1">
      <c r="A123" s="56"/>
      <c r="B123" s="51"/>
      <c r="C123" s="51"/>
      <c r="D123" s="51"/>
      <c r="E123" s="51"/>
      <c r="F123" s="51"/>
      <c r="G123" s="49"/>
      <c r="H123" s="56"/>
      <c r="I123" s="56"/>
      <c r="J123" s="56"/>
      <c r="K123" s="56"/>
      <c r="L123" s="56"/>
      <c r="M123" s="56"/>
      <c r="N123" s="56"/>
      <c r="O123" s="56"/>
      <c r="P123" s="56"/>
      <c r="Q123" s="56"/>
    </row>
    <row r="124" spans="1:17" ht="12.75" customHeight="1">
      <c r="A124" s="56"/>
      <c r="B124" s="51"/>
      <c r="C124" s="51"/>
      <c r="D124" s="51"/>
      <c r="E124" s="51"/>
      <c r="F124" s="51"/>
      <c r="G124" s="49"/>
      <c r="H124" s="56"/>
      <c r="I124" s="56"/>
      <c r="J124" s="56"/>
      <c r="K124" s="56"/>
      <c r="L124" s="56"/>
      <c r="M124" s="56"/>
      <c r="N124" s="56"/>
      <c r="O124" s="56"/>
      <c r="P124" s="56"/>
      <c r="Q124" s="56"/>
    </row>
    <row r="125" spans="1:17" ht="12.75" customHeight="1">
      <c r="A125" s="56"/>
      <c r="B125" s="51"/>
      <c r="C125" s="51"/>
      <c r="D125" s="51"/>
      <c r="E125" s="51"/>
      <c r="F125" s="51"/>
      <c r="G125" s="51"/>
      <c r="H125" s="56"/>
      <c r="I125" s="56"/>
      <c r="J125" s="56"/>
      <c r="K125" s="56"/>
      <c r="L125" s="56"/>
      <c r="M125" s="56"/>
      <c r="N125" s="56"/>
      <c r="O125" s="56"/>
      <c r="P125" s="56"/>
      <c r="Q125" s="56"/>
    </row>
    <row r="126" spans="1:17" ht="12.75" customHeight="1">
      <c r="A126" s="56"/>
      <c r="B126" s="51"/>
      <c r="C126" s="51"/>
      <c r="D126" s="51"/>
      <c r="E126" s="51"/>
      <c r="F126" s="51"/>
      <c r="G126" s="51"/>
      <c r="H126" s="56"/>
      <c r="I126" s="56"/>
      <c r="J126" s="56"/>
      <c r="K126" s="56"/>
      <c r="L126" s="56"/>
      <c r="M126" s="56"/>
      <c r="N126" s="56"/>
      <c r="O126" s="56"/>
      <c r="P126" s="56"/>
      <c r="Q126" s="56"/>
    </row>
    <row r="127" spans="1:17" ht="12.75" customHeight="1">
      <c r="A127" s="56"/>
      <c r="B127" s="51"/>
      <c r="C127" s="51"/>
      <c r="D127" s="51"/>
      <c r="E127" s="51"/>
      <c r="F127" s="51"/>
      <c r="G127" s="51"/>
      <c r="H127" s="56"/>
      <c r="I127" s="56"/>
      <c r="J127" s="56"/>
      <c r="K127" s="56"/>
      <c r="L127" s="56"/>
      <c r="M127" s="56"/>
      <c r="N127" s="56"/>
      <c r="O127" s="56"/>
      <c r="P127" s="56"/>
      <c r="Q127" s="56"/>
    </row>
    <row r="128" spans="1:17" ht="12.75" customHeight="1">
      <c r="A128" s="63" t="s">
        <v>39</v>
      </c>
      <c r="B128" s="48"/>
      <c r="C128" s="51"/>
      <c r="D128" s="51"/>
      <c r="E128" s="51"/>
      <c r="F128" s="51"/>
      <c r="G128" s="51"/>
      <c r="H128" s="56"/>
      <c r="I128" s="56"/>
      <c r="J128" s="56"/>
      <c r="K128" s="56"/>
      <c r="L128" s="56"/>
      <c r="M128" s="56"/>
      <c r="N128" s="56"/>
      <c r="O128" s="56"/>
      <c r="P128" s="56"/>
      <c r="Q128" s="56"/>
    </row>
    <row r="129" spans="1:17" ht="12.75" customHeight="1">
      <c r="A129" s="56"/>
      <c r="B129" s="50" t="s">
        <v>15</v>
      </c>
      <c r="C129" s="51"/>
      <c r="D129" s="51"/>
      <c r="E129" s="51"/>
      <c r="F129" s="51"/>
      <c r="G129" s="51"/>
      <c r="H129" s="56"/>
      <c r="I129" s="56"/>
      <c r="J129" s="56"/>
      <c r="K129" s="56"/>
      <c r="L129" s="56"/>
      <c r="M129" s="56"/>
      <c r="N129" s="56"/>
      <c r="O129" s="56"/>
      <c r="P129" s="56"/>
      <c r="Q129" s="56"/>
    </row>
    <row r="130" spans="1:17" ht="12.75" customHeight="1">
      <c r="A130" s="56"/>
      <c r="B130" s="52">
        <v>0</v>
      </c>
      <c r="C130" s="64">
        <v>1</v>
      </c>
      <c r="D130" s="64">
        <v>2</v>
      </c>
      <c r="E130" s="64">
        <v>3</v>
      </c>
      <c r="F130" s="64">
        <v>4</v>
      </c>
      <c r="G130" s="64">
        <v>5</v>
      </c>
      <c r="H130" s="65">
        <v>6</v>
      </c>
      <c r="I130" s="65">
        <v>7</v>
      </c>
      <c r="J130" s="65">
        <v>8</v>
      </c>
      <c r="K130" s="65">
        <v>9</v>
      </c>
      <c r="L130" s="65">
        <v>10</v>
      </c>
      <c r="M130" s="65">
        <v>11</v>
      </c>
      <c r="N130" s="65">
        <v>12</v>
      </c>
      <c r="O130" s="65">
        <v>13</v>
      </c>
      <c r="P130" s="65">
        <v>14</v>
      </c>
      <c r="Q130" s="65">
        <v>15</v>
      </c>
    </row>
    <row r="131" spans="1:17" ht="12.75" customHeight="1">
      <c r="A131" s="66" t="s">
        <v>40</v>
      </c>
      <c r="B131" s="67">
        <v>11.896500000000001</v>
      </c>
      <c r="C131" s="67">
        <v>12.143699999999999</v>
      </c>
      <c r="D131" s="67">
        <v>12.380599999999999</v>
      </c>
      <c r="E131" s="67">
        <v>12.627800000000001</v>
      </c>
      <c r="F131" s="67">
        <v>12.875</v>
      </c>
      <c r="G131" s="67">
        <v>13.142799999999999</v>
      </c>
      <c r="H131" s="67">
        <v>13.4003</v>
      </c>
      <c r="I131" s="67">
        <v>13.668099999999999</v>
      </c>
      <c r="J131" s="67">
        <v>13.9359</v>
      </c>
      <c r="K131" s="67">
        <v>14.224300000000001</v>
      </c>
      <c r="L131" s="67">
        <v>14.512700000000001</v>
      </c>
      <c r="M131" s="67">
        <v>14.790799999999999</v>
      </c>
      <c r="N131" s="67">
        <v>15.0998</v>
      </c>
      <c r="O131" s="67">
        <v>15.3985</v>
      </c>
      <c r="P131" s="67">
        <v>15.6972</v>
      </c>
      <c r="Q131" s="67">
        <v>16.016500000000001</v>
      </c>
    </row>
    <row r="132" spans="1:17" ht="12.75" customHeight="1">
      <c r="A132" s="66" t="s">
        <v>41</v>
      </c>
      <c r="B132" s="67">
        <v>12.7308</v>
      </c>
      <c r="C132" s="67">
        <v>12.988300000000001</v>
      </c>
      <c r="D132" s="67">
        <v>13.245799999999999</v>
      </c>
      <c r="E132" s="67">
        <v>13.5136</v>
      </c>
      <c r="F132" s="67">
        <v>13.781400000000001</v>
      </c>
      <c r="G132" s="67">
        <v>14.0595</v>
      </c>
      <c r="H132" s="67">
        <v>14.3376</v>
      </c>
      <c r="I132" s="67">
        <v>14.625999999999999</v>
      </c>
      <c r="J132" s="67">
        <v>14.914400000000001</v>
      </c>
      <c r="K132" s="67">
        <v>15.2234</v>
      </c>
      <c r="L132" s="67">
        <v>15.5221</v>
      </c>
      <c r="M132" s="67">
        <v>15.831099999999999</v>
      </c>
      <c r="N132" s="67">
        <v>16.150400000000001</v>
      </c>
      <c r="O132" s="67">
        <v>16.4697</v>
      </c>
      <c r="P132" s="67">
        <v>16.799299999999999</v>
      </c>
      <c r="Q132" s="67">
        <v>17.139200000000002</v>
      </c>
    </row>
    <row r="133" spans="1:17" ht="12.75" customHeight="1">
      <c r="A133" s="66" t="s">
        <v>42</v>
      </c>
      <c r="B133" s="67">
        <v>14.0183</v>
      </c>
      <c r="C133" s="67">
        <v>14.296400000000002</v>
      </c>
      <c r="D133" s="67">
        <v>14.5745</v>
      </c>
      <c r="E133" s="67">
        <v>14.8629</v>
      </c>
      <c r="F133" s="67">
        <v>15.171900000000001</v>
      </c>
      <c r="G133" s="67">
        <v>15.470599999999999</v>
      </c>
      <c r="H133" s="67">
        <v>15.7796</v>
      </c>
      <c r="I133" s="67">
        <v>16.0886</v>
      </c>
      <c r="J133" s="67">
        <v>16.418199999999999</v>
      </c>
      <c r="K133" s="67">
        <v>16.747800000000002</v>
      </c>
      <c r="L133" s="67">
        <v>17.077399999999997</v>
      </c>
      <c r="M133" s="67">
        <v>17.427600000000002</v>
      </c>
      <c r="N133" s="67">
        <v>17.767500000000002</v>
      </c>
      <c r="O133" s="67">
        <v>18.117699999999999</v>
      </c>
      <c r="P133" s="67">
        <v>18.488499999999998</v>
      </c>
      <c r="Q133" s="67">
        <v>18.859299999999998</v>
      </c>
    </row>
    <row r="134" spans="1:17" ht="12.75" customHeight="1">
      <c r="A134" s="66" t="s">
        <v>43</v>
      </c>
      <c r="B134" s="67">
        <v>15.8826</v>
      </c>
      <c r="C134" s="67">
        <v>16.212199999999999</v>
      </c>
      <c r="D134" s="67">
        <v>16.531500000000001</v>
      </c>
      <c r="E134" s="67">
        <v>16.8508</v>
      </c>
      <c r="F134" s="67">
        <v>17.201000000000001</v>
      </c>
      <c r="G134" s="67">
        <v>17.540900000000001</v>
      </c>
      <c r="H134" s="67">
        <v>17.891100000000002</v>
      </c>
      <c r="I134" s="67">
        <v>18.2516</v>
      </c>
      <c r="J134" s="67">
        <v>18.612100000000002</v>
      </c>
      <c r="K134" s="67">
        <v>18.982900000000001</v>
      </c>
      <c r="L134" s="67">
        <v>19.364000000000001</v>
      </c>
      <c r="M134" s="67">
        <v>19.755400000000002</v>
      </c>
      <c r="N134" s="67">
        <v>20.146799999999999</v>
      </c>
      <c r="O134" s="67">
        <v>20.548500000000001</v>
      </c>
      <c r="P134" s="67">
        <v>20.960500000000003</v>
      </c>
      <c r="Q134" s="67">
        <v>21.382800000000003</v>
      </c>
    </row>
    <row r="135" spans="1:17" ht="12.75" customHeight="1">
      <c r="A135" s="66" t="s">
        <v>44</v>
      </c>
      <c r="B135" s="67">
        <v>19.116799999999998</v>
      </c>
      <c r="C135" s="67">
        <v>19.6936</v>
      </c>
      <c r="D135" s="67">
        <v>20.291</v>
      </c>
      <c r="E135" s="67">
        <v>20.888400000000001</v>
      </c>
      <c r="F135" s="67">
        <v>21.526999999999997</v>
      </c>
      <c r="G135" s="67">
        <v>22.165600000000001</v>
      </c>
      <c r="H135" s="67">
        <v>22.835100000000001</v>
      </c>
      <c r="I135" s="67">
        <v>23.525200000000002</v>
      </c>
      <c r="J135" s="67">
        <v>24.215300000000003</v>
      </c>
      <c r="K135" s="67">
        <v>24.9466</v>
      </c>
      <c r="L135" s="67">
        <v>25.698499999999999</v>
      </c>
      <c r="M135" s="67">
        <v>26.460700000000003</v>
      </c>
      <c r="N135" s="67">
        <v>26.996300000000002</v>
      </c>
      <c r="O135" s="67">
        <v>28.077800000000003</v>
      </c>
      <c r="P135" s="67">
        <v>28.9224</v>
      </c>
      <c r="Q135" s="67">
        <v>29.797900000000002</v>
      </c>
    </row>
    <row r="136" spans="1:17" ht="12.75" customHeight="1">
      <c r="A136" s="56"/>
      <c r="B136" s="51"/>
      <c r="C136" s="51"/>
      <c r="D136" s="51"/>
      <c r="E136" s="51"/>
      <c r="F136" s="51"/>
      <c r="G136" s="51"/>
      <c r="H136" s="56"/>
      <c r="I136" s="56"/>
      <c r="J136" s="56"/>
      <c r="K136" s="56"/>
      <c r="L136" s="56"/>
      <c r="M136" s="56"/>
      <c r="N136" s="56"/>
      <c r="O136" s="56"/>
      <c r="P136" s="56"/>
      <c r="Q136" s="56"/>
    </row>
    <row r="137" spans="1:17" ht="12.75" customHeight="1">
      <c r="A137" s="56"/>
      <c r="B137" s="51"/>
      <c r="C137" s="51"/>
      <c r="D137" s="57" t="s">
        <v>45</v>
      </c>
      <c r="E137" s="60"/>
      <c r="F137" s="60"/>
      <c r="G137" s="60"/>
      <c r="H137" s="61"/>
      <c r="I137" s="61"/>
      <c r="J137" s="61"/>
      <c r="K137" s="61"/>
      <c r="L137" s="61"/>
      <c r="M137" s="61"/>
      <c r="N137" s="56"/>
      <c r="O137" s="56"/>
      <c r="P137" s="56"/>
      <c r="Q137" s="56"/>
    </row>
    <row r="138" spans="1:17" ht="12.75" customHeight="1">
      <c r="A138" s="56"/>
      <c r="B138" s="51"/>
      <c r="C138" s="51"/>
      <c r="D138" s="51"/>
      <c r="E138" s="51"/>
      <c r="F138" s="51"/>
      <c r="G138" s="51"/>
      <c r="H138" s="56"/>
      <c r="I138" s="56"/>
      <c r="J138" s="56"/>
      <c r="K138" s="56"/>
      <c r="L138" s="56"/>
      <c r="M138" s="56"/>
      <c r="N138" s="56"/>
      <c r="O138" s="56"/>
      <c r="P138" s="56"/>
      <c r="Q138" s="56"/>
    </row>
    <row r="139" spans="1:17" ht="12.75" customHeight="1">
      <c r="A139" s="56"/>
      <c r="B139" s="57" t="s">
        <v>26</v>
      </c>
      <c r="C139" s="51"/>
      <c r="D139" s="58"/>
      <c r="E139" s="51"/>
      <c r="F139" s="57" t="s">
        <v>28</v>
      </c>
      <c r="G139" s="51"/>
      <c r="H139" s="56"/>
      <c r="I139" s="56"/>
      <c r="J139" s="56"/>
      <c r="K139" s="56"/>
      <c r="L139" s="56"/>
      <c r="M139" s="56"/>
      <c r="N139" s="56"/>
      <c r="O139" s="56"/>
      <c r="P139" s="56"/>
      <c r="Q139" s="56"/>
    </row>
    <row r="140" spans="1:17" ht="12.75" customHeight="1">
      <c r="A140" s="56"/>
      <c r="B140" s="51"/>
      <c r="C140" s="58" t="s">
        <v>40</v>
      </c>
      <c r="D140" s="58"/>
      <c r="E140" s="51"/>
      <c r="F140" s="57" t="s">
        <v>46</v>
      </c>
      <c r="G140" s="51"/>
      <c r="H140" s="56"/>
      <c r="I140" s="56"/>
      <c r="J140" s="56"/>
      <c r="K140" s="56"/>
      <c r="L140" s="56"/>
      <c r="M140" s="56"/>
      <c r="N140" s="56"/>
      <c r="O140" s="56"/>
      <c r="P140" s="56"/>
      <c r="Q140" s="56"/>
    </row>
    <row r="141" spans="1:17" ht="12.75" customHeight="1">
      <c r="A141" s="56"/>
      <c r="B141" s="51"/>
      <c r="C141" s="58" t="s">
        <v>41</v>
      </c>
      <c r="D141" s="58"/>
      <c r="E141" s="51"/>
      <c r="F141" s="57" t="s">
        <v>47</v>
      </c>
      <c r="G141" s="60"/>
      <c r="H141" s="61"/>
      <c r="I141" s="61"/>
      <c r="J141" s="61"/>
      <c r="K141" s="56"/>
      <c r="L141" s="56"/>
      <c r="M141" s="56"/>
      <c r="N141" s="56"/>
      <c r="O141" s="56"/>
      <c r="P141" s="56"/>
      <c r="Q141" s="56"/>
    </row>
    <row r="142" spans="1:17" ht="12.75" customHeight="1">
      <c r="A142" s="56"/>
      <c r="B142" s="51"/>
      <c r="C142" s="58" t="s">
        <v>42</v>
      </c>
      <c r="D142" s="58"/>
      <c r="E142" s="51"/>
      <c r="F142" s="57" t="s">
        <v>48</v>
      </c>
      <c r="G142" s="60"/>
      <c r="H142" s="61"/>
      <c r="I142" s="61"/>
      <c r="J142" s="61"/>
      <c r="K142" s="61"/>
      <c r="L142" s="61"/>
      <c r="M142" s="61"/>
      <c r="N142" s="56"/>
      <c r="O142" s="56"/>
      <c r="P142" s="56"/>
      <c r="Q142" s="56"/>
    </row>
    <row r="143" spans="1:17" ht="12.75" customHeight="1">
      <c r="A143" s="56"/>
      <c r="B143" s="51"/>
      <c r="C143" s="58" t="s">
        <v>43</v>
      </c>
      <c r="D143" s="51"/>
      <c r="E143" s="51"/>
      <c r="F143" s="57" t="s">
        <v>49</v>
      </c>
      <c r="G143" s="60"/>
      <c r="H143" s="61"/>
      <c r="I143" s="56"/>
      <c r="J143" s="56"/>
      <c r="K143" s="56"/>
      <c r="L143" s="56"/>
      <c r="M143" s="56"/>
      <c r="N143" s="56"/>
      <c r="O143" s="56"/>
      <c r="P143" s="56"/>
      <c r="Q143" s="56"/>
    </row>
    <row r="144" spans="1:17" ht="12.75" customHeight="1">
      <c r="A144" s="56"/>
      <c r="B144" s="51"/>
      <c r="C144" s="58" t="s">
        <v>44</v>
      </c>
      <c r="D144" s="58"/>
      <c r="E144" s="51"/>
      <c r="F144" s="57" t="s">
        <v>50</v>
      </c>
      <c r="G144" s="51"/>
      <c r="H144" s="56"/>
      <c r="I144" s="56"/>
      <c r="J144" s="56"/>
      <c r="K144" s="56"/>
      <c r="L144" s="56"/>
      <c r="M144" s="56"/>
      <c r="N144" s="56"/>
      <c r="O144" s="56"/>
      <c r="P144" s="56"/>
      <c r="Q144" s="56"/>
    </row>
    <row r="145" spans="1:17" ht="12.75" customHeight="1">
      <c r="A145" s="56"/>
      <c r="B145" s="51"/>
      <c r="C145" s="58"/>
      <c r="D145" s="58"/>
      <c r="E145" s="51"/>
      <c r="F145" s="58"/>
      <c r="G145" s="51"/>
      <c r="H145" s="56"/>
      <c r="I145" s="56"/>
      <c r="J145" s="56"/>
      <c r="K145" s="56"/>
      <c r="L145" s="56"/>
      <c r="M145" s="56"/>
      <c r="N145" s="56"/>
      <c r="O145" s="56"/>
      <c r="P145" s="56"/>
      <c r="Q145" s="56"/>
    </row>
    <row r="146" spans="1:17" ht="12.75" customHeight="1">
      <c r="A146" s="56"/>
      <c r="B146" s="51"/>
      <c r="C146" s="51"/>
      <c r="D146" s="51"/>
      <c r="E146" s="51"/>
      <c r="F146" s="51"/>
      <c r="G146" s="51"/>
      <c r="H146" s="56"/>
      <c r="I146" s="56"/>
      <c r="J146" s="56"/>
      <c r="K146" s="56"/>
      <c r="L146" s="56"/>
      <c r="M146" s="56"/>
      <c r="N146" s="56"/>
      <c r="O146" s="56"/>
      <c r="P146" s="56"/>
      <c r="Q146" s="56"/>
    </row>
    <row r="147" spans="1:17" ht="12.75" customHeight="1">
      <c r="A147" s="56"/>
      <c r="B147" s="51"/>
      <c r="C147" s="51"/>
      <c r="D147" s="51"/>
      <c r="E147" s="51"/>
      <c r="F147" s="51"/>
      <c r="G147" s="51"/>
      <c r="H147" s="56"/>
      <c r="I147" s="56"/>
      <c r="J147" s="56"/>
      <c r="K147" s="56"/>
      <c r="L147" s="56"/>
      <c r="M147" s="56"/>
      <c r="N147" s="56"/>
      <c r="O147" s="56"/>
      <c r="P147" s="56"/>
      <c r="Q147" s="56"/>
    </row>
    <row r="148" spans="1:17" ht="12.75" customHeight="1">
      <c r="A148" s="56"/>
      <c r="B148" s="51"/>
      <c r="C148" s="51"/>
      <c r="D148" s="51"/>
      <c r="E148" s="51"/>
      <c r="F148" s="51"/>
      <c r="G148" s="51"/>
      <c r="H148" s="56"/>
      <c r="I148" s="56"/>
      <c r="J148" s="56"/>
      <c r="K148" s="56"/>
      <c r="L148" s="56"/>
      <c r="M148" s="56"/>
      <c r="N148" s="56"/>
      <c r="O148" s="56"/>
      <c r="P148" s="56"/>
      <c r="Q148" s="56"/>
    </row>
    <row r="149" spans="1:17" ht="12.75" customHeight="1">
      <c r="A149" s="56"/>
      <c r="B149" s="51"/>
      <c r="C149" s="51"/>
      <c r="D149" s="51"/>
      <c r="E149" s="51"/>
      <c r="F149" s="51"/>
      <c r="G149" s="51"/>
      <c r="H149" s="56"/>
      <c r="I149" s="56"/>
      <c r="J149" s="56"/>
      <c r="K149" s="56"/>
      <c r="L149" s="56"/>
      <c r="M149" s="56"/>
      <c r="N149" s="56"/>
      <c r="O149" s="56"/>
      <c r="P149" s="56"/>
      <c r="Q149" s="56"/>
    </row>
    <row r="150" spans="1:17" ht="12.75" customHeight="1">
      <c r="A150" s="56"/>
      <c r="B150" s="51"/>
      <c r="C150" s="51"/>
      <c r="D150" s="51"/>
      <c r="E150" s="51"/>
      <c r="F150" s="51"/>
      <c r="G150" s="51"/>
      <c r="H150" s="56"/>
      <c r="I150" s="56"/>
      <c r="J150" s="56"/>
      <c r="K150" s="56"/>
      <c r="L150" s="56"/>
      <c r="M150" s="56"/>
      <c r="N150" s="56"/>
      <c r="O150" s="56"/>
      <c r="P150" s="56"/>
      <c r="Q150" s="56"/>
    </row>
    <row r="151" spans="1:17" ht="12.75" customHeight="1">
      <c r="A151" s="56"/>
      <c r="B151" s="51"/>
      <c r="C151" s="51"/>
      <c r="D151" s="51"/>
      <c r="E151" s="51"/>
      <c r="F151" s="51"/>
      <c r="G151" s="49"/>
      <c r="H151" s="56"/>
      <c r="I151" s="56"/>
      <c r="J151" s="56"/>
      <c r="K151" s="56"/>
      <c r="L151" s="56"/>
      <c r="M151" s="56"/>
      <c r="N151" s="56"/>
      <c r="O151" s="56"/>
      <c r="P151" s="56"/>
      <c r="Q151" s="56"/>
    </row>
    <row r="152" spans="1:17" ht="12.75" customHeight="1">
      <c r="A152" s="56"/>
      <c r="B152" s="51"/>
      <c r="C152" s="51"/>
      <c r="D152" s="51"/>
      <c r="E152" s="51"/>
      <c r="F152" s="51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</row>
    <row r="153" spans="1:17" ht="12.75" customHeight="1">
      <c r="A153" s="56"/>
      <c r="B153" s="51"/>
      <c r="C153" s="51"/>
      <c r="D153" s="51"/>
      <c r="E153" s="51"/>
      <c r="F153" s="51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</row>
    <row r="154" spans="1:17" ht="12.75" customHeight="1">
      <c r="A154" s="56"/>
      <c r="B154" s="51"/>
      <c r="C154" s="51"/>
      <c r="D154" s="51"/>
      <c r="E154" s="51"/>
      <c r="F154" s="56"/>
      <c r="G154" s="56"/>
      <c r="H154" s="51"/>
      <c r="I154" s="51"/>
      <c r="J154" s="51"/>
      <c r="K154" s="51"/>
      <c r="L154" s="51"/>
      <c r="M154" s="56"/>
      <c r="N154" s="56"/>
      <c r="O154" s="56"/>
      <c r="P154" s="56"/>
      <c r="Q154" s="56"/>
    </row>
    <row r="155" spans="1:17" ht="12.75" customHeight="1">
      <c r="A155" s="56"/>
      <c r="B155" s="51"/>
      <c r="C155" s="51"/>
      <c r="D155" s="51"/>
      <c r="E155" s="51"/>
      <c r="F155" s="56"/>
      <c r="G155" s="56"/>
      <c r="H155" s="51"/>
      <c r="I155" s="51"/>
      <c r="J155" s="51"/>
      <c r="K155" s="51"/>
      <c r="L155" s="51"/>
      <c r="M155" s="56"/>
      <c r="N155" s="56"/>
      <c r="O155" s="56"/>
      <c r="P155" s="56"/>
      <c r="Q155" s="56"/>
    </row>
    <row r="156" spans="1:17" ht="12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</row>
    <row r="157" spans="1:17" ht="12.75" customHeight="1">
      <c r="A157" s="63" t="s">
        <v>51</v>
      </c>
      <c r="B157" s="56"/>
      <c r="C157" s="68">
        <v>1.026</v>
      </c>
      <c r="D157" s="68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</row>
    <row r="158" spans="1:17" ht="12.75" customHeight="1">
      <c r="A158" s="56"/>
      <c r="B158" s="66" t="s">
        <v>15</v>
      </c>
      <c r="C158" s="68">
        <f t="shared" ref="C158:Q158" si="21">C160/B160</f>
        <v>1.02</v>
      </c>
      <c r="D158" s="68">
        <f t="shared" si="21"/>
        <v>1.0196078431372548</v>
      </c>
      <c r="E158" s="68">
        <f t="shared" si="21"/>
        <v>1.0201048951048952</v>
      </c>
      <c r="F158" s="68">
        <f t="shared" si="21"/>
        <v>1.0197086546700942</v>
      </c>
      <c r="G158" s="68">
        <f t="shared" si="21"/>
        <v>1.0210084033613445</v>
      </c>
      <c r="H158" s="68">
        <f t="shared" si="21"/>
        <v>1.019753086419753</v>
      </c>
      <c r="I158" s="68">
        <f t="shared" si="21"/>
        <v>1.0193704600484261</v>
      </c>
      <c r="J158" s="68">
        <f t="shared" si="21"/>
        <v>1.0213776722090262</v>
      </c>
      <c r="K158" s="68">
        <f t="shared" si="21"/>
        <v>1.0193798449612403</v>
      </c>
      <c r="L158" s="68">
        <f t="shared" si="21"/>
        <v>1.0190114068441065</v>
      </c>
      <c r="M158" s="68">
        <f t="shared" si="21"/>
        <v>1.0201492537313432</v>
      </c>
      <c r="N158" s="68">
        <f t="shared" si="21"/>
        <v>1.0204828090709583</v>
      </c>
      <c r="O158" s="68">
        <f t="shared" si="21"/>
        <v>1.0200716845878137</v>
      </c>
      <c r="P158" s="68">
        <f t="shared" si="21"/>
        <v>1.0203794799718904</v>
      </c>
      <c r="Q158" s="68">
        <f t="shared" si="21"/>
        <v>1.0192837465564739</v>
      </c>
    </row>
    <row r="159" spans="1:17" ht="12.75" customHeight="1">
      <c r="A159" s="56"/>
      <c r="B159" s="65">
        <v>0</v>
      </c>
      <c r="C159" s="65">
        <v>1</v>
      </c>
      <c r="D159" s="65">
        <v>2</v>
      </c>
      <c r="E159" s="65">
        <v>3</v>
      </c>
      <c r="F159" s="65">
        <v>4</v>
      </c>
      <c r="G159" s="65">
        <v>5</v>
      </c>
      <c r="H159" s="65">
        <v>6</v>
      </c>
      <c r="I159" s="65">
        <v>7</v>
      </c>
      <c r="J159" s="65">
        <v>8</v>
      </c>
      <c r="K159" s="65">
        <v>9</v>
      </c>
      <c r="L159" s="65">
        <v>10</v>
      </c>
      <c r="M159" s="65">
        <v>11</v>
      </c>
      <c r="N159" s="65">
        <v>12</v>
      </c>
      <c r="O159" s="65">
        <v>13</v>
      </c>
      <c r="P159" s="65">
        <v>14</v>
      </c>
      <c r="Q159" s="65">
        <v>15</v>
      </c>
    </row>
    <row r="160" spans="1:17" ht="12.75" customHeight="1">
      <c r="A160" s="66" t="s">
        <v>52</v>
      </c>
      <c r="B160" s="67">
        <v>11</v>
      </c>
      <c r="C160" s="67">
        <v>11.22</v>
      </c>
      <c r="D160" s="67">
        <v>11.44</v>
      </c>
      <c r="E160" s="67">
        <v>11.67</v>
      </c>
      <c r="F160" s="67">
        <v>11.9</v>
      </c>
      <c r="G160" s="67">
        <v>12.15</v>
      </c>
      <c r="H160" s="67">
        <v>12.39</v>
      </c>
      <c r="I160" s="67">
        <v>12.63</v>
      </c>
      <c r="J160" s="67">
        <v>12.9</v>
      </c>
      <c r="K160" s="67">
        <v>13.15</v>
      </c>
      <c r="L160" s="67">
        <v>13.4</v>
      </c>
      <c r="M160" s="67">
        <v>13.67</v>
      </c>
      <c r="N160" s="67">
        <v>13.95</v>
      </c>
      <c r="O160" s="67">
        <v>14.23</v>
      </c>
      <c r="P160" s="67">
        <v>14.52</v>
      </c>
      <c r="Q160" s="67">
        <v>14.8</v>
      </c>
    </row>
    <row r="161" spans="1:17" ht="12.75" customHeight="1">
      <c r="A161" s="66" t="s">
        <v>53</v>
      </c>
      <c r="B161" s="67">
        <v>12.72</v>
      </c>
      <c r="C161" s="67">
        <v>12.98</v>
      </c>
      <c r="D161" s="67">
        <v>13.23</v>
      </c>
      <c r="E161" s="67">
        <v>13.5</v>
      </c>
      <c r="F161" s="67">
        <v>13.76</v>
      </c>
      <c r="G161" s="67">
        <v>14.05</v>
      </c>
      <c r="H161" s="67">
        <v>14.32</v>
      </c>
      <c r="I161" s="67">
        <v>14.61</v>
      </c>
      <c r="J161" s="67">
        <v>14.91</v>
      </c>
      <c r="K161" s="67">
        <v>15.2</v>
      </c>
      <c r="L161" s="67">
        <v>15.51</v>
      </c>
      <c r="M161" s="67">
        <v>15.82</v>
      </c>
      <c r="N161" s="67">
        <v>16.14</v>
      </c>
      <c r="O161" s="67">
        <v>16.46</v>
      </c>
      <c r="P161" s="67">
        <v>16.79</v>
      </c>
      <c r="Q161" s="67">
        <v>17.12</v>
      </c>
    </row>
    <row r="162" spans="1:17" ht="12.75" customHeight="1">
      <c r="A162" s="53" t="s">
        <v>54</v>
      </c>
      <c r="B162" s="54">
        <v>23595</v>
      </c>
      <c r="C162" s="54">
        <v>24068</v>
      </c>
      <c r="D162" s="54">
        <v>24549</v>
      </c>
      <c r="E162" s="54">
        <v>25039</v>
      </c>
      <c r="F162" s="54">
        <v>25541</v>
      </c>
      <c r="G162" s="54">
        <v>26051</v>
      </c>
      <c r="H162" s="54">
        <v>26572</v>
      </c>
      <c r="I162" s="54">
        <v>27104</v>
      </c>
      <c r="J162" s="54">
        <v>27646</v>
      </c>
      <c r="K162" s="54">
        <v>28199</v>
      </c>
      <c r="L162" s="54">
        <v>28763</v>
      </c>
      <c r="M162" s="54">
        <v>29338</v>
      </c>
      <c r="N162" s="54">
        <v>29924</v>
      </c>
      <c r="O162" s="54">
        <v>30524</v>
      </c>
      <c r="P162" s="54">
        <v>31133</v>
      </c>
      <c r="Q162" s="54">
        <v>31757</v>
      </c>
    </row>
    <row r="163" spans="1:17" ht="12.75" customHeight="1">
      <c r="A163" s="66" t="s">
        <v>55</v>
      </c>
      <c r="B163" s="54">
        <v>27910</v>
      </c>
      <c r="C163" s="54">
        <v>28468</v>
      </c>
      <c r="D163" s="54">
        <v>29038</v>
      </c>
      <c r="E163" s="54">
        <v>29620</v>
      </c>
      <c r="F163" s="54">
        <v>30212</v>
      </c>
      <c r="G163" s="54">
        <v>30815</v>
      </c>
      <c r="H163" s="54">
        <v>31431</v>
      </c>
      <c r="I163" s="54">
        <v>32061</v>
      </c>
      <c r="J163" s="54">
        <v>32701</v>
      </c>
      <c r="K163" s="54">
        <v>33355</v>
      </c>
      <c r="L163" s="54">
        <v>34023</v>
      </c>
      <c r="M163" s="54">
        <v>34703</v>
      </c>
      <c r="N163" s="54">
        <v>35398</v>
      </c>
      <c r="O163" s="54">
        <v>36105</v>
      </c>
      <c r="P163" s="54">
        <v>36828</v>
      </c>
      <c r="Q163" s="54">
        <v>37564</v>
      </c>
    </row>
    <row r="164" spans="1:17" ht="12.75" customHeight="1">
      <c r="A164" s="66" t="s">
        <v>56</v>
      </c>
      <c r="B164" s="54">
        <v>35750</v>
      </c>
      <c r="C164" s="54">
        <v>36680</v>
      </c>
      <c r="D164" s="54">
        <v>37633</v>
      </c>
      <c r="E164" s="54">
        <v>38612</v>
      </c>
      <c r="F164" s="54">
        <v>39616</v>
      </c>
      <c r="G164" s="54">
        <v>40646</v>
      </c>
      <c r="H164" s="54">
        <v>41702</v>
      </c>
      <c r="I164" s="54">
        <v>42787</v>
      </c>
      <c r="J164" s="54">
        <v>43899</v>
      </c>
      <c r="K164" s="54">
        <v>45040</v>
      </c>
      <c r="L164" s="54">
        <v>46211</v>
      </c>
      <c r="M164" s="54">
        <v>47413</v>
      </c>
      <c r="N164" s="54">
        <v>48646</v>
      </c>
      <c r="O164" s="54">
        <v>49910</v>
      </c>
      <c r="P164" s="54">
        <v>51208</v>
      </c>
      <c r="Q164" s="54">
        <v>52540</v>
      </c>
    </row>
    <row r="165" spans="1:17" ht="12.75" customHeight="1">
      <c r="A165" s="66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</row>
    <row r="166" spans="1:17" ht="12.75" customHeight="1">
      <c r="A166" s="70" t="s">
        <v>27</v>
      </c>
      <c r="B166" s="57" t="s">
        <v>26</v>
      </c>
      <c r="C166" s="51"/>
      <c r="D166" s="58"/>
      <c r="E166" s="51"/>
      <c r="F166" s="57" t="s">
        <v>28</v>
      </c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</row>
    <row r="167" spans="1:17" ht="12.75" customHeight="1">
      <c r="A167" s="71">
        <v>188</v>
      </c>
      <c r="B167" s="51"/>
      <c r="C167" s="58" t="s">
        <v>52</v>
      </c>
      <c r="D167" s="58"/>
      <c r="E167" s="51"/>
      <c r="F167" s="57" t="s">
        <v>57</v>
      </c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</row>
    <row r="168" spans="1:17" ht="12.75" customHeight="1">
      <c r="A168" s="71">
        <v>188</v>
      </c>
      <c r="B168" s="51"/>
      <c r="C168" s="58" t="s">
        <v>53</v>
      </c>
      <c r="D168" s="58"/>
      <c r="E168" s="51"/>
      <c r="F168" s="57" t="s">
        <v>58</v>
      </c>
      <c r="G168" s="61"/>
      <c r="H168" s="56"/>
      <c r="I168" s="56"/>
      <c r="J168" s="56"/>
      <c r="K168" s="56"/>
      <c r="L168" s="56"/>
      <c r="M168" s="56"/>
      <c r="N168" s="56"/>
      <c r="O168" s="56"/>
      <c r="P168" s="56"/>
      <c r="Q168" s="56"/>
    </row>
    <row r="169" spans="1:17" ht="12.75" customHeight="1">
      <c r="A169" s="71">
        <v>191</v>
      </c>
      <c r="B169" s="51"/>
      <c r="C169" s="58" t="s">
        <v>54</v>
      </c>
      <c r="D169" s="58"/>
      <c r="E169" s="51"/>
      <c r="F169" s="57" t="s">
        <v>59</v>
      </c>
      <c r="G169" s="61"/>
      <c r="H169" s="56"/>
      <c r="I169" s="56"/>
      <c r="J169" s="56"/>
      <c r="K169" s="56"/>
      <c r="L169" s="56"/>
      <c r="M169" s="56"/>
      <c r="N169" s="56"/>
      <c r="O169" s="56"/>
      <c r="P169" s="56"/>
      <c r="Q169" s="56"/>
    </row>
    <row r="170" spans="1:17" ht="12.75" customHeight="1">
      <c r="A170" s="71">
        <v>197</v>
      </c>
      <c r="B170" s="51"/>
      <c r="C170" s="58" t="s">
        <v>55</v>
      </c>
      <c r="D170" s="51"/>
      <c r="E170" s="51"/>
      <c r="F170" s="57" t="s">
        <v>60</v>
      </c>
      <c r="G170" s="61"/>
      <c r="H170" s="56"/>
      <c r="I170" s="56"/>
      <c r="J170" s="56"/>
      <c r="K170" s="56"/>
      <c r="L170" s="56"/>
      <c r="M170" s="56"/>
      <c r="N170" s="56"/>
      <c r="O170" s="56"/>
      <c r="P170" s="56"/>
      <c r="Q170" s="56"/>
    </row>
    <row r="171" spans="1:17" ht="12.75" customHeight="1">
      <c r="A171" s="71">
        <v>235</v>
      </c>
      <c r="B171" s="51"/>
      <c r="C171" s="58" t="s">
        <v>56</v>
      </c>
      <c r="D171" s="58"/>
      <c r="E171" s="51"/>
      <c r="F171" s="57" t="s">
        <v>61</v>
      </c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</row>
    <row r="172" spans="1:17" ht="12.75" customHeight="1">
      <c r="A172" s="56"/>
      <c r="B172" s="51"/>
      <c r="C172" s="51"/>
      <c r="D172" s="51"/>
      <c r="E172" s="51"/>
      <c r="F172" s="51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</row>
    <row r="173" spans="1:17" ht="12.75" customHeight="1">
      <c r="A173" s="56"/>
      <c r="B173" s="51"/>
      <c r="C173" s="51"/>
      <c r="D173" s="51"/>
      <c r="E173" s="51"/>
      <c r="F173" s="56"/>
      <c r="G173" s="56"/>
      <c r="H173" s="51"/>
      <c r="I173" s="51"/>
      <c r="J173" s="51"/>
      <c r="K173" s="51"/>
      <c r="L173" s="51"/>
      <c r="M173" s="56"/>
      <c r="N173" s="56"/>
      <c r="O173" s="56"/>
      <c r="P173" s="56"/>
      <c r="Q173" s="56"/>
    </row>
    <row r="174" spans="1:17" ht="12.75" customHeight="1">
      <c r="A174" s="56"/>
      <c r="B174" s="56"/>
      <c r="C174" s="56"/>
      <c r="D174" s="56"/>
      <c r="E174" s="56"/>
      <c r="F174" s="56"/>
      <c r="G174" s="56"/>
      <c r="H174" s="51"/>
      <c r="I174" s="51"/>
      <c r="J174" s="51"/>
      <c r="K174" s="51"/>
      <c r="L174" s="51"/>
      <c r="M174" s="56"/>
      <c r="N174" s="56"/>
      <c r="O174" s="56"/>
      <c r="P174" s="56"/>
      <c r="Q174" s="56"/>
    </row>
    <row r="175" spans="1:17" ht="12.75" customHeight="1">
      <c r="A175" s="56"/>
      <c r="B175" s="56"/>
      <c r="C175" s="56"/>
      <c r="D175" s="56"/>
      <c r="E175" s="56"/>
      <c r="F175" s="56"/>
      <c r="G175" s="56"/>
      <c r="H175" s="51"/>
      <c r="I175" s="51"/>
      <c r="J175" s="51"/>
      <c r="K175" s="51"/>
      <c r="L175" s="51"/>
      <c r="M175" s="56"/>
      <c r="N175" s="56"/>
      <c r="O175" s="56"/>
      <c r="P175" s="56"/>
      <c r="Q175" s="56"/>
    </row>
    <row r="176" spans="1:17" ht="12.75" customHeight="1">
      <c r="A176" s="56"/>
      <c r="B176" s="56"/>
      <c r="C176" s="56"/>
      <c r="D176" s="56"/>
      <c r="E176" s="56"/>
      <c r="F176" s="56"/>
      <c r="G176" s="56"/>
      <c r="H176" s="51"/>
      <c r="I176" s="51"/>
      <c r="J176" s="51"/>
      <c r="K176" s="51"/>
      <c r="L176" s="51"/>
      <c r="M176" s="56"/>
      <c r="N176" s="56"/>
      <c r="O176" s="56"/>
      <c r="P176" s="56"/>
      <c r="Q176" s="56"/>
    </row>
    <row r="177" spans="1:17" ht="12.75" customHeight="1">
      <c r="A177" s="56"/>
      <c r="B177" s="56"/>
      <c r="C177" s="56"/>
      <c r="D177" s="56"/>
      <c r="E177" s="56"/>
      <c r="F177" s="56"/>
      <c r="G177" s="56"/>
      <c r="H177" s="51"/>
      <c r="I177" s="51"/>
      <c r="J177" s="51"/>
      <c r="K177" s="51"/>
      <c r="L177" s="51"/>
      <c r="M177" s="56"/>
      <c r="N177" s="56"/>
      <c r="O177" s="56"/>
      <c r="P177" s="56"/>
      <c r="Q177" s="56"/>
    </row>
    <row r="178" spans="1:17" ht="12.75" customHeight="1">
      <c r="A178" s="56"/>
      <c r="B178" s="56"/>
      <c r="C178" s="56"/>
      <c r="D178" s="56"/>
      <c r="E178" s="56"/>
      <c r="F178" s="56"/>
      <c r="G178" s="56"/>
      <c r="H178" s="51"/>
      <c r="I178" s="51"/>
      <c r="J178" s="51"/>
      <c r="K178" s="51"/>
      <c r="L178" s="51"/>
      <c r="M178" s="56"/>
      <c r="N178" s="56"/>
      <c r="O178" s="56"/>
      <c r="P178" s="56"/>
      <c r="Q178" s="56"/>
    </row>
    <row r="179" spans="1:17" ht="12.75" customHeight="1">
      <c r="A179" s="56"/>
      <c r="B179" s="56"/>
      <c r="C179" s="56"/>
      <c r="D179" s="56"/>
      <c r="E179" s="56"/>
      <c r="F179" s="56"/>
      <c r="G179" s="56"/>
      <c r="H179" s="51"/>
      <c r="I179" s="51"/>
      <c r="J179" s="51"/>
      <c r="K179" s="51"/>
      <c r="L179" s="51"/>
      <c r="M179" s="56"/>
      <c r="N179" s="56"/>
      <c r="O179" s="56"/>
      <c r="P179" s="56"/>
      <c r="Q179" s="56"/>
    </row>
    <row r="180" spans="1:17" ht="12.75" customHeight="1">
      <c r="A180" s="63" t="s">
        <v>62</v>
      </c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</row>
    <row r="181" spans="1:17" ht="12.75" customHeight="1">
      <c r="A181" s="56"/>
      <c r="B181" s="66" t="s">
        <v>15</v>
      </c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</row>
    <row r="182" spans="1:17" ht="12.75" customHeight="1">
      <c r="A182" s="56"/>
      <c r="B182" s="65">
        <v>0</v>
      </c>
      <c r="C182" s="65">
        <v>1</v>
      </c>
      <c r="D182" s="65">
        <v>2</v>
      </c>
      <c r="E182" s="65">
        <v>3</v>
      </c>
      <c r="F182" s="65">
        <v>4</v>
      </c>
      <c r="G182" s="65">
        <v>5</v>
      </c>
      <c r="H182" s="65">
        <v>6</v>
      </c>
      <c r="I182" s="65">
        <v>7</v>
      </c>
      <c r="J182" s="65">
        <v>8</v>
      </c>
      <c r="K182" s="65">
        <v>9</v>
      </c>
      <c r="L182" s="65">
        <v>10</v>
      </c>
      <c r="M182" s="65">
        <v>11</v>
      </c>
      <c r="N182" s="65">
        <v>12</v>
      </c>
      <c r="O182" s="65">
        <v>13</v>
      </c>
      <c r="P182" s="65">
        <v>14</v>
      </c>
      <c r="Q182" s="65">
        <v>15</v>
      </c>
    </row>
    <row r="183" spans="1:17" ht="12.75" customHeight="1">
      <c r="A183" s="72" t="s">
        <v>63</v>
      </c>
      <c r="B183" s="73">
        <v>8.24</v>
      </c>
      <c r="C183" s="73">
        <v>8.4047999999999998</v>
      </c>
      <c r="D183" s="73">
        <v>8.5728960000000001</v>
      </c>
      <c r="E183" s="73">
        <v>8.74435392</v>
      </c>
      <c r="F183" s="73">
        <v>8.9192409983999994</v>
      </c>
      <c r="G183" s="73">
        <v>9.0976258183679999</v>
      </c>
      <c r="H183" s="73">
        <v>9.2795783347353602</v>
      </c>
      <c r="I183" s="73">
        <v>9.4651699014300679</v>
      </c>
      <c r="J183" s="73">
        <v>9.6544732994586706</v>
      </c>
      <c r="K183" s="73">
        <v>9.8475627654478437</v>
      </c>
      <c r="L183" s="73">
        <v>10.0445140207568</v>
      </c>
      <c r="M183" s="73">
        <v>10.245404301171936</v>
      </c>
      <c r="N183" s="73">
        <v>10.450312387195375</v>
      </c>
      <c r="O183" s="73">
        <v>10.659318634939282</v>
      </c>
      <c r="P183" s="73">
        <v>10.872505007638068</v>
      </c>
      <c r="Q183" s="73">
        <v>11.08995510779083</v>
      </c>
    </row>
    <row r="184" spans="1:17" ht="12.75" customHeight="1">
      <c r="A184" s="51"/>
      <c r="B184" s="51"/>
      <c r="C184" s="51"/>
      <c r="D184" s="51"/>
      <c r="E184" s="51"/>
      <c r="F184" s="56"/>
      <c r="G184" s="56"/>
      <c r="H184" s="51"/>
      <c r="I184" s="51"/>
      <c r="J184" s="51"/>
      <c r="K184" s="51"/>
      <c r="L184" s="51"/>
      <c r="M184" s="56"/>
      <c r="N184" s="56"/>
      <c r="O184" s="56"/>
      <c r="P184" s="56"/>
      <c r="Q184" s="56"/>
    </row>
    <row r="185" spans="1:17" ht="12.75" customHeight="1">
      <c r="A185" s="56"/>
      <c r="B185" s="51"/>
      <c r="C185" s="51"/>
      <c r="D185" s="51"/>
      <c r="E185" s="51"/>
      <c r="F185" s="56"/>
      <c r="G185" s="56"/>
      <c r="H185" s="51"/>
      <c r="I185" s="51"/>
      <c r="J185" s="51"/>
      <c r="K185" s="51"/>
      <c r="L185" s="51"/>
      <c r="M185" s="56"/>
      <c r="N185" s="56"/>
      <c r="O185" s="56"/>
      <c r="P185" s="56"/>
      <c r="Q185" s="56"/>
    </row>
    <row r="186" spans="1:17" ht="12.75" customHeight="1">
      <c r="A186" s="70" t="s">
        <v>27</v>
      </c>
      <c r="B186" s="57" t="s">
        <v>26</v>
      </c>
      <c r="C186" s="51"/>
      <c r="D186" s="58"/>
      <c r="E186" s="51"/>
      <c r="F186" s="57" t="s">
        <v>28</v>
      </c>
      <c r="G186" s="56"/>
      <c r="H186" s="51"/>
      <c r="I186" s="51"/>
      <c r="J186" s="51"/>
      <c r="K186" s="51"/>
      <c r="L186" s="51"/>
      <c r="M186" s="56"/>
      <c r="N186" s="56"/>
      <c r="O186" s="56"/>
      <c r="P186" s="56"/>
      <c r="Q186" s="56"/>
    </row>
    <row r="187" spans="1:17" ht="12.75" customHeight="1">
      <c r="A187" s="74">
        <v>180</v>
      </c>
      <c r="B187" s="56"/>
      <c r="C187" s="72" t="s">
        <v>63</v>
      </c>
      <c r="D187" s="56"/>
      <c r="E187" s="56"/>
      <c r="F187" s="75" t="s">
        <v>57</v>
      </c>
      <c r="G187" s="56"/>
      <c r="H187" s="51"/>
      <c r="I187" s="51"/>
      <c r="J187" s="51"/>
      <c r="K187" s="51"/>
      <c r="L187" s="51"/>
      <c r="M187" s="56"/>
      <c r="N187" s="56"/>
      <c r="O187" s="56"/>
      <c r="P187" s="56"/>
      <c r="Q187" s="56"/>
    </row>
    <row r="188" spans="1:17" ht="12.75" customHeight="1">
      <c r="A188" s="76">
        <v>185</v>
      </c>
      <c r="B188" s="51"/>
      <c r="C188" s="72" t="s">
        <v>63</v>
      </c>
      <c r="D188" s="51"/>
      <c r="E188" s="51"/>
      <c r="F188" s="75" t="s">
        <v>64</v>
      </c>
      <c r="G188" s="56"/>
      <c r="H188" s="51"/>
      <c r="I188" s="51"/>
      <c r="J188" s="51"/>
      <c r="K188" s="51"/>
      <c r="L188" s="51"/>
      <c r="M188" s="56"/>
      <c r="N188" s="56"/>
      <c r="O188" s="56"/>
      <c r="P188" s="56"/>
      <c r="Q188" s="56"/>
    </row>
    <row r="189" spans="1:17" ht="12.75" customHeight="1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</row>
    <row r="190" spans="1:17" ht="12.75" customHeight="1"/>
    <row r="191" spans="1:17" ht="12.75" customHeight="1"/>
    <row r="192" spans="1:17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spans="3:18" ht="12.75" customHeight="1"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</row>
    <row r="210" spans="3:18" ht="12.75" customHeight="1"/>
    <row r="211" spans="3:18" ht="12.75" customHeight="1"/>
    <row r="212" spans="3:18" ht="12.75" customHeight="1"/>
    <row r="213" spans="3:18" ht="12.75" customHeight="1"/>
    <row r="214" spans="3:18" ht="12.75" customHeight="1"/>
    <row r="215" spans="3:18" ht="12.75" customHeight="1"/>
    <row r="216" spans="3:18" ht="12.75" customHeight="1"/>
    <row r="217" spans="3:18" ht="12.75" customHeight="1"/>
    <row r="218" spans="3:18" ht="12.75" customHeight="1"/>
    <row r="219" spans="3:18" ht="12.75" customHeight="1"/>
    <row r="220" spans="3:18" ht="12.75" customHeight="1"/>
    <row r="221" spans="3:18" ht="12.75" customHeight="1"/>
    <row r="222" spans="3:18" ht="12.75" customHeight="1"/>
    <row r="223" spans="3:18" ht="12.75" customHeight="1"/>
    <row r="224" spans="3:18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</sheetData>
  <mergeCells count="2">
    <mergeCell ref="F28:Q28"/>
    <mergeCell ref="F120:Q120"/>
  </mergeCells>
  <pageMargins left="0.1971326164874552" right="0.1971326164874552" top="0.53" bottom="0.5" header="0" footer="0"/>
  <pageSetup orientation="landscape"/>
  <rowBreaks count="2" manualBreakCount="2">
    <brk id="64" man="1"/>
    <brk id="3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12"/>
  <sheetViews>
    <sheetView workbookViewId="0"/>
  </sheetViews>
  <sheetFormatPr defaultColWidth="12.5703125" defaultRowHeight="15" customHeight="1"/>
  <cols>
    <col min="1" max="1" width="6.42578125" customWidth="1"/>
    <col min="2" max="16" width="7.42578125" customWidth="1"/>
    <col min="17" max="17" width="7.85546875" customWidth="1"/>
    <col min="18" max="19" width="7.7109375" customWidth="1"/>
    <col min="20" max="20" width="8.5703125" customWidth="1"/>
    <col min="21" max="25" width="7.7109375" customWidth="1"/>
  </cols>
  <sheetData>
    <row r="1" spans="1:17" ht="12.75" customHeight="1">
      <c r="A1" s="1"/>
      <c r="B1" s="2" t="s">
        <v>0</v>
      </c>
      <c r="C1" s="1"/>
      <c r="D1" s="1"/>
      <c r="E1" s="1"/>
      <c r="G1" s="1"/>
      <c r="H1" s="1"/>
      <c r="I1" s="1"/>
      <c r="J1" s="1"/>
      <c r="K1" s="1"/>
      <c r="L1" s="1"/>
    </row>
    <row r="2" spans="1:17" ht="12.75" customHeight="1">
      <c r="A2" s="1"/>
      <c r="B2" s="3" t="s">
        <v>13</v>
      </c>
      <c r="C2" s="1"/>
      <c r="D2" s="1"/>
      <c r="E2" s="1"/>
      <c r="G2" s="1"/>
      <c r="H2" s="1"/>
      <c r="I2" s="1"/>
      <c r="J2" s="1"/>
      <c r="K2" s="1"/>
      <c r="L2" s="1"/>
    </row>
    <row r="3" spans="1:17" ht="12.75" customHeight="1">
      <c r="A3" s="1"/>
      <c r="B3" s="1"/>
      <c r="C3" s="3" t="s">
        <v>2</v>
      </c>
      <c r="D3" s="1"/>
      <c r="E3" s="1"/>
      <c r="G3" s="1"/>
      <c r="H3" s="1"/>
      <c r="I3" s="1"/>
      <c r="J3" s="1"/>
      <c r="K3" s="1"/>
      <c r="L3" s="1"/>
    </row>
    <row r="4" spans="1:17" ht="12.75" customHeight="1">
      <c r="A4" s="1"/>
      <c r="B4" s="1"/>
      <c r="C4" s="13"/>
      <c r="D4" s="1"/>
      <c r="E4" s="1"/>
      <c r="F4" s="1"/>
      <c r="G4" s="1"/>
      <c r="H4" s="1"/>
      <c r="I4" s="1"/>
      <c r="J4" s="1"/>
      <c r="K4" s="1"/>
      <c r="L4" s="1"/>
    </row>
    <row r="5" spans="1:17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7" ht="12.75" customHeight="1">
      <c r="A6" s="3" t="s">
        <v>14</v>
      </c>
      <c r="B6" s="6"/>
      <c r="C6" s="6"/>
      <c r="D6" s="6"/>
      <c r="E6" s="6"/>
      <c r="F6" s="6"/>
      <c r="G6" s="1"/>
      <c r="H6" s="1"/>
      <c r="I6" s="1"/>
      <c r="J6" s="1"/>
      <c r="K6" s="1"/>
      <c r="L6" s="1"/>
    </row>
    <row r="7" spans="1:17" ht="12.75" customHeight="1">
      <c r="A7" s="1"/>
      <c r="B7" s="3" t="s">
        <v>15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7" ht="12.75" customHeight="1">
      <c r="A8" s="1"/>
      <c r="B8" s="14">
        <v>0</v>
      </c>
      <c r="C8" s="14">
        <v>1</v>
      </c>
      <c r="D8" s="14">
        <v>2</v>
      </c>
      <c r="E8" s="14">
        <v>3</v>
      </c>
      <c r="F8" s="14">
        <v>4</v>
      </c>
      <c r="G8" s="14">
        <v>5</v>
      </c>
      <c r="H8" s="14">
        <v>6</v>
      </c>
      <c r="I8" s="14">
        <v>7</v>
      </c>
      <c r="J8" s="14">
        <v>8</v>
      </c>
      <c r="K8" s="14">
        <v>9</v>
      </c>
      <c r="L8" s="14">
        <v>10</v>
      </c>
      <c r="M8" s="15">
        <v>11</v>
      </c>
      <c r="N8" s="15">
        <v>12</v>
      </c>
      <c r="O8" s="15">
        <v>13</v>
      </c>
      <c r="P8" s="15">
        <v>14</v>
      </c>
      <c r="Q8" s="15">
        <v>15</v>
      </c>
    </row>
    <row r="9" spans="1:17" ht="12.75" customHeight="1">
      <c r="A9" s="3" t="s">
        <v>16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ht="12.75" customHeight="1">
      <c r="A10" s="3" t="s">
        <v>17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17" ht="12.75" customHeight="1">
      <c r="A11" s="3" t="s">
        <v>18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1:17" ht="12.75" customHeight="1">
      <c r="A12" s="3" t="s">
        <v>19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 ht="12.75" customHeight="1">
      <c r="A13" s="3" t="s">
        <v>20</v>
      </c>
      <c r="B13" s="16">
        <f>'Draft Non-Cert 5% 22-23'!B13/210*220</f>
        <v>26678.751</v>
      </c>
      <c r="C13" s="16">
        <f>'Draft Non-Cert 5% 22-23'!C13/210*220</f>
        <v>27346.088000000003</v>
      </c>
      <c r="D13" s="16">
        <f>'Draft Non-Cert 5% 22-23'!D13/210*220</f>
        <v>28029.287000000008</v>
      </c>
      <c r="E13" s="16">
        <f>'Draft Non-Cert 5% 22-23'!E13/210*220</f>
        <v>28730.614000000001</v>
      </c>
      <c r="F13" s="16">
        <f>'Draft Non-Cert 5% 22-23'!F13/210*220</f>
        <v>29447.803000000004</v>
      </c>
      <c r="G13" s="16">
        <f>'Draft Non-Cert 5% 22-23'!G13/210*220</f>
        <v>30185.386000000006</v>
      </c>
      <c r="H13" s="16">
        <f>'Draft Non-Cert 5% 22-23'!H13/210*220</f>
        <v>30938.830999999998</v>
      </c>
      <c r="I13" s="16">
        <f>'Draft Non-Cert 5% 22-23'!I13/210*220</f>
        <v>31712.670000000002</v>
      </c>
      <c r="J13" s="16">
        <f>'Draft Non-Cert 5% 22-23'!J13/210*220</f>
        <v>32505.77</v>
      </c>
      <c r="K13" s="16">
        <f>'Draft Non-Cert 5% 22-23'!K13/210*220</f>
        <v>33318.131000000001</v>
      </c>
      <c r="L13" s="16">
        <f>'Draft Non-Cert 5% 22-23'!L13/210*220</f>
        <v>34150.886000000006</v>
      </c>
      <c r="M13" s="16">
        <f>'Draft Non-Cert 5% 22-23'!M13/210*220</f>
        <v>35005.168000000005</v>
      </c>
      <c r="N13" s="16">
        <f>'Draft Non-Cert 5% 22-23'!N13/210*220</f>
        <v>35880.977000000006</v>
      </c>
      <c r="O13" s="16">
        <f>'Draft Non-Cert 5% 22-23'!O13/210*220</f>
        <v>36777.18</v>
      </c>
      <c r="P13" s="16">
        <f>'Draft Non-Cert 5% 22-23'!P13/210*220</f>
        <v>37696.042999999998</v>
      </c>
      <c r="Q13" s="16">
        <f>'Draft Non-Cert 5% 22-23'!Q13/210*220</f>
        <v>38639.832000000002</v>
      </c>
    </row>
    <row r="14" spans="1:17" ht="12.75" customHeight="1">
      <c r="A14" s="3" t="s">
        <v>21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</row>
    <row r="15" spans="1:17" ht="12.75" customHeight="1">
      <c r="A15" s="3" t="s">
        <v>22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</row>
    <row r="16" spans="1:17" ht="12.75" customHeight="1">
      <c r="A16" s="3" t="s">
        <v>23</v>
      </c>
      <c r="B16" s="16">
        <f>'Draft Non-Cert 5% 22-23'!B16/261*220</f>
        <v>38098.883103448279</v>
      </c>
      <c r="C16" s="16">
        <f>'Draft Non-Cert 5% 22-23'!C16/261*220</f>
        <v>39241.129425287363</v>
      </c>
      <c r="D16" s="16">
        <f>'Draft Non-Cert 5% 22-23'!D16/261*220</f>
        <v>40418.928505747128</v>
      </c>
      <c r="E16" s="16">
        <f>'Draft Non-Cert 5% 22-23'!E16/261*220</f>
        <v>41631.36873563219</v>
      </c>
      <c r="F16" s="16">
        <f>'Draft Non-Cert 5% 22-23'!F16/261*220</f>
        <v>42880.273333333338</v>
      </c>
      <c r="G16" s="16">
        <f>'Draft Non-Cert 5% 22-23'!G16/261*220</f>
        <v>44167.465517241377</v>
      </c>
      <c r="H16" s="16">
        <f>'Draft Non-Cert 5% 22-23'!H16/261*220</f>
        <v>45492.033678160929</v>
      </c>
      <c r="I16" s="16">
        <f>'Draft Non-Cert 5% 22-23'!I16/261*220</f>
        <v>46856.712643678162</v>
      </c>
      <c r="J16" s="16">
        <f>'Draft Non-Cert 5% 22-23'!J16/261*220</f>
        <v>48262.414022988509</v>
      </c>
      <c r="K16" s="16">
        <f>'Draft Non-Cert 5% 22-23'!K16/261*220</f>
        <v>49710.049425287361</v>
      </c>
      <c r="L16" s="16">
        <f>'Draft Non-Cert 5% 22-23'!L16/261*220</f>
        <v>51201.442068965524</v>
      </c>
      <c r="M16" s="16">
        <f>'Draft Non-Cert 5% 22-23'!M16/261*220</f>
        <v>52737.503563218394</v>
      </c>
      <c r="N16" s="16">
        <f>'Draft Non-Cert 5% 22-23'!N16/261*220</f>
        <v>54320.05712643679</v>
      </c>
      <c r="O16" s="16">
        <f>'Draft Non-Cert 5% 22-23'!O16/261*220</f>
        <v>55949.102758620691</v>
      </c>
      <c r="P16" s="16">
        <f>'Draft Non-Cert 5% 22-23'!P16/261*220</f>
        <v>57627.375287356321</v>
      </c>
      <c r="Q16" s="16">
        <f>'Draft Non-Cert 5% 22-23'!Q16/261*220</f>
        <v>59356.697931034483</v>
      </c>
    </row>
    <row r="17" spans="1:17" ht="12.75" customHeight="1">
      <c r="A17" s="3" t="s">
        <v>24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7" ht="12.75" customHeight="1">
      <c r="A18" s="3" t="s">
        <v>25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</row>
    <row r="19" spans="1:17" ht="12.75" customHeight="1">
      <c r="A19" s="1"/>
      <c r="B19" s="9"/>
      <c r="C19" s="9"/>
      <c r="D19" s="9"/>
      <c r="E19" s="9"/>
      <c r="F19" s="9"/>
      <c r="G19" s="1"/>
      <c r="H19" s="1"/>
      <c r="I19" s="1"/>
      <c r="J19" s="1"/>
      <c r="K19" s="1"/>
      <c r="L19" s="1"/>
    </row>
    <row r="20" spans="1:17" ht="12.75" customHeight="1">
      <c r="A20" s="17"/>
      <c r="B20" s="18" t="s">
        <v>26</v>
      </c>
      <c r="C20" s="16"/>
      <c r="D20" s="18" t="s">
        <v>27</v>
      </c>
      <c r="E20" s="16"/>
      <c r="F20" s="18" t="s">
        <v>28</v>
      </c>
      <c r="G20" s="10"/>
      <c r="H20" s="10"/>
      <c r="I20" s="10"/>
      <c r="J20" s="17"/>
      <c r="K20" s="17"/>
      <c r="L20" s="17"/>
      <c r="M20" s="19"/>
      <c r="N20" s="19"/>
      <c r="O20" s="19"/>
      <c r="P20" s="19"/>
    </row>
    <row r="21" spans="1:17" ht="12.75" customHeight="1">
      <c r="A21" s="17"/>
      <c r="B21" s="16"/>
      <c r="C21" s="18" t="s">
        <v>16</v>
      </c>
      <c r="D21" s="18">
        <v>200</v>
      </c>
      <c r="E21" s="16"/>
      <c r="F21" s="18" t="s">
        <v>29</v>
      </c>
      <c r="G21" s="10"/>
      <c r="H21" s="10"/>
      <c r="I21" s="10"/>
      <c r="J21" s="17"/>
      <c r="K21" s="17"/>
      <c r="L21" s="17"/>
      <c r="M21" s="19"/>
      <c r="N21" s="19"/>
      <c r="O21" s="19"/>
      <c r="P21" s="19"/>
    </row>
    <row r="22" spans="1:17" ht="12.75" customHeight="1">
      <c r="A22" s="17"/>
      <c r="B22" s="16"/>
      <c r="C22" s="18" t="s">
        <v>17</v>
      </c>
      <c r="D22" s="18">
        <v>200</v>
      </c>
      <c r="E22" s="16"/>
      <c r="F22" s="18" t="s">
        <v>30</v>
      </c>
      <c r="G22" s="10"/>
      <c r="H22" s="10"/>
      <c r="I22" s="10"/>
      <c r="J22" s="17"/>
      <c r="K22" s="17"/>
      <c r="L22" s="17"/>
      <c r="M22" s="19"/>
      <c r="N22" s="19"/>
      <c r="O22" s="19"/>
      <c r="P22" s="19"/>
    </row>
    <row r="23" spans="1:17" ht="12.75" customHeight="1">
      <c r="A23" s="17"/>
      <c r="B23" s="16"/>
      <c r="C23" s="18" t="s">
        <v>18</v>
      </c>
      <c r="D23" s="18">
        <v>210</v>
      </c>
      <c r="E23" s="16"/>
      <c r="F23" s="18" t="s">
        <v>31</v>
      </c>
      <c r="G23" s="10"/>
      <c r="H23" s="10"/>
      <c r="I23" s="10"/>
      <c r="J23" s="17"/>
      <c r="K23" s="17"/>
      <c r="L23" s="17"/>
      <c r="M23" s="19"/>
      <c r="N23" s="19"/>
      <c r="O23" s="19"/>
      <c r="P23" s="19"/>
    </row>
    <row r="24" spans="1:17" ht="12.75" customHeight="1">
      <c r="A24" s="17"/>
      <c r="B24" s="16"/>
      <c r="C24" s="18" t="s">
        <v>19</v>
      </c>
      <c r="D24" s="16"/>
      <c r="E24" s="16"/>
      <c r="F24" s="18" t="s">
        <v>32</v>
      </c>
      <c r="G24" s="10"/>
      <c r="H24" s="10"/>
      <c r="I24" s="10"/>
      <c r="J24" s="17"/>
      <c r="K24" s="17"/>
      <c r="L24" s="17"/>
      <c r="M24" s="19"/>
      <c r="N24" s="19"/>
      <c r="O24" s="19"/>
      <c r="P24" s="19"/>
    </row>
    <row r="25" spans="1:17" ht="12.75" customHeight="1">
      <c r="A25" s="17"/>
      <c r="B25" s="16"/>
      <c r="C25" s="18" t="s">
        <v>20</v>
      </c>
      <c r="D25" s="18">
        <v>210</v>
      </c>
      <c r="E25" s="16"/>
      <c r="F25" s="18" t="s">
        <v>33</v>
      </c>
      <c r="G25" s="10"/>
      <c r="H25" s="10"/>
      <c r="I25" s="10"/>
      <c r="J25" s="17"/>
      <c r="K25" s="17"/>
      <c r="L25" s="17"/>
      <c r="M25" s="19"/>
      <c r="N25" s="19"/>
      <c r="O25" s="19"/>
      <c r="P25" s="19"/>
    </row>
    <row r="26" spans="1:17" ht="12.75" customHeight="1">
      <c r="A26" s="17"/>
      <c r="B26" s="16"/>
      <c r="C26" s="18" t="s">
        <v>21</v>
      </c>
      <c r="D26" s="18">
        <v>256</v>
      </c>
      <c r="E26" s="16"/>
      <c r="F26" s="18" t="s">
        <v>34</v>
      </c>
      <c r="G26" s="10"/>
      <c r="H26" s="10"/>
      <c r="I26" s="10"/>
      <c r="J26" s="17"/>
      <c r="K26" s="17"/>
      <c r="L26" s="17"/>
      <c r="M26" s="19"/>
      <c r="N26" s="19"/>
      <c r="O26" s="19"/>
      <c r="P26" s="19"/>
    </row>
    <row r="27" spans="1:17" ht="12.75" customHeight="1">
      <c r="A27" s="17"/>
      <c r="B27" s="16"/>
      <c r="C27" s="18" t="s">
        <v>22</v>
      </c>
      <c r="D27" s="18">
        <v>200</v>
      </c>
      <c r="E27" s="16"/>
      <c r="F27" s="18" t="s">
        <v>35</v>
      </c>
      <c r="G27" s="10"/>
      <c r="H27" s="10"/>
      <c r="I27" s="10"/>
      <c r="J27" s="17"/>
      <c r="K27" s="17"/>
      <c r="L27" s="17"/>
      <c r="M27" s="19"/>
      <c r="N27" s="19"/>
      <c r="O27" s="19"/>
      <c r="P27" s="19"/>
    </row>
    <row r="28" spans="1:17" ht="29.25" customHeight="1">
      <c r="A28" s="17"/>
      <c r="B28" s="16"/>
      <c r="C28" s="18" t="s">
        <v>23</v>
      </c>
      <c r="D28" s="18">
        <v>261</v>
      </c>
      <c r="E28" s="16"/>
      <c r="F28" s="79" t="s">
        <v>36</v>
      </c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1:17" ht="12.75" customHeight="1">
      <c r="A29" s="17"/>
      <c r="B29" s="16"/>
      <c r="C29" s="18" t="s">
        <v>24</v>
      </c>
      <c r="D29" s="18">
        <v>261</v>
      </c>
      <c r="E29" s="16"/>
      <c r="F29" s="18" t="s">
        <v>37</v>
      </c>
      <c r="G29" s="10"/>
      <c r="H29" s="10"/>
      <c r="I29" s="10"/>
      <c r="J29" s="17"/>
      <c r="K29" s="17"/>
      <c r="L29" s="17"/>
      <c r="M29" s="19"/>
      <c r="N29" s="19"/>
      <c r="O29" s="19"/>
      <c r="P29" s="19"/>
    </row>
    <row r="30" spans="1:17" ht="12.75" customHeight="1">
      <c r="A30" s="17"/>
      <c r="B30" s="16"/>
      <c r="C30" s="18" t="s">
        <v>25</v>
      </c>
      <c r="D30" s="18">
        <v>261</v>
      </c>
      <c r="E30" s="16"/>
      <c r="F30" s="18" t="s">
        <v>38</v>
      </c>
      <c r="G30" s="10"/>
      <c r="H30" s="10"/>
      <c r="I30" s="10"/>
      <c r="J30" s="17"/>
      <c r="K30" s="17"/>
      <c r="L30" s="17"/>
      <c r="M30" s="19"/>
      <c r="N30" s="19"/>
      <c r="O30" s="19"/>
      <c r="P30" s="19"/>
    </row>
    <row r="31" spans="1:17" ht="12.75" customHeight="1">
      <c r="A31" s="1"/>
      <c r="B31" s="9"/>
      <c r="C31" s="9"/>
      <c r="D31" s="9"/>
      <c r="E31" s="9"/>
      <c r="F31" s="9"/>
      <c r="G31" s="1"/>
      <c r="H31" s="1"/>
      <c r="I31" s="1"/>
      <c r="J31" s="1"/>
      <c r="K31" s="1"/>
      <c r="L31" s="1"/>
    </row>
    <row r="32" spans="1:17" ht="12.75" customHeight="1">
      <c r="A32" s="1"/>
      <c r="B32" s="9"/>
      <c r="C32" s="9"/>
      <c r="D32" s="9"/>
      <c r="E32" s="9"/>
      <c r="F32" s="9"/>
      <c r="G32" s="1"/>
      <c r="H32" s="1"/>
      <c r="I32" s="1"/>
      <c r="J32" s="1"/>
      <c r="K32" s="1"/>
      <c r="L32" s="1"/>
    </row>
    <row r="33" spans="1:20" ht="12.75" customHeight="1">
      <c r="A33" s="1"/>
      <c r="B33" s="9"/>
      <c r="C33" s="9"/>
      <c r="D33" s="9"/>
      <c r="E33" s="9"/>
      <c r="F33" s="9"/>
      <c r="G33" s="1"/>
      <c r="H33" s="1"/>
      <c r="I33" s="1"/>
      <c r="J33" s="1"/>
      <c r="K33" s="1"/>
      <c r="L33" s="1"/>
    </row>
    <row r="34" spans="1:20" ht="12.75" customHeight="1">
      <c r="A34" s="1"/>
      <c r="B34" s="9"/>
      <c r="C34" s="9"/>
      <c r="D34" s="9"/>
      <c r="E34" s="9"/>
      <c r="F34" s="9"/>
      <c r="G34" s="1"/>
      <c r="H34" s="1"/>
      <c r="I34" s="1"/>
      <c r="J34" s="1"/>
      <c r="K34" s="1"/>
      <c r="L34" s="1"/>
    </row>
    <row r="35" spans="1:20" ht="12.75" customHeight="1">
      <c r="A35" s="1"/>
      <c r="B35" s="9"/>
      <c r="C35" s="9"/>
      <c r="D35" s="9"/>
      <c r="E35" s="9"/>
      <c r="F35" s="9"/>
      <c r="G35" s="1"/>
      <c r="H35" s="1"/>
      <c r="I35" s="1"/>
      <c r="J35" s="1"/>
      <c r="L35" s="1"/>
    </row>
    <row r="36" spans="1:20" ht="12.75" customHeight="1">
      <c r="A36" s="3"/>
      <c r="B36" s="6"/>
      <c r="C36" s="6"/>
      <c r="D36" s="6"/>
      <c r="E36" s="6"/>
      <c r="F36" s="6"/>
      <c r="G36" s="1"/>
      <c r="H36" s="1"/>
      <c r="I36" s="1"/>
      <c r="J36" s="1"/>
      <c r="K36" s="1"/>
      <c r="L36" s="1"/>
    </row>
    <row r="37" spans="1:20" ht="12.75" customHeight="1">
      <c r="A37" s="1"/>
      <c r="B37" s="3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0" ht="12.75" customHeight="1">
      <c r="A38" s="1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5"/>
      <c r="N38" s="15"/>
      <c r="O38" s="15"/>
      <c r="P38" s="15"/>
      <c r="Q38" s="15"/>
    </row>
    <row r="39" spans="1:20" ht="12.75" customHeight="1">
      <c r="A39" s="3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</row>
    <row r="40" spans="1:20" ht="12.75" customHeight="1">
      <c r="A40" s="3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</row>
    <row r="41" spans="1:20" ht="12.75" customHeight="1">
      <c r="A41" s="3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</row>
    <row r="42" spans="1:20" ht="12.75" customHeight="1">
      <c r="A42" s="3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</row>
    <row r="43" spans="1:20" ht="12.75" customHeight="1">
      <c r="A43" s="3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</row>
    <row r="44" spans="1:20" ht="12.75" customHeight="1">
      <c r="A44" s="1"/>
      <c r="B44" s="21"/>
      <c r="C44" s="21"/>
      <c r="D44" s="21"/>
      <c r="E44" s="21"/>
      <c r="F44" s="21"/>
      <c r="G44" s="22"/>
      <c r="H44" s="22"/>
      <c r="I44" s="22"/>
      <c r="J44" s="22"/>
      <c r="K44" s="22"/>
      <c r="L44" s="22"/>
      <c r="M44" s="23"/>
      <c r="N44" s="23"/>
      <c r="O44" s="23"/>
      <c r="P44" s="23"/>
      <c r="Q44" s="23"/>
      <c r="R44" s="23"/>
      <c r="S44" s="23"/>
      <c r="T44" s="23"/>
    </row>
    <row r="45" spans="1:20" ht="12.75" customHeight="1">
      <c r="A45" s="1"/>
      <c r="B45" s="16"/>
      <c r="C45" s="16"/>
      <c r="D45" s="18"/>
      <c r="E45" s="16"/>
      <c r="F45" s="16"/>
      <c r="G45" s="10"/>
      <c r="H45" s="10"/>
      <c r="I45" s="10"/>
      <c r="J45" s="10"/>
      <c r="K45" s="10"/>
      <c r="L45" s="22"/>
      <c r="M45" s="23"/>
      <c r="N45" s="23"/>
      <c r="O45" s="23"/>
      <c r="P45" s="23"/>
      <c r="Q45" s="23"/>
      <c r="R45" s="23"/>
      <c r="S45" s="23"/>
      <c r="T45" s="23"/>
    </row>
    <row r="46" spans="1:20" ht="12.75" customHeight="1">
      <c r="A46" s="1"/>
      <c r="B46" s="16"/>
      <c r="C46" s="16"/>
      <c r="D46" s="16"/>
      <c r="E46" s="16"/>
      <c r="F46" s="16"/>
      <c r="G46" s="10"/>
      <c r="H46" s="10"/>
      <c r="I46" s="10"/>
      <c r="J46" s="10"/>
      <c r="K46" s="10"/>
      <c r="L46" s="22"/>
      <c r="M46" s="23"/>
      <c r="N46" s="23"/>
      <c r="O46" s="23"/>
      <c r="P46" s="23"/>
      <c r="Q46" s="23"/>
      <c r="R46" s="23"/>
      <c r="S46" s="23"/>
      <c r="T46" s="23"/>
    </row>
    <row r="47" spans="1:20" ht="12.75" customHeight="1">
      <c r="A47" s="17"/>
      <c r="B47" s="18"/>
      <c r="C47" s="16"/>
      <c r="D47" s="18"/>
      <c r="E47" s="16"/>
      <c r="F47" s="18"/>
      <c r="G47" s="10"/>
      <c r="H47" s="10"/>
      <c r="I47" s="10"/>
      <c r="J47" s="10"/>
      <c r="K47" s="10"/>
      <c r="L47" s="17"/>
      <c r="M47" s="19"/>
      <c r="N47" s="19"/>
      <c r="O47" s="19"/>
      <c r="P47" s="19"/>
    </row>
    <row r="48" spans="1:20" ht="12.75" customHeight="1">
      <c r="A48" s="17"/>
      <c r="B48" s="16"/>
      <c r="C48" s="18"/>
      <c r="D48" s="18"/>
      <c r="E48" s="16"/>
      <c r="F48" s="18"/>
      <c r="G48" s="10"/>
      <c r="H48" s="10"/>
      <c r="I48" s="10"/>
      <c r="J48" s="10"/>
      <c r="K48" s="10"/>
      <c r="L48" s="17"/>
      <c r="M48" s="19"/>
      <c r="N48" s="19"/>
      <c r="O48" s="19"/>
      <c r="P48" s="19"/>
    </row>
    <row r="49" spans="1:16" ht="12.75" customHeight="1">
      <c r="A49" s="17"/>
      <c r="B49" s="16"/>
      <c r="C49" s="18"/>
      <c r="D49" s="18"/>
      <c r="E49" s="16"/>
      <c r="F49" s="18"/>
      <c r="G49" s="10"/>
      <c r="H49" s="10"/>
      <c r="I49" s="10"/>
      <c r="J49" s="10"/>
      <c r="K49" s="10"/>
      <c r="L49" s="17"/>
      <c r="M49" s="19"/>
      <c r="N49" s="19"/>
      <c r="O49" s="19"/>
      <c r="P49" s="19"/>
    </row>
    <row r="50" spans="1:16" ht="12.75" customHeight="1">
      <c r="A50" s="17"/>
      <c r="B50" s="16"/>
      <c r="C50" s="18"/>
      <c r="D50" s="18"/>
      <c r="E50" s="16"/>
      <c r="F50" s="18"/>
      <c r="G50" s="10"/>
      <c r="H50" s="10"/>
      <c r="I50" s="10"/>
      <c r="J50" s="10"/>
      <c r="K50" s="10"/>
      <c r="L50" s="17"/>
      <c r="M50" s="19"/>
      <c r="N50" s="19"/>
      <c r="O50" s="19"/>
      <c r="P50" s="19"/>
    </row>
    <row r="51" spans="1:16" ht="12.75" customHeight="1">
      <c r="A51" s="17"/>
      <c r="B51" s="16"/>
      <c r="C51" s="18"/>
      <c r="D51" s="16"/>
      <c r="E51" s="16"/>
      <c r="F51" s="18"/>
      <c r="G51" s="10"/>
      <c r="H51" s="10"/>
      <c r="I51" s="10"/>
      <c r="J51" s="10"/>
      <c r="K51" s="10"/>
      <c r="L51" s="17"/>
      <c r="M51" s="19"/>
      <c r="N51" s="19"/>
      <c r="O51" s="19"/>
      <c r="P51" s="19"/>
    </row>
    <row r="52" spans="1:16" ht="12.75" customHeight="1">
      <c r="A52" s="17"/>
      <c r="B52" s="16"/>
      <c r="C52" s="18"/>
      <c r="D52" s="18"/>
      <c r="E52" s="16"/>
      <c r="F52" s="18"/>
      <c r="G52" s="10"/>
      <c r="H52" s="10"/>
      <c r="I52" s="10"/>
      <c r="J52" s="10"/>
      <c r="K52" s="10"/>
      <c r="L52" s="17"/>
      <c r="M52" s="19"/>
      <c r="N52" s="19"/>
      <c r="O52" s="19"/>
      <c r="P52" s="19"/>
    </row>
    <row r="53" spans="1:16" ht="12.75" customHeight="1">
      <c r="A53" s="17"/>
      <c r="B53" s="16"/>
      <c r="C53" s="18"/>
      <c r="D53" s="18"/>
      <c r="E53" s="16"/>
      <c r="F53" s="18"/>
      <c r="G53" s="10"/>
      <c r="H53" s="10"/>
      <c r="I53" s="10"/>
      <c r="J53" s="10"/>
      <c r="K53" s="10"/>
      <c r="L53" s="17"/>
      <c r="M53" s="19"/>
      <c r="N53" s="19"/>
      <c r="O53" s="19"/>
      <c r="P53" s="19"/>
    </row>
    <row r="54" spans="1:16" ht="12.75" customHeight="1">
      <c r="A54" s="17"/>
      <c r="B54" s="24"/>
      <c r="C54" s="25"/>
      <c r="D54" s="25"/>
      <c r="E54" s="24"/>
      <c r="F54" s="25"/>
      <c r="G54" s="17"/>
      <c r="H54" s="17"/>
      <c r="I54" s="17"/>
      <c r="J54" s="17"/>
      <c r="K54" s="17"/>
      <c r="L54" s="17"/>
      <c r="M54" s="19"/>
      <c r="N54" s="19"/>
      <c r="O54" s="19"/>
      <c r="P54" s="19"/>
    </row>
    <row r="55" spans="1:16" ht="12.75" customHeight="1">
      <c r="A55" s="17"/>
      <c r="B55" s="24"/>
      <c r="C55" s="25"/>
      <c r="D55" s="25"/>
      <c r="E55" s="24"/>
      <c r="F55" s="25"/>
      <c r="G55" s="17"/>
      <c r="H55" s="17"/>
      <c r="I55" s="17"/>
      <c r="J55" s="17"/>
      <c r="K55" s="17"/>
      <c r="L55" s="17"/>
      <c r="M55" s="19"/>
      <c r="N55" s="19"/>
      <c r="O55" s="19"/>
      <c r="P55" s="19"/>
    </row>
    <row r="56" spans="1:16" ht="12.75" customHeight="1">
      <c r="A56" s="17"/>
      <c r="B56" s="24"/>
      <c r="C56" s="25"/>
      <c r="D56" s="25"/>
      <c r="E56" s="24"/>
      <c r="F56" s="25"/>
      <c r="G56" s="17"/>
      <c r="H56" s="17"/>
      <c r="I56" s="17"/>
      <c r="J56" s="17"/>
      <c r="K56" s="17"/>
      <c r="L56" s="17"/>
      <c r="M56" s="19"/>
      <c r="N56" s="19"/>
      <c r="O56" s="19"/>
      <c r="P56" s="19"/>
    </row>
    <row r="57" spans="1:16" ht="12.75" customHeight="1">
      <c r="A57" s="17"/>
      <c r="B57" s="24"/>
      <c r="C57" s="25"/>
      <c r="D57" s="25"/>
      <c r="E57" s="24"/>
      <c r="F57" s="25"/>
      <c r="G57" s="17"/>
      <c r="H57" s="17"/>
      <c r="I57" s="17"/>
      <c r="J57" s="17"/>
      <c r="K57" s="17"/>
      <c r="L57" s="17"/>
      <c r="M57" s="19"/>
      <c r="N57" s="19"/>
      <c r="O57" s="19"/>
      <c r="P57" s="19"/>
    </row>
    <row r="58" spans="1:16" ht="12.75" customHeight="1">
      <c r="A58" s="17"/>
      <c r="B58" s="24"/>
      <c r="C58" s="25"/>
      <c r="D58" s="25"/>
      <c r="E58" s="24"/>
      <c r="F58" s="25"/>
      <c r="G58" s="17"/>
      <c r="H58" s="17"/>
      <c r="I58" s="17"/>
      <c r="J58" s="17"/>
      <c r="K58" s="17"/>
      <c r="L58" s="17"/>
      <c r="M58" s="19"/>
      <c r="N58" s="19"/>
      <c r="O58" s="19"/>
      <c r="P58" s="19"/>
    </row>
    <row r="59" spans="1:16" ht="12.75" customHeight="1">
      <c r="A59" s="17"/>
      <c r="B59" s="24"/>
      <c r="C59" s="25"/>
      <c r="D59" s="25"/>
      <c r="E59" s="24"/>
      <c r="F59" s="25"/>
      <c r="G59" s="17"/>
      <c r="H59" s="17"/>
      <c r="I59" s="17"/>
      <c r="J59" s="17"/>
      <c r="K59" s="17"/>
      <c r="L59" s="17"/>
      <c r="M59" s="19"/>
      <c r="N59" s="19"/>
      <c r="O59" s="19"/>
      <c r="P59" s="19"/>
    </row>
    <row r="60" spans="1:16" ht="12.75" customHeight="1">
      <c r="A60" s="17"/>
      <c r="B60" s="24"/>
      <c r="C60" s="25"/>
      <c r="D60" s="25"/>
      <c r="E60" s="24"/>
      <c r="F60" s="25"/>
      <c r="G60" s="17"/>
      <c r="H60" s="17"/>
      <c r="I60" s="17"/>
      <c r="J60" s="17"/>
      <c r="K60" s="17"/>
      <c r="L60" s="17"/>
      <c r="M60" s="19"/>
      <c r="N60" s="19"/>
      <c r="O60" s="19"/>
      <c r="P60" s="19"/>
    </row>
    <row r="61" spans="1:16" ht="12.75" customHeight="1">
      <c r="A61" s="17"/>
      <c r="B61" s="24"/>
      <c r="C61" s="25"/>
      <c r="D61" s="25"/>
      <c r="E61" s="24"/>
      <c r="F61" s="25"/>
      <c r="G61" s="17"/>
      <c r="H61" s="17"/>
      <c r="I61" s="17"/>
      <c r="J61" s="17"/>
      <c r="K61" s="17"/>
      <c r="L61" s="17"/>
      <c r="M61" s="19"/>
      <c r="N61" s="19"/>
      <c r="O61" s="19"/>
      <c r="P61" s="19"/>
    </row>
    <row r="62" spans="1:16" ht="12.75" customHeight="1">
      <c r="A62" s="11"/>
      <c r="B62" s="12"/>
      <c r="C62" s="12"/>
      <c r="D62" s="12"/>
      <c r="E62" s="12"/>
      <c r="F62" s="1"/>
      <c r="G62" s="11"/>
      <c r="H62" s="12"/>
      <c r="I62" s="12"/>
      <c r="J62" s="12"/>
      <c r="K62" s="12"/>
      <c r="L62" s="12"/>
    </row>
    <row r="63" spans="1:16" ht="12.75" customHeight="1">
      <c r="A63" s="11"/>
      <c r="B63" s="12"/>
      <c r="C63" s="12"/>
      <c r="D63" s="12"/>
      <c r="E63" s="12"/>
      <c r="F63" s="1"/>
      <c r="G63" s="11"/>
      <c r="H63" s="12"/>
      <c r="I63" s="12"/>
      <c r="J63" s="12"/>
      <c r="K63" s="12"/>
      <c r="L63" s="12"/>
    </row>
    <row r="64" spans="1:16" ht="12.75" customHeight="1">
      <c r="A64" s="11"/>
      <c r="B64" s="11"/>
      <c r="C64" s="11"/>
      <c r="D64" s="11"/>
      <c r="E64" s="11"/>
      <c r="F64" s="1"/>
      <c r="G64" s="11"/>
      <c r="H64" s="11"/>
      <c r="I64" s="11"/>
      <c r="J64" s="11"/>
      <c r="K64" s="11"/>
      <c r="L64" s="11"/>
    </row>
    <row r="65" spans="1:17" ht="12.75" customHeight="1">
      <c r="A65" s="3"/>
      <c r="B65" s="6"/>
      <c r="C65" s="26"/>
      <c r="D65" s="27"/>
      <c r="E65" s="6"/>
      <c r="F65" s="6"/>
      <c r="G65" s="1"/>
      <c r="H65" s="1"/>
      <c r="I65" s="1"/>
      <c r="J65" s="1"/>
      <c r="K65" s="1"/>
      <c r="L65" s="1"/>
    </row>
    <row r="66" spans="1:17" ht="12.75" customHeight="1">
      <c r="A66" s="1"/>
      <c r="B66" s="3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</row>
    <row r="67" spans="1:17" ht="12.75" customHeight="1">
      <c r="A67" s="1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5"/>
      <c r="N67" s="15"/>
      <c r="O67" s="15"/>
      <c r="P67" s="15"/>
      <c r="Q67" s="15"/>
    </row>
    <row r="68" spans="1:17" ht="12.75" customHeight="1">
      <c r="A68" s="3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</row>
    <row r="69" spans="1:17" ht="12.75" customHeight="1">
      <c r="A69" s="3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</row>
    <row r="70" spans="1:17" ht="12.75" customHeight="1">
      <c r="A70" s="3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</row>
    <row r="71" spans="1:17" ht="12.75" customHeight="1">
      <c r="A71" s="3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</row>
    <row r="72" spans="1:17" ht="12.75" customHeight="1">
      <c r="A72" s="3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</row>
    <row r="73" spans="1:17" ht="12.75" customHeight="1">
      <c r="A73" s="3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1"/>
      <c r="N73" s="31"/>
      <c r="O73" s="31"/>
      <c r="P73" s="31"/>
      <c r="Q73" s="31"/>
    </row>
    <row r="74" spans="1:17" ht="12.75" customHeight="1">
      <c r="A74" s="32"/>
      <c r="B74" s="18"/>
      <c r="C74" s="16"/>
      <c r="D74" s="18"/>
      <c r="E74" s="16"/>
      <c r="F74" s="18"/>
      <c r="G74" s="10"/>
      <c r="H74" s="17"/>
      <c r="I74" s="17"/>
      <c r="J74" s="17"/>
      <c r="K74" s="17"/>
      <c r="L74" s="17"/>
      <c r="M74" s="19"/>
      <c r="N74" s="19"/>
      <c r="O74" s="19"/>
      <c r="P74" s="19"/>
    </row>
    <row r="75" spans="1:17" ht="12.75" customHeight="1">
      <c r="A75" s="32"/>
      <c r="B75" s="16"/>
      <c r="C75" s="18"/>
      <c r="D75" s="18"/>
      <c r="E75" s="16"/>
      <c r="F75" s="18"/>
      <c r="G75" s="10"/>
      <c r="H75" s="17"/>
      <c r="I75" s="17"/>
      <c r="J75" s="17"/>
      <c r="K75" s="17"/>
      <c r="L75" s="17"/>
      <c r="M75" s="19"/>
      <c r="N75" s="19"/>
      <c r="O75" s="19"/>
      <c r="P75" s="19"/>
    </row>
    <row r="76" spans="1:17" ht="12.75" customHeight="1">
      <c r="A76" s="32"/>
      <c r="B76" s="16"/>
      <c r="C76" s="18"/>
      <c r="D76" s="18"/>
      <c r="E76" s="16"/>
      <c r="F76" s="18"/>
      <c r="G76" s="10"/>
      <c r="H76" s="17"/>
      <c r="I76" s="17"/>
      <c r="J76" s="17"/>
      <c r="K76" s="17"/>
      <c r="L76" s="17"/>
      <c r="M76" s="19"/>
      <c r="N76" s="19"/>
      <c r="O76" s="19"/>
      <c r="P76" s="19"/>
    </row>
    <row r="77" spans="1:17" ht="12.75" customHeight="1">
      <c r="A77" s="32"/>
      <c r="B77" s="16"/>
      <c r="C77" s="18"/>
      <c r="D77" s="18"/>
      <c r="E77" s="16"/>
      <c r="F77" s="18"/>
      <c r="G77" s="10"/>
      <c r="H77" s="17"/>
      <c r="I77" s="17"/>
      <c r="J77" s="17"/>
      <c r="K77" s="17"/>
      <c r="L77" s="17"/>
      <c r="M77" s="19"/>
      <c r="N77" s="19"/>
      <c r="O77" s="19"/>
      <c r="P77" s="19"/>
    </row>
    <row r="78" spans="1:17" ht="12.75" customHeight="1">
      <c r="A78" s="32"/>
      <c r="B78" s="16"/>
      <c r="C78" s="18"/>
      <c r="D78" s="16"/>
      <c r="E78" s="16"/>
      <c r="F78" s="18"/>
      <c r="G78" s="10"/>
      <c r="H78" s="17"/>
      <c r="I78" s="17"/>
      <c r="J78" s="17"/>
      <c r="K78" s="17"/>
      <c r="L78" s="17"/>
      <c r="M78" s="19"/>
      <c r="N78" s="19"/>
      <c r="O78" s="19"/>
      <c r="P78" s="19"/>
    </row>
    <row r="79" spans="1:17" ht="12.75" customHeight="1">
      <c r="A79" s="32"/>
      <c r="B79" s="16"/>
      <c r="C79" s="18"/>
      <c r="D79" s="18"/>
      <c r="E79" s="16"/>
      <c r="F79" s="18"/>
      <c r="G79" s="10"/>
      <c r="H79" s="17"/>
      <c r="I79" s="17"/>
      <c r="J79" s="17"/>
      <c r="K79" s="17"/>
      <c r="L79" s="17"/>
      <c r="M79" s="19"/>
      <c r="N79" s="19"/>
      <c r="O79" s="19"/>
      <c r="P79" s="19"/>
    </row>
    <row r="80" spans="1:17" ht="12.75" customHeight="1">
      <c r="A80" s="17"/>
      <c r="B80" s="24"/>
      <c r="C80" s="25"/>
      <c r="D80" s="25"/>
      <c r="E80" s="24"/>
      <c r="F80" s="25"/>
      <c r="G80" s="17"/>
      <c r="H80" s="17"/>
      <c r="I80" s="17"/>
      <c r="J80" s="17"/>
      <c r="K80" s="17"/>
      <c r="L80" s="17"/>
      <c r="M80" s="19"/>
      <c r="N80" s="19"/>
      <c r="O80" s="19"/>
      <c r="P80" s="19"/>
    </row>
    <row r="81" spans="1:19" ht="12.75" customHeight="1">
      <c r="A81" s="33"/>
      <c r="B81" s="34"/>
      <c r="C81" s="34"/>
      <c r="D81" s="34"/>
      <c r="E81" s="34"/>
      <c r="F81" s="35"/>
      <c r="G81" s="33"/>
      <c r="H81" s="34"/>
      <c r="I81" s="34"/>
      <c r="J81" s="34"/>
      <c r="K81" s="34"/>
      <c r="L81" s="34"/>
      <c r="M81" s="36"/>
      <c r="N81" s="36"/>
      <c r="O81" s="36"/>
      <c r="P81" s="36"/>
      <c r="Q81" s="36"/>
      <c r="R81" s="36"/>
    </row>
    <row r="82" spans="1:19" ht="12.75" customHeight="1">
      <c r="A82" s="33"/>
      <c r="B82" s="33"/>
      <c r="C82" s="33"/>
      <c r="D82" s="33"/>
      <c r="E82" s="33"/>
      <c r="F82" s="35"/>
      <c r="G82" s="33"/>
      <c r="H82" s="34"/>
      <c r="I82" s="34"/>
      <c r="J82" s="34"/>
      <c r="K82" s="34"/>
      <c r="L82" s="34"/>
      <c r="M82" s="36"/>
      <c r="N82" s="36"/>
      <c r="O82" s="36"/>
      <c r="P82" s="36"/>
      <c r="Q82" s="36"/>
      <c r="R82" s="36"/>
    </row>
    <row r="83" spans="1:19" ht="12.75" customHeight="1">
      <c r="A83" s="33"/>
      <c r="B83" s="33"/>
      <c r="C83" s="33"/>
      <c r="D83" s="33"/>
      <c r="E83" s="33"/>
      <c r="F83" s="35"/>
      <c r="G83" s="33"/>
      <c r="H83" s="34"/>
      <c r="I83" s="34"/>
      <c r="J83" s="34"/>
      <c r="K83" s="34"/>
      <c r="L83" s="34"/>
      <c r="M83" s="36"/>
      <c r="N83" s="36"/>
      <c r="O83" s="36"/>
      <c r="P83" s="36"/>
      <c r="Q83" s="36"/>
      <c r="R83" s="36"/>
      <c r="S83" s="36"/>
    </row>
    <row r="84" spans="1:19" ht="12.75" customHeight="1">
      <c r="A84" s="33"/>
      <c r="B84" s="33"/>
      <c r="C84" s="33"/>
      <c r="D84" s="33"/>
      <c r="E84" s="33"/>
      <c r="F84" s="35"/>
      <c r="G84" s="33"/>
      <c r="H84" s="34"/>
      <c r="I84" s="34"/>
      <c r="J84" s="34"/>
      <c r="K84" s="34"/>
      <c r="L84" s="34"/>
      <c r="M84" s="36"/>
      <c r="N84" s="36"/>
      <c r="O84" s="36"/>
      <c r="P84" s="36"/>
      <c r="Q84" s="36"/>
      <c r="R84" s="36"/>
      <c r="S84" s="36"/>
    </row>
    <row r="85" spans="1:19" ht="12.75" customHeight="1">
      <c r="A85" s="33"/>
      <c r="B85" s="33"/>
      <c r="C85" s="33"/>
      <c r="D85" s="33"/>
      <c r="E85" s="33"/>
      <c r="F85" s="35"/>
      <c r="G85" s="33"/>
      <c r="H85" s="34"/>
      <c r="I85" s="34"/>
      <c r="J85" s="34"/>
      <c r="K85" s="34"/>
      <c r="L85" s="34"/>
      <c r="M85" s="36"/>
      <c r="N85" s="36"/>
      <c r="O85" s="36"/>
      <c r="P85" s="36"/>
      <c r="Q85" s="36"/>
      <c r="R85" s="36"/>
      <c r="S85" s="36"/>
    </row>
    <row r="86" spans="1:19" ht="12.75" customHeight="1">
      <c r="A86" s="33"/>
      <c r="B86" s="33"/>
      <c r="C86" s="33"/>
      <c r="D86" s="33"/>
      <c r="E86" s="33"/>
      <c r="F86" s="35"/>
      <c r="G86" s="33"/>
      <c r="H86" s="34"/>
      <c r="I86" s="34"/>
      <c r="J86" s="34"/>
      <c r="K86" s="34"/>
      <c r="L86" s="34"/>
      <c r="M86" s="36"/>
      <c r="N86" s="36"/>
      <c r="O86" s="36"/>
      <c r="P86" s="36"/>
      <c r="Q86" s="36"/>
      <c r="R86" s="36"/>
      <c r="S86" s="36"/>
    </row>
    <row r="87" spans="1:19" ht="12.75" customHeight="1">
      <c r="A87" s="33"/>
      <c r="B87" s="33"/>
      <c r="C87" s="33"/>
      <c r="D87" s="33"/>
      <c r="E87" s="33"/>
      <c r="F87" s="35"/>
      <c r="G87" s="33"/>
      <c r="H87" s="34"/>
      <c r="I87" s="34"/>
      <c r="J87" s="34"/>
      <c r="K87" s="34"/>
      <c r="L87" s="34"/>
      <c r="M87" s="36"/>
      <c r="N87" s="36"/>
      <c r="O87" s="36"/>
      <c r="P87" s="36"/>
      <c r="Q87" s="36"/>
      <c r="R87" s="36"/>
      <c r="S87" s="36"/>
    </row>
    <row r="88" spans="1:19" ht="12.75" customHeight="1">
      <c r="A88" s="37"/>
      <c r="B88" s="36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6"/>
      <c r="S88" s="36"/>
    </row>
    <row r="89" spans="1:19" ht="12.75" customHeight="1">
      <c r="A89" s="33"/>
      <c r="B89" s="37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6"/>
      <c r="N89" s="36"/>
      <c r="O89" s="36"/>
      <c r="P89" s="36"/>
      <c r="Q89" s="36"/>
      <c r="R89" s="36"/>
      <c r="S89" s="36"/>
    </row>
    <row r="90" spans="1:19" ht="12.75" customHeight="1">
      <c r="A90" s="33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9"/>
      <c r="N90" s="39"/>
      <c r="O90" s="39"/>
      <c r="P90" s="39"/>
      <c r="Q90" s="39"/>
      <c r="R90" s="36"/>
      <c r="S90" s="36"/>
    </row>
    <row r="91" spans="1:19" ht="12.75" customHeight="1">
      <c r="A91" s="40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36"/>
      <c r="S91" s="36"/>
    </row>
    <row r="92" spans="1:19" ht="12.75" customHeight="1">
      <c r="A92" s="34"/>
      <c r="B92" s="34"/>
      <c r="C92" s="34"/>
      <c r="D92" s="34"/>
      <c r="E92" s="34"/>
      <c r="F92" s="35"/>
      <c r="G92" s="33"/>
      <c r="H92" s="34"/>
      <c r="I92" s="34"/>
      <c r="J92" s="34"/>
      <c r="K92" s="34"/>
      <c r="L92" s="34"/>
      <c r="M92" s="36"/>
      <c r="N92" s="36"/>
      <c r="O92" s="36"/>
      <c r="P92" s="36"/>
      <c r="Q92" s="36"/>
      <c r="R92" s="36"/>
      <c r="S92" s="36"/>
    </row>
    <row r="93" spans="1:19" ht="12.75" customHeight="1">
      <c r="A93" s="33"/>
      <c r="B93" s="34"/>
      <c r="C93" s="34"/>
      <c r="D93" s="34"/>
      <c r="E93" s="34"/>
      <c r="F93" s="35"/>
      <c r="G93" s="33"/>
      <c r="H93" s="34"/>
      <c r="I93" s="34"/>
      <c r="J93" s="34"/>
      <c r="K93" s="34"/>
      <c r="L93" s="34"/>
      <c r="M93" s="36"/>
      <c r="N93" s="36"/>
      <c r="O93" s="36"/>
      <c r="P93" s="36"/>
      <c r="Q93" s="36"/>
      <c r="R93" s="36"/>
      <c r="S93" s="36"/>
    </row>
    <row r="94" spans="1:19" ht="12.75" customHeight="1">
      <c r="A94" s="42"/>
      <c r="B94" s="43"/>
      <c r="C94" s="44"/>
      <c r="D94" s="43"/>
      <c r="E94" s="44"/>
      <c r="F94" s="43"/>
      <c r="G94" s="45"/>
      <c r="H94" s="34"/>
      <c r="I94" s="34"/>
      <c r="J94" s="34"/>
      <c r="K94" s="34"/>
      <c r="L94" s="34"/>
      <c r="M94" s="36"/>
      <c r="N94" s="36"/>
      <c r="O94" s="36"/>
      <c r="P94" s="36"/>
      <c r="Q94" s="36"/>
      <c r="R94" s="36"/>
      <c r="S94" s="36"/>
    </row>
    <row r="95" spans="1:19" ht="12.75" customHeight="1">
      <c r="A95" s="40"/>
      <c r="B95" s="36"/>
      <c r="C95" s="40"/>
      <c r="D95" s="33"/>
      <c r="E95" s="33"/>
      <c r="F95" s="42"/>
      <c r="G95" s="33"/>
      <c r="H95" s="34"/>
      <c r="I95" s="34"/>
      <c r="J95" s="34"/>
      <c r="K95" s="34"/>
      <c r="L95" s="34"/>
      <c r="M95" s="36"/>
      <c r="N95" s="36"/>
      <c r="O95" s="36"/>
      <c r="P95" s="36"/>
      <c r="Q95" s="36"/>
      <c r="R95" s="36"/>
      <c r="S95" s="36"/>
    </row>
    <row r="96" spans="1:19" ht="12.75" customHeight="1">
      <c r="A96" s="46"/>
      <c r="B96" s="34"/>
      <c r="C96" s="40"/>
      <c r="D96" s="34"/>
      <c r="E96" s="34"/>
      <c r="F96" s="42"/>
      <c r="G96" s="33"/>
      <c r="H96" s="34"/>
      <c r="I96" s="34"/>
      <c r="J96" s="34"/>
      <c r="K96" s="34"/>
      <c r="L96" s="34"/>
      <c r="M96" s="36"/>
      <c r="N96" s="36"/>
      <c r="O96" s="36"/>
      <c r="P96" s="36"/>
      <c r="Q96" s="36"/>
      <c r="R96" s="36"/>
      <c r="S96" s="36"/>
    </row>
    <row r="97" spans="1:19" ht="12.75" customHeight="1">
      <c r="A97" s="33"/>
      <c r="B97" s="34"/>
      <c r="C97" s="34"/>
      <c r="D97" s="34"/>
      <c r="E97" s="34"/>
      <c r="F97" s="35"/>
      <c r="G97" s="33"/>
      <c r="H97" s="34"/>
      <c r="I97" s="34"/>
      <c r="J97" s="34"/>
      <c r="K97" s="34"/>
      <c r="L97" s="34"/>
      <c r="M97" s="36"/>
      <c r="N97" s="36"/>
      <c r="O97" s="36"/>
      <c r="P97" s="36"/>
      <c r="Q97" s="36"/>
      <c r="R97" s="36"/>
      <c r="S97" s="36"/>
    </row>
    <row r="98" spans="1:19" ht="12.75" customHeight="1">
      <c r="A98" s="47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36"/>
      <c r="S98" s="36"/>
    </row>
    <row r="99" spans="1:19" ht="12.75" customHeight="1">
      <c r="A99" s="49"/>
      <c r="B99" s="50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36"/>
      <c r="S99" s="36"/>
    </row>
    <row r="100" spans="1:19" ht="12.75" customHeight="1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36"/>
      <c r="S100" s="36"/>
    </row>
    <row r="101" spans="1:19" ht="12.75" customHeight="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36"/>
      <c r="S101" s="36"/>
    </row>
    <row r="102" spans="1:19" ht="12.75" customHeight="1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36"/>
      <c r="S102" s="36"/>
    </row>
    <row r="103" spans="1:19" ht="12.75" customHeight="1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36"/>
      <c r="S103" s="36"/>
    </row>
    <row r="104" spans="1:19" ht="12.75" customHeight="1">
      <c r="A104" s="55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36"/>
      <c r="S104" s="36"/>
    </row>
    <row r="105" spans="1:19" ht="12.75" customHeight="1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36"/>
      <c r="S105" s="36"/>
    </row>
    <row r="106" spans="1:19" ht="12.75" customHeight="1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36"/>
      <c r="S106" s="36"/>
    </row>
    <row r="107" spans="1:19" ht="12.75" customHeight="1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36"/>
      <c r="S107" s="36"/>
    </row>
    <row r="108" spans="1:19" ht="12.75" customHeight="1">
      <c r="A108" s="55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36"/>
      <c r="S108" s="36"/>
    </row>
    <row r="109" spans="1:19" ht="12.75" customHeight="1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36"/>
      <c r="S109" s="36"/>
    </row>
    <row r="110" spans="1:19" ht="12.75" customHeight="1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36"/>
      <c r="S110" s="36"/>
    </row>
    <row r="111" spans="1:19" ht="12.75" customHeight="1">
      <c r="A111" s="49"/>
      <c r="B111" s="51"/>
      <c r="C111" s="51"/>
      <c r="D111" s="51"/>
      <c r="E111" s="51"/>
      <c r="F111" s="51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</row>
    <row r="112" spans="1:19" ht="12.75" customHeight="1">
      <c r="A112" s="56"/>
      <c r="B112" s="57"/>
      <c r="C112" s="51"/>
      <c r="D112" s="58"/>
      <c r="E112" s="51"/>
      <c r="F112" s="57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</row>
    <row r="113" spans="1:17" ht="12.75" customHeight="1">
      <c r="A113" s="56"/>
      <c r="B113" s="51"/>
      <c r="C113" s="58"/>
      <c r="D113" s="54"/>
      <c r="E113" s="51"/>
      <c r="F113" s="57"/>
      <c r="G113" s="59"/>
      <c r="H113" s="48"/>
      <c r="I113" s="48"/>
      <c r="J113" s="48"/>
      <c r="K113" s="48"/>
      <c r="L113" s="48"/>
      <c r="M113" s="48"/>
      <c r="N113" s="48"/>
      <c r="O113" s="48"/>
      <c r="P113" s="48"/>
      <c r="Q113" s="48"/>
    </row>
    <row r="114" spans="1:17" ht="12.75" customHeight="1">
      <c r="A114" s="56"/>
      <c r="B114" s="51"/>
      <c r="C114" s="58"/>
      <c r="D114" s="54"/>
      <c r="E114" s="51"/>
      <c r="F114" s="57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</row>
    <row r="115" spans="1:17" ht="12.75" customHeight="1">
      <c r="A115" s="56"/>
      <c r="B115" s="51"/>
      <c r="C115" s="58"/>
      <c r="D115" s="54"/>
      <c r="E115" s="51"/>
      <c r="F115" s="57"/>
      <c r="G115" s="59"/>
      <c r="H115" s="59"/>
      <c r="I115" s="59"/>
      <c r="J115" s="48"/>
      <c r="K115" s="48"/>
      <c r="L115" s="48"/>
      <c r="M115" s="48"/>
      <c r="N115" s="48"/>
      <c r="O115" s="48"/>
      <c r="P115" s="48"/>
      <c r="Q115" s="48"/>
    </row>
    <row r="116" spans="1:17" ht="12.75" customHeight="1">
      <c r="A116" s="56"/>
      <c r="B116" s="51"/>
      <c r="C116" s="58"/>
      <c r="D116" s="51"/>
      <c r="E116" s="51"/>
      <c r="F116" s="57"/>
      <c r="G116" s="59"/>
      <c r="H116" s="59"/>
      <c r="I116" s="48"/>
      <c r="J116" s="48"/>
      <c r="K116" s="48"/>
      <c r="L116" s="48"/>
      <c r="M116" s="48"/>
      <c r="N116" s="48"/>
      <c r="O116" s="48"/>
      <c r="P116" s="48"/>
      <c r="Q116" s="48"/>
    </row>
    <row r="117" spans="1:17" ht="12.75" customHeight="1">
      <c r="A117" s="56"/>
      <c r="B117" s="51"/>
      <c r="C117" s="58"/>
      <c r="D117" s="54"/>
      <c r="E117" s="51"/>
      <c r="F117" s="57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</row>
    <row r="118" spans="1:17" ht="12.75" customHeight="1">
      <c r="A118" s="56"/>
      <c r="B118" s="51"/>
      <c r="C118" s="58"/>
      <c r="D118" s="54"/>
      <c r="E118" s="51"/>
      <c r="F118" s="57"/>
      <c r="G118" s="60"/>
      <c r="H118" s="60"/>
      <c r="I118" s="60"/>
      <c r="J118" s="60"/>
      <c r="K118" s="60"/>
      <c r="L118" s="60"/>
      <c r="M118" s="60"/>
      <c r="N118" s="60"/>
      <c r="O118" s="60"/>
      <c r="P118" s="51"/>
      <c r="Q118" s="51"/>
    </row>
    <row r="119" spans="1:17" ht="12.75" customHeight="1">
      <c r="A119" s="49"/>
      <c r="B119" s="51"/>
      <c r="C119" s="58"/>
      <c r="D119" s="54"/>
      <c r="E119" s="51"/>
      <c r="F119" s="57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</row>
    <row r="120" spans="1:17" ht="12.75" customHeight="1">
      <c r="A120" s="56"/>
      <c r="B120" s="51"/>
      <c r="C120" s="58"/>
      <c r="D120" s="54"/>
      <c r="E120" s="51"/>
      <c r="F120" s="81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</row>
    <row r="121" spans="1:17" ht="12.75" customHeight="1">
      <c r="A121" s="56"/>
      <c r="B121" s="51"/>
      <c r="C121" s="58"/>
      <c r="D121" s="54"/>
      <c r="E121" s="51"/>
      <c r="F121" s="57"/>
      <c r="G121" s="61"/>
      <c r="H121" s="61"/>
      <c r="I121" s="61"/>
      <c r="J121" s="56"/>
      <c r="K121" s="56"/>
      <c r="L121" s="56"/>
      <c r="M121" s="56"/>
      <c r="N121" s="56"/>
      <c r="O121" s="56"/>
      <c r="P121" s="56"/>
      <c r="Q121" s="56"/>
    </row>
    <row r="122" spans="1:17" ht="12.75" customHeight="1">
      <c r="A122" s="56"/>
      <c r="B122" s="51"/>
      <c r="C122" s="58"/>
      <c r="D122" s="54"/>
      <c r="E122" s="51"/>
      <c r="F122" s="57"/>
      <c r="G122" s="62"/>
      <c r="H122" s="61"/>
      <c r="I122" s="61"/>
      <c r="J122" s="61"/>
      <c r="K122" s="61"/>
      <c r="L122" s="56"/>
      <c r="M122" s="56"/>
      <c r="N122" s="56"/>
      <c r="O122" s="56"/>
      <c r="P122" s="56"/>
      <c r="Q122" s="56"/>
    </row>
    <row r="123" spans="1:17" ht="12.75" customHeight="1">
      <c r="A123" s="56"/>
      <c r="B123" s="51"/>
      <c r="C123" s="51"/>
      <c r="D123" s="51"/>
      <c r="E123" s="51"/>
      <c r="F123" s="51"/>
      <c r="G123" s="49"/>
      <c r="H123" s="56"/>
      <c r="I123" s="56"/>
      <c r="J123" s="56"/>
      <c r="K123" s="56"/>
      <c r="L123" s="56"/>
      <c r="M123" s="56"/>
      <c r="N123" s="56"/>
      <c r="O123" s="56"/>
      <c r="P123" s="56"/>
      <c r="Q123" s="56"/>
    </row>
    <row r="124" spans="1:17" ht="12.75" customHeight="1">
      <c r="A124" s="56"/>
      <c r="B124" s="51"/>
      <c r="C124" s="51"/>
      <c r="D124" s="51"/>
      <c r="E124" s="51"/>
      <c r="F124" s="51"/>
      <c r="G124" s="49"/>
      <c r="H124" s="56"/>
      <c r="I124" s="56"/>
      <c r="J124" s="56"/>
      <c r="K124" s="56"/>
      <c r="L124" s="56"/>
      <c r="M124" s="56"/>
      <c r="N124" s="56"/>
      <c r="O124" s="56"/>
      <c r="P124" s="56"/>
      <c r="Q124" s="56"/>
    </row>
    <row r="125" spans="1:17" ht="12.75" customHeight="1">
      <c r="A125" s="56"/>
      <c r="B125" s="51"/>
      <c r="C125" s="51"/>
      <c r="D125" s="51"/>
      <c r="E125" s="51"/>
      <c r="F125" s="51"/>
      <c r="G125" s="51"/>
      <c r="H125" s="56"/>
      <c r="I125" s="56"/>
      <c r="J125" s="56"/>
      <c r="K125" s="56"/>
      <c r="L125" s="56"/>
      <c r="M125" s="56"/>
      <c r="N125" s="56"/>
      <c r="O125" s="56"/>
      <c r="P125" s="56"/>
      <c r="Q125" s="56"/>
    </row>
    <row r="126" spans="1:17" ht="12.75" customHeight="1">
      <c r="A126" s="56"/>
      <c r="B126" s="51"/>
      <c r="C126" s="51"/>
      <c r="D126" s="51"/>
      <c r="E126" s="51"/>
      <c r="F126" s="51"/>
      <c r="G126" s="51"/>
      <c r="H126" s="56"/>
      <c r="I126" s="56"/>
      <c r="J126" s="56"/>
      <c r="K126" s="56"/>
      <c r="L126" s="56"/>
      <c r="M126" s="56"/>
      <c r="N126" s="56"/>
      <c r="O126" s="56"/>
      <c r="P126" s="56"/>
      <c r="Q126" s="56"/>
    </row>
    <row r="127" spans="1:17" ht="12.75" customHeight="1">
      <c r="A127" s="56"/>
      <c r="B127" s="51"/>
      <c r="C127" s="51"/>
      <c r="D127" s="51"/>
      <c r="E127" s="51"/>
      <c r="F127" s="51"/>
      <c r="G127" s="51"/>
      <c r="H127" s="56"/>
      <c r="I127" s="56"/>
      <c r="J127" s="56"/>
      <c r="K127" s="56"/>
      <c r="L127" s="56"/>
      <c r="M127" s="56"/>
      <c r="N127" s="56"/>
      <c r="O127" s="56"/>
      <c r="P127" s="56"/>
      <c r="Q127" s="56"/>
    </row>
    <row r="128" spans="1:17" ht="12.75" customHeight="1">
      <c r="A128" s="63"/>
      <c r="B128" s="48"/>
      <c r="C128" s="51"/>
      <c r="D128" s="51"/>
      <c r="E128" s="51"/>
      <c r="F128" s="51"/>
      <c r="G128" s="51"/>
      <c r="H128" s="56"/>
      <c r="I128" s="56"/>
      <c r="J128" s="56"/>
      <c r="K128" s="56"/>
      <c r="L128" s="56"/>
      <c r="M128" s="56"/>
      <c r="N128" s="56"/>
      <c r="O128" s="56"/>
      <c r="P128" s="56"/>
      <c r="Q128" s="56"/>
    </row>
    <row r="129" spans="1:17" ht="12.75" customHeight="1">
      <c r="A129" s="56"/>
      <c r="B129" s="50"/>
      <c r="C129" s="51"/>
      <c r="D129" s="51"/>
      <c r="E129" s="51"/>
      <c r="F129" s="51"/>
      <c r="G129" s="51"/>
      <c r="H129" s="56"/>
      <c r="I129" s="56"/>
      <c r="J129" s="56"/>
      <c r="K129" s="56"/>
      <c r="L129" s="56"/>
      <c r="M129" s="56"/>
      <c r="N129" s="56"/>
      <c r="O129" s="56"/>
      <c r="P129" s="56"/>
      <c r="Q129" s="56"/>
    </row>
    <row r="130" spans="1:17" ht="12.75" customHeight="1">
      <c r="A130" s="56"/>
      <c r="B130" s="52"/>
      <c r="C130" s="64"/>
      <c r="D130" s="64"/>
      <c r="E130" s="64"/>
      <c r="F130" s="64"/>
      <c r="G130" s="64"/>
      <c r="H130" s="65"/>
      <c r="I130" s="65"/>
      <c r="J130" s="65"/>
      <c r="K130" s="65"/>
      <c r="L130" s="65"/>
      <c r="M130" s="65"/>
      <c r="N130" s="65"/>
      <c r="O130" s="65"/>
      <c r="P130" s="65"/>
      <c r="Q130" s="65"/>
    </row>
    <row r="131" spans="1:17" ht="12.75" customHeight="1">
      <c r="A131" s="66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</row>
    <row r="132" spans="1:17" ht="12.75" customHeight="1">
      <c r="A132" s="66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</row>
    <row r="133" spans="1:17" ht="12.75" customHeight="1">
      <c r="A133" s="66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</row>
    <row r="134" spans="1:17" ht="12.75" customHeight="1">
      <c r="A134" s="66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</row>
    <row r="135" spans="1:17" ht="12.75" customHeight="1">
      <c r="A135" s="66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</row>
    <row r="136" spans="1:17" ht="12.75" customHeight="1">
      <c r="A136" s="56"/>
      <c r="B136" s="51"/>
      <c r="C136" s="51"/>
      <c r="D136" s="51"/>
      <c r="E136" s="51"/>
      <c r="F136" s="51"/>
      <c r="G136" s="51"/>
      <c r="H136" s="56"/>
      <c r="I136" s="56"/>
      <c r="J136" s="56"/>
      <c r="K136" s="56"/>
      <c r="L136" s="56"/>
      <c r="M136" s="56"/>
      <c r="N136" s="56"/>
      <c r="O136" s="56"/>
      <c r="P136" s="56"/>
      <c r="Q136" s="56"/>
    </row>
    <row r="137" spans="1:17" ht="12.75" customHeight="1">
      <c r="A137" s="56"/>
      <c r="B137" s="51"/>
      <c r="C137" s="51"/>
      <c r="D137" s="57"/>
      <c r="E137" s="60"/>
      <c r="F137" s="60"/>
      <c r="G137" s="60"/>
      <c r="H137" s="61"/>
      <c r="I137" s="61"/>
      <c r="J137" s="61"/>
      <c r="K137" s="61"/>
      <c r="L137" s="61"/>
      <c r="M137" s="61"/>
      <c r="N137" s="56"/>
      <c r="O137" s="56"/>
      <c r="P137" s="56"/>
      <c r="Q137" s="56"/>
    </row>
    <row r="138" spans="1:17" ht="12.75" customHeight="1">
      <c r="A138" s="56"/>
      <c r="B138" s="51"/>
      <c r="C138" s="51"/>
      <c r="D138" s="51"/>
      <c r="E138" s="51"/>
      <c r="F138" s="51"/>
      <c r="G138" s="51"/>
      <c r="H138" s="56"/>
      <c r="I138" s="56"/>
      <c r="J138" s="56"/>
      <c r="K138" s="56"/>
      <c r="L138" s="56"/>
      <c r="M138" s="56"/>
      <c r="N138" s="56"/>
      <c r="O138" s="56"/>
      <c r="P138" s="56"/>
      <c r="Q138" s="56"/>
    </row>
    <row r="139" spans="1:17" ht="12.75" customHeight="1">
      <c r="A139" s="56"/>
      <c r="B139" s="57"/>
      <c r="C139" s="51"/>
      <c r="D139" s="58"/>
      <c r="E139" s="51"/>
      <c r="F139" s="57"/>
      <c r="G139" s="51"/>
      <c r="H139" s="56"/>
      <c r="I139" s="56"/>
      <c r="J139" s="56"/>
      <c r="K139" s="56"/>
      <c r="L139" s="56"/>
      <c r="M139" s="56"/>
      <c r="N139" s="56"/>
      <c r="O139" s="56"/>
      <c r="P139" s="56"/>
      <c r="Q139" s="56"/>
    </row>
    <row r="140" spans="1:17" ht="12.75" customHeight="1">
      <c r="A140" s="56"/>
      <c r="B140" s="51"/>
      <c r="C140" s="58"/>
      <c r="D140" s="58"/>
      <c r="E140" s="51"/>
      <c r="F140" s="57"/>
      <c r="G140" s="51"/>
      <c r="H140" s="56"/>
      <c r="I140" s="56"/>
      <c r="J140" s="56"/>
      <c r="K140" s="56"/>
      <c r="L140" s="56"/>
      <c r="M140" s="56"/>
      <c r="N140" s="56"/>
      <c r="O140" s="56"/>
      <c r="P140" s="56"/>
      <c r="Q140" s="56"/>
    </row>
    <row r="141" spans="1:17" ht="12.75" customHeight="1">
      <c r="A141" s="56"/>
      <c r="B141" s="51"/>
      <c r="C141" s="58"/>
      <c r="D141" s="58"/>
      <c r="E141" s="51"/>
      <c r="F141" s="57"/>
      <c r="G141" s="60"/>
      <c r="H141" s="61"/>
      <c r="I141" s="61"/>
      <c r="J141" s="61"/>
      <c r="K141" s="56"/>
      <c r="L141" s="56"/>
      <c r="M141" s="56"/>
      <c r="N141" s="56"/>
      <c r="O141" s="56"/>
      <c r="P141" s="56"/>
      <c r="Q141" s="56"/>
    </row>
    <row r="142" spans="1:17" ht="12.75" customHeight="1">
      <c r="A142" s="56"/>
      <c r="B142" s="51"/>
      <c r="C142" s="58"/>
      <c r="D142" s="58"/>
      <c r="E142" s="51"/>
      <c r="F142" s="57"/>
      <c r="G142" s="60"/>
      <c r="H142" s="61"/>
      <c r="I142" s="61"/>
      <c r="J142" s="61"/>
      <c r="K142" s="61"/>
      <c r="L142" s="61"/>
      <c r="M142" s="61"/>
      <c r="N142" s="56"/>
      <c r="O142" s="56"/>
      <c r="P142" s="56"/>
      <c r="Q142" s="56"/>
    </row>
    <row r="143" spans="1:17" ht="12.75" customHeight="1">
      <c r="A143" s="56"/>
      <c r="B143" s="51"/>
      <c r="C143" s="58"/>
      <c r="D143" s="51"/>
      <c r="E143" s="51"/>
      <c r="F143" s="57"/>
      <c r="G143" s="60"/>
      <c r="H143" s="61"/>
      <c r="I143" s="56"/>
      <c r="J143" s="56"/>
      <c r="K143" s="56"/>
      <c r="L143" s="56"/>
      <c r="M143" s="56"/>
      <c r="N143" s="56"/>
      <c r="O143" s="56"/>
      <c r="P143" s="56"/>
      <c r="Q143" s="56"/>
    </row>
    <row r="144" spans="1:17" ht="12.75" customHeight="1">
      <c r="A144" s="56"/>
      <c r="B144" s="51"/>
      <c r="C144" s="58"/>
      <c r="D144" s="58"/>
      <c r="E144" s="51"/>
      <c r="F144" s="57"/>
      <c r="G144" s="51"/>
      <c r="H144" s="56"/>
      <c r="I144" s="56"/>
      <c r="J144" s="56"/>
      <c r="K144" s="56"/>
      <c r="L144" s="56"/>
      <c r="M144" s="56"/>
      <c r="N144" s="56"/>
      <c r="O144" s="56"/>
      <c r="P144" s="56"/>
      <c r="Q144" s="56"/>
    </row>
    <row r="145" spans="1:17" ht="12.75" customHeight="1">
      <c r="A145" s="56"/>
      <c r="B145" s="51"/>
      <c r="C145" s="58"/>
      <c r="D145" s="58"/>
      <c r="E145" s="51"/>
      <c r="F145" s="58"/>
      <c r="G145" s="51"/>
      <c r="H145" s="56"/>
      <c r="I145" s="56"/>
      <c r="J145" s="56"/>
      <c r="K145" s="56"/>
      <c r="L145" s="56"/>
      <c r="M145" s="56"/>
      <c r="N145" s="56"/>
      <c r="O145" s="56"/>
      <c r="P145" s="56"/>
      <c r="Q145" s="56"/>
    </row>
    <row r="146" spans="1:17" ht="12.75" customHeight="1">
      <c r="A146" s="56"/>
      <c r="B146" s="51"/>
      <c r="C146" s="51"/>
      <c r="D146" s="51"/>
      <c r="E146" s="51"/>
      <c r="F146" s="51"/>
      <c r="G146" s="51"/>
      <c r="H146" s="56"/>
      <c r="I146" s="56"/>
      <c r="J146" s="56"/>
      <c r="K146" s="56"/>
      <c r="L146" s="56"/>
      <c r="M146" s="56"/>
      <c r="N146" s="56"/>
      <c r="O146" s="56"/>
      <c r="P146" s="56"/>
      <c r="Q146" s="56"/>
    </row>
    <row r="147" spans="1:17" ht="12.75" customHeight="1">
      <c r="A147" s="56"/>
      <c r="B147" s="51"/>
      <c r="C147" s="51"/>
      <c r="D147" s="51"/>
      <c r="E147" s="51"/>
      <c r="F147" s="51"/>
      <c r="G147" s="51"/>
      <c r="H147" s="56"/>
      <c r="I147" s="56"/>
      <c r="J147" s="56"/>
      <c r="K147" s="56"/>
      <c r="L147" s="56"/>
      <c r="M147" s="56"/>
      <c r="N147" s="56"/>
      <c r="O147" s="56"/>
      <c r="P147" s="56"/>
      <c r="Q147" s="56"/>
    </row>
    <row r="148" spans="1:17" ht="12.75" customHeight="1">
      <c r="A148" s="56"/>
      <c r="B148" s="51"/>
      <c r="C148" s="51"/>
      <c r="D148" s="51"/>
      <c r="E148" s="51"/>
      <c r="F148" s="51"/>
      <c r="G148" s="51"/>
      <c r="H148" s="56"/>
      <c r="I148" s="56"/>
      <c r="J148" s="56"/>
      <c r="K148" s="56"/>
      <c r="L148" s="56"/>
      <c r="M148" s="56"/>
      <c r="N148" s="56"/>
      <c r="O148" s="56"/>
      <c r="P148" s="56"/>
      <c r="Q148" s="56"/>
    </row>
    <row r="149" spans="1:17" ht="12.75" customHeight="1">
      <c r="A149" s="56"/>
      <c r="B149" s="51"/>
      <c r="C149" s="51"/>
      <c r="D149" s="51"/>
      <c r="E149" s="51"/>
      <c r="F149" s="51"/>
      <c r="G149" s="51"/>
      <c r="H149" s="56"/>
      <c r="I149" s="56"/>
      <c r="J149" s="56"/>
      <c r="K149" s="56"/>
      <c r="L149" s="56"/>
      <c r="M149" s="56"/>
      <c r="N149" s="56"/>
      <c r="O149" s="56"/>
      <c r="P149" s="56"/>
      <c r="Q149" s="56"/>
    </row>
    <row r="150" spans="1:17" ht="12.75" customHeight="1">
      <c r="A150" s="56"/>
      <c r="B150" s="51"/>
      <c r="C150" s="51"/>
      <c r="D150" s="51"/>
      <c r="E150" s="51"/>
      <c r="F150" s="51"/>
      <c r="G150" s="51"/>
      <c r="H150" s="56"/>
      <c r="I150" s="56"/>
      <c r="J150" s="56"/>
      <c r="K150" s="56"/>
      <c r="L150" s="56"/>
      <c r="M150" s="56"/>
      <c r="N150" s="56"/>
      <c r="O150" s="56"/>
      <c r="P150" s="56"/>
      <c r="Q150" s="56"/>
    </row>
    <row r="151" spans="1:17" ht="12.75" customHeight="1">
      <c r="A151" s="56"/>
      <c r="B151" s="51"/>
      <c r="C151" s="51"/>
      <c r="D151" s="51"/>
      <c r="E151" s="51"/>
      <c r="F151" s="51"/>
      <c r="G151" s="49"/>
      <c r="H151" s="56"/>
      <c r="I151" s="56"/>
      <c r="J151" s="56"/>
      <c r="K151" s="56"/>
      <c r="L151" s="56"/>
      <c r="M151" s="56"/>
      <c r="N151" s="56"/>
      <c r="O151" s="56"/>
      <c r="P151" s="56"/>
      <c r="Q151" s="56"/>
    </row>
    <row r="152" spans="1:17" ht="12.75" customHeight="1">
      <c r="A152" s="56"/>
      <c r="B152" s="51"/>
      <c r="C152" s="51"/>
      <c r="D152" s="51"/>
      <c r="E152" s="51"/>
      <c r="F152" s="51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</row>
    <row r="153" spans="1:17" ht="12.75" customHeight="1">
      <c r="A153" s="56"/>
      <c r="B153" s="51"/>
      <c r="C153" s="51"/>
      <c r="D153" s="51"/>
      <c r="E153" s="51"/>
      <c r="F153" s="51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</row>
    <row r="154" spans="1:17" ht="12.75" customHeight="1">
      <c r="A154" s="56"/>
      <c r="B154" s="51"/>
      <c r="C154" s="51"/>
      <c r="D154" s="51"/>
      <c r="E154" s="51"/>
      <c r="F154" s="56"/>
      <c r="G154" s="56"/>
      <c r="H154" s="51"/>
      <c r="I154" s="51"/>
      <c r="J154" s="51"/>
      <c r="K154" s="51"/>
      <c r="L154" s="51"/>
      <c r="M154" s="56"/>
      <c r="N154" s="56"/>
      <c r="O154" s="56"/>
      <c r="P154" s="56"/>
      <c r="Q154" s="56"/>
    </row>
    <row r="155" spans="1:17" ht="12.75" customHeight="1">
      <c r="A155" s="56"/>
      <c r="B155" s="51"/>
      <c r="C155" s="51"/>
      <c r="D155" s="51"/>
      <c r="E155" s="51"/>
      <c r="F155" s="56"/>
      <c r="G155" s="56"/>
      <c r="H155" s="51"/>
      <c r="I155" s="51"/>
      <c r="J155" s="51"/>
      <c r="K155" s="51"/>
      <c r="L155" s="51"/>
      <c r="M155" s="56"/>
      <c r="N155" s="56"/>
      <c r="O155" s="56"/>
      <c r="P155" s="56"/>
      <c r="Q155" s="56"/>
    </row>
    <row r="156" spans="1:17" ht="12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</row>
    <row r="157" spans="1:17" ht="12.75" customHeight="1">
      <c r="A157" s="63"/>
      <c r="B157" s="56"/>
      <c r="C157" s="68"/>
      <c r="D157" s="68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</row>
    <row r="158" spans="1:17" ht="12.75" customHeight="1">
      <c r="A158" s="56"/>
      <c r="B158" s="66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</row>
    <row r="159" spans="1:17" ht="12.75" customHeight="1">
      <c r="A159" s="56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</row>
    <row r="160" spans="1:17" ht="12.75" customHeight="1">
      <c r="A160" s="66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</row>
    <row r="161" spans="1:17" ht="12.75" customHeight="1">
      <c r="A161" s="66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</row>
    <row r="162" spans="1:17" ht="12.75" customHeight="1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</row>
    <row r="163" spans="1:17" ht="12.75" customHeight="1">
      <c r="A163" s="66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</row>
    <row r="164" spans="1:17" ht="12.75" customHeight="1">
      <c r="A164" s="66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</row>
    <row r="165" spans="1:17" ht="12.75" customHeight="1">
      <c r="A165" s="66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</row>
    <row r="166" spans="1:17" ht="12.75" customHeight="1">
      <c r="A166" s="70"/>
      <c r="B166" s="57"/>
      <c r="C166" s="51"/>
      <c r="D166" s="58"/>
      <c r="E166" s="51"/>
      <c r="F166" s="57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</row>
    <row r="167" spans="1:17" ht="12.75" customHeight="1">
      <c r="A167" s="71"/>
      <c r="B167" s="51"/>
      <c r="C167" s="58"/>
      <c r="D167" s="58"/>
      <c r="E167" s="51"/>
      <c r="F167" s="57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</row>
    <row r="168" spans="1:17" ht="12.75" customHeight="1">
      <c r="A168" s="71"/>
      <c r="B168" s="51"/>
      <c r="C168" s="58"/>
      <c r="D168" s="58"/>
      <c r="E168" s="51"/>
      <c r="F168" s="57"/>
      <c r="G168" s="61"/>
      <c r="H168" s="56"/>
      <c r="I168" s="56"/>
      <c r="J168" s="56"/>
      <c r="K168" s="56"/>
      <c r="L168" s="56"/>
      <c r="M168" s="56"/>
      <c r="N168" s="56"/>
      <c r="O168" s="56"/>
      <c r="P168" s="56"/>
      <c r="Q168" s="56"/>
    </row>
    <row r="169" spans="1:17" ht="12.75" customHeight="1">
      <c r="A169" s="71"/>
      <c r="B169" s="51"/>
      <c r="C169" s="58"/>
      <c r="D169" s="58"/>
      <c r="E169" s="51"/>
      <c r="F169" s="57"/>
      <c r="G169" s="61"/>
      <c r="H169" s="56"/>
      <c r="I169" s="56"/>
      <c r="J169" s="56"/>
      <c r="K169" s="56"/>
      <c r="L169" s="56"/>
      <c r="M169" s="56"/>
      <c r="N169" s="56"/>
      <c r="O169" s="56"/>
      <c r="P169" s="56"/>
      <c r="Q169" s="56"/>
    </row>
    <row r="170" spans="1:17" ht="12.75" customHeight="1">
      <c r="A170" s="71"/>
      <c r="B170" s="51"/>
      <c r="C170" s="58"/>
      <c r="D170" s="51"/>
      <c r="E170" s="51"/>
      <c r="F170" s="57"/>
      <c r="G170" s="61"/>
      <c r="H170" s="56"/>
      <c r="I170" s="56"/>
      <c r="J170" s="56"/>
      <c r="K170" s="56"/>
      <c r="L170" s="56"/>
      <c r="M170" s="56"/>
      <c r="N170" s="56"/>
      <c r="O170" s="56"/>
      <c r="P170" s="56"/>
      <c r="Q170" s="56"/>
    </row>
    <row r="171" spans="1:17" ht="12.75" customHeight="1">
      <c r="A171" s="71"/>
      <c r="B171" s="51"/>
      <c r="C171" s="58"/>
      <c r="D171" s="58"/>
      <c r="E171" s="51"/>
      <c r="F171" s="57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</row>
    <row r="172" spans="1:17" ht="12.75" customHeight="1">
      <c r="A172" s="56"/>
      <c r="B172" s="51"/>
      <c r="C172" s="51"/>
      <c r="D172" s="51"/>
      <c r="E172" s="51"/>
      <c r="F172" s="51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</row>
    <row r="173" spans="1:17" ht="12.75" customHeight="1">
      <c r="A173" s="56"/>
      <c r="B173" s="51"/>
      <c r="C173" s="51"/>
      <c r="D173" s="51"/>
      <c r="E173" s="51"/>
      <c r="F173" s="56"/>
      <c r="G173" s="56"/>
      <c r="H173" s="51"/>
      <c r="I173" s="51"/>
      <c r="J173" s="51"/>
      <c r="K173" s="51"/>
      <c r="L173" s="51"/>
      <c r="M173" s="56"/>
      <c r="N173" s="56"/>
      <c r="O173" s="56"/>
      <c r="P173" s="56"/>
      <c r="Q173" s="56"/>
    </row>
    <row r="174" spans="1:17" ht="12.75" customHeight="1">
      <c r="A174" s="56"/>
      <c r="B174" s="56"/>
      <c r="C174" s="56"/>
      <c r="D174" s="56"/>
      <c r="E174" s="56"/>
      <c r="F174" s="56"/>
      <c r="G174" s="56"/>
      <c r="H174" s="51"/>
      <c r="I174" s="51"/>
      <c r="J174" s="51"/>
      <c r="K174" s="51"/>
      <c r="L174" s="51"/>
      <c r="M174" s="56"/>
      <c r="N174" s="56"/>
      <c r="O174" s="56"/>
      <c r="P174" s="56"/>
      <c r="Q174" s="56"/>
    </row>
    <row r="175" spans="1:17" ht="12.75" customHeight="1">
      <c r="A175" s="56"/>
      <c r="B175" s="56"/>
      <c r="C175" s="56"/>
      <c r="D175" s="56"/>
      <c r="E175" s="56"/>
      <c r="F175" s="56"/>
      <c r="G175" s="56"/>
      <c r="H175" s="51"/>
      <c r="I175" s="51"/>
      <c r="J175" s="51"/>
      <c r="K175" s="51"/>
      <c r="L175" s="51"/>
      <c r="M175" s="56"/>
      <c r="N175" s="56"/>
      <c r="O175" s="56"/>
      <c r="P175" s="56"/>
      <c r="Q175" s="56"/>
    </row>
    <row r="176" spans="1:17" ht="12.75" customHeight="1">
      <c r="A176" s="56"/>
      <c r="B176" s="56"/>
      <c r="C176" s="56"/>
      <c r="D176" s="56"/>
      <c r="E176" s="56"/>
      <c r="F176" s="56"/>
      <c r="G176" s="56"/>
      <c r="H176" s="51"/>
      <c r="I176" s="51"/>
      <c r="J176" s="51"/>
      <c r="K176" s="51"/>
      <c r="L176" s="51"/>
      <c r="M176" s="56"/>
      <c r="N176" s="56"/>
      <c r="O176" s="56"/>
      <c r="P176" s="56"/>
      <c r="Q176" s="56"/>
    </row>
    <row r="177" spans="1:17" ht="12.75" customHeight="1">
      <c r="A177" s="56"/>
      <c r="B177" s="56"/>
      <c r="C177" s="56"/>
      <c r="D177" s="56"/>
      <c r="E177" s="56"/>
      <c r="F177" s="56"/>
      <c r="G177" s="56"/>
      <c r="H177" s="51"/>
      <c r="I177" s="51"/>
      <c r="J177" s="51"/>
      <c r="K177" s="51"/>
      <c r="L177" s="51"/>
      <c r="M177" s="56"/>
      <c r="N177" s="56"/>
      <c r="O177" s="56"/>
      <c r="P177" s="56"/>
      <c r="Q177" s="56"/>
    </row>
    <row r="178" spans="1:17" ht="12.75" customHeight="1">
      <c r="A178" s="56"/>
      <c r="B178" s="56"/>
      <c r="C178" s="56"/>
      <c r="D178" s="56"/>
      <c r="E178" s="56"/>
      <c r="F178" s="56"/>
      <c r="G178" s="56"/>
      <c r="H178" s="51"/>
      <c r="I178" s="51"/>
      <c r="J178" s="51"/>
      <c r="K178" s="51"/>
      <c r="L178" s="51"/>
      <c r="M178" s="56"/>
      <c r="N178" s="56"/>
      <c r="O178" s="56"/>
      <c r="P178" s="56"/>
      <c r="Q178" s="56"/>
    </row>
    <row r="179" spans="1:17" ht="12.75" customHeight="1">
      <c r="A179" s="56"/>
      <c r="B179" s="56"/>
      <c r="C179" s="56"/>
      <c r="D179" s="56"/>
      <c r="E179" s="56"/>
      <c r="F179" s="56"/>
      <c r="G179" s="56"/>
      <c r="H179" s="51"/>
      <c r="I179" s="51"/>
      <c r="J179" s="51"/>
      <c r="K179" s="51"/>
      <c r="L179" s="51"/>
      <c r="M179" s="56"/>
      <c r="N179" s="56"/>
      <c r="O179" s="56"/>
      <c r="P179" s="56"/>
      <c r="Q179" s="56"/>
    </row>
    <row r="180" spans="1:17" ht="12.75" customHeight="1">
      <c r="A180" s="63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</row>
    <row r="181" spans="1:17" ht="12.75" customHeight="1">
      <c r="A181" s="56"/>
      <c r="B181" s="6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</row>
    <row r="182" spans="1:17" ht="12.75" customHeight="1">
      <c r="A182" s="56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</row>
    <row r="183" spans="1:17" ht="12.75" customHeight="1">
      <c r="A183" s="72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</row>
    <row r="184" spans="1:17" ht="12.75" customHeight="1">
      <c r="A184" s="51"/>
      <c r="B184" s="51"/>
      <c r="C184" s="51"/>
      <c r="D184" s="51"/>
      <c r="E184" s="51"/>
      <c r="F184" s="56"/>
      <c r="G184" s="56"/>
      <c r="H184" s="51"/>
      <c r="I184" s="51"/>
      <c r="J184" s="51"/>
      <c r="K184" s="51"/>
      <c r="L184" s="51"/>
      <c r="M184" s="56"/>
      <c r="N184" s="56"/>
      <c r="O184" s="56"/>
      <c r="P184" s="56"/>
      <c r="Q184" s="56"/>
    </row>
    <row r="185" spans="1:17" ht="12.75" customHeight="1">
      <c r="A185" s="56"/>
      <c r="B185" s="51"/>
      <c r="C185" s="51"/>
      <c r="D185" s="51"/>
      <c r="E185" s="51"/>
      <c r="F185" s="56"/>
      <c r="G185" s="56"/>
      <c r="H185" s="51"/>
      <c r="I185" s="51"/>
      <c r="J185" s="51"/>
      <c r="K185" s="51"/>
      <c r="L185" s="51"/>
      <c r="M185" s="56"/>
      <c r="N185" s="56"/>
      <c r="O185" s="56"/>
      <c r="P185" s="56"/>
      <c r="Q185" s="56"/>
    </row>
    <row r="186" spans="1:17" ht="12.75" customHeight="1">
      <c r="A186" s="70"/>
      <c r="B186" s="57"/>
      <c r="C186" s="51"/>
      <c r="D186" s="58"/>
      <c r="E186" s="51"/>
      <c r="F186" s="57"/>
      <c r="G186" s="56"/>
      <c r="H186" s="51"/>
      <c r="I186" s="51"/>
      <c r="J186" s="51"/>
      <c r="K186" s="51"/>
      <c r="L186" s="51"/>
      <c r="M186" s="56"/>
      <c r="N186" s="56"/>
      <c r="O186" s="56"/>
      <c r="P186" s="56"/>
      <c r="Q186" s="56"/>
    </row>
    <row r="187" spans="1:17" ht="12.75" customHeight="1">
      <c r="A187" s="74"/>
      <c r="B187" s="56"/>
      <c r="C187" s="72"/>
      <c r="D187" s="56"/>
      <c r="E187" s="56"/>
      <c r="F187" s="75"/>
      <c r="G187" s="56"/>
      <c r="H187" s="51"/>
      <c r="I187" s="51"/>
      <c r="J187" s="51"/>
      <c r="K187" s="51"/>
      <c r="L187" s="51"/>
      <c r="M187" s="56"/>
      <c r="N187" s="56"/>
      <c r="O187" s="56"/>
      <c r="P187" s="56"/>
      <c r="Q187" s="56"/>
    </row>
    <row r="188" spans="1:17" ht="12.75" customHeight="1">
      <c r="A188" s="76"/>
      <c r="B188" s="51"/>
      <c r="C188" s="72"/>
      <c r="D188" s="51"/>
      <c r="E188" s="51"/>
      <c r="F188" s="75"/>
      <c r="G188" s="56"/>
      <c r="H188" s="51"/>
      <c r="I188" s="51"/>
      <c r="J188" s="51"/>
      <c r="K188" s="51"/>
      <c r="L188" s="51"/>
      <c r="M188" s="56"/>
      <c r="N188" s="56"/>
      <c r="O188" s="56"/>
      <c r="P188" s="56"/>
      <c r="Q188" s="56"/>
    </row>
    <row r="189" spans="1:17" ht="12.75" customHeight="1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</row>
    <row r="190" spans="1:17" ht="12.75" customHeight="1"/>
    <row r="191" spans="1:17" ht="12.75" customHeight="1"/>
    <row r="192" spans="1:17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spans="3:18" ht="12.75" customHeight="1"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</row>
    <row r="210" spans="3:18" ht="12.75" customHeight="1"/>
    <row r="211" spans="3:18" ht="12.75" customHeight="1"/>
    <row r="212" spans="3:18" ht="12.75" customHeight="1"/>
    <row r="213" spans="3:18" ht="12.75" customHeight="1"/>
    <row r="214" spans="3:18" ht="12.75" customHeight="1"/>
    <row r="215" spans="3:18" ht="12.75" customHeight="1"/>
    <row r="216" spans="3:18" ht="12.75" customHeight="1"/>
    <row r="217" spans="3:18" ht="12.75" customHeight="1"/>
    <row r="218" spans="3:18" ht="12.75" customHeight="1"/>
    <row r="219" spans="3:18" ht="12.75" customHeight="1"/>
    <row r="220" spans="3:18" ht="12.75" customHeight="1"/>
    <row r="221" spans="3:18" ht="12.75" customHeight="1"/>
    <row r="222" spans="3:18" ht="12.75" customHeight="1"/>
    <row r="223" spans="3:18" ht="12.75" customHeight="1"/>
    <row r="224" spans="3:18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</sheetData>
  <mergeCells count="2">
    <mergeCell ref="F28:Q28"/>
    <mergeCell ref="F120:Q120"/>
  </mergeCells>
  <pageMargins left="0.1971326164874552" right="0.1971326164874552" top="0.53" bottom="0.5" header="0" footer="0"/>
  <pageSetup orientation="landscape"/>
  <rowBreaks count="2" manualBreakCount="2">
    <brk id="64" man="1"/>
    <brk id="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Certified 22-23</vt:lpstr>
      <vt:lpstr>Certified 205 Days</vt:lpstr>
      <vt:lpstr>Certified 210 Days Plus 20 Perc</vt:lpstr>
      <vt:lpstr>Certified 220 Days Plus 20 Perc</vt:lpstr>
      <vt:lpstr>Certified 261 Days Plus 15 Perc</vt:lpstr>
      <vt:lpstr>Certified 261 Days Plus 20 Perc</vt:lpstr>
      <vt:lpstr>Certified 261 Days Plus 23.3 Pe</vt:lpstr>
      <vt:lpstr>Draft Non-Cert 5% 22-23</vt:lpstr>
      <vt:lpstr>Non-Cert 220 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Floyd</dc:creator>
  <cp:lastModifiedBy>Amelia Floyd</cp:lastModifiedBy>
  <dcterms:created xsi:type="dcterms:W3CDTF">2022-07-14T13:18:25Z</dcterms:created>
  <dcterms:modified xsi:type="dcterms:W3CDTF">2022-07-14T13:18:25Z</dcterms:modified>
</cp:coreProperties>
</file>