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acktesting\"/>
    </mc:Choice>
  </mc:AlternateContent>
  <bookViews>
    <workbookView xWindow="0" yWindow="0" windowWidth="28800" windowHeight="12435"/>
  </bookViews>
  <sheets>
    <sheet name="Monthly PNL" sheetId="1" r:id="rId1"/>
    <sheet name="Yearly PNL" sheetId="2" r:id="rId2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D1" i="1" l="1"/>
  <c r="E1" i="1"/>
  <c r="D4" i="1" l="1"/>
  <c r="D12" i="1"/>
  <c r="D20" i="1"/>
  <c r="D28" i="1"/>
  <c r="D36" i="1"/>
  <c r="D44" i="1"/>
  <c r="D52" i="1"/>
  <c r="D60" i="1"/>
  <c r="D68" i="1"/>
  <c r="D14" i="1"/>
  <c r="D30" i="1"/>
  <c r="D46" i="1"/>
  <c r="D62" i="1"/>
  <c r="D8" i="1"/>
  <c r="D32" i="1"/>
  <c r="D56" i="1"/>
  <c r="D17" i="1"/>
  <c r="D41" i="1"/>
  <c r="D65" i="1"/>
  <c r="D34" i="1"/>
  <c r="D58" i="1"/>
  <c r="D3" i="1"/>
  <c r="D19" i="1"/>
  <c r="D43" i="1"/>
  <c r="D67" i="1"/>
  <c r="D5" i="1"/>
  <c r="D13" i="1"/>
  <c r="D21" i="1"/>
  <c r="D29" i="1"/>
  <c r="D37" i="1"/>
  <c r="D45" i="1"/>
  <c r="D53" i="1"/>
  <c r="D61" i="1"/>
  <c r="D2" i="1"/>
  <c r="E2" i="1" s="1"/>
  <c r="D6" i="1"/>
  <c r="D22" i="1"/>
  <c r="D38" i="1"/>
  <c r="D54" i="1"/>
  <c r="D16" i="1"/>
  <c r="D40" i="1"/>
  <c r="D64" i="1"/>
  <c r="D9" i="1"/>
  <c r="D25" i="1"/>
  <c r="D49" i="1"/>
  <c r="D18" i="1"/>
  <c r="D42" i="1"/>
  <c r="D27" i="1"/>
  <c r="D59" i="1"/>
  <c r="D7" i="1"/>
  <c r="D15" i="1"/>
  <c r="D23" i="1"/>
  <c r="D31" i="1"/>
  <c r="D39" i="1"/>
  <c r="D47" i="1"/>
  <c r="D55" i="1"/>
  <c r="D63" i="1"/>
  <c r="D24" i="1"/>
  <c r="D48" i="1"/>
  <c r="D33" i="1"/>
  <c r="D57" i="1"/>
  <c r="D10" i="1"/>
  <c r="D26" i="1"/>
  <c r="D50" i="1"/>
  <c r="D66" i="1"/>
  <c r="D11" i="1"/>
  <c r="D35" i="1"/>
  <c r="D51" i="1"/>
  <c r="F2" i="1" l="1"/>
  <c r="E3" i="1"/>
  <c r="D69" i="1"/>
  <c r="E4" i="1" l="1"/>
  <c r="F3" i="1"/>
  <c r="E5" i="1" l="1"/>
  <c r="F4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F68" i="1" l="1"/>
  <c r="F69" i="1" s="1"/>
  <c r="E72" i="1"/>
  <c r="E73" i="1" l="1"/>
</calcChain>
</file>

<file path=xl/sharedStrings.xml><?xml version="1.0" encoding="utf-8"?>
<sst xmlns="http://schemas.openxmlformats.org/spreadsheetml/2006/main" count="5" uniqueCount="3">
  <si>
    <t>Year</t>
  </si>
  <si>
    <t>Month</t>
  </si>
  <si>
    <t>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</si>
</sst>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_);\(0.0%\)"/>
    <numFmt numFmtId="165" formatCode="#,##0.0_);\(#,##0.0\);\-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2" fillId="0" borderId="0" xfId="1" applyNumberFormat="1" applyFont="1"/>
    <xf numFmtId="164" fontId="0" fillId="0" borderId="0" xfId="0" applyNumberFormat="1"/>
    <xf numFmtId="0" fontId="2" fillId="0" borderId="0" xfId="0" applyFont="1"/>
    <xf numFmtId="10" fontId="2" fillId="0" borderId="0" xfId="1" applyNumberFormat="1" applyFont="1"/>
    <xf numFmtId="164" fontId="3" fillId="0" borderId="0" xfId="1" applyNumberFormat="1" applyFont="1" applyFill="1"/>
    <xf numFmtId="165" fontId="2" fillId="2" borderId="0" xfId="0" applyNumberFormat="1" applyFont="1" applyFill="1"/>
    <xf numFmtId="165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37" workbookViewId="0">
      <selection activeCell="C73" sqref="C73"/>
    </sheetView>
  </sheetViews>
  <sheetFormatPr defaultRowHeight="15" x14ac:dyDescent="0.25"/>
  <cols>
    <col min="1" max="1" width="5" customWidth="1"/>
    <col min="2" max="2" width="6.85546875" customWidth="1"/>
    <col min="3" max="3" width="15.28515625" bestFit="1" customWidth="1"/>
    <col min="4" max="4" width="13.140625" bestFit="1" customWidth="1"/>
    <col min="5" max="5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7">
        <f>C72</f>
        <v>5833333.333333334</v>
      </c>
      <c r="E1" s="7">
        <f>C72</f>
        <v>5833333.333333334</v>
      </c>
    </row>
    <row r="2" spans="1:6" x14ac:dyDescent="0.25">
      <c r="A2">
        <v>2019</v>
      </c>
      <c r="B2">
        <v>1</v>
      </c>
      <c r="C2" s="7">
        <v>747216.18981288001</v>
      </c>
      <c r="D2" s="8">
        <f>C2/D$1</f>
        <v>0.12809420396792226</v>
      </c>
      <c r="E2" s="7">
        <f>E1*(1+D2)</f>
        <v>6580549.523146214</v>
      </c>
      <c r="F2" s="1">
        <f>+E2/MAX(E$1:E2)-1</f>
        <v>0</v>
      </c>
    </row>
    <row r="3" spans="1:6" x14ac:dyDescent="0.25">
      <c r="A3">
        <v>2019</v>
      </c>
      <c r="B3">
        <v>2</v>
      </c>
      <c r="C3" s="7">
        <v>227076.91145097901</v>
      </c>
      <c r="D3" s="8">
        <f t="shared" ref="D3:D66" si="0">C3/D$1</f>
        <v>3.8927470534453543E-2</v>
      </c>
      <c r="E3" s="7">
        <f t="shared" ref="E3:E66" si="1">E2*(1+D3)</f>
        <v>6836713.6708090007</v>
      </c>
      <c r="F3" s="1">
        <f>+E3/MAX(E$1:E3)-1</f>
        <v>0</v>
      </c>
    </row>
    <row r="4" spans="1:6" x14ac:dyDescent="0.25">
      <c r="A4">
        <v>2019</v>
      </c>
      <c r="B4">
        <v>3</v>
      </c>
      <c r="C4" s="7">
        <v>865147.93973582203</v>
      </c>
      <c r="D4" s="8">
        <f t="shared" si="0"/>
        <v>0.14831107538328375</v>
      </c>
      <c r="E4" s="7">
        <f t="shared" si="1"/>
        <v>7850674.0274142809</v>
      </c>
      <c r="F4" s="1">
        <f>+E4/MAX(E$1:E4)-1</f>
        <v>0</v>
      </c>
    </row>
    <row r="5" spans="1:6" x14ac:dyDescent="0.25">
      <c r="A5">
        <v>2019</v>
      </c>
      <c r="B5">
        <v>4</v>
      </c>
      <c r="C5" s="7">
        <v>395994.69455570501</v>
      </c>
      <c r="D5" s="8">
        <f t="shared" si="0"/>
        <v>6.7884804780977998E-2</v>
      </c>
      <c r="E5" s="7">
        <f t="shared" si="1"/>
        <v>8383615.5011643935</v>
      </c>
      <c r="F5" s="1">
        <f>+E5/MAX(E$1:E5)-1</f>
        <v>0</v>
      </c>
    </row>
    <row r="6" spans="1:6" x14ac:dyDescent="0.25">
      <c r="A6">
        <v>2019</v>
      </c>
      <c r="B6">
        <v>5</v>
      </c>
      <c r="C6" s="7">
        <v>928431.06848082005</v>
      </c>
      <c r="D6" s="8">
        <f t="shared" si="0"/>
        <v>0.15915961173956913</v>
      </c>
      <c r="E6" s="7">
        <f t="shared" si="1"/>
        <v>9717948.4893035516</v>
      </c>
      <c r="F6" s="1">
        <f>+E6/MAX(E$1:E6)-1</f>
        <v>0</v>
      </c>
    </row>
    <row r="7" spans="1:6" x14ac:dyDescent="0.25">
      <c r="A7">
        <v>2019</v>
      </c>
      <c r="B7">
        <v>6</v>
      </c>
      <c r="C7" s="7">
        <v>891300.76289580495</v>
      </c>
      <c r="D7" s="8">
        <f t="shared" si="0"/>
        <v>0.1527944164964237</v>
      </c>
      <c r="E7" s="7">
        <f t="shared" si="1"/>
        <v>11202796.75826899</v>
      </c>
      <c r="F7" s="1">
        <f>+E7/MAX(E$1:E7)-1</f>
        <v>0</v>
      </c>
    </row>
    <row r="8" spans="1:6" x14ac:dyDescent="0.25">
      <c r="A8">
        <v>2019</v>
      </c>
      <c r="B8">
        <v>7</v>
      </c>
      <c r="C8" s="7">
        <v>15188.2704271532</v>
      </c>
      <c r="D8" s="8">
        <f t="shared" si="0"/>
        <v>2.6037035017976913E-3</v>
      </c>
      <c r="E8" s="7">
        <f t="shared" si="1"/>
        <v>11231965.519418422</v>
      </c>
      <c r="F8" s="1">
        <f>+E8/MAX(E$1:E8)-1</f>
        <v>0</v>
      </c>
    </row>
    <row r="9" spans="1:6" x14ac:dyDescent="0.25">
      <c r="A9">
        <v>2019</v>
      </c>
      <c r="B9">
        <v>8</v>
      </c>
      <c r="C9" s="7">
        <v>16737.422270132301</v>
      </c>
      <c r="D9" s="8">
        <f t="shared" si="0"/>
        <v>2.869272389165537E-3</v>
      </c>
      <c r="E9" s="7">
        <f t="shared" si="1"/>
        <v>11264193.087959347</v>
      </c>
      <c r="F9" s="1">
        <f>+E9/MAX(E$1:E9)-1</f>
        <v>0</v>
      </c>
    </row>
    <row r="10" spans="1:6" x14ac:dyDescent="0.25">
      <c r="A10">
        <v>2019</v>
      </c>
      <c r="B10">
        <v>9</v>
      </c>
      <c r="C10" s="7">
        <v>219123.36529635001</v>
      </c>
      <c r="D10" s="8">
        <f t="shared" si="0"/>
        <v>3.7564005479374281E-2</v>
      </c>
      <c r="E10" s="7">
        <f t="shared" si="1"/>
        <v>11687321.298836181</v>
      </c>
      <c r="F10" s="1">
        <f>+E10/MAX(E$1:E10)-1</f>
        <v>0</v>
      </c>
    </row>
    <row r="11" spans="1:6" x14ac:dyDescent="0.25">
      <c r="A11">
        <v>2019</v>
      </c>
      <c r="B11">
        <v>10</v>
      </c>
      <c r="C11" s="7">
        <v>74416.985394315503</v>
      </c>
      <c r="D11" s="8">
        <f t="shared" si="0"/>
        <v>1.275719749616837E-2</v>
      </c>
      <c r="E11" s="7">
        <f t="shared" si="1"/>
        <v>11836418.76484661</v>
      </c>
      <c r="F11" s="1">
        <f>+E11/MAX(E$1:E11)-1</f>
        <v>0</v>
      </c>
    </row>
    <row r="12" spans="1:6" x14ac:dyDescent="0.25">
      <c r="A12">
        <v>2019</v>
      </c>
      <c r="B12">
        <v>11</v>
      </c>
      <c r="C12" s="7">
        <v>914975.48927774804</v>
      </c>
      <c r="D12" s="8">
        <f t="shared" si="0"/>
        <v>0.15685294101904251</v>
      </c>
      <c r="E12" s="7">
        <f t="shared" si="1"/>
        <v>13692995.859245783</v>
      </c>
      <c r="F12" s="1">
        <f>+E12/MAX(E$1:E12)-1</f>
        <v>0</v>
      </c>
    </row>
    <row r="13" spans="1:6" x14ac:dyDescent="0.25">
      <c r="A13">
        <v>2019</v>
      </c>
      <c r="B13">
        <v>12</v>
      </c>
      <c r="C13" s="7">
        <v>170412.23421438001</v>
      </c>
      <c r="D13" s="8">
        <f t="shared" si="0"/>
        <v>2.9213525865322283E-2</v>
      </c>
      <c r="E13" s="7">
        <f t="shared" si="1"/>
        <v>14093016.547953611</v>
      </c>
      <c r="F13" s="1">
        <f>+E13/MAX(E$1:E13)-1</f>
        <v>0</v>
      </c>
    </row>
    <row r="14" spans="1:6" x14ac:dyDescent="0.25">
      <c r="A14">
        <v>2020</v>
      </c>
      <c r="B14">
        <v>1</v>
      </c>
      <c r="C14" s="7">
        <v>-81608.458949593594</v>
      </c>
      <c r="D14" s="8">
        <f t="shared" si="0"/>
        <v>-1.3990021534216043E-2</v>
      </c>
      <c r="E14" s="7">
        <f t="shared" si="1"/>
        <v>13895854.942965677</v>
      </c>
      <c r="F14" s="1">
        <f>+E14/MAX(E$1:E14)-1</f>
        <v>-1.3990021534216024E-2</v>
      </c>
    </row>
    <row r="15" spans="1:6" x14ac:dyDescent="0.25">
      <c r="A15">
        <v>2020</v>
      </c>
      <c r="B15">
        <v>2</v>
      </c>
      <c r="C15" s="7">
        <v>66216.543810410294</v>
      </c>
      <c r="D15" s="8">
        <f t="shared" si="0"/>
        <v>1.135140751035605E-2</v>
      </c>
      <c r="E15" s="7">
        <f t="shared" si="1"/>
        <v>14053592.455128076</v>
      </c>
      <c r="F15" s="1">
        <f>+E15/MAX(E$1:E15)-1</f>
        <v>-2.7974204593735896E-3</v>
      </c>
    </row>
    <row r="16" spans="1:6" x14ac:dyDescent="0.25">
      <c r="A16">
        <v>2020</v>
      </c>
      <c r="B16">
        <v>3</v>
      </c>
      <c r="C16" s="7">
        <v>261921.10221993001</v>
      </c>
      <c r="D16" s="8">
        <f t="shared" si="0"/>
        <v>4.4900760380559422E-2</v>
      </c>
      <c r="E16" s="7">
        <f t="shared" si="1"/>
        <v>14684609.442441817</v>
      </c>
      <c r="F16" s="1">
        <f>+E16/MAX(E$1:E16)-1</f>
        <v>0</v>
      </c>
    </row>
    <row r="17" spans="1:6" x14ac:dyDescent="0.25">
      <c r="A17">
        <v>2020</v>
      </c>
      <c r="B17">
        <v>4</v>
      </c>
      <c r="C17" s="7">
        <v>1907548.7272586001</v>
      </c>
      <c r="D17" s="8">
        <f t="shared" si="0"/>
        <v>0.32700835324433142</v>
      </c>
      <c r="E17" s="7">
        <f t="shared" si="1"/>
        <v>19486599.394250873</v>
      </c>
      <c r="F17" s="1">
        <f>+E17/MAX(E$1:E17)-1</f>
        <v>0</v>
      </c>
    </row>
    <row r="18" spans="1:6" x14ac:dyDescent="0.25">
      <c r="A18">
        <v>2020</v>
      </c>
      <c r="B18">
        <v>5</v>
      </c>
      <c r="C18" s="7">
        <v>781717.13205914805</v>
      </c>
      <c r="D18" s="8">
        <f t="shared" si="0"/>
        <v>0.13400865121013966</v>
      </c>
      <c r="E18" s="7">
        <f t="shared" si="1"/>
        <v>22097972.295746759</v>
      </c>
      <c r="F18" s="1">
        <f>+E18/MAX(E$1:E18)-1</f>
        <v>0</v>
      </c>
    </row>
    <row r="19" spans="1:6" x14ac:dyDescent="0.25">
      <c r="A19">
        <v>2020</v>
      </c>
      <c r="B19">
        <v>6</v>
      </c>
      <c r="C19" s="7">
        <v>460523.11965215299</v>
      </c>
      <c r="D19" s="8">
        <f t="shared" si="0"/>
        <v>7.8946820511797647E-2</v>
      </c>
      <c r="E19" s="7">
        <f t="shared" si="1"/>
        <v>23842536.948253755</v>
      </c>
      <c r="F19" s="1">
        <f>+E19/MAX(E$1:E19)-1</f>
        <v>0</v>
      </c>
    </row>
    <row r="20" spans="1:6" x14ac:dyDescent="0.25">
      <c r="A20">
        <v>2020</v>
      </c>
      <c r="B20">
        <v>7</v>
      </c>
      <c r="C20" s="7">
        <v>715202.38949743996</v>
      </c>
      <c r="D20" s="8">
        <f t="shared" si="0"/>
        <v>0.12260612391384684</v>
      </c>
      <c r="E20" s="7">
        <f t="shared" si="1"/>
        <v>26765777.98775183</v>
      </c>
      <c r="F20" s="1">
        <f>+E20/MAX(E$1:E20)-1</f>
        <v>0</v>
      </c>
    </row>
    <row r="21" spans="1:6" x14ac:dyDescent="0.25">
      <c r="A21">
        <v>2020</v>
      </c>
      <c r="B21">
        <v>8</v>
      </c>
      <c r="C21" s="7">
        <v>722038.16033684101</v>
      </c>
      <c r="D21" s="8">
        <f t="shared" si="0"/>
        <v>0.12377797034345844</v>
      </c>
      <c r="E21" s="7">
        <f t="shared" si="1"/>
        <v>30078791.661739372</v>
      </c>
      <c r="F21" s="1">
        <f>+E21/MAX(E$1:E21)-1</f>
        <v>0</v>
      </c>
    </row>
    <row r="22" spans="1:6" x14ac:dyDescent="0.25">
      <c r="A22">
        <v>2020</v>
      </c>
      <c r="B22">
        <v>9</v>
      </c>
      <c r="C22" s="7">
        <v>35950.0307363682</v>
      </c>
      <c r="D22" s="8">
        <f t="shared" si="0"/>
        <v>6.1628624119488334E-3</v>
      </c>
      <c r="E22" s="7">
        <f t="shared" si="1"/>
        <v>30264163.116268344</v>
      </c>
      <c r="F22" s="1">
        <f>+E22/MAX(E$1:E22)-1</f>
        <v>0</v>
      </c>
    </row>
    <row r="23" spans="1:6" x14ac:dyDescent="0.25">
      <c r="A23">
        <v>2020</v>
      </c>
      <c r="B23">
        <v>10</v>
      </c>
      <c r="C23" s="7">
        <v>102767.49309951899</v>
      </c>
      <c r="D23" s="8">
        <f t="shared" si="0"/>
        <v>1.761728453134611E-2</v>
      </c>
      <c r="E23" s="7">
        <f t="shared" si="1"/>
        <v>30797335.488990713</v>
      </c>
      <c r="F23" s="1">
        <f>+E23/MAX(E$1:E23)-1</f>
        <v>0</v>
      </c>
    </row>
    <row r="24" spans="1:6" x14ac:dyDescent="0.25">
      <c r="A24">
        <v>2020</v>
      </c>
      <c r="B24">
        <v>11</v>
      </c>
      <c r="C24" s="7">
        <v>1625882.93525987</v>
      </c>
      <c r="D24" s="8">
        <f t="shared" si="0"/>
        <v>0.278722788901692</v>
      </c>
      <c r="E24" s="7">
        <f t="shared" si="1"/>
        <v>39381254.727223262</v>
      </c>
      <c r="F24" s="1">
        <f>+E24/MAX(E$1:E24)-1</f>
        <v>0</v>
      </c>
    </row>
    <row r="25" spans="1:6" x14ac:dyDescent="0.25">
      <c r="A25">
        <v>2020</v>
      </c>
      <c r="B25">
        <v>12</v>
      </c>
      <c r="C25" s="7">
        <v>263300.915325735</v>
      </c>
      <c r="D25" s="8">
        <f t="shared" si="0"/>
        <v>4.5137299770125996E-2</v>
      </c>
      <c r="E25" s="7">
        <f t="shared" si="1"/>
        <v>41158818.227169633</v>
      </c>
      <c r="F25" s="1">
        <f>+E25/MAX(E$1:E25)-1</f>
        <v>0</v>
      </c>
    </row>
    <row r="26" spans="1:6" x14ac:dyDescent="0.25">
      <c r="A26">
        <v>2021</v>
      </c>
      <c r="B26">
        <v>1</v>
      </c>
      <c r="C26" s="7">
        <v>331655.88542759401</v>
      </c>
      <c r="D26" s="8">
        <f t="shared" si="0"/>
        <v>5.6855294644730395E-2</v>
      </c>
      <c r="E26" s="7">
        <f t="shared" si="1"/>
        <v>43498914.964704268</v>
      </c>
      <c r="F26" s="1">
        <f>+E26/MAX(E$1:E26)-1</f>
        <v>0</v>
      </c>
    </row>
    <row r="27" spans="1:6" x14ac:dyDescent="0.25">
      <c r="A27">
        <v>2021</v>
      </c>
      <c r="B27">
        <v>2</v>
      </c>
      <c r="C27" s="7">
        <v>221815.88977431701</v>
      </c>
      <c r="D27" s="8">
        <f t="shared" si="0"/>
        <v>3.8025581104168628E-2</v>
      </c>
      <c r="E27" s="7">
        <f t="shared" si="1"/>
        <v>45152986.483637959</v>
      </c>
      <c r="F27" s="1">
        <f>+E27/MAX(E$1:E27)-1</f>
        <v>0</v>
      </c>
    </row>
    <row r="28" spans="1:6" x14ac:dyDescent="0.25">
      <c r="A28">
        <v>2021</v>
      </c>
      <c r="B28">
        <v>3</v>
      </c>
      <c r="C28" s="7">
        <v>182258.484931318</v>
      </c>
      <c r="D28" s="8">
        <f t="shared" si="0"/>
        <v>3.1244311702511653E-2</v>
      </c>
      <c r="E28" s="7">
        <f t="shared" si="1"/>
        <v>46563760.46763204</v>
      </c>
      <c r="F28" s="1">
        <f>+E28/MAX(E$1:E28)-1</f>
        <v>0</v>
      </c>
    </row>
    <row r="29" spans="1:6" x14ac:dyDescent="0.25">
      <c r="A29">
        <v>2021</v>
      </c>
      <c r="B29">
        <v>4</v>
      </c>
      <c r="C29" s="7">
        <v>136918.93152656601</v>
      </c>
      <c r="D29" s="8">
        <f t="shared" si="0"/>
        <v>2.3471816833125599E-2</v>
      </c>
      <c r="E29" s="7">
        <f t="shared" si="1"/>
        <v>47656696.524389833</v>
      </c>
      <c r="F29" s="1">
        <f>+E29/MAX(E$1:E29)-1</f>
        <v>0</v>
      </c>
    </row>
    <row r="30" spans="1:6" x14ac:dyDescent="0.25">
      <c r="A30">
        <v>2021</v>
      </c>
      <c r="B30">
        <v>5</v>
      </c>
      <c r="C30" s="7">
        <v>541979.60603993095</v>
      </c>
      <c r="D30" s="8">
        <f t="shared" si="0"/>
        <v>9.291078960684529E-2</v>
      </c>
      <c r="E30" s="7">
        <f t="shared" si="1"/>
        <v>52084517.828524694</v>
      </c>
      <c r="F30" s="1">
        <f>+E30/MAX(E$1:E30)-1</f>
        <v>0</v>
      </c>
    </row>
    <row r="31" spans="1:6" x14ac:dyDescent="0.25">
      <c r="A31">
        <v>2021</v>
      </c>
      <c r="B31">
        <v>6</v>
      </c>
      <c r="C31" s="7">
        <v>-210739.43827894499</v>
      </c>
      <c r="D31" s="8">
        <f t="shared" si="0"/>
        <v>-3.6126760847819135E-2</v>
      </c>
      <c r="E31" s="7">
        <f t="shared" si="1"/>
        <v>50202872.909059606</v>
      </c>
      <c r="F31" s="1">
        <f>+E31/MAX(E$1:E31)-1</f>
        <v>-3.6126760847819184E-2</v>
      </c>
    </row>
    <row r="32" spans="1:6" x14ac:dyDescent="0.25">
      <c r="A32">
        <v>2021</v>
      </c>
      <c r="B32">
        <v>7</v>
      </c>
      <c r="C32" s="7">
        <v>426204.93270435202</v>
      </c>
      <c r="D32" s="8">
        <f t="shared" si="0"/>
        <v>7.3063702749317477E-2</v>
      </c>
      <c r="E32" s="7">
        <f t="shared" si="1"/>
        <v>53870880.692448899</v>
      </c>
      <c r="F32" s="1">
        <f>+E32/MAX(E$1:E32)-1</f>
        <v>0</v>
      </c>
    </row>
    <row r="33" spans="1:6" x14ac:dyDescent="0.25">
      <c r="A33">
        <v>2021</v>
      </c>
      <c r="B33">
        <v>8</v>
      </c>
      <c r="C33" s="7">
        <v>66135.000727371706</v>
      </c>
      <c r="D33" s="8">
        <f t="shared" si="0"/>
        <v>1.1337428696120862E-2</v>
      </c>
      <c r="E33" s="7">
        <f t="shared" si="1"/>
        <v>54481637.961096764</v>
      </c>
      <c r="F33" s="1">
        <f>+E33/MAX(E$1:E33)-1</f>
        <v>0</v>
      </c>
    </row>
    <row r="34" spans="1:6" x14ac:dyDescent="0.25">
      <c r="A34">
        <v>2021</v>
      </c>
      <c r="B34">
        <v>9</v>
      </c>
      <c r="C34" s="7">
        <v>-123575.450490541</v>
      </c>
      <c r="D34" s="8">
        <f t="shared" si="0"/>
        <v>-2.1184362941235598E-2</v>
      </c>
      <c r="E34" s="7">
        <f t="shared" si="1"/>
        <v>53327479.168895893</v>
      </c>
      <c r="F34" s="1">
        <f>+E34/MAX(E$1:E34)-1</f>
        <v>-2.1184362941235602E-2</v>
      </c>
    </row>
    <row r="35" spans="1:6" x14ac:dyDescent="0.25">
      <c r="A35">
        <v>2021</v>
      </c>
      <c r="B35">
        <v>10</v>
      </c>
      <c r="C35" s="7">
        <v>484724.06807474903</v>
      </c>
      <c r="D35" s="8">
        <f t="shared" si="0"/>
        <v>8.3095554527099824E-2</v>
      </c>
      <c r="E35" s="7">
        <f t="shared" si="1"/>
        <v>57758755.621967666</v>
      </c>
      <c r="F35" s="1">
        <f>+E35/MAX(E$1:E35)-1</f>
        <v>0</v>
      </c>
    </row>
    <row r="36" spans="1:6" x14ac:dyDescent="0.25">
      <c r="A36">
        <v>2021</v>
      </c>
      <c r="B36">
        <v>11</v>
      </c>
      <c r="C36" s="7">
        <v>22038.518107989901</v>
      </c>
      <c r="D36" s="8">
        <f t="shared" si="0"/>
        <v>3.7780316756554112E-3</v>
      </c>
      <c r="E36" s="7">
        <f t="shared" si="1"/>
        <v>57976970.030253902</v>
      </c>
      <c r="F36" s="1">
        <f>+E36/MAX(E$1:E36)-1</f>
        <v>0</v>
      </c>
    </row>
    <row r="37" spans="1:6" x14ac:dyDescent="0.25">
      <c r="A37">
        <v>2021</v>
      </c>
      <c r="B37">
        <v>12</v>
      </c>
      <c r="C37" s="7">
        <v>-160797.295049409</v>
      </c>
      <c r="D37" s="8">
        <f t="shared" si="0"/>
        <v>-2.7565250579898684E-2</v>
      </c>
      <c r="E37" s="7">
        <f t="shared" si="1"/>
        <v>56378820.323506676</v>
      </c>
      <c r="F37" s="1">
        <f>+E37/MAX(E$1:E37)-1</f>
        <v>-2.756525057989867E-2</v>
      </c>
    </row>
    <row r="38" spans="1:6" x14ac:dyDescent="0.25">
      <c r="A38">
        <v>2022</v>
      </c>
      <c r="B38">
        <v>1</v>
      </c>
      <c r="C38" s="7">
        <v>59377.206747804201</v>
      </c>
      <c r="D38" s="8">
        <f t="shared" si="0"/>
        <v>1.0178949728195004E-2</v>
      </c>
      <c r="E38" s="7">
        <f t="shared" si="1"/>
        <v>56952697.501314588</v>
      </c>
      <c r="F38" s="1">
        <f>+E38/MAX(E$1:E38)-1</f>
        <v>-1.7666886151601613E-2</v>
      </c>
    </row>
    <row r="39" spans="1:6" x14ac:dyDescent="0.25">
      <c r="A39">
        <v>2022</v>
      </c>
      <c r="B39">
        <v>2</v>
      </c>
      <c r="C39" s="7">
        <v>-252780.06188617201</v>
      </c>
      <c r="D39" s="8">
        <f t="shared" si="0"/>
        <v>-4.3333724894772344E-2</v>
      </c>
      <c r="E39" s="7">
        <f t="shared" si="1"/>
        <v>54484724.975777432</v>
      </c>
      <c r="F39" s="1">
        <f>+E39/MAX(E$1:E39)-1</f>
        <v>-6.0235039062133233E-2</v>
      </c>
    </row>
    <row r="40" spans="1:6" x14ac:dyDescent="0.25">
      <c r="A40">
        <v>2022</v>
      </c>
      <c r="B40">
        <v>3</v>
      </c>
      <c r="C40" s="7">
        <v>279082.02565901901</v>
      </c>
      <c r="D40" s="8">
        <f t="shared" si="0"/>
        <v>4.7842632970117538E-2</v>
      </c>
      <c r="E40" s="7">
        <f t="shared" si="1"/>
        <v>57091417.675271355</v>
      </c>
      <c r="F40" s="1">
        <f>+E40/MAX(E$1:E40)-1</f>
        <v>-1.5274208957805846E-2</v>
      </c>
    </row>
    <row r="41" spans="1:6" x14ac:dyDescent="0.25">
      <c r="A41">
        <v>2022</v>
      </c>
      <c r="B41">
        <v>4</v>
      </c>
      <c r="C41" s="7">
        <v>195980.81425885999</v>
      </c>
      <c r="D41" s="8">
        <f t="shared" si="0"/>
        <v>3.3596711015804567E-2</v>
      </c>
      <c r="E41" s="7">
        <f t="shared" si="1"/>
        <v>59009501.536390044</v>
      </c>
      <c r="F41" s="1">
        <f>+E41/MAX(E$1:E41)-1</f>
        <v>0</v>
      </c>
    </row>
    <row r="42" spans="1:6" x14ac:dyDescent="0.25">
      <c r="A42">
        <v>2022</v>
      </c>
      <c r="B42">
        <v>5</v>
      </c>
      <c r="C42" s="7">
        <v>-31805.3511432716</v>
      </c>
      <c r="D42" s="8">
        <f t="shared" si="0"/>
        <v>-5.4523459102751312E-3</v>
      </c>
      <c r="E42" s="7">
        <f t="shared" si="1"/>
        <v>58687761.322020732</v>
      </c>
      <c r="F42" s="1">
        <f>+E42/MAX(E$1:E42)-1</f>
        <v>-5.4523459102752136E-3</v>
      </c>
    </row>
    <row r="43" spans="1:6" x14ac:dyDescent="0.25">
      <c r="A43">
        <v>2022</v>
      </c>
      <c r="B43">
        <v>6</v>
      </c>
      <c r="C43" s="7">
        <v>125535.911155397</v>
      </c>
      <c r="D43" s="8">
        <f t="shared" si="0"/>
        <v>2.152044191235377E-2</v>
      </c>
      <c r="E43" s="7">
        <f t="shared" si="1"/>
        <v>59950747.880517364</v>
      </c>
      <c r="F43" s="1">
        <f>+E43/MAX(E$1:E43)-1</f>
        <v>0</v>
      </c>
    </row>
    <row r="44" spans="1:6" x14ac:dyDescent="0.25">
      <c r="A44">
        <v>2022</v>
      </c>
      <c r="B44">
        <v>7</v>
      </c>
      <c r="C44" s="7">
        <v>352378.02839601401</v>
      </c>
      <c r="D44" s="8">
        <f t="shared" si="0"/>
        <v>6.0407662010745253E-2</v>
      </c>
      <c r="E44" s="7">
        <f t="shared" si="1"/>
        <v>63572232.395775057</v>
      </c>
      <c r="F44" s="1">
        <f>+E44/MAX(E$1:E44)-1</f>
        <v>0</v>
      </c>
    </row>
    <row r="45" spans="1:6" x14ac:dyDescent="0.25">
      <c r="A45">
        <v>2022</v>
      </c>
      <c r="B45">
        <v>8</v>
      </c>
      <c r="C45" s="7">
        <v>234741.10212734199</v>
      </c>
      <c r="D45" s="8">
        <f t="shared" si="0"/>
        <v>4.0241331793258624E-2</v>
      </c>
      <c r="E45" s="7">
        <f t="shared" si="1"/>
        <v>66130463.692451589</v>
      </c>
      <c r="F45" s="1">
        <f>+E45/MAX(E$1:E45)-1</f>
        <v>0</v>
      </c>
    </row>
    <row r="46" spans="1:6" x14ac:dyDescent="0.25">
      <c r="A46">
        <v>2022</v>
      </c>
      <c r="B46">
        <v>9</v>
      </c>
      <c r="C46" s="7">
        <v>27516.215566462601</v>
      </c>
      <c r="D46" s="8">
        <f t="shared" si="0"/>
        <v>4.7170655256793025E-3</v>
      </c>
      <c r="E46" s="7">
        <f t="shared" si="1"/>
        <v>66442405.422932446</v>
      </c>
      <c r="F46" s="1">
        <f>+E46/MAX(E$1:E46)-1</f>
        <v>0</v>
      </c>
    </row>
    <row r="47" spans="1:6" x14ac:dyDescent="0.25">
      <c r="A47">
        <v>2022</v>
      </c>
      <c r="B47">
        <v>10</v>
      </c>
      <c r="C47" s="7">
        <v>229515.493749791</v>
      </c>
      <c r="D47" s="8">
        <f t="shared" si="0"/>
        <v>3.934551321424988E-2</v>
      </c>
      <c r="E47" s="7">
        <f t="shared" si="1"/>
        <v>69056615.963486984</v>
      </c>
      <c r="F47" s="1">
        <f>+E47/MAX(E$1:E47)-1</f>
        <v>0</v>
      </c>
    </row>
    <row r="48" spans="1:6" x14ac:dyDescent="0.25">
      <c r="A48">
        <v>2022</v>
      </c>
      <c r="B48">
        <v>11</v>
      </c>
      <c r="C48" s="7">
        <v>205586.952315392</v>
      </c>
      <c r="D48" s="8">
        <f t="shared" si="0"/>
        <v>3.5243477539781486E-2</v>
      </c>
      <c r="E48" s="7">
        <f t="shared" si="1"/>
        <v>71490411.257169455</v>
      </c>
      <c r="F48" s="1">
        <f>+E48/MAX(E$1:E48)-1</f>
        <v>0</v>
      </c>
    </row>
    <row r="49" spans="1:6" x14ac:dyDescent="0.25">
      <c r="A49">
        <v>2022</v>
      </c>
      <c r="B49">
        <v>12</v>
      </c>
      <c r="C49" s="7">
        <v>89923.774832842799</v>
      </c>
      <c r="D49" s="8">
        <f t="shared" si="0"/>
        <v>1.5415504257058763E-2</v>
      </c>
      <c r="E49" s="7">
        <f t="shared" si="1"/>
        <v>72592471.996243224</v>
      </c>
      <c r="F49" s="1">
        <f>+E49/MAX(E$1:E49)-1</f>
        <v>0</v>
      </c>
    </row>
    <row r="50" spans="1:6" x14ac:dyDescent="0.25">
      <c r="A50">
        <v>2023</v>
      </c>
      <c r="B50">
        <v>1</v>
      </c>
      <c r="C50" s="7">
        <v>150829.578372107</v>
      </c>
      <c r="D50" s="8">
        <f t="shared" si="0"/>
        <v>2.5856499149504057E-2</v>
      </c>
      <c r="E50" s="7">
        <f t="shared" si="1"/>
        <v>74469459.186674491</v>
      </c>
      <c r="F50" s="1">
        <f>+E50/MAX(E$1:E50)-1</f>
        <v>0</v>
      </c>
    </row>
    <row r="51" spans="1:6" x14ac:dyDescent="0.25">
      <c r="A51">
        <v>2023</v>
      </c>
      <c r="B51">
        <v>2</v>
      </c>
      <c r="C51" s="7">
        <v>166064.31085696499</v>
      </c>
      <c r="D51" s="8">
        <f t="shared" si="0"/>
        <v>2.8468167575479712E-2</v>
      </c>
      <c r="E51" s="7">
        <f t="shared" si="1"/>
        <v>76589468.230056077</v>
      </c>
      <c r="F51" s="1">
        <f>+E51/MAX(E$1:E51)-1</f>
        <v>0</v>
      </c>
    </row>
    <row r="52" spans="1:6" x14ac:dyDescent="0.25">
      <c r="A52">
        <v>2023</v>
      </c>
      <c r="B52">
        <v>3</v>
      </c>
      <c r="C52" s="7">
        <v>22002.095330651198</v>
      </c>
      <c r="D52" s="8">
        <f t="shared" si="0"/>
        <v>3.7717877709687766E-3</v>
      </c>
      <c r="E52" s="7">
        <f t="shared" si="1"/>
        <v>76878347.449711218</v>
      </c>
      <c r="F52" s="1">
        <f>+E52/MAX(E$1:E52)-1</f>
        <v>0</v>
      </c>
    </row>
    <row r="53" spans="1:6" x14ac:dyDescent="0.25">
      <c r="A53">
        <v>2023</v>
      </c>
      <c r="B53">
        <v>4</v>
      </c>
      <c r="C53" s="7">
        <v>185332.82878436701</v>
      </c>
      <c r="D53" s="8">
        <f t="shared" si="0"/>
        <v>3.1771342077320054E-2</v>
      </c>
      <c r="E53" s="7">
        <f t="shared" si="1"/>
        <v>79320875.724875063</v>
      </c>
      <c r="F53" s="1">
        <f>+E53/MAX(E$1:E53)-1</f>
        <v>0</v>
      </c>
    </row>
    <row r="54" spans="1:6" x14ac:dyDescent="0.25">
      <c r="A54">
        <v>2023</v>
      </c>
      <c r="B54">
        <v>5</v>
      </c>
      <c r="C54" s="7">
        <v>135291.42570197801</v>
      </c>
      <c r="D54" s="8">
        <f t="shared" si="0"/>
        <v>2.3192815834624798E-2</v>
      </c>
      <c r="E54" s="7">
        <f t="shared" si="1"/>
        <v>81160550.187403262</v>
      </c>
      <c r="F54" s="1">
        <f>+E54/MAX(E$1:E54)-1</f>
        <v>0</v>
      </c>
    </row>
    <row r="55" spans="1:6" x14ac:dyDescent="0.25">
      <c r="A55">
        <v>2023</v>
      </c>
      <c r="B55">
        <v>6</v>
      </c>
      <c r="C55" s="7">
        <v>127221.540085735</v>
      </c>
      <c r="D55" s="8">
        <f t="shared" si="0"/>
        <v>2.1809406871840284E-2</v>
      </c>
      <c r="E55" s="7">
        <f t="shared" si="1"/>
        <v>82930613.648382738</v>
      </c>
      <c r="F55" s="1">
        <f>+E55/MAX(E$1:E55)-1</f>
        <v>0</v>
      </c>
    </row>
    <row r="56" spans="1:6" x14ac:dyDescent="0.25">
      <c r="A56">
        <v>2023</v>
      </c>
      <c r="B56">
        <v>7</v>
      </c>
      <c r="C56" s="7">
        <v>219908.58188685001</v>
      </c>
      <c r="D56" s="8">
        <f t="shared" si="0"/>
        <v>3.7698614037745715E-2</v>
      </c>
      <c r="E56" s="7">
        <f t="shared" si="1"/>
        <v>86056982.844226524</v>
      </c>
      <c r="F56" s="1">
        <f>+E56/MAX(E$1:E56)-1</f>
        <v>0</v>
      </c>
    </row>
    <row r="57" spans="1:6" x14ac:dyDescent="0.25">
      <c r="A57">
        <v>2023</v>
      </c>
      <c r="B57">
        <v>8</v>
      </c>
      <c r="C57" s="7">
        <v>167575.05682275799</v>
      </c>
      <c r="D57" s="8">
        <f t="shared" si="0"/>
        <v>2.8727152598187082E-2</v>
      </c>
      <c r="E57" s="7">
        <f t="shared" si="1"/>
        <v>88529154.922532186</v>
      </c>
      <c r="F57" s="1">
        <f>+E57/MAX(E$1:E57)-1</f>
        <v>0</v>
      </c>
    </row>
    <row r="58" spans="1:6" x14ac:dyDescent="0.25">
      <c r="A58">
        <v>2023</v>
      </c>
      <c r="B58">
        <v>9</v>
      </c>
      <c r="C58" s="7">
        <v>114020.95005025899</v>
      </c>
      <c r="D58" s="8">
        <f t="shared" si="0"/>
        <v>1.9546448580044395E-2</v>
      </c>
      <c r="E58" s="7">
        <f t="shared" si="1"/>
        <v>90259585.497060239</v>
      </c>
      <c r="F58" s="1">
        <f>+E58/MAX(E$1:E58)-1</f>
        <v>0</v>
      </c>
    </row>
    <row r="59" spans="1:6" x14ac:dyDescent="0.25">
      <c r="A59">
        <v>2023</v>
      </c>
      <c r="B59">
        <v>10</v>
      </c>
      <c r="C59" s="7">
        <v>14996.451255591999</v>
      </c>
      <c r="D59" s="8">
        <f t="shared" si="0"/>
        <v>2.5708202152443425E-3</v>
      </c>
      <c r="E59" s="7">
        <f t="shared" si="1"/>
        <v>90491626.664075658</v>
      </c>
      <c r="F59" s="1">
        <f>+E59/MAX(E$1:E59)-1</f>
        <v>0</v>
      </c>
    </row>
    <row r="60" spans="1:6" x14ac:dyDescent="0.25">
      <c r="A60">
        <v>2023</v>
      </c>
      <c r="B60">
        <v>11</v>
      </c>
      <c r="C60" s="7">
        <v>48049.857567389801</v>
      </c>
      <c r="D60" s="8">
        <f t="shared" si="0"/>
        <v>8.2371184401239649E-3</v>
      </c>
      <c r="E60" s="7">
        <f t="shared" si="1"/>
        <v>91237016.910747126</v>
      </c>
      <c r="F60" s="1">
        <f>+E60/MAX(E$1:E60)-1</f>
        <v>0</v>
      </c>
    </row>
    <row r="61" spans="1:6" x14ac:dyDescent="0.25">
      <c r="A61">
        <v>2023</v>
      </c>
      <c r="B61">
        <v>12</v>
      </c>
      <c r="C61" s="7">
        <v>11957.564289792301</v>
      </c>
      <c r="D61" s="8">
        <f t="shared" si="0"/>
        <v>2.0498681639643944E-3</v>
      </c>
      <c r="E61" s="7">
        <f t="shared" si="1"/>
        <v>91424040.767087549</v>
      </c>
      <c r="F61" s="1">
        <f>+E61/MAX(E$1:E61)-1</f>
        <v>0</v>
      </c>
    </row>
    <row r="62" spans="1:6" x14ac:dyDescent="0.25">
      <c r="A62">
        <v>2024</v>
      </c>
      <c r="B62">
        <v>1</v>
      </c>
      <c r="C62" s="7">
        <v>-5188.0992151208902</v>
      </c>
      <c r="D62" s="8">
        <f t="shared" si="0"/>
        <v>-8.8938843687786685E-4</v>
      </c>
      <c r="E62" s="7">
        <f t="shared" si="1"/>
        <v>91342729.282376647</v>
      </c>
      <c r="F62" s="1">
        <f>+E62/MAX(E$1:E62)-1</f>
        <v>-8.8938843687791369E-4</v>
      </c>
    </row>
    <row r="63" spans="1:6" x14ac:dyDescent="0.25">
      <c r="A63">
        <v>2024</v>
      </c>
      <c r="B63">
        <v>2</v>
      </c>
      <c r="C63" s="7">
        <v>318644.57958405197</v>
      </c>
      <c r="D63" s="8">
        <f t="shared" si="0"/>
        <v>5.462478507155176E-2</v>
      </c>
      <c r="E63" s="7">
        <f t="shared" si="1"/>
        <v>96332306.237275407</v>
      </c>
      <c r="F63" s="1">
        <f>+E63/MAX(E$1:E63)-1</f>
        <v>0</v>
      </c>
    </row>
    <row r="64" spans="1:6" x14ac:dyDescent="0.25">
      <c r="A64">
        <v>2024</v>
      </c>
      <c r="B64">
        <v>3</v>
      </c>
      <c r="C64" s="7">
        <v>-153438.818619267</v>
      </c>
      <c r="D64" s="8">
        <f t="shared" si="0"/>
        <v>-2.6303797477588625E-2</v>
      </c>
      <c r="E64" s="7">
        <f t="shared" si="1"/>
        <v>93798400.763461068</v>
      </c>
      <c r="F64" s="1">
        <f>+E64/MAX(E$1:E64)-1</f>
        <v>-2.6303797477588597E-2</v>
      </c>
    </row>
    <row r="65" spans="1:6" x14ac:dyDescent="0.25">
      <c r="A65">
        <v>2024</v>
      </c>
      <c r="B65">
        <v>4</v>
      </c>
      <c r="C65" s="7">
        <v>-27603.175070024099</v>
      </c>
      <c r="D65" s="8">
        <f t="shared" si="0"/>
        <v>-4.731972869146988E-3</v>
      </c>
      <c r="E65" s="7">
        <f t="shared" si="1"/>
        <v>93354549.275878996</v>
      </c>
      <c r="F65" s="1">
        <f>+E65/MAX(E$1:E65)-1</f>
        <v>-3.0911301490716081E-2</v>
      </c>
    </row>
    <row r="66" spans="1:6" x14ac:dyDescent="0.25">
      <c r="A66">
        <v>2024</v>
      </c>
      <c r="B66">
        <v>5</v>
      </c>
      <c r="C66" s="7">
        <v>-129002.08398328</v>
      </c>
      <c r="D66" s="8">
        <f t="shared" si="0"/>
        <v>-2.2114642968562283E-2</v>
      </c>
      <c r="E66" s="7">
        <f t="shared" si="1"/>
        <v>91290046.749151886</v>
      </c>
      <c r="F66" s="1">
        <f>+E66/MAX(E$1:E66)-1</f>
        <v>-5.2342352063117548E-2</v>
      </c>
    </row>
    <row r="67" spans="1:6" x14ac:dyDescent="0.25">
      <c r="A67">
        <v>2024</v>
      </c>
      <c r="B67">
        <v>6</v>
      </c>
      <c r="C67" s="7">
        <v>-587699.94185763795</v>
      </c>
      <c r="D67" s="8">
        <f t="shared" ref="D67:D68" si="2">C67/D$1</f>
        <v>-0.10074856146130935</v>
      </c>
      <c r="E67" s="7">
        <f t="shared" ref="E67:E68" si="3">E66*(1+D67)</f>
        <v>82092705.863439143</v>
      </c>
      <c r="F67" s="1">
        <f>+E67/MAX(E$1:E67)-1</f>
        <v>-0.14781749685056644</v>
      </c>
    </row>
    <row r="68" spans="1:6" x14ac:dyDescent="0.25">
      <c r="A68">
        <v>2024</v>
      </c>
      <c r="B68">
        <v>7</v>
      </c>
      <c r="C68" s="7">
        <v>304136.12909408298</v>
      </c>
      <c r="D68" s="8">
        <f t="shared" si="2"/>
        <v>5.2137622130414223E-2</v>
      </c>
      <c r="E68" s="7">
        <f t="shared" si="3"/>
        <v>86372824.341410369</v>
      </c>
      <c r="F68" s="1">
        <f>+E68/MAX(E$1:E68)-1</f>
        <v>-0.10338672751521083</v>
      </c>
    </row>
    <row r="69" spans="1:6" x14ac:dyDescent="0.25">
      <c r="D69" s="1">
        <f>SUM(D3:D68)</f>
        <v>2.7594917675173116</v>
      </c>
      <c r="E69" s="3"/>
      <c r="F69" s="2">
        <f>MIN(F2:F68)</f>
        <v>-0.14781749685056644</v>
      </c>
    </row>
    <row r="70" spans="1:6" x14ac:dyDescent="0.25">
      <c r="D70" s="4"/>
      <c r="E70" s="3">
        <v>5.5</v>
      </c>
    </row>
    <row r="71" spans="1:6" x14ac:dyDescent="0.25">
      <c r="C71" s="7">
        <v>700000</v>
      </c>
      <c r="D71" s="4"/>
      <c r="E71" s="3"/>
    </row>
    <row r="72" spans="1:6" x14ac:dyDescent="0.25">
      <c r="C72" s="7">
        <f>(C71/6)*50</f>
        <v>5833333.333333334</v>
      </c>
      <c r="D72" s="4"/>
      <c r="E72" s="5">
        <f xml:space="preserve"> (E68 / E2) ^ (1 / E70) - 1</f>
        <v>0.59695849493377651</v>
      </c>
    </row>
    <row r="73" spans="1:6" x14ac:dyDescent="0.25">
      <c r="D73" s="4"/>
      <c r="E73" s="6">
        <f>E72/ABS(F69)</f>
        <v>4.0384833166080565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7" sqref="E7"/>
    </sheetView>
  </sheetViews>
  <sheetFormatPr defaultRowHeight="15" x14ac:dyDescent="0.25"/>
  <sheetData>
    <row r="1" spans="1:3" x14ac:dyDescent="0.25">
      <c r="A1" s="9" t="s">
        <v>0</v>
      </c>
      <c r="B1" s="9" t="s">
        <v>2</v>
      </c>
      <c r="C1" s="7"/>
    </row>
    <row r="2" spans="1:3" x14ac:dyDescent="0.25">
      <c r="A2">
        <v>2019</v>
      </c>
      <c r="B2">
        <v>5466021.3338120896</v>
      </c>
    </row>
    <row r="3" spans="1:3" x14ac:dyDescent="0.25">
      <c r="A3">
        <v>2020</v>
      </c>
      <c r="B3">
        <v>6861460.0903064208</v>
      </c>
    </row>
    <row r="4" spans="1:3" x14ac:dyDescent="0.25">
      <c r="A4">
        <v>2021</v>
      </c>
      <c r="B4">
        <v>1918619.133495294</v>
      </c>
    </row>
    <row r="5" spans="1:3" x14ac:dyDescent="0.25">
      <c r="A5">
        <v>2022</v>
      </c>
      <c r="B5">
        <v>1515052.1117794809</v>
      </c>
    </row>
    <row r="6" spans="1:3" x14ac:dyDescent="0.25">
      <c r="A6">
        <v>2023</v>
      </c>
      <c r="B6">
        <v>1363250.241004444</v>
      </c>
    </row>
    <row r="7" spans="1:3" x14ac:dyDescent="0.25">
      <c r="A7">
        <v>2024</v>
      </c>
      <c r="B7">
        <v>-280151.41006719501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PNL</vt:lpstr>
      <vt:lpstr>Yearly PNL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2024-11-17T18:56:04Z</dcterms:created>
  <dcterms:modified xsi:type="dcterms:W3CDTF">2024-11-18T04:26:54Z</dcterms:modified>
</cp:coreProperties>
</file>