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83960757-BF02-4C98-82B2-363BE1FCCC18}" xr6:coauthVersionLast="47" xr6:coauthVersionMax="47" xr10:uidLastSave="{00000000-0000-0000-0000-000000000000}"/>
  <workbookProtection workbookAlgorithmName="SHA-512" workbookHashValue="DihkaWHlOHixxXgm8uuP6Tyx59MUSJ5m+z3tYCZXugRBFWZ4n2c3d5CyCjzBN2C0iUpZE0KecJSu6UkWR+sn4Q==" workbookSaltValue="aVhFa90K0QSAiQWZjAj4TA==" workbookSpinCount="100000" lockStructure="1"/>
  <bookViews>
    <workbookView xWindow="-110" yWindow="-110" windowWidth="19420" windowHeight="10420" xr2:uid="{00000000-000D-0000-FFFF-FFFF00000000}"/>
  </bookViews>
  <sheets>
    <sheet name="Logical" sheetId="19" r:id="rId1"/>
    <sheet name="Logical(an)" sheetId="20" state="hidden" r:id="rId2"/>
    <sheet name="q1" sheetId="9" r:id="rId3"/>
    <sheet name="ans1" sheetId="10" state="hidden" r:id="rId4"/>
    <sheet name="q2" sheetId="11" r:id="rId5"/>
    <sheet name="ans2" sheetId="12" state="hidden" r:id="rId6"/>
    <sheet name="q3" sheetId="13" r:id="rId7"/>
    <sheet name="ans3" sheetId="15" state="hidden" r:id="rId8"/>
    <sheet name="q4" sheetId="14" r:id="rId9"/>
    <sheet name="ans4" sheetId="16" state="hidden" r:id="rId10"/>
    <sheet name="q5" sheetId="17" r:id="rId11"/>
    <sheet name="ans5" sheetId="18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20" l="1"/>
  <c r="E97" i="20"/>
  <c r="E96" i="20"/>
  <c r="E95" i="20"/>
  <c r="E94" i="20"/>
  <c r="E91" i="20"/>
  <c r="E89" i="20"/>
  <c r="E87" i="20"/>
  <c r="E82" i="20"/>
  <c r="E81" i="20"/>
  <c r="E80" i="20"/>
  <c r="E79" i="20"/>
  <c r="E78" i="20"/>
  <c r="E74" i="20"/>
  <c r="E73" i="20"/>
  <c r="E72" i="20"/>
  <c r="E68" i="20"/>
  <c r="E67" i="20"/>
  <c r="E66" i="20"/>
  <c r="E65" i="20"/>
  <c r="E64" i="20"/>
  <c r="E60" i="20"/>
  <c r="E59" i="20"/>
  <c r="E58" i="20"/>
  <c r="D53" i="20"/>
  <c r="D52" i="20"/>
  <c r="D51" i="20"/>
  <c r="F50" i="20"/>
  <c r="D50" i="20"/>
  <c r="D49" i="20"/>
  <c r="F48" i="20"/>
  <c r="D39" i="20"/>
  <c r="D38" i="20"/>
  <c r="D37" i="20"/>
  <c r="F36" i="20"/>
  <c r="D36" i="20"/>
  <c r="D35" i="20"/>
  <c r="F34" i="20"/>
  <c r="D25" i="20"/>
  <c r="C25" i="20"/>
  <c r="D24" i="20"/>
  <c r="C24" i="20"/>
  <c r="D23" i="20"/>
  <c r="C23" i="20"/>
  <c r="D22" i="20"/>
  <c r="C22" i="20"/>
  <c r="D21" i="20"/>
  <c r="C21" i="20"/>
  <c r="E19" i="20"/>
  <c r="E91" i="19"/>
  <c r="E89" i="19"/>
  <c r="E87" i="19"/>
  <c r="E74" i="19"/>
  <c r="E73" i="19"/>
  <c r="E72" i="19"/>
  <c r="E60" i="19"/>
  <c r="E59" i="19"/>
  <c r="E58" i="19"/>
  <c r="F50" i="19"/>
  <c r="F48" i="19"/>
  <c r="F36" i="19"/>
  <c r="F34" i="19"/>
  <c r="E19" i="19"/>
  <c r="F5" i="18" l="1"/>
  <c r="E5" i="18"/>
  <c r="F4" i="18"/>
  <c r="E4" i="18"/>
  <c r="F3" i="18"/>
  <c r="E3" i="18"/>
  <c r="B4" i="16"/>
  <c r="B5" i="16"/>
  <c r="B6" i="16"/>
  <c r="B7" i="16"/>
  <c r="B3" i="16"/>
  <c r="F8" i="15"/>
  <c r="F7" i="15"/>
  <c r="F6" i="15"/>
  <c r="F5" i="15"/>
  <c r="F4" i="15"/>
  <c r="F3" i="15"/>
  <c r="C4" i="12"/>
  <c r="C5" i="12"/>
  <c r="C6" i="12"/>
  <c r="C7" i="12"/>
  <c r="C8" i="12"/>
  <c r="C9" i="12"/>
  <c r="C3" i="12"/>
  <c r="C5" i="10"/>
  <c r="C6" i="10"/>
  <c r="C7" i="10"/>
  <c r="C8" i="10"/>
  <c r="C9" i="10"/>
  <c r="C4" i="10"/>
</calcChain>
</file>

<file path=xl/sharedStrings.xml><?xml version="1.0" encoding="utf-8"?>
<sst xmlns="http://schemas.openxmlformats.org/spreadsheetml/2006/main" count="334" uniqueCount="84">
  <si>
    <t>if cell equals</t>
  </si>
  <si>
    <t>COLOR</t>
  </si>
  <si>
    <t>PRICE</t>
  </si>
  <si>
    <t>FLAG</t>
  </si>
  <si>
    <t>red</t>
  </si>
  <si>
    <t>green</t>
  </si>
  <si>
    <t>blue</t>
  </si>
  <si>
    <t>if cell not blank</t>
  </si>
  <si>
    <t>task</t>
  </si>
  <si>
    <t>completed</t>
  </si>
  <si>
    <t>status</t>
  </si>
  <si>
    <t>plan finalized</t>
  </si>
  <si>
    <t>get city permit</t>
  </si>
  <si>
    <t>begin demoltion</t>
  </si>
  <si>
    <t>oder new appliance</t>
  </si>
  <si>
    <t>new gas line installed</t>
  </si>
  <si>
    <t>oder new lights</t>
  </si>
  <si>
    <t>cabinets odered</t>
  </si>
  <si>
    <t>invoice status with nested if</t>
  </si>
  <si>
    <t>invoice</t>
  </si>
  <si>
    <t>due date</t>
  </si>
  <si>
    <t>amount</t>
  </si>
  <si>
    <t>amount paid</t>
  </si>
  <si>
    <t>open blanced</t>
  </si>
  <si>
    <t>tax rate calculation with fixed base</t>
  </si>
  <si>
    <t>tax</t>
  </si>
  <si>
    <t>tax rate</t>
  </si>
  <si>
    <t>base tax</t>
  </si>
  <si>
    <t>base limit</t>
  </si>
  <si>
    <t>sales men</t>
  </si>
  <si>
    <t>bob</t>
  </si>
  <si>
    <t>joe</t>
  </si>
  <si>
    <t>saun</t>
  </si>
  <si>
    <t>sales target</t>
  </si>
  <si>
    <t>bonus</t>
  </si>
  <si>
    <t>yearly sales</t>
  </si>
  <si>
    <t>year experience</t>
  </si>
  <si>
    <t>salary</t>
  </si>
  <si>
    <t xml:space="preserve">Quota met </t>
  </si>
  <si>
    <t>exp.&lt;5 year</t>
  </si>
  <si>
    <t>exp.&gt;=5 year</t>
  </si>
  <si>
    <t>5+</t>
  </si>
  <si>
    <r>
      <rPr>
        <b/>
        <sz val="11"/>
        <color theme="1"/>
        <rFont val="Calibri"/>
        <family val="2"/>
        <scheme val="minor"/>
      </rPr>
      <t>IF Function</t>
    </r>
    <r>
      <rPr>
        <sz val="11"/>
        <color theme="1"/>
        <rFont val="Calibri"/>
        <family val="2"/>
        <scheme val="minor"/>
      </rPr>
      <t>: Put 1 of 2 things into a cell based on a logical test</t>
    </r>
  </si>
  <si>
    <r>
      <rPr>
        <b/>
        <sz val="11"/>
        <color theme="1"/>
        <rFont val="Calibri"/>
        <family val="2"/>
        <scheme val="minor"/>
      </rPr>
      <t>AND Function</t>
    </r>
    <r>
      <rPr>
        <sz val="11"/>
        <color theme="1"/>
        <rFont val="Calibri"/>
        <family val="2"/>
        <scheme val="minor"/>
      </rPr>
      <t>: When all logical tests are passed, AND delivers a TRUE</t>
    </r>
  </si>
  <si>
    <t>If any one of the tests come out FALSE, AND delivers a FALSE</t>
  </si>
  <si>
    <r>
      <rPr>
        <b/>
        <sz val="11"/>
        <color theme="1"/>
        <rFont val="Calibri"/>
        <family val="2"/>
        <scheme val="minor"/>
      </rPr>
      <t>OR Function</t>
    </r>
    <r>
      <rPr>
        <sz val="11"/>
        <color theme="1"/>
        <rFont val="Calibri"/>
        <family val="2"/>
        <scheme val="minor"/>
      </rPr>
      <t>: When at least 1 logical tests is passed, OR delivers a TRUE</t>
    </r>
  </si>
  <si>
    <t>If any one of the tests come out TRUE, OR delivers a TRUE</t>
  </si>
  <si>
    <r>
      <rPr>
        <b/>
        <sz val="11"/>
        <color theme="1"/>
        <rFont val="Calibri"/>
        <family val="2"/>
        <scheme val="minor"/>
      </rPr>
      <t>Example 1</t>
    </r>
    <r>
      <rPr>
        <sz val="11"/>
        <color theme="1"/>
        <rFont val="Calibri"/>
        <family val="2"/>
        <scheme val="minor"/>
      </rPr>
      <t>: IF function</t>
    </r>
  </si>
  <si>
    <r>
      <rPr>
        <b/>
        <sz val="11"/>
        <color theme="1"/>
        <rFont val="Calibri"/>
        <family val="2"/>
        <scheme val="minor"/>
      </rPr>
      <t>Example 2</t>
    </r>
    <r>
      <rPr>
        <sz val="11"/>
        <color theme="1"/>
        <rFont val="Calibri"/>
        <family val="2"/>
        <scheme val="minor"/>
      </rPr>
      <t>: AND function with 2 logical tests inside IF function</t>
    </r>
  </si>
  <si>
    <r>
      <rPr>
        <b/>
        <sz val="11"/>
        <color theme="1"/>
        <rFont val="Calibri"/>
        <family val="2"/>
        <scheme val="minor"/>
      </rPr>
      <t>Example 3</t>
    </r>
    <r>
      <rPr>
        <sz val="11"/>
        <color theme="1"/>
        <rFont val="Calibri"/>
        <family val="2"/>
        <scheme val="minor"/>
      </rPr>
      <t>: OR function with 2 logical tests inside IF function</t>
    </r>
  </si>
  <si>
    <r>
      <rPr>
        <b/>
        <sz val="11"/>
        <color theme="1"/>
        <rFont val="Calibri"/>
        <family val="2"/>
        <scheme val="minor"/>
      </rPr>
      <t>Example 4</t>
    </r>
    <r>
      <rPr>
        <sz val="11"/>
        <color theme="1"/>
        <rFont val="Calibri"/>
        <family val="2"/>
        <scheme val="minor"/>
      </rPr>
      <t>: AND function with 3 logical tests inside IF function</t>
    </r>
  </si>
  <si>
    <r>
      <rPr>
        <b/>
        <sz val="11"/>
        <color theme="1"/>
        <rFont val="Calibri"/>
        <family val="2"/>
        <scheme val="minor"/>
      </rPr>
      <t>Example 5</t>
    </r>
    <r>
      <rPr>
        <sz val="11"/>
        <color theme="1"/>
        <rFont val="Calibri"/>
        <family val="2"/>
        <scheme val="minor"/>
      </rPr>
      <t>: AND and OR Functions to create a "None" Logical Test</t>
    </r>
  </si>
  <si>
    <r>
      <rPr>
        <b/>
        <sz val="11"/>
        <color theme="1"/>
        <rFont val="Calibri"/>
        <family val="2"/>
        <scheme val="minor"/>
      </rPr>
      <t>Example 6</t>
    </r>
    <r>
      <rPr>
        <sz val="11"/>
        <color theme="1"/>
        <rFont val="Calibri"/>
        <family val="2"/>
        <scheme val="minor"/>
      </rPr>
      <t>: AND and OR Functions to create a complex Logical Test</t>
    </r>
  </si>
  <si>
    <t>IF Function when there is only 1 Logical Test</t>
  </si>
  <si>
    <t>Hurdle to Extend Credit:</t>
  </si>
  <si>
    <t>Credit Rating</t>
  </si>
  <si>
    <t>out of 10</t>
  </si>
  <si>
    <t>Test:</t>
  </si>
  <si>
    <t>1 Condition Must Be Met To Extend Credit</t>
  </si>
  <si>
    <t>Customer</t>
  </si>
  <si>
    <t>Logical Test/Formula</t>
  </si>
  <si>
    <t>Extend Credit?</t>
  </si>
  <si>
    <t>Customer  1</t>
  </si>
  <si>
    <t>Customer  2</t>
  </si>
  <si>
    <t>Customer  3</t>
  </si>
  <si>
    <t>Customer  4</t>
  </si>
  <si>
    <t>Customer  5</t>
  </si>
  <si>
    <t>IF Function with AND Function when there are 2 Logical Tests</t>
  </si>
  <si>
    <t>Sales</t>
  </si>
  <si>
    <t>2 Conditions/Criteria Must Be Met To Extend Credit</t>
  </si>
  <si>
    <t>Last Years Sales</t>
  </si>
  <si>
    <t>AND</t>
  </si>
  <si>
    <t>IF Function with OR Function when there are 2 Logical Tests, but only 1 must be true</t>
  </si>
  <si>
    <t>1 Condition or the other or both ("At Least 1") Must Be Met To Extend Credit</t>
  </si>
  <si>
    <t>OR</t>
  </si>
  <si>
    <t>IF Function with AND Function when there are 3 Logical Tests</t>
  </si>
  <si>
    <t>Credit Rating 1</t>
  </si>
  <si>
    <t>Credit Rating 2</t>
  </si>
  <si>
    <t>out of 5</t>
  </si>
  <si>
    <t>3 Conditions/Criteria Must Be Met To Extend Credit</t>
  </si>
  <si>
    <t>AND and OR Functions together to create "None" Logical Test</t>
  </si>
  <si>
    <t>No Test Passed</t>
  </si>
  <si>
    <t>IF Function with AND and OR Function</t>
  </si>
  <si>
    <t>1 Conditions Must Be Met and at Least One Of The Other Two Tests Must Be Met To Extend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</si>
</sst>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0" fillId="0" borderId="1" xfId="0" applyFill="1" applyBorder="1"/>
    <xf numFmtId="0" fontId="0" fillId="0" borderId="0" xfId="0" applyFill="1" applyBorder="1"/>
    <xf numFmtId="0" fontId="1" fillId="3" borderId="1" xfId="0" applyFont="1" applyFill="1" applyBorder="1"/>
    <xf numFmtId="16" fontId="0" fillId="0" borderId="1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0" fontId="3" fillId="3" borderId="1" xfId="0" applyFont="1" applyFill="1" applyBorder="1"/>
    <xf numFmtId="15" fontId="0" fillId="0" borderId="1" xfId="0" applyNumberFormat="1" applyFill="1" applyBorder="1"/>
    <xf numFmtId="0" fontId="1" fillId="0" borderId="0" xfId="0" applyFont="1" applyFill="1" applyBorder="1"/>
    <xf numFmtId="3" fontId="0" fillId="0" borderId="0" xfId="0" applyNumberFormat="1" applyFill="1" applyBorder="1"/>
    <xf numFmtId="9" fontId="0" fillId="0" borderId="1" xfId="0" applyNumberFormat="1" applyFill="1" applyBorder="1"/>
    <xf numFmtId="164" fontId="0" fillId="0" borderId="1" xfId="0" applyNumberFormat="1" applyFill="1" applyBorder="1"/>
    <xf numFmtId="0" fontId="0" fillId="3" borderId="1" xfId="0" applyFill="1" applyBorder="1"/>
    <xf numFmtId="15" fontId="1" fillId="3" borderId="1" xfId="0" applyNumberFormat="1" applyFont="1" applyFill="1" applyBorder="1"/>
    <xf numFmtId="0" fontId="0" fillId="0" borderId="1" xfId="0" applyNumberFormat="1" applyFill="1" applyBorder="1"/>
    <xf numFmtId="0" fontId="2" fillId="3" borderId="1" xfId="0" applyFont="1" applyFill="1" applyBorder="1"/>
    <xf numFmtId="3" fontId="2" fillId="0" borderId="1" xfId="0" applyNumberFormat="1" applyFont="1" applyBorder="1"/>
    <xf numFmtId="164" fontId="2" fillId="0" borderId="1" xfId="0" applyNumberFormat="1" applyFont="1" applyBorder="1"/>
    <xf numFmtId="9" fontId="2" fillId="0" borderId="1" xfId="0" applyNumberFormat="1" applyFont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left" indent="2"/>
    </xf>
    <xf numFmtId="0" fontId="0" fillId="4" borderId="9" xfId="0" applyFill="1" applyBorder="1"/>
    <xf numFmtId="0" fontId="0" fillId="4" borderId="1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7" borderId="1" xfId="0" applyFont="1" applyFill="1" applyBorder="1"/>
    <xf numFmtId="0" fontId="4" fillId="6" borderId="1" xfId="0" applyFont="1" applyFill="1" applyBorder="1"/>
    <xf numFmtId="0" fontId="4" fillId="6" borderId="11" xfId="0" applyFont="1" applyFill="1" applyBorder="1"/>
    <xf numFmtId="0" fontId="0" fillId="4" borderId="2" xfId="0" applyFill="1" applyBorder="1" applyAlignment="1">
      <alignment horizontal="centerContinuous" wrapText="1"/>
    </xf>
    <xf numFmtId="0" fontId="0" fillId="4" borderId="3" xfId="0" applyFill="1" applyBorder="1" applyAlignment="1">
      <alignment horizontal="centerContinuous" wrapText="1"/>
    </xf>
    <xf numFmtId="0" fontId="0" fillId="4" borderId="4" xfId="0" applyFill="1" applyBorder="1" applyAlignment="1">
      <alignment horizontal="centerContinuous" wrapText="1"/>
    </xf>
    <xf numFmtId="166" fontId="0" fillId="0" borderId="1" xfId="0" applyNumberFormat="1" applyBorder="1"/>
    <xf numFmtId="0" fontId="0" fillId="8" borderId="1" xfId="0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4" fillId="6" borderId="10" xfId="0" applyFont="1" applyFill="1" applyBorder="1"/>
    <xf numFmtId="165" fontId="0" fillId="0" borderId="1" xfId="0" applyNumberFormat="1" applyBorder="1"/>
    <xf numFmtId="0" fontId="0" fillId="4" borderId="1" xfId="0" applyFill="1" applyBorder="1" applyAlignment="1">
      <alignment horizontal="centerContinuous" wrapText="1"/>
    </xf>
    <xf numFmtId="0" fontId="0" fillId="0" borderId="0" xfId="0" applyAlignment="1">
      <alignment horizontal="right"/>
    </xf>
    <xf numFmtId="0" fontId="0" fillId="9" borderId="0" xfId="0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F98"/>
  <sheetViews>
    <sheetView tabSelected="1" zoomScale="122" zoomScaleNormal="135" workbookViewId="0">
      <selection activeCell="B78" sqref="B78"/>
    </sheetView>
  </sheetViews>
  <sheetFormatPr defaultRowHeight="14.5" x14ac:dyDescent="0.35"/>
  <cols>
    <col min="1" max="1" width="14.453125" customWidth="1"/>
    <col min="2" max="2" width="13.54296875" customWidth="1"/>
    <col min="3" max="3" width="19.54296875" customWidth="1"/>
    <col min="4" max="4" width="14.1796875" bestFit="1" customWidth="1"/>
    <col min="5" max="5" width="15" customWidth="1"/>
  </cols>
  <sheetData>
    <row r="1" spans="1:5" x14ac:dyDescent="0.35">
      <c r="A1" s="26" t="s">
        <v>42</v>
      </c>
      <c r="B1" s="27"/>
      <c r="C1" s="27"/>
      <c r="D1" s="27"/>
      <c r="E1" s="28"/>
    </row>
    <row r="2" spans="1:5" x14ac:dyDescent="0.35">
      <c r="A2" s="29" t="s">
        <v>43</v>
      </c>
      <c r="B2" s="30"/>
      <c r="C2" s="30"/>
      <c r="D2" s="30"/>
      <c r="E2" s="31"/>
    </row>
    <row r="3" spans="1:5" x14ac:dyDescent="0.35">
      <c r="A3" s="32" t="s">
        <v>44</v>
      </c>
      <c r="B3" s="33"/>
      <c r="C3" s="33"/>
      <c r="D3" s="33"/>
      <c r="E3" s="34"/>
    </row>
    <row r="4" spans="1:5" x14ac:dyDescent="0.35">
      <c r="A4" s="29" t="s">
        <v>45</v>
      </c>
      <c r="B4" s="30"/>
      <c r="C4" s="30"/>
      <c r="D4" s="30"/>
      <c r="E4" s="31"/>
    </row>
    <row r="5" spans="1:5" x14ac:dyDescent="0.35">
      <c r="A5" s="32" t="s">
        <v>46</v>
      </c>
      <c r="B5" s="33"/>
      <c r="C5" s="33"/>
      <c r="D5" s="33"/>
      <c r="E5" s="34"/>
    </row>
    <row r="7" spans="1:5" x14ac:dyDescent="0.35">
      <c r="A7" t="s">
        <v>47</v>
      </c>
    </row>
    <row r="8" spans="1:5" x14ac:dyDescent="0.35">
      <c r="A8" t="s">
        <v>48</v>
      </c>
    </row>
    <row r="9" spans="1:5" x14ac:dyDescent="0.35">
      <c r="A9" t="s">
        <v>49</v>
      </c>
    </row>
    <row r="10" spans="1:5" x14ac:dyDescent="0.35">
      <c r="A10" t="s">
        <v>50</v>
      </c>
    </row>
    <row r="11" spans="1:5" x14ac:dyDescent="0.35">
      <c r="A11" t="s">
        <v>51</v>
      </c>
    </row>
    <row r="12" spans="1:5" x14ac:dyDescent="0.35">
      <c r="A12" t="s">
        <v>52</v>
      </c>
    </row>
    <row r="15" spans="1:5" x14ac:dyDescent="0.35">
      <c r="A15" s="35" t="s">
        <v>53</v>
      </c>
      <c r="B15" s="36"/>
      <c r="C15" s="37"/>
    </row>
    <row r="16" spans="1:5" x14ac:dyDescent="0.35">
      <c r="A16" s="38" t="s">
        <v>54</v>
      </c>
      <c r="B16" s="39"/>
      <c r="C16" s="40"/>
    </row>
    <row r="17" spans="1:5" x14ac:dyDescent="0.35">
      <c r="A17" s="41" t="s">
        <v>55</v>
      </c>
      <c r="B17" s="2">
        <v>6</v>
      </c>
      <c r="C17" s="42" t="s">
        <v>56</v>
      </c>
    </row>
    <row r="18" spans="1:5" x14ac:dyDescent="0.35">
      <c r="E18" s="43" t="s">
        <v>57</v>
      </c>
    </row>
    <row r="19" spans="1:5" x14ac:dyDescent="0.35">
      <c r="A19" s="44" t="s">
        <v>58</v>
      </c>
      <c r="B19" s="45"/>
      <c r="C19" s="46"/>
      <c r="E19" t="str">
        <f>A17&amp;" &gt;= "&amp;B17</f>
        <v>Credit Rating &gt;= 6</v>
      </c>
    </row>
    <row r="20" spans="1:5" x14ac:dyDescent="0.35">
      <c r="A20" s="42" t="s">
        <v>59</v>
      </c>
      <c r="B20" s="42" t="s">
        <v>55</v>
      </c>
      <c r="C20" s="42" t="s">
        <v>60</v>
      </c>
      <c r="D20" s="42" t="s">
        <v>61</v>
      </c>
    </row>
    <row r="21" spans="1:5" x14ac:dyDescent="0.35">
      <c r="A21" s="2" t="s">
        <v>62</v>
      </c>
      <c r="B21" s="47">
        <v>4</v>
      </c>
      <c r="C21" s="48"/>
      <c r="D21" s="48"/>
    </row>
    <row r="22" spans="1:5" x14ac:dyDescent="0.35">
      <c r="A22" s="2" t="s">
        <v>63</v>
      </c>
      <c r="B22" s="47">
        <v>5.5</v>
      </c>
      <c r="C22" s="48"/>
      <c r="D22" s="48"/>
    </row>
    <row r="23" spans="1:5" x14ac:dyDescent="0.35">
      <c r="A23" s="2" t="s">
        <v>64</v>
      </c>
      <c r="B23" s="47">
        <v>6</v>
      </c>
      <c r="C23" s="48"/>
      <c r="D23" s="48"/>
    </row>
    <row r="24" spans="1:5" x14ac:dyDescent="0.35">
      <c r="A24" s="2" t="s">
        <v>65</v>
      </c>
      <c r="B24" s="47">
        <v>3</v>
      </c>
      <c r="C24" s="48"/>
      <c r="D24" s="48"/>
    </row>
    <row r="25" spans="1:5" x14ac:dyDescent="0.35">
      <c r="A25" s="2" t="s">
        <v>66</v>
      </c>
      <c r="B25" s="47">
        <v>6.2</v>
      </c>
      <c r="C25" s="48"/>
      <c r="D25" s="48"/>
    </row>
    <row r="28" spans="1:5" x14ac:dyDescent="0.35">
      <c r="A28" s="35" t="s">
        <v>67</v>
      </c>
      <c r="B28" s="36"/>
      <c r="C28" s="37"/>
      <c r="D28" s="37"/>
    </row>
    <row r="29" spans="1:5" x14ac:dyDescent="0.35">
      <c r="A29" s="49" t="s">
        <v>54</v>
      </c>
      <c r="B29" s="50"/>
      <c r="C29" s="51"/>
    </row>
    <row r="30" spans="1:5" x14ac:dyDescent="0.35">
      <c r="A30" s="41" t="s">
        <v>55</v>
      </c>
      <c r="B30" s="2">
        <v>6</v>
      </c>
    </row>
    <row r="31" spans="1:5" x14ac:dyDescent="0.35">
      <c r="A31" s="41" t="s">
        <v>68</v>
      </c>
      <c r="B31" s="52">
        <v>500000</v>
      </c>
    </row>
    <row r="33" spans="1:6" x14ac:dyDescent="0.35">
      <c r="A33" s="44" t="s">
        <v>69</v>
      </c>
      <c r="B33" s="45"/>
      <c r="C33" s="46"/>
      <c r="D33" s="53"/>
      <c r="F33" s="43" t="s">
        <v>57</v>
      </c>
    </row>
    <row r="34" spans="1:6" x14ac:dyDescent="0.35">
      <c r="A34" s="42" t="s">
        <v>59</v>
      </c>
      <c r="B34" s="42" t="s">
        <v>55</v>
      </c>
      <c r="C34" s="42" t="s">
        <v>70</v>
      </c>
      <c r="D34" s="42" t="s">
        <v>61</v>
      </c>
      <c r="F34" t="str">
        <f>A30&amp;" &gt;= "&amp;B30</f>
        <v>Credit Rating &gt;= 6</v>
      </c>
    </row>
    <row r="35" spans="1:6" x14ac:dyDescent="0.35">
      <c r="A35" s="2" t="s">
        <v>62</v>
      </c>
      <c r="B35" s="47">
        <v>4</v>
      </c>
      <c r="C35" s="52">
        <v>1043462</v>
      </c>
      <c r="D35" s="48"/>
      <c r="F35" t="s">
        <v>71</v>
      </c>
    </row>
    <row r="36" spans="1:6" x14ac:dyDescent="0.35">
      <c r="A36" s="2" t="s">
        <v>63</v>
      </c>
      <c r="B36" s="47">
        <v>5.5</v>
      </c>
      <c r="C36" s="52">
        <v>792157</v>
      </c>
      <c r="D36" s="48"/>
      <c r="F36" t="str">
        <f>A31&amp;" &gt;= "&amp;B31</f>
        <v>Sales &gt;= 500000</v>
      </c>
    </row>
    <row r="37" spans="1:6" x14ac:dyDescent="0.35">
      <c r="A37" s="2" t="s">
        <v>64</v>
      </c>
      <c r="B37" s="47">
        <v>6</v>
      </c>
      <c r="C37" s="52">
        <v>831594</v>
      </c>
      <c r="D37" s="48"/>
    </row>
    <row r="38" spans="1:6" x14ac:dyDescent="0.35">
      <c r="A38" s="2" t="s">
        <v>65</v>
      </c>
      <c r="B38" s="47">
        <v>3</v>
      </c>
      <c r="C38" s="52">
        <v>335410</v>
      </c>
      <c r="D38" s="48"/>
    </row>
    <row r="39" spans="1:6" x14ac:dyDescent="0.35">
      <c r="A39" s="2" t="s">
        <v>66</v>
      </c>
      <c r="B39" s="47">
        <v>6.2</v>
      </c>
      <c r="C39" s="52">
        <v>490000</v>
      </c>
      <c r="D39" s="48"/>
    </row>
    <row r="42" spans="1:6" x14ac:dyDescent="0.35">
      <c r="A42" s="35" t="s">
        <v>72</v>
      </c>
      <c r="B42" s="36"/>
      <c r="C42" s="37"/>
      <c r="D42" s="37"/>
      <c r="E42" s="35"/>
      <c r="F42" s="37"/>
    </row>
    <row r="43" spans="1:6" x14ac:dyDescent="0.35">
      <c r="A43" s="38" t="s">
        <v>54</v>
      </c>
      <c r="B43" s="39"/>
      <c r="C43" s="40"/>
    </row>
    <row r="44" spans="1:6" x14ac:dyDescent="0.35">
      <c r="A44" s="41" t="s">
        <v>55</v>
      </c>
      <c r="B44" s="2">
        <v>6</v>
      </c>
    </row>
    <row r="45" spans="1:6" x14ac:dyDescent="0.35">
      <c r="A45" s="41" t="s">
        <v>68</v>
      </c>
      <c r="B45" s="52">
        <v>500000</v>
      </c>
    </row>
    <row r="47" spans="1:6" ht="29" x14ac:dyDescent="0.35">
      <c r="A47" s="44" t="s">
        <v>73</v>
      </c>
      <c r="B47" s="45"/>
      <c r="C47" s="46"/>
      <c r="D47" s="53"/>
      <c r="F47" s="43" t="s">
        <v>57</v>
      </c>
    </row>
    <row r="48" spans="1:6" x14ac:dyDescent="0.35">
      <c r="A48" s="42" t="s">
        <v>59</v>
      </c>
      <c r="B48" s="42" t="s">
        <v>55</v>
      </c>
      <c r="C48" s="42" t="s">
        <v>70</v>
      </c>
      <c r="D48" s="42" t="s">
        <v>61</v>
      </c>
      <c r="F48" t="str">
        <f>A44&amp;" &gt;= "&amp;B44</f>
        <v>Credit Rating &gt;= 6</v>
      </c>
    </row>
    <row r="49" spans="1:6" x14ac:dyDescent="0.35">
      <c r="A49" s="2" t="s">
        <v>62</v>
      </c>
      <c r="B49" s="47">
        <v>4</v>
      </c>
      <c r="C49" s="52">
        <v>1043462</v>
      </c>
      <c r="D49" s="48"/>
      <c r="F49" t="s">
        <v>74</v>
      </c>
    </row>
    <row r="50" spans="1:6" x14ac:dyDescent="0.35">
      <c r="A50" s="2" t="s">
        <v>63</v>
      </c>
      <c r="B50" s="47">
        <v>5.5</v>
      </c>
      <c r="C50" s="52">
        <v>792157</v>
      </c>
      <c r="D50" s="48"/>
      <c r="F50" t="str">
        <f>A45&amp;" &gt;= "&amp;B45</f>
        <v>Sales &gt;= 500000</v>
      </c>
    </row>
    <row r="51" spans="1:6" x14ac:dyDescent="0.35">
      <c r="A51" s="2" t="s">
        <v>64</v>
      </c>
      <c r="B51" s="47">
        <v>6</v>
      </c>
      <c r="C51" s="52">
        <v>831594</v>
      </c>
      <c r="D51" s="48"/>
    </row>
    <row r="52" spans="1:6" x14ac:dyDescent="0.35">
      <c r="A52" s="2" t="s">
        <v>65</v>
      </c>
      <c r="B52" s="47">
        <v>3</v>
      </c>
      <c r="C52" s="52">
        <v>335410</v>
      </c>
      <c r="D52" s="48"/>
    </row>
    <row r="53" spans="1:6" x14ac:dyDescent="0.35">
      <c r="A53" s="2" t="s">
        <v>66</v>
      </c>
      <c r="B53" s="47">
        <v>6.2</v>
      </c>
      <c r="C53" s="52">
        <v>490000</v>
      </c>
      <c r="D53" s="48"/>
    </row>
    <row r="56" spans="1:6" x14ac:dyDescent="0.35">
      <c r="A56" s="35" t="s">
        <v>75</v>
      </c>
      <c r="B56" s="36"/>
      <c r="C56" s="37"/>
      <c r="D56" s="37"/>
      <c r="E56" s="37"/>
    </row>
    <row r="57" spans="1:6" x14ac:dyDescent="0.35">
      <c r="A57" s="49" t="s">
        <v>54</v>
      </c>
      <c r="B57" s="50"/>
      <c r="C57" s="51"/>
      <c r="E57" s="43" t="s">
        <v>57</v>
      </c>
    </row>
    <row r="58" spans="1:6" x14ac:dyDescent="0.35">
      <c r="A58" s="41" t="s">
        <v>76</v>
      </c>
      <c r="B58" s="2">
        <v>6</v>
      </c>
      <c r="C58" s="42" t="s">
        <v>56</v>
      </c>
      <c r="E58" t="str">
        <f>A58&amp;" &gt;= "&amp;B58</f>
        <v>Credit Rating 1 &gt;= 6</v>
      </c>
    </row>
    <row r="59" spans="1:6" x14ac:dyDescent="0.35">
      <c r="A59" s="41" t="s">
        <v>68</v>
      </c>
      <c r="B59" s="52">
        <v>500000</v>
      </c>
      <c r="D59" s="54" t="s">
        <v>71</v>
      </c>
      <c r="E59" t="str">
        <f>A59&amp;" &gt;= "&amp;B59</f>
        <v>Sales &gt;= 500000</v>
      </c>
    </row>
    <row r="60" spans="1:6" x14ac:dyDescent="0.35">
      <c r="A60" s="41" t="s">
        <v>77</v>
      </c>
      <c r="B60" s="2">
        <v>2.5</v>
      </c>
      <c r="C60" s="42" t="s">
        <v>78</v>
      </c>
      <c r="D60" s="54" t="s">
        <v>71</v>
      </c>
      <c r="E60" t="str">
        <f>A60&amp;" &gt; "&amp;B60</f>
        <v>Credit Rating 2 &gt; 2.5</v>
      </c>
    </row>
    <row r="62" spans="1:6" x14ac:dyDescent="0.35">
      <c r="A62" s="44" t="s">
        <v>79</v>
      </c>
      <c r="B62" s="45"/>
      <c r="C62" s="46"/>
      <c r="D62" s="53"/>
      <c r="E62" s="53"/>
    </row>
    <row r="63" spans="1:6" x14ac:dyDescent="0.35">
      <c r="A63" s="42" t="s">
        <v>59</v>
      </c>
      <c r="B63" s="42" t="s">
        <v>76</v>
      </c>
      <c r="C63" s="42" t="s">
        <v>77</v>
      </c>
      <c r="D63" s="42" t="s">
        <v>70</v>
      </c>
      <c r="E63" s="42" t="s">
        <v>61</v>
      </c>
    </row>
    <row r="64" spans="1:6" x14ac:dyDescent="0.35">
      <c r="A64" s="2" t="s">
        <v>62</v>
      </c>
      <c r="B64" s="47">
        <v>4</v>
      </c>
      <c r="C64" s="47">
        <v>1.3</v>
      </c>
      <c r="D64" s="52">
        <v>1043462</v>
      </c>
      <c r="E64" s="48"/>
    </row>
    <row r="65" spans="1:5" x14ac:dyDescent="0.35">
      <c r="A65" s="2" t="s">
        <v>63</v>
      </c>
      <c r="B65" s="47">
        <v>6</v>
      </c>
      <c r="C65" s="47">
        <v>2.7</v>
      </c>
      <c r="D65" s="52">
        <v>792157</v>
      </c>
      <c r="E65" s="48"/>
    </row>
    <row r="66" spans="1:5" x14ac:dyDescent="0.35">
      <c r="A66" s="2" t="s">
        <v>64</v>
      </c>
      <c r="B66" s="47">
        <v>7</v>
      </c>
      <c r="C66" s="47">
        <v>2.6</v>
      </c>
      <c r="D66" s="52">
        <v>831594</v>
      </c>
      <c r="E66" s="48"/>
    </row>
    <row r="67" spans="1:5" x14ac:dyDescent="0.35">
      <c r="A67" s="2" t="s">
        <v>65</v>
      </c>
      <c r="B67" s="47">
        <v>3</v>
      </c>
      <c r="C67" s="47">
        <v>1.4</v>
      </c>
      <c r="D67" s="52">
        <v>335410</v>
      </c>
      <c r="E67" s="48"/>
    </row>
    <row r="68" spans="1:5" x14ac:dyDescent="0.35">
      <c r="A68" s="2" t="s">
        <v>66</v>
      </c>
      <c r="B68" s="47">
        <v>6.2</v>
      </c>
      <c r="C68" s="47">
        <v>3.2</v>
      </c>
      <c r="D68" s="52">
        <v>490000</v>
      </c>
      <c r="E68" s="48"/>
    </row>
    <row r="70" spans="1:5" x14ac:dyDescent="0.35">
      <c r="A70" s="35" t="s">
        <v>80</v>
      </c>
      <c r="B70" s="36"/>
      <c r="C70" s="37"/>
      <c r="D70" s="37"/>
      <c r="E70" s="37"/>
    </row>
    <row r="71" spans="1:5" x14ac:dyDescent="0.35">
      <c r="A71" s="49" t="s">
        <v>54</v>
      </c>
      <c r="B71" s="50"/>
      <c r="C71" s="51"/>
      <c r="E71" s="43" t="s">
        <v>57</v>
      </c>
    </row>
    <row r="72" spans="1:5" x14ac:dyDescent="0.35">
      <c r="A72" s="41" t="s">
        <v>76</v>
      </c>
      <c r="B72" s="2">
        <v>6</v>
      </c>
      <c r="C72" s="42" t="s">
        <v>56</v>
      </c>
      <c r="E72" t="str">
        <f>A72&amp;" &gt;= "&amp;B72</f>
        <v>Credit Rating 1 &gt;= 6</v>
      </c>
    </row>
    <row r="73" spans="1:5" x14ac:dyDescent="0.35">
      <c r="A73" s="41" t="s">
        <v>68</v>
      </c>
      <c r="B73" s="52">
        <v>500000</v>
      </c>
      <c r="D73" s="54" t="s">
        <v>71</v>
      </c>
      <c r="E73" t="str">
        <f>A73&amp;" &gt;= "&amp;B73</f>
        <v>Sales &gt;= 500000</v>
      </c>
    </row>
    <row r="74" spans="1:5" x14ac:dyDescent="0.35">
      <c r="A74" s="41" t="s">
        <v>77</v>
      </c>
      <c r="B74" s="2">
        <v>2.5</v>
      </c>
      <c r="C74" s="42" t="s">
        <v>78</v>
      </c>
      <c r="D74" s="54" t="s">
        <v>71</v>
      </c>
      <c r="E74" t="str">
        <f>A74&amp;" &gt; "&amp;B74</f>
        <v>Credit Rating 2 &gt; 2.5</v>
      </c>
    </row>
    <row r="76" spans="1:5" x14ac:dyDescent="0.35">
      <c r="A76" s="44" t="s">
        <v>79</v>
      </c>
      <c r="B76" s="45"/>
      <c r="C76" s="46"/>
      <c r="D76" s="53"/>
      <c r="E76" s="53"/>
    </row>
    <row r="77" spans="1:5" x14ac:dyDescent="0.35">
      <c r="A77" s="42" t="s">
        <v>59</v>
      </c>
      <c r="B77" s="42" t="s">
        <v>76</v>
      </c>
      <c r="C77" s="42" t="s">
        <v>77</v>
      </c>
      <c r="D77" s="42" t="s">
        <v>70</v>
      </c>
      <c r="E77" s="42" t="s">
        <v>81</v>
      </c>
    </row>
    <row r="78" spans="1:5" x14ac:dyDescent="0.35">
      <c r="A78" s="2" t="s">
        <v>62</v>
      </c>
      <c r="B78" s="47">
        <v>4</v>
      </c>
      <c r="C78" s="47">
        <v>1.3</v>
      </c>
      <c r="D78" s="52">
        <v>1043462</v>
      </c>
      <c r="E78" s="48"/>
    </row>
    <row r="79" spans="1:5" x14ac:dyDescent="0.35">
      <c r="A79" s="2" t="s">
        <v>63</v>
      </c>
      <c r="B79" s="47">
        <v>6</v>
      </c>
      <c r="C79" s="47">
        <v>2.7</v>
      </c>
      <c r="D79" s="52">
        <v>792157</v>
      </c>
      <c r="E79" s="48"/>
    </row>
    <row r="80" spans="1:5" x14ac:dyDescent="0.35">
      <c r="A80" s="2" t="s">
        <v>64</v>
      </c>
      <c r="B80" s="47">
        <v>7</v>
      </c>
      <c r="C80" s="47">
        <v>2.6</v>
      </c>
      <c r="D80" s="52">
        <v>831594</v>
      </c>
      <c r="E80" s="48"/>
    </row>
    <row r="81" spans="1:6" x14ac:dyDescent="0.35">
      <c r="A81" s="2" t="s">
        <v>65</v>
      </c>
      <c r="B81" s="47">
        <v>3</v>
      </c>
      <c r="C81" s="47">
        <v>1.4</v>
      </c>
      <c r="D81" s="52">
        <v>335410</v>
      </c>
      <c r="E81" s="48"/>
    </row>
    <row r="82" spans="1:6" x14ac:dyDescent="0.35">
      <c r="A82" s="2" t="s">
        <v>66</v>
      </c>
      <c r="B82" s="47">
        <v>6.2</v>
      </c>
      <c r="C82" s="47">
        <v>3.2</v>
      </c>
      <c r="D82" s="52">
        <v>490000</v>
      </c>
      <c r="E82" s="48"/>
    </row>
    <row r="85" spans="1:6" x14ac:dyDescent="0.35">
      <c r="A85" s="35" t="s">
        <v>82</v>
      </c>
      <c r="B85" s="36"/>
      <c r="C85" s="37"/>
      <c r="D85" s="37"/>
      <c r="E85" s="37"/>
    </row>
    <row r="86" spans="1:6" x14ac:dyDescent="0.35">
      <c r="A86" s="49" t="s">
        <v>54</v>
      </c>
      <c r="B86" s="50"/>
      <c r="C86" s="51"/>
      <c r="E86" s="43" t="s">
        <v>57</v>
      </c>
    </row>
    <row r="87" spans="1:6" x14ac:dyDescent="0.35">
      <c r="A87" s="41" t="s">
        <v>76</v>
      </c>
      <c r="B87" s="2">
        <v>6</v>
      </c>
      <c r="C87" s="42" t="s">
        <v>56</v>
      </c>
      <c r="E87" s="55" t="str">
        <f>A87&amp;" &gt;= "&amp;B87</f>
        <v>Credit Rating 1 &gt;= 6</v>
      </c>
      <c r="F87" s="55"/>
    </row>
    <row r="88" spans="1:6" x14ac:dyDescent="0.35">
      <c r="A88" s="41" t="s">
        <v>68</v>
      </c>
      <c r="B88" s="52">
        <v>500000</v>
      </c>
      <c r="D88" s="54"/>
      <c r="E88" s="56" t="s">
        <v>71</v>
      </c>
      <c r="F88" s="56"/>
    </row>
    <row r="89" spans="1:6" x14ac:dyDescent="0.35">
      <c r="A89" s="41" t="s">
        <v>77</v>
      </c>
      <c r="B89" s="2">
        <v>2.5</v>
      </c>
      <c r="C89" s="42" t="s">
        <v>78</v>
      </c>
      <c r="D89" s="54"/>
      <c r="E89" s="55" t="str">
        <f>A88&amp;" &gt;= "&amp;B88</f>
        <v>Sales &gt;= 500000</v>
      </c>
      <c r="F89" s="55"/>
    </row>
    <row r="90" spans="1:6" x14ac:dyDescent="0.35">
      <c r="E90" s="55" t="s">
        <v>74</v>
      </c>
      <c r="F90" s="55"/>
    </row>
    <row r="91" spans="1:6" x14ac:dyDescent="0.35">
      <c r="E91" s="55" t="str">
        <f>A89&amp;" &gt; "&amp;B89</f>
        <v>Credit Rating 2 &gt; 2.5</v>
      </c>
      <c r="F91" s="55"/>
    </row>
    <row r="92" spans="1:6" ht="29" x14ac:dyDescent="0.35">
      <c r="A92" s="44" t="s">
        <v>83</v>
      </c>
      <c r="B92" s="45"/>
      <c r="C92" s="46"/>
      <c r="D92" s="53"/>
      <c r="E92" s="53"/>
    </row>
    <row r="93" spans="1:6" x14ac:dyDescent="0.35">
      <c r="A93" s="42" t="s">
        <v>59</v>
      </c>
      <c r="B93" s="42" t="s">
        <v>76</v>
      </c>
      <c r="C93" s="42" t="s">
        <v>77</v>
      </c>
      <c r="D93" s="42" t="s">
        <v>70</v>
      </c>
      <c r="E93" s="42" t="s">
        <v>61</v>
      </c>
    </row>
    <row r="94" spans="1:6" x14ac:dyDescent="0.35">
      <c r="A94" s="2" t="s">
        <v>62</v>
      </c>
      <c r="B94" s="47">
        <v>4</v>
      </c>
      <c r="C94" s="47">
        <v>1.3</v>
      </c>
      <c r="D94" s="52">
        <v>1043462</v>
      </c>
      <c r="E94" s="48"/>
    </row>
    <row r="95" spans="1:6" x14ac:dyDescent="0.35">
      <c r="A95" s="2" t="s">
        <v>63</v>
      </c>
      <c r="B95" s="47">
        <v>6</v>
      </c>
      <c r="C95" s="47">
        <v>2.7</v>
      </c>
      <c r="D95" s="52">
        <v>792157</v>
      </c>
      <c r="E95" s="48"/>
    </row>
    <row r="96" spans="1:6" x14ac:dyDescent="0.35">
      <c r="A96" s="2" t="s">
        <v>64</v>
      </c>
      <c r="B96" s="47">
        <v>7</v>
      </c>
      <c r="C96" s="47">
        <v>2.6</v>
      </c>
      <c r="D96" s="52">
        <v>831594</v>
      </c>
      <c r="E96" s="48"/>
    </row>
    <row r="97" spans="1:5" x14ac:dyDescent="0.35">
      <c r="A97" s="2" t="s">
        <v>65</v>
      </c>
      <c r="B97" s="47">
        <v>3</v>
      </c>
      <c r="C97" s="47">
        <v>1.4</v>
      </c>
      <c r="D97" s="52">
        <v>335410</v>
      </c>
      <c r="E97" s="48"/>
    </row>
    <row r="98" spans="1:5" x14ac:dyDescent="0.35">
      <c r="A98" s="2" t="s">
        <v>66</v>
      </c>
      <c r="B98" s="47">
        <v>6.2</v>
      </c>
      <c r="C98" s="47">
        <v>3.2</v>
      </c>
      <c r="D98" s="52">
        <v>490000</v>
      </c>
      <c r="E98" s="4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7"/>
  <sheetViews>
    <sheetView workbookViewId="0">
      <selection activeCell="C4" sqref="C4"/>
    </sheetView>
  </sheetViews>
  <sheetFormatPr defaultRowHeight="14.5" x14ac:dyDescent="0.35"/>
  <cols>
    <col min="2" max="2" width="15.7265625" customWidth="1"/>
  </cols>
  <sheetData>
    <row r="2" spans="1:5" x14ac:dyDescent="0.35">
      <c r="A2" s="9" t="s">
        <v>21</v>
      </c>
      <c r="B2" s="20" t="s">
        <v>25</v>
      </c>
      <c r="C2" s="8"/>
      <c r="D2" s="19" t="s">
        <v>26</v>
      </c>
      <c r="E2" s="17">
        <v>0.2</v>
      </c>
    </row>
    <row r="3" spans="1:5" x14ac:dyDescent="0.35">
      <c r="A3" s="7">
        <v>650</v>
      </c>
      <c r="B3" s="21">
        <f>IF(A3&lt;$E$4,A3*$E$2,(A3-$E$4)*$E$2+$E$3)</f>
        <v>130</v>
      </c>
      <c r="C3" s="8"/>
      <c r="D3" s="19" t="s">
        <v>27</v>
      </c>
      <c r="E3" s="18">
        <v>200</v>
      </c>
    </row>
    <row r="4" spans="1:5" x14ac:dyDescent="0.35">
      <c r="A4" s="7">
        <v>900</v>
      </c>
      <c r="B4" s="21">
        <f t="shared" ref="B4:B7" si="0">IF(A4&lt;$E$4,A4*$E$2,(A4-$E$4)*$E$2+$E$3)</f>
        <v>180</v>
      </c>
      <c r="C4" s="8"/>
      <c r="D4" s="19" t="s">
        <v>28</v>
      </c>
      <c r="E4" s="18">
        <v>1000</v>
      </c>
    </row>
    <row r="5" spans="1:5" x14ac:dyDescent="0.35">
      <c r="A5" s="7">
        <v>1000</v>
      </c>
      <c r="B5" s="21">
        <f t="shared" si="0"/>
        <v>200</v>
      </c>
      <c r="C5" s="16"/>
      <c r="D5" s="8"/>
      <c r="E5" s="8"/>
    </row>
    <row r="6" spans="1:5" x14ac:dyDescent="0.35">
      <c r="A6" s="7">
        <v>1200</v>
      </c>
      <c r="B6" s="21">
        <f t="shared" si="0"/>
        <v>240</v>
      </c>
      <c r="C6" s="8"/>
      <c r="D6" s="8"/>
      <c r="E6" s="8"/>
    </row>
    <row r="7" spans="1:5" x14ac:dyDescent="0.35">
      <c r="A7" s="7">
        <v>2000</v>
      </c>
      <c r="B7" s="21">
        <f t="shared" si="0"/>
        <v>400</v>
      </c>
      <c r="C7" s="16"/>
      <c r="D7" s="8"/>
      <c r="E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F10"/>
  <sheetViews>
    <sheetView workbookViewId="0">
      <selection activeCell="C11" sqref="C11"/>
    </sheetView>
  </sheetViews>
  <sheetFormatPr defaultRowHeight="14.5" x14ac:dyDescent="0.35"/>
  <cols>
    <col min="1" max="1" width="13.54296875" customWidth="1"/>
    <col min="2" max="2" width="19" customWidth="1"/>
    <col min="3" max="3" width="21.1796875" customWidth="1"/>
    <col min="4" max="4" width="12.26953125" customWidth="1"/>
    <col min="5" max="5" width="15.7265625" customWidth="1"/>
    <col min="6" max="6" width="18.81640625" customWidth="1"/>
  </cols>
  <sheetData>
    <row r="2" spans="1:6" ht="18.5" x14ac:dyDescent="0.45">
      <c r="A2" s="22" t="s">
        <v>29</v>
      </c>
      <c r="B2" s="22" t="s">
        <v>35</v>
      </c>
      <c r="C2" s="22" t="s">
        <v>36</v>
      </c>
      <c r="D2" s="22" t="s">
        <v>37</v>
      </c>
      <c r="E2" s="22" t="s">
        <v>38</v>
      </c>
      <c r="F2" s="22" t="s">
        <v>34</v>
      </c>
    </row>
    <row r="3" spans="1:6" ht="18.5" x14ac:dyDescent="0.45">
      <c r="A3" s="22" t="s">
        <v>30</v>
      </c>
      <c r="B3" s="23">
        <v>27000</v>
      </c>
      <c r="C3" s="6">
        <v>1</v>
      </c>
      <c r="D3" s="24">
        <v>40000</v>
      </c>
      <c r="E3" s="6"/>
      <c r="F3" s="6"/>
    </row>
    <row r="4" spans="1:6" ht="18.5" x14ac:dyDescent="0.45">
      <c r="A4" s="22" t="s">
        <v>31</v>
      </c>
      <c r="B4" s="23">
        <v>38000</v>
      </c>
      <c r="C4" s="6">
        <v>5</v>
      </c>
      <c r="D4" s="24">
        <v>55000</v>
      </c>
      <c r="E4" s="6"/>
      <c r="F4" s="6"/>
    </row>
    <row r="5" spans="1:6" ht="18.5" x14ac:dyDescent="0.45">
      <c r="A5" s="22" t="s">
        <v>32</v>
      </c>
      <c r="B5" s="23">
        <v>41000</v>
      </c>
      <c r="C5" s="6">
        <v>3</v>
      </c>
      <c r="D5" s="24">
        <v>47500</v>
      </c>
      <c r="E5" s="6"/>
      <c r="F5" s="6"/>
    </row>
    <row r="6" spans="1:6" ht="18.5" x14ac:dyDescent="0.45">
      <c r="A6" s="6"/>
      <c r="B6" s="22" t="s">
        <v>33</v>
      </c>
      <c r="C6" s="23">
        <v>30000</v>
      </c>
      <c r="D6" s="6"/>
      <c r="E6" s="6"/>
      <c r="F6" s="6"/>
    </row>
    <row r="7" spans="1:6" ht="18.5" x14ac:dyDescent="0.45">
      <c r="A7" s="6"/>
      <c r="B7" s="22" t="s">
        <v>34</v>
      </c>
      <c r="C7" s="6"/>
      <c r="D7" s="6"/>
      <c r="E7" s="6"/>
      <c r="F7" s="6"/>
    </row>
    <row r="9" spans="1:6" ht="18.5" x14ac:dyDescent="0.45">
      <c r="A9" s="9" t="s">
        <v>39</v>
      </c>
      <c r="B9" s="6">
        <v>5</v>
      </c>
      <c r="C9" s="25">
        <v>0.05</v>
      </c>
    </row>
    <row r="10" spans="1:6" ht="18.5" x14ac:dyDescent="0.45">
      <c r="A10" s="9" t="s">
        <v>40</v>
      </c>
      <c r="B10" s="6" t="s">
        <v>41</v>
      </c>
      <c r="C10" s="25">
        <v>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F10"/>
  <sheetViews>
    <sheetView workbookViewId="0">
      <selection activeCell="C4" sqref="C4"/>
    </sheetView>
  </sheetViews>
  <sheetFormatPr defaultRowHeight="14.5" x14ac:dyDescent="0.35"/>
  <cols>
    <col min="1" max="1" width="22.453125" customWidth="1"/>
    <col min="2" max="2" width="17.7265625" customWidth="1"/>
    <col min="3" max="3" width="14.81640625" customWidth="1"/>
    <col min="4" max="4" width="13.81640625" customWidth="1"/>
    <col min="5" max="5" width="15" customWidth="1"/>
    <col min="6" max="6" width="21.7265625" customWidth="1"/>
  </cols>
  <sheetData>
    <row r="2" spans="1:6" ht="18.5" x14ac:dyDescent="0.45">
      <c r="A2" s="22" t="s">
        <v>29</v>
      </c>
      <c r="B2" s="22" t="s">
        <v>35</v>
      </c>
      <c r="C2" s="22" t="s">
        <v>36</v>
      </c>
      <c r="D2" s="22" t="s">
        <v>37</v>
      </c>
      <c r="E2" s="22" t="s">
        <v>38</v>
      </c>
      <c r="F2" s="22" t="s">
        <v>34</v>
      </c>
    </row>
    <row r="3" spans="1:6" ht="18.5" x14ac:dyDescent="0.45">
      <c r="A3" s="22" t="s">
        <v>30</v>
      </c>
      <c r="B3" s="23">
        <v>27000</v>
      </c>
      <c r="C3" s="6">
        <v>1</v>
      </c>
      <c r="D3" s="24">
        <v>40000</v>
      </c>
      <c r="E3" s="6" t="str">
        <f>IF(B3&gt;=$C$6,"yes","no")</f>
        <v>no</v>
      </c>
      <c r="F3" s="6" t="str">
        <f>IF(B3&gt;=$C$6,IF(C3&lt;$B$9,$C$9*D3,$C$10*D3),"not met quota")</f>
        <v>not met quota</v>
      </c>
    </row>
    <row r="4" spans="1:6" ht="18.5" x14ac:dyDescent="0.45">
      <c r="A4" s="22" t="s">
        <v>31</v>
      </c>
      <c r="B4" s="23">
        <v>38000</v>
      </c>
      <c r="C4" s="6">
        <v>5</v>
      </c>
      <c r="D4" s="24">
        <v>55000</v>
      </c>
      <c r="E4" s="6" t="str">
        <f t="shared" ref="E4:E5" si="0">IF(B4&gt;=$C$6,"yes","no")</f>
        <v>yes</v>
      </c>
      <c r="F4" s="6">
        <f t="shared" ref="F4:F5" si="1">IF(B4&gt;=$C$6,IF(C4&lt;$B$9,$C$9*D4,$C$10*D4),"not met quota")</f>
        <v>11000</v>
      </c>
    </row>
    <row r="5" spans="1:6" ht="18.5" x14ac:dyDescent="0.45">
      <c r="A5" s="22" t="s">
        <v>32</v>
      </c>
      <c r="B5" s="23">
        <v>41000</v>
      </c>
      <c r="C5" s="6">
        <v>3</v>
      </c>
      <c r="D5" s="24">
        <v>47500</v>
      </c>
      <c r="E5" s="6" t="str">
        <f t="shared" si="0"/>
        <v>yes</v>
      </c>
      <c r="F5" s="6">
        <f t="shared" si="1"/>
        <v>2375</v>
      </c>
    </row>
    <row r="6" spans="1:6" ht="18.5" x14ac:dyDescent="0.45">
      <c r="A6" s="6"/>
      <c r="B6" s="22" t="s">
        <v>33</v>
      </c>
      <c r="C6" s="23">
        <v>30000</v>
      </c>
      <c r="D6" s="6"/>
      <c r="E6" s="6"/>
      <c r="F6" s="6"/>
    </row>
    <row r="7" spans="1:6" ht="18.5" x14ac:dyDescent="0.45">
      <c r="A7" s="6"/>
      <c r="B7" s="22" t="s">
        <v>34</v>
      </c>
      <c r="C7" s="6"/>
      <c r="D7" s="6"/>
      <c r="E7" s="6"/>
      <c r="F7" s="6"/>
    </row>
    <row r="9" spans="1:6" ht="18.5" x14ac:dyDescent="0.45">
      <c r="A9" s="9" t="s">
        <v>39</v>
      </c>
      <c r="B9" s="6">
        <v>5</v>
      </c>
      <c r="C9" s="25">
        <v>0.05</v>
      </c>
    </row>
    <row r="10" spans="1:6" ht="18.5" x14ac:dyDescent="0.45">
      <c r="A10" s="9" t="s">
        <v>40</v>
      </c>
      <c r="B10" s="6" t="s">
        <v>41</v>
      </c>
      <c r="C10" s="25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8"/>
  <sheetViews>
    <sheetView zoomScale="145" zoomScaleNormal="145" workbookViewId="0">
      <selection activeCell="B12" sqref="B12"/>
    </sheetView>
  </sheetViews>
  <sheetFormatPr defaultRowHeight="14.5" x14ac:dyDescent="0.35"/>
  <cols>
    <col min="1" max="1" width="14.453125" customWidth="1"/>
    <col min="2" max="2" width="13.54296875" customWidth="1"/>
    <col min="3" max="3" width="19.54296875" customWidth="1"/>
    <col min="4" max="4" width="14.1796875" bestFit="1" customWidth="1"/>
    <col min="5" max="5" width="15" customWidth="1"/>
  </cols>
  <sheetData>
    <row r="1" spans="1:5" x14ac:dyDescent="0.35">
      <c r="A1" s="26" t="s">
        <v>42</v>
      </c>
      <c r="B1" s="27"/>
      <c r="C1" s="27"/>
      <c r="D1" s="27"/>
      <c r="E1" s="28"/>
    </row>
    <row r="2" spans="1:5" x14ac:dyDescent="0.35">
      <c r="A2" s="29" t="s">
        <v>43</v>
      </c>
      <c r="B2" s="30"/>
      <c r="C2" s="30"/>
      <c r="D2" s="30"/>
      <c r="E2" s="31"/>
    </row>
    <row r="3" spans="1:5" x14ac:dyDescent="0.35">
      <c r="A3" s="32" t="s">
        <v>44</v>
      </c>
      <c r="B3" s="33"/>
      <c r="C3" s="33"/>
      <c r="D3" s="33"/>
      <c r="E3" s="34"/>
    </row>
    <row r="4" spans="1:5" x14ac:dyDescent="0.35">
      <c r="A4" s="29" t="s">
        <v>45</v>
      </c>
      <c r="B4" s="30"/>
      <c r="C4" s="30"/>
      <c r="D4" s="30"/>
      <c r="E4" s="31"/>
    </row>
    <row r="5" spans="1:5" x14ac:dyDescent="0.35">
      <c r="A5" s="32" t="s">
        <v>46</v>
      </c>
      <c r="B5" s="33"/>
      <c r="C5" s="33"/>
      <c r="D5" s="33"/>
      <c r="E5" s="34"/>
    </row>
    <row r="7" spans="1:5" x14ac:dyDescent="0.35">
      <c r="A7" t="s">
        <v>47</v>
      </c>
    </row>
    <row r="8" spans="1:5" x14ac:dyDescent="0.35">
      <c r="A8" t="s">
        <v>48</v>
      </c>
    </row>
    <row r="9" spans="1:5" x14ac:dyDescent="0.35">
      <c r="A9" t="s">
        <v>49</v>
      </c>
    </row>
    <row r="10" spans="1:5" x14ac:dyDescent="0.35">
      <c r="A10" t="s">
        <v>50</v>
      </c>
    </row>
    <row r="11" spans="1:5" x14ac:dyDescent="0.35">
      <c r="A11" t="s">
        <v>51</v>
      </c>
    </row>
    <row r="12" spans="1:5" x14ac:dyDescent="0.35">
      <c r="A12" t="s">
        <v>52</v>
      </c>
    </row>
    <row r="15" spans="1:5" x14ac:dyDescent="0.35">
      <c r="A15" s="35" t="s">
        <v>53</v>
      </c>
      <c r="B15" s="36"/>
      <c r="C15" s="37"/>
    </row>
    <row r="16" spans="1:5" x14ac:dyDescent="0.35">
      <c r="A16" s="38" t="s">
        <v>54</v>
      </c>
      <c r="B16" s="39"/>
      <c r="C16" s="40"/>
    </row>
    <row r="17" spans="1:5" x14ac:dyDescent="0.35">
      <c r="A17" s="41" t="s">
        <v>55</v>
      </c>
      <c r="B17" s="2">
        <v>6</v>
      </c>
      <c r="C17" s="42" t="s">
        <v>56</v>
      </c>
    </row>
    <row r="18" spans="1:5" x14ac:dyDescent="0.35">
      <c r="E18" s="43" t="s">
        <v>57</v>
      </c>
    </row>
    <row r="19" spans="1:5" x14ac:dyDescent="0.35">
      <c r="A19" s="44" t="s">
        <v>58</v>
      </c>
      <c r="B19" s="45"/>
      <c r="C19" s="46"/>
      <c r="E19" t="str">
        <f>A17&amp;" &gt;= "&amp;B17</f>
        <v>Credit Rating &gt;= 6</v>
      </c>
    </row>
    <row r="20" spans="1:5" x14ac:dyDescent="0.35">
      <c r="A20" s="42" t="s">
        <v>59</v>
      </c>
      <c r="B20" s="42" t="s">
        <v>55</v>
      </c>
      <c r="C20" s="42" t="s">
        <v>60</v>
      </c>
      <c r="D20" s="42" t="s">
        <v>61</v>
      </c>
    </row>
    <row r="21" spans="1:5" x14ac:dyDescent="0.35">
      <c r="A21" s="2" t="s">
        <v>62</v>
      </c>
      <c r="B21" s="47">
        <v>4</v>
      </c>
      <c r="C21" s="48" t="b">
        <f>B21&gt;=$B$17</f>
        <v>0</v>
      </c>
      <c r="D21" s="48" t="str">
        <f>IF(B21&gt;=$B$17,"Extend Credit","No Credit")</f>
        <v>No Credit</v>
      </c>
    </row>
    <row r="22" spans="1:5" x14ac:dyDescent="0.35">
      <c r="A22" s="2" t="s">
        <v>63</v>
      </c>
      <c r="B22" s="47">
        <v>5.5</v>
      </c>
      <c r="C22" s="48" t="b">
        <f t="shared" ref="C22:C25" si="0">B22&gt;=$B$17</f>
        <v>0</v>
      </c>
      <c r="D22" s="48" t="str">
        <f t="shared" ref="D22:D25" si="1">IF(B22&gt;=$B$17,"Extend Credit","No Credit")</f>
        <v>No Credit</v>
      </c>
    </row>
    <row r="23" spans="1:5" x14ac:dyDescent="0.35">
      <c r="A23" s="2" t="s">
        <v>64</v>
      </c>
      <c r="B23" s="47">
        <v>6</v>
      </c>
      <c r="C23" s="48" t="b">
        <f t="shared" si="0"/>
        <v>1</v>
      </c>
      <c r="D23" s="48" t="str">
        <f t="shared" si="1"/>
        <v>Extend Credit</v>
      </c>
    </row>
    <row r="24" spans="1:5" x14ac:dyDescent="0.35">
      <c r="A24" s="2" t="s">
        <v>65</v>
      </c>
      <c r="B24" s="47">
        <v>3</v>
      </c>
      <c r="C24" s="48" t="b">
        <f t="shared" si="0"/>
        <v>0</v>
      </c>
      <c r="D24" s="48" t="str">
        <f t="shared" si="1"/>
        <v>No Credit</v>
      </c>
    </row>
    <row r="25" spans="1:5" x14ac:dyDescent="0.35">
      <c r="A25" s="2" t="s">
        <v>66</v>
      </c>
      <c r="B25" s="47">
        <v>6.2</v>
      </c>
      <c r="C25" s="48" t="b">
        <f t="shared" si="0"/>
        <v>1</v>
      </c>
      <c r="D25" s="48" t="str">
        <f t="shared" si="1"/>
        <v>Extend Credit</v>
      </c>
    </row>
    <row r="28" spans="1:5" x14ac:dyDescent="0.35">
      <c r="A28" s="35" t="s">
        <v>67</v>
      </c>
      <c r="B28" s="36"/>
      <c r="C28" s="37"/>
      <c r="D28" s="37"/>
    </row>
    <row r="29" spans="1:5" x14ac:dyDescent="0.35">
      <c r="A29" s="49" t="s">
        <v>54</v>
      </c>
      <c r="B29" s="50"/>
      <c r="C29" s="51"/>
    </row>
    <row r="30" spans="1:5" x14ac:dyDescent="0.35">
      <c r="A30" s="41" t="s">
        <v>55</v>
      </c>
      <c r="B30" s="2">
        <v>6</v>
      </c>
    </row>
    <row r="31" spans="1:5" x14ac:dyDescent="0.35">
      <c r="A31" s="41" t="s">
        <v>68</v>
      </c>
      <c r="B31" s="52">
        <v>500000</v>
      </c>
    </row>
    <row r="33" spans="1:6" x14ac:dyDescent="0.35">
      <c r="A33" s="44" t="s">
        <v>69</v>
      </c>
      <c r="B33" s="45"/>
      <c r="C33" s="46"/>
      <c r="D33" s="53"/>
      <c r="F33" s="43" t="s">
        <v>57</v>
      </c>
    </row>
    <row r="34" spans="1:6" x14ac:dyDescent="0.35">
      <c r="A34" s="42" t="s">
        <v>59</v>
      </c>
      <c r="B34" s="42" t="s">
        <v>55</v>
      </c>
      <c r="C34" s="42" t="s">
        <v>70</v>
      </c>
      <c r="D34" s="42" t="s">
        <v>61</v>
      </c>
      <c r="F34" t="str">
        <f>A30&amp;" &gt;= "&amp;B30</f>
        <v>Credit Rating &gt;= 6</v>
      </c>
    </row>
    <row r="35" spans="1:6" x14ac:dyDescent="0.35">
      <c r="A35" s="2" t="s">
        <v>62</v>
      </c>
      <c r="B35" s="47">
        <v>4</v>
      </c>
      <c r="C35" s="52">
        <v>1043462</v>
      </c>
      <c r="D35" s="48" t="str">
        <f>IF(AND(B35&gt;=$B$30,C35&gt;=$B$31),"Extend Credit","No Credit")</f>
        <v>No Credit</v>
      </c>
      <c r="F35" t="s">
        <v>71</v>
      </c>
    </row>
    <row r="36" spans="1:6" x14ac:dyDescent="0.35">
      <c r="A36" s="2" t="s">
        <v>63</v>
      </c>
      <c r="B36" s="47">
        <v>5.5</v>
      </c>
      <c r="C36" s="52">
        <v>792157</v>
      </c>
      <c r="D36" s="48" t="str">
        <f t="shared" ref="D36:D39" si="2">IF(AND(B36&gt;=$B$30,C36&gt;=$B$31),"Extend Credit","No Credit")</f>
        <v>No Credit</v>
      </c>
      <c r="F36" t="str">
        <f>A31&amp;" &gt;= "&amp;B31</f>
        <v>Sales &gt;= 500000</v>
      </c>
    </row>
    <row r="37" spans="1:6" x14ac:dyDescent="0.35">
      <c r="A37" s="2" t="s">
        <v>64</v>
      </c>
      <c r="B37" s="47">
        <v>6</v>
      </c>
      <c r="C37" s="52">
        <v>831594</v>
      </c>
      <c r="D37" s="48" t="str">
        <f t="shared" si="2"/>
        <v>Extend Credit</v>
      </c>
    </row>
    <row r="38" spans="1:6" x14ac:dyDescent="0.35">
      <c r="A38" s="2" t="s">
        <v>65</v>
      </c>
      <c r="B38" s="47">
        <v>3</v>
      </c>
      <c r="C38" s="52">
        <v>335410</v>
      </c>
      <c r="D38" s="48" t="str">
        <f t="shared" si="2"/>
        <v>No Credit</v>
      </c>
    </row>
    <row r="39" spans="1:6" x14ac:dyDescent="0.35">
      <c r="A39" s="2" t="s">
        <v>66</v>
      </c>
      <c r="B39" s="47">
        <v>6.2</v>
      </c>
      <c r="C39" s="52">
        <v>490000</v>
      </c>
      <c r="D39" s="48" t="str">
        <f t="shared" si="2"/>
        <v>No Credit</v>
      </c>
    </row>
    <row r="42" spans="1:6" x14ac:dyDescent="0.35">
      <c r="A42" s="35" t="s">
        <v>72</v>
      </c>
      <c r="B42" s="36"/>
      <c r="C42" s="37"/>
      <c r="D42" s="37"/>
      <c r="E42" s="35"/>
      <c r="F42" s="37"/>
    </row>
    <row r="43" spans="1:6" x14ac:dyDescent="0.35">
      <c r="A43" s="38" t="s">
        <v>54</v>
      </c>
      <c r="B43" s="39"/>
      <c r="C43" s="40"/>
    </row>
    <row r="44" spans="1:6" x14ac:dyDescent="0.35">
      <c r="A44" s="41" t="s">
        <v>55</v>
      </c>
      <c r="B44" s="2">
        <v>6</v>
      </c>
    </row>
    <row r="45" spans="1:6" x14ac:dyDescent="0.35">
      <c r="A45" s="41" t="s">
        <v>68</v>
      </c>
      <c r="B45" s="52">
        <v>500000</v>
      </c>
    </row>
    <row r="47" spans="1:6" ht="29" x14ac:dyDescent="0.35">
      <c r="A47" s="44" t="s">
        <v>73</v>
      </c>
      <c r="B47" s="45"/>
      <c r="C47" s="46"/>
      <c r="D47" s="53"/>
      <c r="F47" s="43" t="s">
        <v>57</v>
      </c>
    </row>
    <row r="48" spans="1:6" x14ac:dyDescent="0.35">
      <c r="A48" s="42" t="s">
        <v>59</v>
      </c>
      <c r="B48" s="42" t="s">
        <v>55</v>
      </c>
      <c r="C48" s="42" t="s">
        <v>70</v>
      </c>
      <c r="D48" s="42" t="s">
        <v>61</v>
      </c>
      <c r="F48" t="str">
        <f>A44&amp;" &gt;= "&amp;B44</f>
        <v>Credit Rating &gt;= 6</v>
      </c>
    </row>
    <row r="49" spans="1:6" x14ac:dyDescent="0.35">
      <c r="A49" s="2" t="s">
        <v>62</v>
      </c>
      <c r="B49" s="47">
        <v>4</v>
      </c>
      <c r="C49" s="52">
        <v>1043462</v>
      </c>
      <c r="D49" s="48" t="str">
        <f>IF(OR(B49&gt;=$B$44,C49&gt;=$B$45),"Extend Credit","No Credit")</f>
        <v>Extend Credit</v>
      </c>
      <c r="F49" t="s">
        <v>74</v>
      </c>
    </row>
    <row r="50" spans="1:6" x14ac:dyDescent="0.35">
      <c r="A50" s="2" t="s">
        <v>63</v>
      </c>
      <c r="B50" s="47">
        <v>5.5</v>
      </c>
      <c r="C50" s="52">
        <v>792157</v>
      </c>
      <c r="D50" s="48" t="str">
        <f t="shared" ref="D50:D53" si="3">IF(OR(B50&gt;=$B$44,C50&gt;=$B$45),"Extend Credit","No Credit")</f>
        <v>Extend Credit</v>
      </c>
      <c r="F50" t="str">
        <f>A45&amp;" &gt;= "&amp;B45</f>
        <v>Sales &gt;= 500000</v>
      </c>
    </row>
    <row r="51" spans="1:6" x14ac:dyDescent="0.35">
      <c r="A51" s="2" t="s">
        <v>64</v>
      </c>
      <c r="B51" s="47">
        <v>6</v>
      </c>
      <c r="C51" s="52">
        <v>831594</v>
      </c>
      <c r="D51" s="48" t="str">
        <f t="shared" si="3"/>
        <v>Extend Credit</v>
      </c>
    </row>
    <row r="52" spans="1:6" x14ac:dyDescent="0.35">
      <c r="A52" s="2" t="s">
        <v>65</v>
      </c>
      <c r="B52" s="47">
        <v>3</v>
      </c>
      <c r="C52" s="52">
        <v>335410</v>
      </c>
      <c r="D52" s="48" t="str">
        <f t="shared" si="3"/>
        <v>No Credit</v>
      </c>
    </row>
    <row r="53" spans="1:6" x14ac:dyDescent="0.35">
      <c r="A53" s="2" t="s">
        <v>66</v>
      </c>
      <c r="B53" s="47">
        <v>6.2</v>
      </c>
      <c r="C53" s="52">
        <v>490000</v>
      </c>
      <c r="D53" s="48" t="str">
        <f t="shared" si="3"/>
        <v>Extend Credit</v>
      </c>
    </row>
    <row r="56" spans="1:6" x14ac:dyDescent="0.35">
      <c r="A56" s="35" t="s">
        <v>75</v>
      </c>
      <c r="B56" s="36"/>
      <c r="C56" s="37"/>
      <c r="D56" s="37"/>
      <c r="E56" s="37"/>
    </row>
    <row r="57" spans="1:6" x14ac:dyDescent="0.35">
      <c r="A57" s="49" t="s">
        <v>54</v>
      </c>
      <c r="B57" s="50"/>
      <c r="C57" s="51"/>
      <c r="E57" s="43" t="s">
        <v>57</v>
      </c>
    </row>
    <row r="58" spans="1:6" x14ac:dyDescent="0.35">
      <c r="A58" s="41" t="s">
        <v>76</v>
      </c>
      <c r="B58" s="2">
        <v>6</v>
      </c>
      <c r="C58" s="42" t="s">
        <v>56</v>
      </c>
      <c r="E58" t="str">
        <f>A58&amp;" &gt;= "&amp;B58</f>
        <v>Credit Rating 1 &gt;= 6</v>
      </c>
    </row>
    <row r="59" spans="1:6" x14ac:dyDescent="0.35">
      <c r="A59" s="41" t="s">
        <v>68</v>
      </c>
      <c r="B59" s="52">
        <v>500000</v>
      </c>
      <c r="D59" s="54" t="s">
        <v>71</v>
      </c>
      <c r="E59" t="str">
        <f>A59&amp;" &gt;= "&amp;B59</f>
        <v>Sales &gt;= 500000</v>
      </c>
    </row>
    <row r="60" spans="1:6" x14ac:dyDescent="0.35">
      <c r="A60" s="41" t="s">
        <v>77</v>
      </c>
      <c r="B60" s="2">
        <v>2.5</v>
      </c>
      <c r="C60" s="42" t="s">
        <v>78</v>
      </c>
      <c r="D60" s="54" t="s">
        <v>71</v>
      </c>
      <c r="E60" t="str">
        <f>A60&amp;" &gt; "&amp;B60</f>
        <v>Credit Rating 2 &gt; 2.5</v>
      </c>
    </row>
    <row r="62" spans="1:6" x14ac:dyDescent="0.35">
      <c r="A62" s="44" t="s">
        <v>79</v>
      </c>
      <c r="B62" s="45"/>
      <c r="C62" s="46"/>
      <c r="D62" s="53"/>
      <c r="E62" s="53"/>
    </row>
    <row r="63" spans="1:6" x14ac:dyDescent="0.35">
      <c r="A63" s="42" t="s">
        <v>59</v>
      </c>
      <c r="B63" s="42" t="s">
        <v>76</v>
      </c>
      <c r="C63" s="42" t="s">
        <v>77</v>
      </c>
      <c r="D63" s="42" t="s">
        <v>70</v>
      </c>
      <c r="E63" s="42" t="s">
        <v>61</v>
      </c>
    </row>
    <row r="64" spans="1:6" x14ac:dyDescent="0.35">
      <c r="A64" s="2" t="s">
        <v>62</v>
      </c>
      <c r="B64" s="47">
        <v>4</v>
      </c>
      <c r="C64" s="47">
        <v>1.3</v>
      </c>
      <c r="D64" s="52">
        <v>1043462</v>
      </c>
      <c r="E64" s="48" t="str">
        <f>IF(AND(B64&gt;=$B$58,C64&gt;$B$60,D64&gt;=$B$59),"Extend Credit","No Credit")</f>
        <v>No Credit</v>
      </c>
    </row>
    <row r="65" spans="1:5" x14ac:dyDescent="0.35">
      <c r="A65" s="2" t="s">
        <v>63</v>
      </c>
      <c r="B65" s="47">
        <v>6</v>
      </c>
      <c r="C65" s="47">
        <v>2.7</v>
      </c>
      <c r="D65" s="52">
        <v>792157</v>
      </c>
      <c r="E65" s="48" t="str">
        <f t="shared" ref="E65:E68" si="4">IF(AND(B65&gt;=$B$58,C65&gt;$B$60,D65&gt;=$B$59),"Extend Credit","No Credit")</f>
        <v>Extend Credit</v>
      </c>
    </row>
    <row r="66" spans="1:5" x14ac:dyDescent="0.35">
      <c r="A66" s="2" t="s">
        <v>64</v>
      </c>
      <c r="B66" s="47">
        <v>7</v>
      </c>
      <c r="C66" s="47">
        <v>2.6</v>
      </c>
      <c r="D66" s="52">
        <v>831594</v>
      </c>
      <c r="E66" s="48" t="str">
        <f t="shared" si="4"/>
        <v>Extend Credit</v>
      </c>
    </row>
    <row r="67" spans="1:5" x14ac:dyDescent="0.35">
      <c r="A67" s="2" t="s">
        <v>65</v>
      </c>
      <c r="B67" s="47">
        <v>3</v>
      </c>
      <c r="C67" s="47">
        <v>1.4</v>
      </c>
      <c r="D67" s="52">
        <v>335410</v>
      </c>
      <c r="E67" s="48" t="str">
        <f t="shared" si="4"/>
        <v>No Credit</v>
      </c>
    </row>
    <row r="68" spans="1:5" x14ac:dyDescent="0.35">
      <c r="A68" s="2" t="s">
        <v>66</v>
      </c>
      <c r="B68" s="47">
        <v>6.2</v>
      </c>
      <c r="C68" s="47">
        <v>3.2</v>
      </c>
      <c r="D68" s="52">
        <v>490000</v>
      </c>
      <c r="E68" s="48" t="str">
        <f t="shared" si="4"/>
        <v>No Credit</v>
      </c>
    </row>
    <row r="70" spans="1:5" x14ac:dyDescent="0.35">
      <c r="A70" s="35" t="s">
        <v>80</v>
      </c>
      <c r="B70" s="36"/>
      <c r="C70" s="37"/>
      <c r="D70" s="37"/>
      <c r="E70" s="37"/>
    </row>
    <row r="71" spans="1:5" x14ac:dyDescent="0.35">
      <c r="A71" s="49" t="s">
        <v>54</v>
      </c>
      <c r="B71" s="50"/>
      <c r="C71" s="51"/>
      <c r="E71" s="43" t="s">
        <v>57</v>
      </c>
    </row>
    <row r="72" spans="1:5" x14ac:dyDescent="0.35">
      <c r="A72" s="41" t="s">
        <v>76</v>
      </c>
      <c r="B72" s="2">
        <v>6</v>
      </c>
      <c r="C72" s="42" t="s">
        <v>56</v>
      </c>
      <c r="E72" t="str">
        <f>A72&amp;" &gt;= "&amp;B72</f>
        <v>Credit Rating 1 &gt;= 6</v>
      </c>
    </row>
    <row r="73" spans="1:5" x14ac:dyDescent="0.35">
      <c r="A73" s="41" t="s">
        <v>68</v>
      </c>
      <c r="B73" s="52">
        <v>500000</v>
      </c>
      <c r="D73" s="54" t="s">
        <v>71</v>
      </c>
      <c r="E73" t="str">
        <f>A73&amp;" &gt;= "&amp;B73</f>
        <v>Sales &gt;= 500000</v>
      </c>
    </row>
    <row r="74" spans="1:5" x14ac:dyDescent="0.35">
      <c r="A74" s="41" t="s">
        <v>77</v>
      </c>
      <c r="B74" s="2">
        <v>2.5</v>
      </c>
      <c r="C74" s="42" t="s">
        <v>78</v>
      </c>
      <c r="D74" s="54" t="s">
        <v>71</v>
      </c>
      <c r="E74" t="str">
        <f>A74&amp;" &gt; "&amp;B74</f>
        <v>Credit Rating 2 &gt; 2.5</v>
      </c>
    </row>
    <row r="76" spans="1:5" x14ac:dyDescent="0.35">
      <c r="A76" s="44" t="s">
        <v>79</v>
      </c>
      <c r="B76" s="45"/>
      <c r="C76" s="46"/>
      <c r="D76" s="53"/>
      <c r="E76" s="53"/>
    </row>
    <row r="77" spans="1:5" x14ac:dyDescent="0.35">
      <c r="A77" s="42" t="s">
        <v>59</v>
      </c>
      <c r="B77" s="42" t="s">
        <v>76</v>
      </c>
      <c r="C77" s="42" t="s">
        <v>77</v>
      </c>
      <c r="D77" s="42" t="s">
        <v>70</v>
      </c>
      <c r="E77" s="42" t="s">
        <v>81</v>
      </c>
    </row>
    <row r="78" spans="1:5" x14ac:dyDescent="0.35">
      <c r="A78" s="2" t="s">
        <v>62</v>
      </c>
      <c r="B78" s="47">
        <v>4</v>
      </c>
      <c r="C78" s="47">
        <v>1.3</v>
      </c>
      <c r="D78" s="52">
        <v>1043462</v>
      </c>
      <c r="E78" s="48" t="str">
        <f>IF(NOT(OR(B78&gt;=$B$72,C78&gt;$B$74,D78&gt;=$B$73)),"No Tests Passed","")</f>
        <v/>
      </c>
    </row>
    <row r="79" spans="1:5" x14ac:dyDescent="0.35">
      <c r="A79" s="2" t="s">
        <v>63</v>
      </c>
      <c r="B79" s="47">
        <v>6</v>
      </c>
      <c r="C79" s="47">
        <v>2.7</v>
      </c>
      <c r="D79" s="52">
        <v>792157</v>
      </c>
      <c r="E79" s="48" t="str">
        <f t="shared" ref="E79:E82" si="5">IF(NOT(OR(B79&gt;=$B$72,C79&gt;$B$74,D79&gt;=$B$73)),"No Tests Passed","")</f>
        <v/>
      </c>
    </row>
    <row r="80" spans="1:5" x14ac:dyDescent="0.35">
      <c r="A80" s="2" t="s">
        <v>64</v>
      </c>
      <c r="B80" s="47">
        <v>7</v>
      </c>
      <c r="C80" s="47">
        <v>2.6</v>
      </c>
      <c r="D80" s="52">
        <v>831594</v>
      </c>
      <c r="E80" s="48" t="str">
        <f t="shared" si="5"/>
        <v/>
      </c>
    </row>
    <row r="81" spans="1:6" x14ac:dyDescent="0.35">
      <c r="A81" s="2" t="s">
        <v>65</v>
      </c>
      <c r="B81" s="47">
        <v>3</v>
      </c>
      <c r="C81" s="47">
        <v>1.4</v>
      </c>
      <c r="D81" s="52">
        <v>335410</v>
      </c>
      <c r="E81" s="48" t="str">
        <f t="shared" si="5"/>
        <v>No Tests Passed</v>
      </c>
    </row>
    <row r="82" spans="1:6" x14ac:dyDescent="0.35">
      <c r="A82" s="2" t="s">
        <v>66</v>
      </c>
      <c r="B82" s="47">
        <v>6.2</v>
      </c>
      <c r="C82" s="47">
        <v>3.2</v>
      </c>
      <c r="D82" s="52">
        <v>490000</v>
      </c>
      <c r="E82" s="48" t="str">
        <f t="shared" si="5"/>
        <v/>
      </c>
    </row>
    <row r="85" spans="1:6" x14ac:dyDescent="0.35">
      <c r="A85" s="35" t="s">
        <v>82</v>
      </c>
      <c r="B85" s="36"/>
      <c r="C85" s="37"/>
      <c r="D85" s="37"/>
      <c r="E85" s="37"/>
    </row>
    <row r="86" spans="1:6" x14ac:dyDescent="0.35">
      <c r="A86" s="49" t="s">
        <v>54</v>
      </c>
      <c r="B86" s="50"/>
      <c r="C86" s="51"/>
      <c r="E86" s="43" t="s">
        <v>57</v>
      </c>
    </row>
    <row r="87" spans="1:6" x14ac:dyDescent="0.35">
      <c r="A87" s="41" t="s">
        <v>76</v>
      </c>
      <c r="B87" s="2">
        <v>6</v>
      </c>
      <c r="C87" s="42" t="s">
        <v>56</v>
      </c>
      <c r="E87" s="55" t="str">
        <f>A87&amp;" &gt;= "&amp;B87</f>
        <v>Credit Rating 1 &gt;= 6</v>
      </c>
      <c r="F87" s="55"/>
    </row>
    <row r="88" spans="1:6" x14ac:dyDescent="0.35">
      <c r="A88" s="41" t="s">
        <v>68</v>
      </c>
      <c r="B88" s="52">
        <v>500000</v>
      </c>
      <c r="D88" s="54"/>
      <c r="E88" s="56" t="s">
        <v>71</v>
      </c>
      <c r="F88" s="56"/>
    </row>
    <row r="89" spans="1:6" x14ac:dyDescent="0.35">
      <c r="A89" s="41" t="s">
        <v>77</v>
      </c>
      <c r="B89" s="2">
        <v>2.5</v>
      </c>
      <c r="C89" s="42" t="s">
        <v>78</v>
      </c>
      <c r="D89" s="54"/>
      <c r="E89" s="55" t="str">
        <f>A88&amp;" &gt;= "&amp;B88</f>
        <v>Sales &gt;= 500000</v>
      </c>
      <c r="F89" s="55"/>
    </row>
    <row r="90" spans="1:6" x14ac:dyDescent="0.35">
      <c r="E90" s="55" t="s">
        <v>74</v>
      </c>
      <c r="F90" s="55"/>
    </row>
    <row r="91" spans="1:6" x14ac:dyDescent="0.35">
      <c r="E91" s="55" t="str">
        <f>A89&amp;" &gt; "&amp;B89</f>
        <v>Credit Rating 2 &gt; 2.5</v>
      </c>
      <c r="F91" s="55"/>
    </row>
    <row r="92" spans="1:6" ht="29" x14ac:dyDescent="0.35">
      <c r="A92" s="44" t="s">
        <v>83</v>
      </c>
      <c r="B92" s="45"/>
      <c r="C92" s="46"/>
      <c r="D92" s="53"/>
      <c r="E92" s="53"/>
    </row>
    <row r="93" spans="1:6" x14ac:dyDescent="0.35">
      <c r="A93" s="42" t="s">
        <v>59</v>
      </c>
      <c r="B93" s="42" t="s">
        <v>76</v>
      </c>
      <c r="C93" s="42" t="s">
        <v>77</v>
      </c>
      <c r="D93" s="42" t="s">
        <v>70</v>
      </c>
      <c r="E93" s="42" t="s">
        <v>61</v>
      </c>
    </row>
    <row r="94" spans="1:6" x14ac:dyDescent="0.35">
      <c r="A94" s="2" t="s">
        <v>62</v>
      </c>
      <c r="B94" s="47">
        <v>4</v>
      </c>
      <c r="C94" s="47">
        <v>1.3</v>
      </c>
      <c r="D94" s="52">
        <v>1043462</v>
      </c>
      <c r="E94" s="48" t="str">
        <f>IF(AND(B94&gt;=$B$87,OR(C94&gt;$B$89,D94&gt;=$B$88)),"Extend Credit","No Credit")</f>
        <v>No Credit</v>
      </c>
    </row>
    <row r="95" spans="1:6" x14ac:dyDescent="0.35">
      <c r="A95" s="2" t="s">
        <v>63</v>
      </c>
      <c r="B95" s="47">
        <v>6</v>
      </c>
      <c r="C95" s="47">
        <v>2.7</v>
      </c>
      <c r="D95" s="52">
        <v>792157</v>
      </c>
      <c r="E95" s="48" t="str">
        <f t="shared" ref="E95:E98" si="6">IF(AND(B95&gt;=$B$87,OR(C95&gt;$B$89,D95&gt;=$B$88)),"Extend Credit","No Credit")</f>
        <v>Extend Credit</v>
      </c>
    </row>
    <row r="96" spans="1:6" x14ac:dyDescent="0.35">
      <c r="A96" s="2" t="s">
        <v>64</v>
      </c>
      <c r="B96" s="47">
        <v>7</v>
      </c>
      <c r="C96" s="47">
        <v>2.6</v>
      </c>
      <c r="D96" s="52">
        <v>831594</v>
      </c>
      <c r="E96" s="48" t="str">
        <f t="shared" si="6"/>
        <v>Extend Credit</v>
      </c>
    </row>
    <row r="97" spans="1:5" x14ac:dyDescent="0.35">
      <c r="A97" s="2" t="s">
        <v>65</v>
      </c>
      <c r="B97" s="47">
        <v>3</v>
      </c>
      <c r="C97" s="47">
        <v>1.4</v>
      </c>
      <c r="D97" s="52">
        <v>335410</v>
      </c>
      <c r="E97" s="48" t="str">
        <f t="shared" si="6"/>
        <v>No Credit</v>
      </c>
    </row>
    <row r="98" spans="1:5" x14ac:dyDescent="0.35">
      <c r="A98" s="2" t="s">
        <v>66</v>
      </c>
      <c r="B98" s="47">
        <v>6.2</v>
      </c>
      <c r="C98" s="47">
        <v>3.2</v>
      </c>
      <c r="D98" s="52">
        <v>490000</v>
      </c>
      <c r="E98" s="48" t="str">
        <f t="shared" si="6"/>
        <v>Extend Credit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E8" sqref="E8"/>
    </sheetView>
  </sheetViews>
  <sheetFormatPr defaultRowHeight="14.5" x14ac:dyDescent="0.35"/>
  <cols>
    <col min="4" max="4" width="13.26953125" customWidth="1"/>
  </cols>
  <sheetData>
    <row r="1" spans="1:4" ht="18.5" x14ac:dyDescent="0.45">
      <c r="A1" s="1" t="s">
        <v>0</v>
      </c>
    </row>
    <row r="3" spans="1:4" x14ac:dyDescent="0.35">
      <c r="A3" s="3" t="s">
        <v>1</v>
      </c>
      <c r="B3" s="3" t="s">
        <v>2</v>
      </c>
      <c r="C3" s="3" t="s">
        <v>3</v>
      </c>
      <c r="D3" s="8"/>
    </row>
    <row r="4" spans="1:4" x14ac:dyDescent="0.35">
      <c r="A4" s="4" t="s">
        <v>4</v>
      </c>
      <c r="B4" s="2">
        <v>100</v>
      </c>
      <c r="C4" s="2"/>
      <c r="D4" s="8"/>
    </row>
    <row r="5" spans="1:4" x14ac:dyDescent="0.35">
      <c r="A5" s="2" t="s">
        <v>5</v>
      </c>
      <c r="B5" s="2">
        <v>80</v>
      </c>
      <c r="C5" s="2"/>
      <c r="D5" s="8"/>
    </row>
    <row r="6" spans="1:4" x14ac:dyDescent="0.35">
      <c r="A6" s="2" t="s">
        <v>4</v>
      </c>
      <c r="B6" s="2">
        <v>100</v>
      </c>
      <c r="C6" s="2"/>
      <c r="D6" s="8"/>
    </row>
    <row r="7" spans="1:4" x14ac:dyDescent="0.35">
      <c r="A7" s="2" t="s">
        <v>6</v>
      </c>
      <c r="B7" s="2">
        <v>90</v>
      </c>
      <c r="C7" s="2"/>
      <c r="D7" s="8"/>
    </row>
    <row r="8" spans="1:4" x14ac:dyDescent="0.35">
      <c r="A8" s="2" t="s">
        <v>4</v>
      </c>
      <c r="B8" s="2">
        <v>100</v>
      </c>
      <c r="C8" s="2"/>
      <c r="D8" s="8"/>
    </row>
    <row r="9" spans="1:4" x14ac:dyDescent="0.35">
      <c r="A9" s="2" t="s">
        <v>6</v>
      </c>
      <c r="B9" s="2">
        <v>90</v>
      </c>
      <c r="C9" s="2"/>
      <c r="D9" s="8"/>
    </row>
    <row r="17" spans="6:6" ht="18.5" x14ac:dyDescent="0.45"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9"/>
  <sheetViews>
    <sheetView workbookViewId="0">
      <selection activeCell="C4" sqref="C4"/>
    </sheetView>
  </sheetViews>
  <sheetFormatPr defaultRowHeight="14.5" x14ac:dyDescent="0.35"/>
  <cols>
    <col min="3" max="3" width="18.81640625" customWidth="1"/>
  </cols>
  <sheetData>
    <row r="3" spans="1:3" x14ac:dyDescent="0.35">
      <c r="A3" s="3" t="s">
        <v>1</v>
      </c>
      <c r="B3" s="3" t="s">
        <v>2</v>
      </c>
      <c r="C3" s="3" t="s">
        <v>3</v>
      </c>
    </row>
    <row r="4" spans="1:3" x14ac:dyDescent="0.35">
      <c r="A4" s="4" t="s">
        <v>4</v>
      </c>
      <c r="B4" s="2">
        <v>100</v>
      </c>
      <c r="C4" s="2" t="str">
        <f>IF(A4="red","x","")</f>
        <v>x</v>
      </c>
    </row>
    <row r="5" spans="1:3" x14ac:dyDescent="0.35">
      <c r="A5" s="2" t="s">
        <v>5</v>
      </c>
      <c r="B5" s="2">
        <v>80</v>
      </c>
      <c r="C5" s="2" t="str">
        <f t="shared" ref="C5:C9" si="0">IF(A5="red","x","")</f>
        <v/>
      </c>
    </row>
    <row r="6" spans="1:3" x14ac:dyDescent="0.35">
      <c r="A6" s="2" t="s">
        <v>4</v>
      </c>
      <c r="B6" s="2">
        <v>100</v>
      </c>
      <c r="C6" s="2" t="str">
        <f t="shared" si="0"/>
        <v>x</v>
      </c>
    </row>
    <row r="7" spans="1:3" x14ac:dyDescent="0.35">
      <c r="A7" s="2" t="s">
        <v>6</v>
      </c>
      <c r="B7" s="2">
        <v>90</v>
      </c>
      <c r="C7" s="2" t="str">
        <f t="shared" si="0"/>
        <v/>
      </c>
    </row>
    <row r="8" spans="1:3" x14ac:dyDescent="0.35">
      <c r="A8" s="2" t="s">
        <v>4</v>
      </c>
      <c r="B8" s="2">
        <v>100</v>
      </c>
      <c r="C8" s="2" t="str">
        <f t="shared" si="0"/>
        <v>x</v>
      </c>
    </row>
    <row r="9" spans="1:3" x14ac:dyDescent="0.35">
      <c r="A9" s="2" t="s">
        <v>6</v>
      </c>
      <c r="B9" s="2">
        <v>90</v>
      </c>
      <c r="C9" s="2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3" sqref="A3:C10"/>
    </sheetView>
  </sheetViews>
  <sheetFormatPr defaultRowHeight="14.5" x14ac:dyDescent="0.35"/>
  <cols>
    <col min="1" max="1" width="21.54296875" customWidth="1"/>
    <col min="2" max="2" width="16.7265625" customWidth="1"/>
    <col min="3" max="3" width="12.54296875" customWidth="1"/>
  </cols>
  <sheetData>
    <row r="1" spans="1:3" ht="18.5" x14ac:dyDescent="0.45">
      <c r="A1" s="1" t="s">
        <v>7</v>
      </c>
    </row>
    <row r="3" spans="1:3" x14ac:dyDescent="0.35">
      <c r="A3" s="9" t="s">
        <v>8</v>
      </c>
      <c r="B3" s="9" t="s">
        <v>9</v>
      </c>
      <c r="C3" s="9" t="s">
        <v>10</v>
      </c>
    </row>
    <row r="4" spans="1:3" x14ac:dyDescent="0.35">
      <c r="A4" s="2" t="s">
        <v>11</v>
      </c>
      <c r="B4" s="10">
        <v>43313</v>
      </c>
      <c r="C4" s="2"/>
    </row>
    <row r="5" spans="1:3" x14ac:dyDescent="0.35">
      <c r="A5" s="2" t="s">
        <v>12</v>
      </c>
      <c r="B5" s="10">
        <v>43315</v>
      </c>
      <c r="C5" s="2"/>
    </row>
    <row r="6" spans="1:3" x14ac:dyDescent="0.35">
      <c r="A6" s="2" t="s">
        <v>13</v>
      </c>
      <c r="B6" s="10">
        <v>43321</v>
      </c>
      <c r="C6" s="2"/>
    </row>
    <row r="7" spans="1:3" x14ac:dyDescent="0.35">
      <c r="A7" s="2" t="s">
        <v>14</v>
      </c>
      <c r="B7" s="2"/>
      <c r="C7" s="2"/>
    </row>
    <row r="8" spans="1:3" x14ac:dyDescent="0.35">
      <c r="A8" s="2" t="s">
        <v>15</v>
      </c>
      <c r="B8" s="10">
        <v>43348</v>
      </c>
      <c r="C8" s="2"/>
    </row>
    <row r="9" spans="1:3" x14ac:dyDescent="0.35">
      <c r="A9" s="2" t="s">
        <v>16</v>
      </c>
      <c r="B9" s="2"/>
      <c r="C9" s="2"/>
    </row>
    <row r="10" spans="1:3" x14ac:dyDescent="0.35">
      <c r="A10" s="2" t="s">
        <v>17</v>
      </c>
      <c r="B10" s="10">
        <v>43352</v>
      </c>
      <c r="C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9"/>
  <sheetViews>
    <sheetView workbookViewId="0">
      <selection activeCell="C4" sqref="C4"/>
    </sheetView>
  </sheetViews>
  <sheetFormatPr defaultRowHeight="14.5" x14ac:dyDescent="0.35"/>
  <cols>
    <col min="1" max="1" width="20.26953125" customWidth="1"/>
    <col min="2" max="2" width="16" customWidth="1"/>
    <col min="3" max="3" width="13.54296875" customWidth="1"/>
  </cols>
  <sheetData>
    <row r="2" spans="1:3" x14ac:dyDescent="0.35">
      <c r="A2" s="9" t="s">
        <v>8</v>
      </c>
      <c r="B2" s="9" t="s">
        <v>9</v>
      </c>
      <c r="C2" s="9" t="s">
        <v>10</v>
      </c>
    </row>
    <row r="3" spans="1:3" x14ac:dyDescent="0.35">
      <c r="A3" s="2" t="s">
        <v>11</v>
      </c>
      <c r="B3" s="10">
        <v>43313</v>
      </c>
      <c r="C3" s="2" t="str">
        <f>IF(B3="","open","closed")</f>
        <v>closed</v>
      </c>
    </row>
    <row r="4" spans="1:3" x14ac:dyDescent="0.35">
      <c r="A4" s="2" t="s">
        <v>12</v>
      </c>
      <c r="B4" s="10">
        <v>43315</v>
      </c>
      <c r="C4" s="2" t="str">
        <f t="shared" ref="C4:C9" si="0">IF(B4="","open","closed")</f>
        <v>closed</v>
      </c>
    </row>
    <row r="5" spans="1:3" x14ac:dyDescent="0.35">
      <c r="A5" s="2" t="s">
        <v>13</v>
      </c>
      <c r="B5" s="10">
        <v>43321</v>
      </c>
      <c r="C5" s="2" t="str">
        <f t="shared" si="0"/>
        <v>closed</v>
      </c>
    </row>
    <row r="6" spans="1:3" x14ac:dyDescent="0.35">
      <c r="A6" s="2" t="s">
        <v>14</v>
      </c>
      <c r="B6" s="2"/>
      <c r="C6" s="2" t="str">
        <f t="shared" si="0"/>
        <v>open</v>
      </c>
    </row>
    <row r="7" spans="1:3" x14ac:dyDescent="0.35">
      <c r="A7" s="2" t="s">
        <v>15</v>
      </c>
      <c r="B7" s="10">
        <v>43348</v>
      </c>
      <c r="C7" s="2" t="str">
        <f t="shared" si="0"/>
        <v>closed</v>
      </c>
    </row>
    <row r="8" spans="1:3" x14ac:dyDescent="0.35">
      <c r="A8" s="2" t="s">
        <v>16</v>
      </c>
      <c r="B8" s="2"/>
      <c r="C8" s="2" t="str">
        <f t="shared" si="0"/>
        <v>open</v>
      </c>
    </row>
    <row r="9" spans="1:3" x14ac:dyDescent="0.35">
      <c r="A9" s="2" t="s">
        <v>17</v>
      </c>
      <c r="B9" s="10">
        <v>43352</v>
      </c>
      <c r="C9" s="2" t="str">
        <f t="shared" si="0"/>
        <v>closed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F10" sqref="F10"/>
    </sheetView>
  </sheetViews>
  <sheetFormatPr defaultRowHeight="14.5" x14ac:dyDescent="0.35"/>
  <cols>
    <col min="2" max="2" width="26" customWidth="1"/>
    <col min="4" max="4" width="14.453125" customWidth="1"/>
    <col min="5" max="5" width="16.81640625" customWidth="1"/>
    <col min="6" max="6" width="15.1796875" customWidth="1"/>
  </cols>
  <sheetData>
    <row r="1" spans="1:6" ht="18.5" x14ac:dyDescent="0.45">
      <c r="A1" s="1" t="s">
        <v>18</v>
      </c>
    </row>
    <row r="3" spans="1:6" x14ac:dyDescent="0.35">
      <c r="A3" s="9" t="s">
        <v>19</v>
      </c>
      <c r="B3" s="9" t="s">
        <v>20</v>
      </c>
      <c r="C3" s="9" t="s">
        <v>21</v>
      </c>
      <c r="D3" s="9" t="s">
        <v>22</v>
      </c>
      <c r="E3" s="9" t="s">
        <v>23</v>
      </c>
      <c r="F3" s="13" t="s">
        <v>10</v>
      </c>
    </row>
    <row r="4" spans="1:6" x14ac:dyDescent="0.35">
      <c r="A4" s="2">
        <v>34628</v>
      </c>
      <c r="B4" s="11">
        <v>42401</v>
      </c>
      <c r="C4" s="2">
        <v>5000</v>
      </c>
      <c r="D4" s="2">
        <v>5000</v>
      </c>
      <c r="E4" s="2">
        <v>0</v>
      </c>
      <c r="F4" s="7"/>
    </row>
    <row r="5" spans="1:6" x14ac:dyDescent="0.35">
      <c r="A5" s="2">
        <v>34676</v>
      </c>
      <c r="B5" s="11">
        <v>42434</v>
      </c>
      <c r="C5" s="2">
        <v>0</v>
      </c>
      <c r="D5" s="2">
        <v>0</v>
      </c>
      <c r="E5" s="2">
        <v>3500</v>
      </c>
      <c r="F5" s="7"/>
    </row>
    <row r="6" spans="1:6" x14ac:dyDescent="0.35">
      <c r="A6" s="2">
        <v>34724</v>
      </c>
      <c r="B6" s="11">
        <v>42454</v>
      </c>
      <c r="C6" s="2">
        <v>5000</v>
      </c>
      <c r="D6" s="2">
        <v>5000</v>
      </c>
      <c r="E6" s="2">
        <v>2100</v>
      </c>
      <c r="F6" s="7"/>
    </row>
    <row r="7" spans="1:6" x14ac:dyDescent="0.35">
      <c r="A7" s="2">
        <v>34772</v>
      </c>
      <c r="B7" s="11">
        <v>42470</v>
      </c>
      <c r="C7" s="12">
        <v>10000</v>
      </c>
      <c r="D7" s="2">
        <v>10000</v>
      </c>
      <c r="E7" s="2">
        <v>0</v>
      </c>
      <c r="F7" s="7"/>
    </row>
    <row r="8" spans="1:6" x14ac:dyDescent="0.35">
      <c r="A8" s="2">
        <v>34820</v>
      </c>
      <c r="B8" s="11">
        <v>42531</v>
      </c>
      <c r="C8" s="2">
        <v>5000</v>
      </c>
      <c r="D8" s="2">
        <v>5000</v>
      </c>
      <c r="E8" s="2">
        <v>1500</v>
      </c>
      <c r="F8" s="7"/>
    </row>
    <row r="9" spans="1:6" x14ac:dyDescent="0.35">
      <c r="A9" s="2">
        <v>34868</v>
      </c>
      <c r="B9" s="11">
        <v>42539</v>
      </c>
      <c r="C9" s="12">
        <v>10000</v>
      </c>
      <c r="D9" s="2">
        <v>50</v>
      </c>
      <c r="E9" s="2">
        <v>10000</v>
      </c>
      <c r="F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8"/>
  <sheetViews>
    <sheetView workbookViewId="0">
      <selection activeCell="C4" sqref="C4"/>
    </sheetView>
  </sheetViews>
  <sheetFormatPr defaultRowHeight="14.5" x14ac:dyDescent="0.35"/>
  <cols>
    <col min="1" max="1" width="12.453125" customWidth="1"/>
    <col min="2" max="2" width="14.81640625" customWidth="1"/>
    <col min="3" max="4" width="11.1796875" customWidth="1"/>
    <col min="5" max="5" width="10.7265625" customWidth="1"/>
    <col min="6" max="6" width="10.81640625" customWidth="1"/>
  </cols>
  <sheetData>
    <row r="2" spans="1:6" x14ac:dyDescent="0.35">
      <c r="A2" s="9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10</v>
      </c>
    </row>
    <row r="3" spans="1:6" x14ac:dyDescent="0.35">
      <c r="A3" s="2">
        <v>34628</v>
      </c>
      <c r="B3" s="11">
        <v>42401</v>
      </c>
      <c r="C3" s="2">
        <v>5000</v>
      </c>
      <c r="D3" s="2">
        <v>5000</v>
      </c>
      <c r="E3" s="2">
        <v>0</v>
      </c>
      <c r="F3" s="2" t="str">
        <f ca="1">IF(E3=0,"paid",IF(TODAY()&lt;B3,"open","overdue"))</f>
        <v>paid</v>
      </c>
    </row>
    <row r="4" spans="1:6" x14ac:dyDescent="0.35">
      <c r="A4" s="2">
        <v>34676</v>
      </c>
      <c r="B4" s="11">
        <v>42434</v>
      </c>
      <c r="C4" s="2">
        <v>0</v>
      </c>
      <c r="D4" s="2">
        <v>0</v>
      </c>
      <c r="E4" s="2">
        <v>3500</v>
      </c>
      <c r="F4" s="2" t="str">
        <f t="shared" ref="F4:F8" ca="1" si="0">IF(E4=0,"paid",IF(TODAY()&lt;B4,"open","overdue"))</f>
        <v>overdue</v>
      </c>
    </row>
    <row r="5" spans="1:6" x14ac:dyDescent="0.35">
      <c r="A5" s="2">
        <v>34724</v>
      </c>
      <c r="B5" s="11">
        <v>42454</v>
      </c>
      <c r="C5" s="2">
        <v>5000</v>
      </c>
      <c r="D5" s="2">
        <v>5000</v>
      </c>
      <c r="E5" s="2">
        <v>2100</v>
      </c>
      <c r="F5" s="2" t="str">
        <f t="shared" ca="1" si="0"/>
        <v>overdue</v>
      </c>
    </row>
    <row r="6" spans="1:6" x14ac:dyDescent="0.35">
      <c r="A6" s="2">
        <v>34772</v>
      </c>
      <c r="B6" s="11">
        <v>42470</v>
      </c>
      <c r="C6" s="12">
        <v>10000</v>
      </c>
      <c r="D6" s="2">
        <v>10000</v>
      </c>
      <c r="E6" s="2">
        <v>0</v>
      </c>
      <c r="F6" s="2" t="str">
        <f t="shared" ca="1" si="0"/>
        <v>paid</v>
      </c>
    </row>
    <row r="7" spans="1:6" x14ac:dyDescent="0.35">
      <c r="A7" s="2">
        <v>34820</v>
      </c>
      <c r="B7" s="11">
        <v>42531</v>
      </c>
      <c r="C7" s="2">
        <v>5000</v>
      </c>
      <c r="D7" s="2">
        <v>5000</v>
      </c>
      <c r="E7" s="2">
        <v>1500</v>
      </c>
      <c r="F7" s="2" t="str">
        <f t="shared" ca="1" si="0"/>
        <v>overdue</v>
      </c>
    </row>
    <row r="8" spans="1:6" x14ac:dyDescent="0.35">
      <c r="A8" s="2">
        <v>34868</v>
      </c>
      <c r="B8" s="11">
        <v>42539</v>
      </c>
      <c r="C8" s="12">
        <v>10000</v>
      </c>
      <c r="D8" s="2">
        <v>50</v>
      </c>
      <c r="E8" s="2">
        <v>10000</v>
      </c>
      <c r="F8" s="2" t="str">
        <f t="shared" ca="1" si="0"/>
        <v>overdue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E13" sqref="E13:F17"/>
    </sheetView>
  </sheetViews>
  <sheetFormatPr defaultRowHeight="14.5" x14ac:dyDescent="0.35"/>
  <cols>
    <col min="1" max="1" width="11.54296875" customWidth="1"/>
    <col min="2" max="2" width="15.453125" customWidth="1"/>
    <col min="3" max="3" width="14.26953125" customWidth="1"/>
    <col min="4" max="4" width="14" customWidth="1"/>
    <col min="5" max="5" width="14.54296875" customWidth="1"/>
    <col min="6" max="6" width="12.26953125" customWidth="1"/>
  </cols>
  <sheetData>
    <row r="1" spans="1:6" ht="18.5" x14ac:dyDescent="0.45">
      <c r="A1" s="1" t="s">
        <v>24</v>
      </c>
      <c r="B1" s="5"/>
      <c r="C1" s="5"/>
    </row>
    <row r="2" spans="1:6" x14ac:dyDescent="0.35">
      <c r="A2" s="15"/>
      <c r="B2" s="15"/>
      <c r="C2" s="15"/>
      <c r="D2" s="15"/>
      <c r="E2" s="15"/>
      <c r="F2" s="15"/>
    </row>
    <row r="3" spans="1:6" x14ac:dyDescent="0.35">
      <c r="A3" s="9" t="s">
        <v>21</v>
      </c>
      <c r="B3" s="20" t="s">
        <v>25</v>
      </c>
      <c r="C3" s="8"/>
      <c r="D3" s="19" t="s">
        <v>26</v>
      </c>
      <c r="E3" s="17">
        <v>0.2</v>
      </c>
      <c r="F3" s="8"/>
    </row>
    <row r="4" spans="1:6" x14ac:dyDescent="0.35">
      <c r="A4" s="7">
        <v>650</v>
      </c>
      <c r="B4" s="14"/>
      <c r="C4" s="8"/>
      <c r="D4" s="19" t="s">
        <v>27</v>
      </c>
      <c r="E4" s="18">
        <v>200</v>
      </c>
      <c r="F4" s="8"/>
    </row>
    <row r="5" spans="1:6" x14ac:dyDescent="0.35">
      <c r="A5" s="7">
        <v>900</v>
      </c>
      <c r="B5" s="14"/>
      <c r="C5" s="8"/>
      <c r="D5" s="19" t="s">
        <v>28</v>
      </c>
      <c r="E5" s="18">
        <v>1000</v>
      </c>
      <c r="F5" s="8"/>
    </row>
    <row r="6" spans="1:6" x14ac:dyDescent="0.35">
      <c r="A6" s="7">
        <v>1000</v>
      </c>
      <c r="B6" s="14"/>
      <c r="C6" s="16"/>
      <c r="D6" s="8"/>
      <c r="E6" s="8"/>
      <c r="F6" s="8"/>
    </row>
    <row r="7" spans="1:6" x14ac:dyDescent="0.35">
      <c r="A7" s="7">
        <v>1200</v>
      </c>
      <c r="B7" s="14"/>
      <c r="C7" s="8"/>
      <c r="D7" s="8"/>
      <c r="E7" s="8"/>
      <c r="F7" s="8"/>
    </row>
    <row r="8" spans="1:6" x14ac:dyDescent="0.35">
      <c r="A8" s="7">
        <v>2000</v>
      </c>
      <c r="B8" s="14"/>
      <c r="C8" s="16"/>
      <c r="D8" s="8"/>
      <c r="E8" s="8"/>
      <c r="F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Logical</vt:lpstr>
      <vt:lpstr>Logical(an)</vt:lpstr>
      <vt:lpstr>q1</vt:lpstr>
      <vt:lpstr>ans1</vt:lpstr>
      <vt:lpstr>q2</vt:lpstr>
      <vt:lpstr>ans2</vt:lpstr>
      <vt:lpstr>q3</vt:lpstr>
      <vt:lpstr>ans3</vt:lpstr>
      <vt:lpstr>q4</vt:lpstr>
      <vt:lpstr>ans4</vt:lpstr>
      <vt:lpstr>q5</vt:lpstr>
      <vt:lpstr>ans5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2018-08-21T06:08:17Z</dcterms:created>
  <dcterms:modified xsi:type="dcterms:W3CDTF">2023-12-26T11:40:50Z</dcterms:modified>
</cp:coreProperties>
</file>