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12D17489-8C8B-4F3D-8A3E-F2F1D3F4F1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1" i="1"/>
  <c r="F32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<sst xmlns="http://schemas.openxmlformats.org/spreadsheetml/2006/main" count="1531" uniqueCount="76">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</sst>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42" workbookViewId="0">
      <selection activeCell="F53" sqref="F5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COUNTIF($G$2:$G$25,"Boston")</f>
        <v>4</v>
      </c>
    </row>
    <row r="30" spans="1:7" x14ac:dyDescent="0.35">
      <c r="E30" s="4" t="s">
        <v>36</v>
      </c>
      <c r="F30">
        <f>COUNTIF($D$2:$D$25,"microwave")</f>
        <v>5</v>
      </c>
    </row>
    <row r="31" spans="1:7" x14ac:dyDescent="0.35">
      <c r="E31" s="4" t="s">
        <v>37</v>
      </c>
      <c r="F31">
        <f>COUNTIF($F$2:$F$25,"truck 3")</f>
        <v>8</v>
      </c>
    </row>
    <row r="32" spans="1:7" x14ac:dyDescent="0.35">
      <c r="E32" s="4" t="s">
        <v>38</v>
      </c>
      <c r="F32">
        <f>COUNTIF($C$2:$C$25,"Peter White")</f>
        <v>6</v>
      </c>
    </row>
    <row r="33" spans="5:6" x14ac:dyDescent="0.35">
      <c r="E33" s="4" t="s">
        <v>30</v>
      </c>
      <c r="F33">
        <f>COUNTIF($E$2:$E$25,"&lt;20")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SUMIF($D$2:$D$25,"refrigerator",$E$2:$E$25)</f>
        <v>105</v>
      </c>
    </row>
    <row r="37" spans="5:6" x14ac:dyDescent="0.35">
      <c r="E37" s="4" t="s">
        <v>28</v>
      </c>
      <c r="F37">
        <f>SUMIF($D$2:$D$25,"washing machine",$E$2:$E$25)</f>
        <v>164</v>
      </c>
    </row>
    <row r="38" spans="5:6" x14ac:dyDescent="0.35">
      <c r="E38" s="4" t="s">
        <v>34</v>
      </c>
      <c r="F38">
        <f>SUMIF($F$2:$F$25,"truck 4",$E$2:$E$25)</f>
        <v>156</v>
      </c>
    </row>
    <row r="39" spans="5:6" x14ac:dyDescent="0.35">
      <c r="E39" s="4" t="s">
        <v>44</v>
      </c>
      <c r="F39">
        <f>SUMIF($F$2:$F$25,"&lt;&gt;airplane",$E$2:$E$25)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COUNTIFS($G$2:$G$25,"Boston",$D$2:$D$25,"microwave")</f>
        <v>2</v>
      </c>
    </row>
    <row r="43" spans="5:6" x14ac:dyDescent="0.35">
      <c r="E43" s="4" t="s">
        <v>40</v>
      </c>
      <c r="F43">
        <f>COUNTIFS($C$2:$C$25,$C$21,$F$2:$F$25,$F$22)</f>
        <v>2</v>
      </c>
    </row>
    <row r="44" spans="5:6" x14ac:dyDescent="0.35">
      <c r="E44" s="4" t="s">
        <v>41</v>
      </c>
      <c r="F44">
        <f>COUNTIFS($G$2:$G$25,$G$2,$B$2:$B$25,"&gt;02-02-2013")</f>
        <v>3</v>
      </c>
    </row>
    <row r="45" spans="5:6" x14ac:dyDescent="0.35">
      <c r="E45" s="4" t="s">
        <v>42</v>
      </c>
      <c r="F45">
        <f>COUNTIFS($B$2:$B$25,"&gt;03-02-2013",$B$2:$B$25,"&lt;06-02-2013")</f>
        <v>9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SUMIFS($E$2:$E$25,$D$2:$D$25,"microwave",$G$2:$G$25,"NY")</f>
        <v>25</v>
      </c>
    </row>
    <row r="48" spans="5:6" x14ac:dyDescent="0.35">
      <c r="E48" s="4" t="s">
        <v>33</v>
      </c>
      <c r="F48">
        <f>SUMIFS($E$2:$E$25,$G$2:$G$25,"Pittsburgh",$F$2:$F$25,"truck 1")</f>
        <v>75</v>
      </c>
    </row>
    <row r="49" spans="5:6" x14ac:dyDescent="0.35">
      <c r="E49" s="4" t="s">
        <v>43</v>
      </c>
      <c r="F49">
        <f>SUMIFS($E$2:$E$25,$B$2:$B$25,"&gt;03-02-2013",$B$2:$B$25,"&lt;06-02-2013")</f>
        <v>194</v>
      </c>
    </row>
    <row r="52" spans="5:6" x14ac:dyDescent="0.35">
      <c r="E52" s="4" t="s">
        <v>32</v>
      </c>
      <c r="F52">
        <f>SUMIF($G$2:$G$25,$G$3,$E$2:$E$25)+SUMIF($G$2:$G$25,$G$25,$E$2:$E$25)+SUMIF($G$2:$G$25,$G$19,$E$2:$E$25)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COUNTIF($B$16:$B$241,$A2)</f>
        <v>71</v>
      </c>
      <c r="C2" s="2">
        <f>SUMIF($B$16:$B$241,$A2,$E$16:$E$241)</f>
        <v>717</v>
      </c>
      <c r="D2" s="2">
        <f>COUNTIFS($B$16:$B$241,$A2,$D$16:$D$241,$D$16)</f>
        <v>42</v>
      </c>
      <c r="E2" s="2">
        <f>COUNTIFS($B$16:$B$241,$A2,$D$16:$D$241,$D$17)</f>
        <v>29</v>
      </c>
      <c r="F2" s="2">
        <f>SUMIFS($E$16:$E$241,$D$16:$D$241,$D$16,$B$16:$B$241,$A2)</f>
        <v>414</v>
      </c>
    </row>
    <row r="3" spans="1:6" x14ac:dyDescent="0.35">
      <c r="A3" s="9" t="s">
        <v>47</v>
      </c>
      <c r="B3" s="2">
        <f t="shared" ref="B3:B5" si="0">COUNTIF($B$16:$B$241,$A3)</f>
        <v>46</v>
      </c>
      <c r="C3" s="2">
        <f t="shared" ref="C3:C5" si="1">SUMIF($B$16:$B$241,$A3,$E$16:$E$241)</f>
        <v>1934</v>
      </c>
      <c r="D3" s="2">
        <f t="shared" ref="D3:D5" si="2">COUNTIFS($B$16:$B$241,$A3,$D$16:$D$241,$D$16)</f>
        <v>31</v>
      </c>
      <c r="E3" s="2">
        <f t="shared" ref="E3:E5" si="3">COUNTIFS($B$16:$B$241,$A3,$D$16:$D$241,$D$17)</f>
        <v>15</v>
      </c>
      <c r="F3" s="2">
        <f t="shared" ref="F3:F5" si="4">SUMIFS($E$16:$E$241,$D$16:$D$241,$D$16,$B$16:$B$241,$A3)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COUNTIF($C$16:$C$241,$A9)</f>
        <v>25</v>
      </c>
      <c r="C9" s="2">
        <f>SUMIFS($E$16:$E$241,$C$16:$C$241,$A9)</f>
        <v>688</v>
      </c>
      <c r="D9" s="2">
        <f>COUNTIFS($B$16:$B$241,$B$16,$C$16:$C$241,$A9)</f>
        <v>7</v>
      </c>
      <c r="E9" s="2">
        <f>COUNTIFS($B$16:$B$241,$B$47,$C$16:$C$241,$A9)</f>
        <v>1</v>
      </c>
      <c r="F9" s="2">
        <f>SUMIFS($E$16:$E$241,$C$16:$C$241,$A9,$A$16:$A$241,"&gt;=10-05-2013",$A$16:$A$241,"&lt;=20-05-2013",$B$16:$B$241,$B$16)</f>
        <v>31</v>
      </c>
    </row>
    <row r="10" spans="1:6" x14ac:dyDescent="0.35">
      <c r="A10" s="9" t="s">
        <v>54</v>
      </c>
      <c r="B10" s="2">
        <f t="shared" ref="B10:B11" si="5">COUNTIF($C$16:$C$241,$A10)</f>
        <v>31</v>
      </c>
      <c r="C10" s="2">
        <f t="shared" ref="C10:C11" si="6">SUMIFS($E$16:$E$241,$C$16:$C$241,$A10)</f>
        <v>965</v>
      </c>
      <c r="D10" s="2">
        <f t="shared" ref="D10:D11" si="7">COUNTIFS($B$16:$B$241,$B$16,$C$16:$C$241,$A10)</f>
        <v>8</v>
      </c>
      <c r="E10" s="2">
        <f t="shared" ref="E10:E11" si="8">COUNTIFS($B$16:$B$241,$B$47,$C$16:$C$241,$A10)</f>
        <v>1</v>
      </c>
      <c r="F10" s="2">
        <f t="shared" ref="F10:F11" si="9">SUMIFS($E$16:$E$241,$C$16:$C$241,$A10,$A$16:$A$241,"&gt;=10-05-2013",$A$16:$A$241,"&lt;=20-05-2013",$B$16:$B$241,$B$16)</f>
        <v>24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Abhishek Pandey C</cp:lastModifiedBy>
  <dcterms:created xsi:type="dcterms:W3CDTF">2013-06-05T17:23:06Z</dcterms:created>
  <dcterms:modified xsi:type="dcterms:W3CDTF">2023-06-03T07:27:27Z</dcterms:modified>
</cp:coreProperties>
</file>