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415d645d4ae28/Desktop/heart failure project/new Paper final/ML4.0/"/>
    </mc:Choice>
  </mc:AlternateContent>
  <xr:revisionPtr revIDLastSave="0" documentId="8_{75C07BA9-C056-4CB7-A963-8FB892C735F8}" xr6:coauthVersionLast="47" xr6:coauthVersionMax="47" xr10:uidLastSave="{00000000-0000-0000-0000-000000000000}"/>
  <bookViews>
    <workbookView xWindow="-110" yWindow="-110" windowWidth="19420" windowHeight="10300" activeTab="1" xr2:uid="{9F20AD31-241C-4455-AEDD-3051B80C90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0" i="1" l="1"/>
  <c r="N7" i="1" s="1"/>
  <c r="Q7" i="1" s="1"/>
  <c r="Q9" i="1" s="1"/>
  <c r="Q10" i="1" s="1"/>
  <c r="N9" i="1" l="1"/>
  <c r="N10" i="1" s="1"/>
  <c r="N12" i="1" s="1"/>
</calcChain>
</file>

<file path=xl/sharedStrings.xml><?xml version="1.0" encoding="utf-8"?>
<sst xmlns="http://schemas.openxmlformats.org/spreadsheetml/2006/main" count="57" uniqueCount="53">
  <si>
    <t>Logistic Regression Model with Target 1 as positive</t>
  </si>
  <si>
    <t xml:space="preserve">Features                               </t>
  </si>
  <si>
    <t>LR BlueSky Coeff</t>
  </si>
  <si>
    <t>p Value (significance)</t>
  </si>
  <si>
    <t>example_Variable Values</t>
  </si>
  <si>
    <t>Coeff*Value</t>
  </si>
  <si>
    <t>intercept</t>
  </si>
  <si>
    <t>Heart Rate</t>
  </si>
  <si>
    <t>RV Dysfunction (%) TAPSE</t>
  </si>
  <si>
    <t>eGFR</t>
  </si>
  <si>
    <t>ln(p/1-p)</t>
  </si>
  <si>
    <t>p/1-p</t>
  </si>
  <si>
    <t>ProBNP</t>
  </si>
  <si>
    <t>Age</t>
  </si>
  <si>
    <t>1/p</t>
  </si>
  <si>
    <t>1+(1/L17)</t>
  </si>
  <si>
    <t>Gender 0/1</t>
  </si>
  <si>
    <t>p</t>
  </si>
  <si>
    <t>Atrial Fibrillation (1/0)</t>
  </si>
  <si>
    <t>Diabetes (1/0)</t>
  </si>
  <si>
    <t>1-P</t>
  </si>
  <si>
    <t>Hypertension (1/0)</t>
  </si>
  <si>
    <t>Chronic Kidney Disease (CKD with Grade) (1/0)</t>
  </si>
  <si>
    <t>ACEi or ARB (1/0)</t>
  </si>
  <si>
    <t>MRA (1/0)</t>
  </si>
  <si>
    <t>Diuretic (1/0)</t>
  </si>
  <si>
    <t>Statin (1/0)</t>
  </si>
  <si>
    <t>Pulmonary edema (1/0)</t>
  </si>
  <si>
    <t>(Intercept)</t>
  </si>
  <si>
    <t>Heart_Rate</t>
  </si>
  <si>
    <t>RV_Dysfunction_____TAPSE</t>
  </si>
  <si>
    <t>Gender_b1</t>
  </si>
  <si>
    <t>Atrial_Fibrillation_b1</t>
  </si>
  <si>
    <t>Diabetes_b1</t>
  </si>
  <si>
    <t>Hypertension_b1</t>
  </si>
  <si>
    <t>Chronic_Kidney_Disease__CKD_with_Grade__b1</t>
  </si>
  <si>
    <t>ACEi_or_ARB_b1</t>
  </si>
  <si>
    <t>MRA_b1</t>
  </si>
  <si>
    <t>Diuretic_b1</t>
  </si>
  <si>
    <t>Statin_b1</t>
  </si>
  <si>
    <t>Pulmonary_edema_b1</t>
  </si>
  <si>
    <t xml:space="preserve">Min </t>
  </si>
  <si>
    <t>Max</t>
  </si>
  <si>
    <t>Sensitivity</t>
  </si>
  <si>
    <t>Specificity</t>
  </si>
  <si>
    <t>Positive Pred Value</t>
  </si>
  <si>
    <t>Negative Pred Value</t>
  </si>
  <si>
    <t>Model Performance : Logistic Regression</t>
  </si>
  <si>
    <t>For the Input Values This Logistic Regression Model predicts HFpEF as Negative</t>
  </si>
  <si>
    <t>IF  '0'</t>
  </si>
  <si>
    <t>IF  '1'</t>
  </si>
  <si>
    <t>For the Input Values This Logistic Regression Model predicts HFpEF as Positive</t>
  </si>
  <si>
    <t>**  The prediction are made with Logistic Regression model whose performance parameters are as given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</si>
</sst>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rgb="FF212529"/>
      <name val="PT Sans"/>
      <family val="2"/>
    </font>
    <font>
      <sz val="11"/>
      <color rgb="FF21252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3" borderId="3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1" xfId="0" applyFill="1" applyBorder="1"/>
    <xf numFmtId="0" fontId="0" fillId="5" borderId="7" xfId="0" applyFill="1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4" borderId="1" xfId="0" applyNumberFormat="1" applyFill="1" applyBorder="1"/>
    <xf numFmtId="0" fontId="0" fillId="6" borderId="7" xfId="0" applyFill="1" applyBorder="1"/>
    <xf numFmtId="0" fontId="0" fillId="0" borderId="6" xfId="0" applyBorder="1"/>
    <xf numFmtId="0" fontId="1" fillId="7" borderId="6" xfId="0" applyFont="1" applyFill="1" applyBorder="1"/>
    <xf numFmtId="0" fontId="1" fillId="7" borderId="1" xfId="0" applyFont="1" applyFill="1" applyBorder="1"/>
    <xf numFmtId="0" fontId="0" fillId="3" borderId="7" xfId="0" applyFill="1" applyBorder="1"/>
    <xf numFmtId="0" fontId="1" fillId="8" borderId="12" xfId="0" applyFont="1" applyFill="1" applyBorder="1"/>
    <xf numFmtId="0" fontId="0" fillId="8" borderId="13" xfId="0" applyFill="1" applyBorder="1"/>
    <xf numFmtId="0" fontId="0" fillId="0" borderId="13" xfId="0" applyBorder="1"/>
    <xf numFmtId="0" fontId="0" fillId="0" borderId="14" xfId="0" applyBorder="1"/>
    <xf numFmtId="11" fontId="0" fillId="6" borderId="7" xfId="0" applyNumberFormat="1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5" xfId="0" applyFill="1" applyBorder="1"/>
    <xf numFmtId="0" fontId="0" fillId="9" borderId="16" xfId="0" applyFill="1" applyBorder="1"/>
    <xf numFmtId="0" fontId="3" fillId="0" borderId="17" xfId="0" applyFont="1" applyBorder="1" applyAlignment="1">
      <alignment horizontal="right" wrapText="1"/>
    </xf>
    <xf numFmtId="0" fontId="3" fillId="0" borderId="1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vertical="top" wrapText="1"/>
    </xf>
    <xf numFmtId="11" fontId="3" fillId="0" borderId="0" xfId="0" applyNumberFormat="1" applyFont="1" applyAlignment="1">
      <alignment horizontal="right" vertical="top" wrapText="1"/>
    </xf>
    <xf numFmtId="0" fontId="1" fillId="2" borderId="7" xfId="0" applyFont="1" applyFill="1" applyBorder="1" applyAlignment="1">
      <alignment wrapText="1"/>
    </xf>
    <xf numFmtId="0" fontId="0" fillId="4" borderId="7" xfId="0" applyFill="1" applyBorder="1"/>
    <xf numFmtId="0" fontId="0" fillId="10" borderId="1" xfId="0" applyFill="1" applyBorder="1"/>
    <xf numFmtId="0" fontId="0" fillId="7" borderId="1" xfId="0" applyFill="1" applyBorder="1"/>
    <xf numFmtId="0" fontId="1" fillId="7" borderId="18" xfId="0" applyFont="1" applyFill="1" applyBorder="1" applyAlignment="1"/>
    <xf numFmtId="0" fontId="0" fillId="7" borderId="19" xfId="0" applyFill="1" applyBorder="1" applyAlignment="1"/>
    <xf numFmtId="0" fontId="4" fillId="0" borderId="6" xfId="0" applyFont="1" applyBorder="1" applyAlignment="1">
      <alignment horizontal="right" vertical="top" wrapText="1"/>
    </xf>
    <xf numFmtId="2" fontId="4" fillId="0" borderId="1" xfId="0" applyNumberFormat="1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2" fontId="4" fillId="0" borderId="1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2BFD-47F6-4EC9-8085-C23FBBF03D09}">
  <dimension ref="C1:AI40"/>
  <sheetViews>
    <sheetView topLeftCell="C1" workbookViewId="0">
      <selection activeCell="E13" sqref="E13"/>
    </sheetView>
  </sheetViews>
  <sheetFormatPr defaultColWidth="0" defaultRowHeight="14.5" zeroHeight="1" x14ac:dyDescent="0.35"/>
  <cols>
    <col min="1" max="2" width="8.7265625" hidden="1"/>
    <col min="3" max="5" width="8.7265625" customWidth="1"/>
    <col min="6" max="6" width="39.6328125" customWidth="1"/>
    <col min="7" max="7" width="15.54296875" bestFit="1" customWidth="1"/>
    <col min="8" max="8" width="12.36328125" bestFit="1" customWidth="1"/>
    <col min="9" max="9" width="22.1796875" bestFit="1" customWidth="1"/>
    <col min="10" max="10" width="12.90625" bestFit="1" customWidth="1"/>
    <col min="11" max="12" width="8.7265625" customWidth="1"/>
    <col min="13" max="13" width="9" bestFit="1" customWidth="1"/>
    <col min="14" max="18" width="8.7265625" customWidth="1"/>
    <col min="36" max="16384" width="8.7265625" hidden="1"/>
  </cols>
  <sheetData>
    <row r="1" spans="4:17" x14ac:dyDescent="0.35"/>
    <row r="2" spans="4:17" ht="15" thickBot="1" x14ac:dyDescent="0.4">
      <c r="F2" s="1" t="s">
        <v>0</v>
      </c>
    </row>
    <row r="3" spans="4:17" ht="29" x14ac:dyDescent="0.35">
      <c r="D3" s="39" t="s">
        <v>41</v>
      </c>
      <c r="E3" s="39" t="s">
        <v>42</v>
      </c>
      <c r="F3" s="36" t="s">
        <v>1</v>
      </c>
      <c r="G3" s="2" t="s">
        <v>2</v>
      </c>
      <c r="H3" s="3" t="s">
        <v>3</v>
      </c>
      <c r="I3" s="4" t="s">
        <v>4</v>
      </c>
      <c r="J3" s="5" t="s">
        <v>5</v>
      </c>
      <c r="M3" s="1"/>
      <c r="N3" s="1"/>
      <c r="O3" s="1"/>
      <c r="P3" s="1"/>
      <c r="Q3" s="1"/>
    </row>
    <row r="4" spans="4:17" x14ac:dyDescent="0.35">
      <c r="D4" s="38"/>
      <c r="E4" s="38"/>
      <c r="F4" s="37" t="s">
        <v>6</v>
      </c>
      <c r="G4" s="7">
        <v>-3.6276999999999999</v>
      </c>
      <c r="H4" s="8">
        <v>1.5299999999999999E-2</v>
      </c>
      <c r="I4" s="9">
        <v>1</v>
      </c>
      <c r="J4" s="10">
        <f t="shared" ref="J4:J19" si="0">G4*I4</f>
        <v>-3.6276999999999999</v>
      </c>
    </row>
    <row r="5" spans="4:17" x14ac:dyDescent="0.35">
      <c r="D5" s="38">
        <v>50</v>
      </c>
      <c r="E5" s="38">
        <v>188</v>
      </c>
      <c r="F5" s="37" t="s">
        <v>7</v>
      </c>
      <c r="G5" s="7">
        <v>8.6E-3</v>
      </c>
      <c r="H5" s="11">
        <v>0.2379</v>
      </c>
      <c r="I5" s="9">
        <v>78</v>
      </c>
      <c r="J5" s="10">
        <f t="shared" si="0"/>
        <v>0.67079999999999995</v>
      </c>
    </row>
    <row r="6" spans="4:17" ht="15" thickBot="1" x14ac:dyDescent="0.4">
      <c r="D6" s="38">
        <v>1</v>
      </c>
      <c r="E6" s="38">
        <v>3</v>
      </c>
      <c r="F6" s="37" t="s">
        <v>8</v>
      </c>
      <c r="G6" s="7">
        <v>-0.30499999999999999</v>
      </c>
      <c r="H6" s="11">
        <v>0.56310000000000004</v>
      </c>
      <c r="I6" s="9">
        <v>2.1</v>
      </c>
      <c r="J6" s="10">
        <f t="shared" si="0"/>
        <v>-0.64049999999999996</v>
      </c>
      <c r="M6" s="12"/>
    </row>
    <row r="7" spans="4:17" x14ac:dyDescent="0.35">
      <c r="D7" s="38">
        <v>4</v>
      </c>
      <c r="E7" s="38">
        <v>240</v>
      </c>
      <c r="F7" s="37" t="s">
        <v>9</v>
      </c>
      <c r="G7" s="7">
        <v>-9.2999999999999992E-3</v>
      </c>
      <c r="H7" s="8">
        <v>1.89E-2</v>
      </c>
      <c r="I7" s="9">
        <v>14</v>
      </c>
      <c r="J7" s="10">
        <f t="shared" si="0"/>
        <v>-0.13019999999999998</v>
      </c>
      <c r="M7" s="13" t="s">
        <v>10</v>
      </c>
      <c r="N7" s="14">
        <f>J20</f>
        <v>-0.18921010399999971</v>
      </c>
      <c r="O7" s="14"/>
      <c r="P7" s="14" t="s">
        <v>11</v>
      </c>
      <c r="Q7" s="15">
        <f>EXP(N7)</f>
        <v>0.82761260370802758</v>
      </c>
    </row>
    <row r="8" spans="4:17" x14ac:dyDescent="0.35">
      <c r="D8" s="38">
        <v>15</v>
      </c>
      <c r="E8" s="38">
        <v>35000</v>
      </c>
      <c r="F8" s="37" t="s">
        <v>12</v>
      </c>
      <c r="G8" s="16">
        <v>4.8936E-5</v>
      </c>
      <c r="H8" s="17">
        <v>1E-4</v>
      </c>
      <c r="I8" s="9">
        <v>9361</v>
      </c>
      <c r="J8" s="10">
        <f t="shared" si="0"/>
        <v>0.458089896</v>
      </c>
      <c r="M8" s="18"/>
      <c r="N8" s="9"/>
      <c r="O8" s="9"/>
      <c r="P8" s="9"/>
      <c r="Q8" s="10"/>
    </row>
    <row r="9" spans="4:17" x14ac:dyDescent="0.35">
      <c r="D9" s="38">
        <v>22</v>
      </c>
      <c r="E9" s="38">
        <v>91</v>
      </c>
      <c r="F9" s="37" t="s">
        <v>13</v>
      </c>
      <c r="G9" s="7">
        <v>1.9699999999999999E-2</v>
      </c>
      <c r="H9" s="11">
        <v>5.57E-2</v>
      </c>
      <c r="I9" s="9">
        <v>74</v>
      </c>
      <c r="J9" s="10">
        <f t="shared" si="0"/>
        <v>1.4578</v>
      </c>
      <c r="M9" s="18" t="s">
        <v>14</v>
      </c>
      <c r="N9" s="9">
        <f>Q9</f>
        <v>2.2082947933847423</v>
      </c>
      <c r="O9" s="9"/>
      <c r="P9" s="9" t="s">
        <v>15</v>
      </c>
      <c r="Q9" s="10">
        <f>(1/Q7)+1</f>
        <v>2.2082947933847423</v>
      </c>
    </row>
    <row r="10" spans="4:17" x14ac:dyDescent="0.35">
      <c r="F10" s="6" t="s">
        <v>16</v>
      </c>
      <c r="G10" s="7">
        <v>0.38750000000000001</v>
      </c>
      <c r="H10" s="11">
        <v>0.115</v>
      </c>
      <c r="I10" s="9">
        <v>1</v>
      </c>
      <c r="J10" s="10">
        <f t="shared" si="0"/>
        <v>0.38750000000000001</v>
      </c>
      <c r="M10" s="19" t="s">
        <v>17</v>
      </c>
      <c r="N10" s="20">
        <f>1/N9</f>
        <v>0.45283809163325506</v>
      </c>
      <c r="O10" s="9"/>
      <c r="P10" s="9" t="s">
        <v>17</v>
      </c>
      <c r="Q10" s="10">
        <f>1/Q9</f>
        <v>0.45283809163325506</v>
      </c>
    </row>
    <row r="11" spans="4:17" x14ac:dyDescent="0.35">
      <c r="F11" s="6" t="s">
        <v>18</v>
      </c>
      <c r="G11" s="7">
        <v>1.518</v>
      </c>
      <c r="H11" s="21">
        <v>3.2000000000000002E-3</v>
      </c>
      <c r="I11" s="9">
        <v>0</v>
      </c>
      <c r="J11" s="10">
        <f t="shared" si="0"/>
        <v>0</v>
      </c>
      <c r="M11" s="18"/>
      <c r="N11" s="9"/>
      <c r="O11" s="9"/>
      <c r="P11" s="9"/>
      <c r="Q11" s="10"/>
    </row>
    <row r="12" spans="4:17" ht="15" thickBot="1" x14ac:dyDescent="0.4">
      <c r="F12" s="6" t="s">
        <v>19</v>
      </c>
      <c r="G12" s="7">
        <v>-7.6499999999999999E-2</v>
      </c>
      <c r="H12" s="11">
        <v>0.76970000000000005</v>
      </c>
      <c r="I12" s="9">
        <v>1</v>
      </c>
      <c r="J12" s="10">
        <f t="shared" si="0"/>
        <v>-7.6499999999999999E-2</v>
      </c>
      <c r="M12" s="22" t="s">
        <v>20</v>
      </c>
      <c r="N12" s="23">
        <f>1-N10</f>
        <v>0.54716190836674494</v>
      </c>
      <c r="O12" s="24"/>
      <c r="P12" s="24"/>
      <c r="Q12" s="25"/>
    </row>
    <row r="13" spans="4:17" x14ac:dyDescent="0.35">
      <c r="F13" s="6" t="s">
        <v>21</v>
      </c>
      <c r="G13" s="7">
        <v>0.30669999999999997</v>
      </c>
      <c r="H13" s="11">
        <v>0.34489999999999998</v>
      </c>
      <c r="I13" s="9">
        <v>1</v>
      </c>
      <c r="J13" s="10">
        <f t="shared" si="0"/>
        <v>0.30669999999999997</v>
      </c>
    </row>
    <row r="14" spans="4:17" x14ac:dyDescent="0.35">
      <c r="F14" s="6" t="s">
        <v>22</v>
      </c>
      <c r="G14" s="7">
        <v>-2.0400000000000001E-2</v>
      </c>
      <c r="H14" s="11">
        <v>0.95550000000000002</v>
      </c>
      <c r="I14" s="9">
        <v>1</v>
      </c>
      <c r="J14" s="10">
        <f t="shared" si="0"/>
        <v>-2.0400000000000001E-2</v>
      </c>
    </row>
    <row r="15" spans="4:17" x14ac:dyDescent="0.35">
      <c r="F15" s="6" t="s">
        <v>23</v>
      </c>
      <c r="G15" s="7">
        <v>0.53559999999999997</v>
      </c>
      <c r="H15" s="8">
        <v>4.2099999999999999E-2</v>
      </c>
      <c r="I15" s="9">
        <v>0</v>
      </c>
      <c r="J15" s="10">
        <f t="shared" si="0"/>
        <v>0</v>
      </c>
    </row>
    <row r="16" spans="4:17" x14ac:dyDescent="0.35">
      <c r="F16" s="6" t="s">
        <v>24</v>
      </c>
      <c r="G16" s="7">
        <v>1.53</v>
      </c>
      <c r="H16" s="26">
        <v>2.2816999999999999E-5</v>
      </c>
      <c r="I16" s="9">
        <v>0</v>
      </c>
      <c r="J16" s="10">
        <f t="shared" si="0"/>
        <v>0</v>
      </c>
    </row>
    <row r="17" spans="6:12" x14ac:dyDescent="0.35">
      <c r="F17" s="6" t="s">
        <v>25</v>
      </c>
      <c r="G17" s="7">
        <v>0.99980000000000002</v>
      </c>
      <c r="H17" s="17">
        <v>8.0000000000000004E-4</v>
      </c>
      <c r="I17" s="9">
        <v>0</v>
      </c>
      <c r="J17" s="10">
        <f t="shared" si="0"/>
        <v>0</v>
      </c>
    </row>
    <row r="18" spans="6:12" x14ac:dyDescent="0.35">
      <c r="F18" s="6" t="s">
        <v>26</v>
      </c>
      <c r="G18" s="7">
        <v>0.4138</v>
      </c>
      <c r="H18" s="11">
        <v>0.1132</v>
      </c>
      <c r="I18" s="9">
        <v>1</v>
      </c>
      <c r="J18" s="10">
        <f t="shared" si="0"/>
        <v>0.4138</v>
      </c>
    </row>
    <row r="19" spans="6:12" ht="15" thickBot="1" x14ac:dyDescent="0.4">
      <c r="F19" s="27" t="s">
        <v>27</v>
      </c>
      <c r="G19" s="28">
        <v>0.61140000000000005</v>
      </c>
      <c r="H19" s="29">
        <v>2.01E-2</v>
      </c>
      <c r="I19" s="24">
        <v>1</v>
      </c>
      <c r="J19" s="25">
        <f t="shared" si="0"/>
        <v>0.61140000000000005</v>
      </c>
    </row>
    <row r="20" spans="6:12" ht="15" thickBot="1" x14ac:dyDescent="0.4">
      <c r="J20" s="30">
        <f>SUM(J4:J19)</f>
        <v>-0.18921010399999971</v>
      </c>
    </row>
    <row r="21" spans="6:12" x14ac:dyDescent="0.35"/>
    <row r="22" spans="6:12" ht="15" thickBot="1" x14ac:dyDescent="0.4">
      <c r="F22" s="31"/>
      <c r="G22" s="31"/>
      <c r="H22" s="31"/>
      <c r="I22" s="31"/>
      <c r="J22" s="32"/>
      <c r="K22" s="33"/>
      <c r="L22" s="33"/>
    </row>
    <row r="23" spans="6:12" x14ac:dyDescent="0.35"/>
    <row r="24" spans="6:12" x14ac:dyDescent="0.35"/>
    <row r="25" spans="6:12" hidden="1" x14ac:dyDescent="0.35">
      <c r="F25" s="34" t="s">
        <v>28</v>
      </c>
      <c r="G25" s="34"/>
      <c r="H25" s="34">
        <v>-3.6276999999999999</v>
      </c>
      <c r="I25" s="34">
        <v>1.4952000000000001</v>
      </c>
      <c r="J25" s="34">
        <v>-2.4262000000000001</v>
      </c>
      <c r="K25" s="34"/>
      <c r="L25" s="34"/>
    </row>
    <row r="26" spans="6:12" hidden="1" x14ac:dyDescent="0.35">
      <c r="F26" s="34" t="s">
        <v>29</v>
      </c>
      <c r="G26" s="34"/>
      <c r="H26" s="34">
        <v>8.6E-3</v>
      </c>
      <c r="I26" s="34">
        <v>7.3000000000000001E-3</v>
      </c>
      <c r="J26" s="34">
        <v>1.1803999999999999</v>
      </c>
      <c r="K26" s="34"/>
      <c r="L26" s="34"/>
    </row>
    <row r="27" spans="6:12" hidden="1" x14ac:dyDescent="0.35">
      <c r="F27" s="34" t="s">
        <v>30</v>
      </c>
      <c r="G27" s="34"/>
      <c r="H27" s="34">
        <v>-0.30499999999999999</v>
      </c>
      <c r="I27" s="34">
        <v>0.52749999999999997</v>
      </c>
      <c r="J27" s="34">
        <v>-0.57820000000000005</v>
      </c>
      <c r="K27" s="34"/>
      <c r="L27" s="34"/>
    </row>
    <row r="28" spans="6:12" hidden="1" x14ac:dyDescent="0.35">
      <c r="F28" s="34" t="s">
        <v>9</v>
      </c>
      <c r="G28" s="34"/>
      <c r="H28" s="34">
        <v>-9.2999999999999992E-3</v>
      </c>
      <c r="I28" s="34">
        <v>4.0000000000000001E-3</v>
      </c>
      <c r="J28" s="34">
        <v>-2.3479999999999999</v>
      </c>
      <c r="K28" s="34"/>
      <c r="L28" s="34"/>
    </row>
    <row r="29" spans="6:12" hidden="1" x14ac:dyDescent="0.35">
      <c r="F29" s="34" t="s">
        <v>12</v>
      </c>
      <c r="G29" s="34"/>
      <c r="H29" s="35">
        <v>4.8936E-5</v>
      </c>
      <c r="I29" s="35">
        <v>1.2843999999999999E-5</v>
      </c>
      <c r="J29" s="34">
        <v>3.8100999999999998</v>
      </c>
      <c r="K29" s="34"/>
      <c r="L29" s="34"/>
    </row>
    <row r="30" spans="6:12" hidden="1" x14ac:dyDescent="0.35">
      <c r="F30" s="34" t="s">
        <v>13</v>
      </c>
      <c r="G30" s="34"/>
      <c r="H30" s="34">
        <v>1.9699999999999999E-2</v>
      </c>
      <c r="I30" s="34">
        <v>1.03E-2</v>
      </c>
      <c r="J30" s="34">
        <v>1.9137</v>
      </c>
      <c r="K30" s="34"/>
      <c r="L30" s="34"/>
    </row>
    <row r="31" spans="6:12" hidden="1" x14ac:dyDescent="0.35">
      <c r="F31" s="34" t="s">
        <v>31</v>
      </c>
      <c r="G31" s="34"/>
      <c r="H31" s="34">
        <v>0.38750000000000001</v>
      </c>
      <c r="I31" s="34">
        <v>0.24590000000000001</v>
      </c>
      <c r="J31" s="34">
        <v>1.5761000000000001</v>
      </c>
      <c r="K31" s="34"/>
      <c r="L31" s="34"/>
    </row>
    <row r="32" spans="6:12" hidden="1" x14ac:dyDescent="0.35">
      <c r="F32" s="34" t="s">
        <v>32</v>
      </c>
      <c r="G32" s="34"/>
      <c r="H32" s="34">
        <v>1.518</v>
      </c>
      <c r="I32" s="34">
        <v>0.51539999999999997</v>
      </c>
      <c r="J32" s="34">
        <v>2.9451999999999998</v>
      </c>
      <c r="K32" s="34"/>
      <c r="L32" s="34"/>
    </row>
    <row r="33" spans="6:12" hidden="1" x14ac:dyDescent="0.35">
      <c r="F33" s="34" t="s">
        <v>33</v>
      </c>
      <c r="G33" s="34"/>
      <c r="H33" s="34">
        <v>-7.6499999999999999E-2</v>
      </c>
      <c r="I33" s="34">
        <v>0.26140000000000002</v>
      </c>
      <c r="J33" s="34">
        <v>-0.29270000000000002</v>
      </c>
      <c r="K33" s="34"/>
      <c r="L33" s="34"/>
    </row>
    <row r="34" spans="6:12" hidden="1" x14ac:dyDescent="0.35">
      <c r="F34" s="34" t="s">
        <v>34</v>
      </c>
      <c r="G34" s="34"/>
      <c r="H34" s="34">
        <v>0.30669999999999997</v>
      </c>
      <c r="I34" s="34">
        <v>0.32469999999999999</v>
      </c>
      <c r="J34" s="34">
        <v>0.94450000000000001</v>
      </c>
      <c r="K34" s="34"/>
      <c r="L34" s="34"/>
    </row>
    <row r="35" spans="6:12" hidden="1" x14ac:dyDescent="0.35">
      <c r="F35" s="34" t="s">
        <v>35</v>
      </c>
      <c r="G35" s="34"/>
      <c r="H35" s="34">
        <v>-2.0400000000000001E-2</v>
      </c>
      <c r="I35" s="34">
        <v>0.3654</v>
      </c>
      <c r="J35" s="34">
        <v>-5.5800000000000002E-2</v>
      </c>
      <c r="K35" s="34"/>
      <c r="L35" s="34"/>
    </row>
    <row r="36" spans="6:12" hidden="1" x14ac:dyDescent="0.35">
      <c r="F36" s="34" t="s">
        <v>36</v>
      </c>
      <c r="G36" s="34"/>
      <c r="H36" s="34">
        <v>0.53559999999999997</v>
      </c>
      <c r="I36" s="34">
        <v>0.26350000000000001</v>
      </c>
      <c r="J36" s="34">
        <v>2.0327000000000002</v>
      </c>
      <c r="K36" s="34"/>
      <c r="L36" s="34"/>
    </row>
    <row r="37" spans="6:12" hidden="1" x14ac:dyDescent="0.35">
      <c r="F37" s="34" t="s">
        <v>37</v>
      </c>
      <c r="G37" s="34"/>
      <c r="H37" s="34">
        <v>1.53</v>
      </c>
      <c r="I37" s="34">
        <v>0.36120000000000002</v>
      </c>
      <c r="J37" s="34">
        <v>4.2354000000000003</v>
      </c>
      <c r="K37" s="34"/>
      <c r="L37" s="34"/>
    </row>
    <row r="38" spans="6:12" hidden="1" x14ac:dyDescent="0.35">
      <c r="F38" s="34" t="s">
        <v>38</v>
      </c>
      <c r="G38" s="34"/>
      <c r="H38" s="34">
        <v>0.99980000000000002</v>
      </c>
      <c r="I38" s="34">
        <v>0.29820000000000002</v>
      </c>
      <c r="J38" s="34">
        <v>3.3529</v>
      </c>
      <c r="K38" s="34"/>
      <c r="L38" s="34"/>
    </row>
    <row r="39" spans="6:12" hidden="1" x14ac:dyDescent="0.35">
      <c r="F39" s="34" t="s">
        <v>39</v>
      </c>
      <c r="G39" s="34"/>
      <c r="H39" s="34">
        <v>0.4138</v>
      </c>
      <c r="I39" s="34">
        <v>0.26119999999999999</v>
      </c>
      <c r="J39" s="34">
        <v>1.5841000000000001</v>
      </c>
      <c r="K39" s="34"/>
      <c r="L39" s="34"/>
    </row>
    <row r="40" spans="6:12" hidden="1" x14ac:dyDescent="0.35">
      <c r="F40" s="34" t="s">
        <v>40</v>
      </c>
      <c r="G40" s="34"/>
      <c r="H40" s="34">
        <v>0.61140000000000005</v>
      </c>
      <c r="I40" s="34">
        <v>0.2631</v>
      </c>
      <c r="J40" s="34">
        <v>2.3243</v>
      </c>
      <c r="K40" s="34"/>
      <c r="L40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42B2-C345-412A-9EAB-1FAB7FC0028E}">
  <dimension ref="C2:F11"/>
  <sheetViews>
    <sheetView tabSelected="1" workbookViewId="0">
      <selection activeCell="E15" sqref="E15"/>
    </sheetView>
  </sheetViews>
  <sheetFormatPr defaultRowHeight="14.5" x14ac:dyDescent="0.35"/>
  <cols>
    <col min="5" max="5" width="17.81640625" bestFit="1" customWidth="1"/>
    <col min="6" max="6" width="17.08984375" customWidth="1"/>
  </cols>
  <sheetData>
    <row r="2" spans="3:6" x14ac:dyDescent="0.35">
      <c r="C2" t="s">
        <v>49</v>
      </c>
      <c r="E2" t="s">
        <v>48</v>
      </c>
    </row>
    <row r="3" spans="3:6" x14ac:dyDescent="0.35">
      <c r="C3" t="s">
        <v>50</v>
      </c>
      <c r="E3" t="s">
        <v>51</v>
      </c>
    </row>
    <row r="5" spans="3:6" x14ac:dyDescent="0.35">
      <c r="E5" t="s">
        <v>52</v>
      </c>
    </row>
    <row r="6" spans="3:6" ht="15" thickBot="1" x14ac:dyDescent="0.4"/>
    <row r="7" spans="3:6" x14ac:dyDescent="0.35">
      <c r="E7" s="40" t="s">
        <v>47</v>
      </c>
      <c r="F7" s="41"/>
    </row>
    <row r="8" spans="3:6" x14ac:dyDescent="0.35">
      <c r="E8" s="42" t="s">
        <v>43</v>
      </c>
      <c r="F8" s="43">
        <v>0.75700000000000001</v>
      </c>
    </row>
    <row r="9" spans="3:6" x14ac:dyDescent="0.35">
      <c r="E9" s="42" t="s">
        <v>44</v>
      </c>
      <c r="F9" s="43">
        <v>0.72550000000000003</v>
      </c>
    </row>
    <row r="10" spans="3:6" x14ac:dyDescent="0.35">
      <c r="E10" s="42" t="s">
        <v>45</v>
      </c>
      <c r="F10" s="43">
        <v>0.74309999999999998</v>
      </c>
    </row>
    <row r="11" spans="3:6" ht="15" thickBot="1" x14ac:dyDescent="0.4">
      <c r="E11" s="44" t="s">
        <v>46</v>
      </c>
      <c r="F11" s="45">
        <v>0.74</v>
      </c>
    </row>
  </sheetData>
  <mergeCells count="1">
    <mergeCell ref="E7:F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Potukuchi</dc:creator>
  <cp:lastModifiedBy>Sudhakar Potukuchi</cp:lastModifiedBy>
  <dcterms:created xsi:type="dcterms:W3CDTF">2022-07-26T10:45:54Z</dcterms:created>
  <dcterms:modified xsi:type="dcterms:W3CDTF">2022-07-26T11:02:32Z</dcterms:modified>
</cp:coreProperties>
</file>