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Data Analyst\Excel\major assignment\Assignment 4\Assignment 4 Completed\"/>
    </mc:Choice>
  </mc:AlternateContent>
  <xr:revisionPtr revIDLastSave="0" documentId="13_ncr:1_{A8720113-85D3-47B5-B103-15C47B03BAC6}" xr6:coauthVersionLast="47" xr6:coauthVersionMax="47" xr10:uidLastSave="{00000000-0000-0000-0000-000000000000}"/>
  <bookViews>
    <workbookView xWindow="-120" yWindow="-120" windowWidth="20730" windowHeight="11160" activeTab="1" xr2:uid="{C3327BBF-5D7E-B842-AC68-8C3DBE1DE0AE}"/>
  </bookViews>
  <sheets>
    <sheet name="Dashboard" sheetId="5" r:id="rId1"/>
    <sheet name="Session Details" sheetId="1" r:id="rId2"/>
    <sheet name="Channel wise traffic" sheetId="2" r:id="rId3"/>
    <sheet name="Supporting Data" sheetId="3" r:id="rId4"/>
    <sheet name="Hypotheses testing" sheetId="8" r:id="rId5"/>
    <sheet name="tables" sheetId="4" r:id="rId6"/>
    <sheet name="Forecast sheet" sheetId="6" r:id="rId7"/>
  </sheets>
  <definedNames>
    <definedName name="_xlnm.Print_Area" localSheetId="0">Dashboard!$A$1:$Q$101</definedName>
    <definedName name="solver_eng" localSheetId="1" hidden="1">1</definedName>
    <definedName name="solver_lhs1" localSheetId="1" hidden="1">'Session Details'!$O:$O</definedName>
    <definedName name="solver_neg" localSheetId="1" hidden="1">1</definedName>
    <definedName name="solver_num" localSheetId="1" hidden="1">1</definedName>
    <definedName name="solver_opt" localSheetId="1" hidden="1">'Session Details'!$O$105</definedName>
    <definedName name="solver_rel1" localSheetId="1" hidden="1">1</definedName>
    <definedName name="solver_rhs1" localSheetId="1" hidden="1">'Channel wise traffic'!$C:$C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" i="3"/>
  <c r="I4" i="2"/>
  <c r="I10" i="2"/>
  <c r="J10" i="2"/>
  <c r="K10" i="2"/>
  <c r="L10" i="2"/>
  <c r="L4" i="2"/>
  <c r="K4" i="2"/>
  <c r="J4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C4" i="1"/>
  <c r="C5" i="1"/>
  <c r="C6" i="1"/>
  <c r="C7" i="1"/>
  <c r="C8" i="1"/>
  <c r="C9" i="1"/>
  <c r="C10" i="1"/>
  <c r="J10" i="1" s="1"/>
  <c r="C11" i="1"/>
  <c r="C12" i="1"/>
  <c r="C13" i="1"/>
  <c r="L13" i="1" s="1"/>
  <c r="C14" i="1"/>
  <c r="J14" i="1" s="1"/>
  <c r="AA14" i="1" s="1"/>
  <c r="C15" i="1"/>
  <c r="C16" i="1"/>
  <c r="C17" i="1"/>
  <c r="K17" i="1" s="1"/>
  <c r="C18" i="1"/>
  <c r="J18" i="1" s="1"/>
  <c r="AA18" i="1" s="1"/>
  <c r="C19" i="1"/>
  <c r="C20" i="1"/>
  <c r="C21" i="1"/>
  <c r="L21" i="1" s="1"/>
  <c r="C22" i="1"/>
  <c r="J22" i="1" s="1"/>
  <c r="AA22" i="1" s="1"/>
  <c r="C23" i="1"/>
  <c r="C24" i="1"/>
  <c r="C25" i="1"/>
  <c r="L25" i="1" s="1"/>
  <c r="C26" i="1"/>
  <c r="J26" i="1" s="1"/>
  <c r="AA26" i="1" s="1"/>
  <c r="C27" i="1"/>
  <c r="C28" i="1"/>
  <c r="C29" i="1"/>
  <c r="L29" i="1" s="1"/>
  <c r="C30" i="1"/>
  <c r="J30" i="1" s="1"/>
  <c r="AA30" i="1" s="1"/>
  <c r="C31" i="1"/>
  <c r="C32" i="1"/>
  <c r="C33" i="1"/>
  <c r="K33" i="1" s="1"/>
  <c r="C34" i="1"/>
  <c r="J34" i="1" s="1"/>
  <c r="AA34" i="1" s="1"/>
  <c r="C35" i="1"/>
  <c r="C36" i="1"/>
  <c r="C37" i="1"/>
  <c r="L37" i="1" s="1"/>
  <c r="C38" i="1"/>
  <c r="J38" i="1" s="1"/>
  <c r="AA38" i="1" s="1"/>
  <c r="C39" i="1"/>
  <c r="C40" i="1"/>
  <c r="C41" i="1"/>
  <c r="L41" i="1" s="1"/>
  <c r="C42" i="1"/>
  <c r="J42" i="1" s="1"/>
  <c r="AA42" i="1" s="1"/>
  <c r="C43" i="1"/>
  <c r="C44" i="1"/>
  <c r="C45" i="1"/>
  <c r="L45" i="1" s="1"/>
  <c r="C46" i="1"/>
  <c r="J46" i="1" s="1"/>
  <c r="AA46" i="1" s="1"/>
  <c r="C47" i="1"/>
  <c r="C48" i="1"/>
  <c r="C49" i="1"/>
  <c r="K49" i="1" s="1"/>
  <c r="C50" i="1"/>
  <c r="J50" i="1" s="1"/>
  <c r="AA50" i="1" s="1"/>
  <c r="C51" i="1"/>
  <c r="C52" i="1"/>
  <c r="C53" i="1"/>
  <c r="L53" i="1" s="1"/>
  <c r="C54" i="1"/>
  <c r="J54" i="1" s="1"/>
  <c r="AA54" i="1" s="1"/>
  <c r="C55" i="1"/>
  <c r="C56" i="1"/>
  <c r="C57" i="1"/>
  <c r="L57" i="1" s="1"/>
  <c r="C58" i="1"/>
  <c r="J58" i="1" s="1"/>
  <c r="AA58" i="1" s="1"/>
  <c r="C59" i="1"/>
  <c r="C60" i="1"/>
  <c r="C61" i="1"/>
  <c r="L61" i="1" s="1"/>
  <c r="C62" i="1"/>
  <c r="J62" i="1" s="1"/>
  <c r="AA62" i="1" s="1"/>
  <c r="C63" i="1"/>
  <c r="C64" i="1"/>
  <c r="C65" i="1"/>
  <c r="L65" i="1" s="1"/>
  <c r="C66" i="1"/>
  <c r="J66" i="1" s="1"/>
  <c r="AA66" i="1" s="1"/>
  <c r="C67" i="1"/>
  <c r="C68" i="1"/>
  <c r="C69" i="1"/>
  <c r="L69" i="1" s="1"/>
  <c r="C70" i="1"/>
  <c r="J70" i="1" s="1"/>
  <c r="AA70" i="1" s="1"/>
  <c r="C71" i="1"/>
  <c r="C72" i="1"/>
  <c r="C73" i="1"/>
  <c r="L73" i="1" s="1"/>
  <c r="C74" i="1"/>
  <c r="J74" i="1" s="1"/>
  <c r="AA74" i="1" s="1"/>
  <c r="C75" i="1"/>
  <c r="C76" i="1"/>
  <c r="C77" i="1"/>
  <c r="L77" i="1" s="1"/>
  <c r="C78" i="1"/>
  <c r="J78" i="1" s="1"/>
  <c r="C79" i="1"/>
  <c r="C80" i="1"/>
  <c r="C81" i="1"/>
  <c r="L81" i="1" s="1"/>
  <c r="C82" i="1"/>
  <c r="J82" i="1" s="1"/>
  <c r="AA82" i="1" s="1"/>
  <c r="C83" i="1"/>
  <c r="C84" i="1"/>
  <c r="C85" i="1"/>
  <c r="L85" i="1" s="1"/>
  <c r="C86" i="1"/>
  <c r="J86" i="1" s="1"/>
  <c r="AA86" i="1" s="1"/>
  <c r="C87" i="1"/>
  <c r="C88" i="1"/>
  <c r="C89" i="1"/>
  <c r="L89" i="1" s="1"/>
  <c r="C90" i="1"/>
  <c r="J90" i="1" s="1"/>
  <c r="AA90" i="1" s="1"/>
  <c r="C91" i="1"/>
  <c r="C92" i="1"/>
  <c r="C93" i="1"/>
  <c r="L93" i="1" s="1"/>
  <c r="C94" i="1"/>
  <c r="J94" i="1" s="1"/>
  <c r="C95" i="1"/>
  <c r="C96" i="1"/>
  <c r="C97" i="1"/>
  <c r="L97" i="1" s="1"/>
  <c r="C98" i="1"/>
  <c r="J98" i="1" s="1"/>
  <c r="AA98" i="1" s="1"/>
  <c r="C99" i="1"/>
  <c r="C100" i="1"/>
  <c r="C101" i="1"/>
  <c r="L101" i="1" s="1"/>
  <c r="C102" i="1"/>
  <c r="J102" i="1" s="1"/>
  <c r="AA102" i="1" s="1"/>
  <c r="C103" i="1"/>
  <c r="C104" i="1"/>
  <c r="C105" i="1"/>
  <c r="L105" i="1" s="1"/>
  <c r="C106" i="1"/>
  <c r="J106" i="1" s="1"/>
  <c r="AA106" i="1" s="1"/>
  <c r="C107" i="1"/>
  <c r="C108" i="1"/>
  <c r="C109" i="1"/>
  <c r="L109" i="1" s="1"/>
  <c r="C110" i="1"/>
  <c r="J110" i="1" s="1"/>
  <c r="C111" i="1"/>
  <c r="C112" i="1"/>
  <c r="C113" i="1"/>
  <c r="L113" i="1" s="1"/>
  <c r="C114" i="1"/>
  <c r="J114" i="1" s="1"/>
  <c r="AA114" i="1" s="1"/>
  <c r="C115" i="1"/>
  <c r="C116" i="1"/>
  <c r="C117" i="1"/>
  <c r="L117" i="1" s="1"/>
  <c r="C118" i="1"/>
  <c r="J118" i="1" s="1"/>
  <c r="C119" i="1"/>
  <c r="C120" i="1"/>
  <c r="C121" i="1"/>
  <c r="L121" i="1" s="1"/>
  <c r="C122" i="1"/>
  <c r="J122" i="1" s="1"/>
  <c r="AA122" i="1" s="1"/>
  <c r="C123" i="1"/>
  <c r="C124" i="1"/>
  <c r="C125" i="1"/>
  <c r="L125" i="1" s="1"/>
  <c r="C126" i="1"/>
  <c r="J126" i="1" s="1"/>
  <c r="AA126" i="1" s="1"/>
  <c r="C127" i="1"/>
  <c r="C128" i="1"/>
  <c r="C129" i="1"/>
  <c r="L129" i="1" s="1"/>
  <c r="C130" i="1"/>
  <c r="J130" i="1" s="1"/>
  <c r="AA130" i="1" s="1"/>
  <c r="C131" i="1"/>
  <c r="C132" i="1"/>
  <c r="C133" i="1"/>
  <c r="L133" i="1" s="1"/>
  <c r="C134" i="1"/>
  <c r="J134" i="1" s="1"/>
  <c r="C135" i="1"/>
  <c r="C136" i="1"/>
  <c r="C137" i="1"/>
  <c r="L137" i="1" s="1"/>
  <c r="C138" i="1"/>
  <c r="J138" i="1" s="1"/>
  <c r="AA138" i="1" s="1"/>
  <c r="C139" i="1"/>
  <c r="C140" i="1"/>
  <c r="C141" i="1"/>
  <c r="L141" i="1" s="1"/>
  <c r="C142" i="1"/>
  <c r="J142" i="1" s="1"/>
  <c r="AA142" i="1" s="1"/>
  <c r="C143" i="1"/>
  <c r="C144" i="1"/>
  <c r="C145" i="1"/>
  <c r="L145" i="1" s="1"/>
  <c r="C146" i="1"/>
  <c r="J146" i="1" s="1"/>
  <c r="AA146" i="1" s="1"/>
  <c r="C147" i="1"/>
  <c r="C148" i="1"/>
  <c r="C149" i="1"/>
  <c r="L149" i="1" s="1"/>
  <c r="C150" i="1"/>
  <c r="J150" i="1" s="1"/>
  <c r="AA150" i="1" s="1"/>
  <c r="C151" i="1"/>
  <c r="C152" i="1"/>
  <c r="C153" i="1"/>
  <c r="L153" i="1" s="1"/>
  <c r="C154" i="1"/>
  <c r="J154" i="1" s="1"/>
  <c r="AA154" i="1" s="1"/>
  <c r="C155" i="1"/>
  <c r="C156" i="1"/>
  <c r="C157" i="1"/>
  <c r="L157" i="1" s="1"/>
  <c r="C158" i="1"/>
  <c r="J158" i="1" s="1"/>
  <c r="AA158" i="1" s="1"/>
  <c r="C159" i="1"/>
  <c r="C160" i="1"/>
  <c r="C161" i="1"/>
  <c r="L161" i="1" s="1"/>
  <c r="C162" i="1"/>
  <c r="J162" i="1" s="1"/>
  <c r="C163" i="1"/>
  <c r="C164" i="1"/>
  <c r="C165" i="1"/>
  <c r="L165" i="1" s="1"/>
  <c r="C166" i="1"/>
  <c r="J166" i="1" s="1"/>
  <c r="AA166" i="1" s="1"/>
  <c r="C167" i="1"/>
  <c r="C168" i="1"/>
  <c r="C169" i="1"/>
  <c r="L169" i="1" s="1"/>
  <c r="C170" i="1"/>
  <c r="J170" i="1" s="1"/>
  <c r="AA170" i="1" s="1"/>
  <c r="C171" i="1"/>
  <c r="C172" i="1"/>
  <c r="C173" i="1"/>
  <c r="L173" i="1" s="1"/>
  <c r="C174" i="1"/>
  <c r="J174" i="1" s="1"/>
  <c r="AA174" i="1" s="1"/>
  <c r="C175" i="1"/>
  <c r="C176" i="1"/>
  <c r="C177" i="1"/>
  <c r="L177" i="1" s="1"/>
  <c r="C178" i="1"/>
  <c r="J178" i="1" s="1"/>
  <c r="AA178" i="1" s="1"/>
  <c r="C179" i="1"/>
  <c r="L179" i="1" s="1"/>
  <c r="C180" i="1"/>
  <c r="C181" i="1"/>
  <c r="L181" i="1" s="1"/>
  <c r="C182" i="1"/>
  <c r="J182" i="1" s="1"/>
  <c r="AA182" i="1" s="1"/>
  <c r="C183" i="1"/>
  <c r="C184" i="1"/>
  <c r="C185" i="1"/>
  <c r="L185" i="1" s="1"/>
  <c r="C186" i="1"/>
  <c r="J186" i="1" s="1"/>
  <c r="AA186" i="1" s="1"/>
  <c r="C187" i="1"/>
  <c r="C188" i="1"/>
  <c r="C189" i="1"/>
  <c r="L189" i="1" s="1"/>
  <c r="C190" i="1"/>
  <c r="J190" i="1" s="1"/>
  <c r="AA190" i="1" s="1"/>
  <c r="C191" i="1"/>
  <c r="C192" i="1"/>
  <c r="C193" i="1"/>
  <c r="L193" i="1" s="1"/>
  <c r="C194" i="1"/>
  <c r="K194" i="1" s="1"/>
  <c r="C195" i="1"/>
  <c r="C196" i="1"/>
  <c r="C197" i="1"/>
  <c r="L197" i="1" s="1"/>
  <c r="C198" i="1"/>
  <c r="K198" i="1" s="1"/>
  <c r="C199" i="1"/>
  <c r="C200" i="1"/>
  <c r="C201" i="1"/>
  <c r="L201" i="1" s="1"/>
  <c r="C202" i="1"/>
  <c r="J202" i="1" s="1"/>
  <c r="C203" i="1"/>
  <c r="C204" i="1"/>
  <c r="C205" i="1"/>
  <c r="L205" i="1" s="1"/>
  <c r="C206" i="1"/>
  <c r="J206" i="1" s="1"/>
  <c r="AA206" i="1" s="1"/>
  <c r="C207" i="1"/>
  <c r="C208" i="1"/>
  <c r="C209" i="1"/>
  <c r="L209" i="1" s="1"/>
  <c r="C210" i="1"/>
  <c r="J210" i="1" s="1"/>
  <c r="AA210" i="1" s="1"/>
  <c r="C211" i="1"/>
  <c r="C212" i="1"/>
  <c r="C213" i="1"/>
  <c r="L213" i="1" s="1"/>
  <c r="C214" i="1"/>
  <c r="J214" i="1" s="1"/>
  <c r="C215" i="1"/>
  <c r="C216" i="1"/>
  <c r="C217" i="1"/>
  <c r="L217" i="1" s="1"/>
  <c r="C218" i="1"/>
  <c r="J218" i="1" s="1"/>
  <c r="C219" i="1"/>
  <c r="C220" i="1"/>
  <c r="C221" i="1"/>
  <c r="L221" i="1" s="1"/>
  <c r="C222" i="1"/>
  <c r="J222" i="1" s="1"/>
  <c r="AA222" i="1" s="1"/>
  <c r="C223" i="1"/>
  <c r="C224" i="1"/>
  <c r="C225" i="1"/>
  <c r="L225" i="1" s="1"/>
  <c r="C226" i="1"/>
  <c r="J226" i="1" s="1"/>
  <c r="C227" i="1"/>
  <c r="C228" i="1"/>
  <c r="C229" i="1"/>
  <c r="L229" i="1" s="1"/>
  <c r="C230" i="1"/>
  <c r="J230" i="1" s="1"/>
  <c r="C231" i="1"/>
  <c r="C232" i="1"/>
  <c r="C233" i="1"/>
  <c r="L233" i="1" s="1"/>
  <c r="C234" i="1"/>
  <c r="J234" i="1" s="1"/>
  <c r="AA234" i="1" s="1"/>
  <c r="C235" i="1"/>
  <c r="C236" i="1"/>
  <c r="C237" i="1"/>
  <c r="L237" i="1" s="1"/>
  <c r="C238" i="1"/>
  <c r="J238" i="1" s="1"/>
  <c r="AA238" i="1" s="1"/>
  <c r="C239" i="1"/>
  <c r="C240" i="1"/>
  <c r="C241" i="1"/>
  <c r="L241" i="1" s="1"/>
  <c r="C242" i="1"/>
  <c r="J242" i="1" s="1"/>
  <c r="AA242" i="1" s="1"/>
  <c r="C243" i="1"/>
  <c r="C244" i="1"/>
  <c r="C245" i="1"/>
  <c r="L245" i="1" s="1"/>
  <c r="C246" i="1"/>
  <c r="J246" i="1" s="1"/>
  <c r="AA246" i="1" s="1"/>
  <c r="C247" i="1"/>
  <c r="C248" i="1"/>
  <c r="C249" i="1"/>
  <c r="L249" i="1" s="1"/>
  <c r="C250" i="1"/>
  <c r="J250" i="1" s="1"/>
  <c r="C251" i="1"/>
  <c r="C252" i="1"/>
  <c r="C253" i="1"/>
  <c r="L253" i="1" s="1"/>
  <c r="C254" i="1"/>
  <c r="J254" i="1" s="1"/>
  <c r="AA254" i="1" s="1"/>
  <c r="C255" i="1"/>
  <c r="C256" i="1"/>
  <c r="C257" i="1"/>
  <c r="L257" i="1" s="1"/>
  <c r="C258" i="1"/>
  <c r="J258" i="1" s="1"/>
  <c r="AA258" i="1" s="1"/>
  <c r="C259" i="1"/>
  <c r="C260" i="1"/>
  <c r="C261" i="1"/>
  <c r="L261" i="1" s="1"/>
  <c r="C262" i="1"/>
  <c r="J262" i="1" s="1"/>
  <c r="C263" i="1"/>
  <c r="C264" i="1"/>
  <c r="C265" i="1"/>
  <c r="L265" i="1" s="1"/>
  <c r="C266" i="1"/>
  <c r="J266" i="1" s="1"/>
  <c r="AA266" i="1" s="1"/>
  <c r="C267" i="1"/>
  <c r="C268" i="1"/>
  <c r="C269" i="1"/>
  <c r="L269" i="1" s="1"/>
  <c r="C270" i="1"/>
  <c r="J270" i="1" s="1"/>
  <c r="AA270" i="1" s="1"/>
  <c r="C271" i="1"/>
  <c r="C272" i="1"/>
  <c r="C273" i="1"/>
  <c r="L273" i="1" s="1"/>
  <c r="C274" i="1"/>
  <c r="J274" i="1" s="1"/>
  <c r="C275" i="1"/>
  <c r="C276" i="1"/>
  <c r="C277" i="1"/>
  <c r="L277" i="1" s="1"/>
  <c r="C278" i="1"/>
  <c r="J278" i="1" s="1"/>
  <c r="AA278" i="1" s="1"/>
  <c r="C279" i="1"/>
  <c r="C280" i="1"/>
  <c r="C281" i="1"/>
  <c r="L281" i="1" s="1"/>
  <c r="C282" i="1"/>
  <c r="J282" i="1" s="1"/>
  <c r="C283" i="1"/>
  <c r="C284" i="1"/>
  <c r="C285" i="1"/>
  <c r="L285" i="1" s="1"/>
  <c r="C286" i="1"/>
  <c r="J286" i="1" s="1"/>
  <c r="AA286" i="1" s="1"/>
  <c r="C287" i="1"/>
  <c r="C288" i="1"/>
  <c r="C289" i="1"/>
  <c r="L289" i="1" s="1"/>
  <c r="C290" i="1"/>
  <c r="J290" i="1" s="1"/>
  <c r="AA290" i="1" s="1"/>
  <c r="C291" i="1"/>
  <c r="C292" i="1"/>
  <c r="C293" i="1"/>
  <c r="L293" i="1" s="1"/>
  <c r="C294" i="1"/>
  <c r="J294" i="1" s="1"/>
  <c r="C295" i="1"/>
  <c r="C296" i="1"/>
  <c r="C297" i="1"/>
  <c r="L297" i="1" s="1"/>
  <c r="C298" i="1"/>
  <c r="J298" i="1" s="1"/>
  <c r="AA298" i="1" s="1"/>
  <c r="C299" i="1"/>
  <c r="C300" i="1"/>
  <c r="C301" i="1"/>
  <c r="L301" i="1" s="1"/>
  <c r="C302" i="1"/>
  <c r="J302" i="1" s="1"/>
  <c r="AA302" i="1" s="1"/>
  <c r="C303" i="1"/>
  <c r="C304" i="1"/>
  <c r="C305" i="1"/>
  <c r="L305" i="1" s="1"/>
  <c r="C306" i="1"/>
  <c r="J306" i="1" s="1"/>
  <c r="C307" i="1"/>
  <c r="C308" i="1"/>
  <c r="C309" i="1"/>
  <c r="L309" i="1" s="1"/>
  <c r="C310" i="1"/>
  <c r="J310" i="1" s="1"/>
  <c r="AA310" i="1" s="1"/>
  <c r="C311" i="1"/>
  <c r="C312" i="1"/>
  <c r="C313" i="1"/>
  <c r="L313" i="1" s="1"/>
  <c r="C314" i="1"/>
  <c r="J314" i="1" s="1"/>
  <c r="C315" i="1"/>
  <c r="C316" i="1"/>
  <c r="C317" i="1"/>
  <c r="L317" i="1" s="1"/>
  <c r="C318" i="1"/>
  <c r="J318" i="1" s="1"/>
  <c r="AA318" i="1" s="1"/>
  <c r="C319" i="1"/>
  <c r="C320" i="1"/>
  <c r="C321" i="1"/>
  <c r="L321" i="1" s="1"/>
  <c r="C322" i="1"/>
  <c r="J322" i="1" s="1"/>
  <c r="AA322" i="1" s="1"/>
  <c r="C323" i="1"/>
  <c r="C324" i="1"/>
  <c r="C325" i="1"/>
  <c r="L325" i="1" s="1"/>
  <c r="C326" i="1"/>
  <c r="J326" i="1" s="1"/>
  <c r="C327" i="1"/>
  <c r="C328" i="1"/>
  <c r="C329" i="1"/>
  <c r="L329" i="1" s="1"/>
  <c r="C330" i="1"/>
  <c r="J330" i="1" s="1"/>
  <c r="C331" i="1"/>
  <c r="C332" i="1"/>
  <c r="C333" i="1"/>
  <c r="L333" i="1" s="1"/>
  <c r="C334" i="1"/>
  <c r="J334" i="1" s="1"/>
  <c r="AA334" i="1" s="1"/>
  <c r="C335" i="1"/>
  <c r="C336" i="1"/>
  <c r="C337" i="1"/>
  <c r="L337" i="1" s="1"/>
  <c r="C338" i="1"/>
  <c r="J338" i="1" s="1"/>
  <c r="C339" i="1"/>
  <c r="C340" i="1"/>
  <c r="C341" i="1"/>
  <c r="J341" i="1" s="1"/>
  <c r="AA341" i="1" s="1"/>
  <c r="C342" i="1"/>
  <c r="J342" i="1" s="1"/>
  <c r="AA342" i="1" s="1"/>
  <c r="C343" i="1"/>
  <c r="C344" i="1"/>
  <c r="C345" i="1"/>
  <c r="J345" i="1" s="1"/>
  <c r="AA345" i="1" s="1"/>
  <c r="C346" i="1"/>
  <c r="J346" i="1" s="1"/>
  <c r="AA346" i="1" s="1"/>
  <c r="C347" i="1"/>
  <c r="C348" i="1"/>
  <c r="C349" i="1"/>
  <c r="J349" i="1" s="1"/>
  <c r="AA349" i="1" s="1"/>
  <c r="C350" i="1"/>
  <c r="J350" i="1" s="1"/>
  <c r="AA350" i="1" s="1"/>
  <c r="C351" i="1"/>
  <c r="C352" i="1"/>
  <c r="C353" i="1"/>
  <c r="J353" i="1" s="1"/>
  <c r="AA353" i="1" s="1"/>
  <c r="C354" i="1"/>
  <c r="J354" i="1" s="1"/>
  <c r="AA354" i="1" s="1"/>
  <c r="C355" i="1"/>
  <c r="C356" i="1"/>
  <c r="C357" i="1"/>
  <c r="J357" i="1" s="1"/>
  <c r="AA357" i="1" s="1"/>
  <c r="C358" i="1"/>
  <c r="J358" i="1" s="1"/>
  <c r="AA358" i="1" s="1"/>
  <c r="C359" i="1"/>
  <c r="C360" i="1"/>
  <c r="C361" i="1"/>
  <c r="J361" i="1" s="1"/>
  <c r="AA361" i="1" s="1"/>
  <c r="C362" i="1"/>
  <c r="J362" i="1" s="1"/>
  <c r="C363" i="1"/>
  <c r="C364" i="1"/>
  <c r="C365" i="1"/>
  <c r="J365" i="1" s="1"/>
  <c r="AA365" i="1" s="1"/>
  <c r="C366" i="1"/>
  <c r="J366" i="1" s="1"/>
  <c r="AA366" i="1" s="1"/>
  <c r="C367" i="1"/>
  <c r="C368" i="1"/>
  <c r="C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" i="1"/>
  <c r="I3" i="1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C424" i="6"/>
  <c r="C428" i="6"/>
  <c r="C432" i="6"/>
  <c r="C436" i="6"/>
  <c r="C440" i="6"/>
  <c r="C444" i="6"/>
  <c r="C448" i="6"/>
  <c r="C452" i="6"/>
  <c r="C456" i="6"/>
  <c r="C460" i="6"/>
  <c r="C464" i="6"/>
  <c r="C468" i="6"/>
  <c r="C472" i="6"/>
  <c r="C476" i="6"/>
  <c r="C480" i="6"/>
  <c r="C484" i="6"/>
  <c r="C488" i="6"/>
  <c r="C492" i="6"/>
  <c r="C496" i="6"/>
  <c r="C500" i="6"/>
  <c r="C504" i="6"/>
  <c r="C508" i="6"/>
  <c r="C512" i="6"/>
  <c r="C516" i="6"/>
  <c r="C520" i="6"/>
  <c r="C524" i="6"/>
  <c r="C528" i="6"/>
  <c r="C532" i="6"/>
  <c r="C536" i="6"/>
  <c r="C540" i="6"/>
  <c r="C544" i="6"/>
  <c r="C548" i="6"/>
  <c r="C552" i="6"/>
  <c r="C556" i="6"/>
  <c r="C560" i="6"/>
  <c r="C564" i="6"/>
  <c r="C568" i="6"/>
  <c r="C572" i="6"/>
  <c r="C576" i="6"/>
  <c r="C580" i="6"/>
  <c r="C584" i="6"/>
  <c r="C588" i="6"/>
  <c r="C592" i="6"/>
  <c r="C596" i="6"/>
  <c r="C600" i="6"/>
  <c r="C604" i="6"/>
  <c r="C608" i="6"/>
  <c r="C612" i="6"/>
  <c r="C616" i="6"/>
  <c r="C620" i="6"/>
  <c r="C624" i="6"/>
  <c r="C628" i="6"/>
  <c r="C632" i="6"/>
  <c r="C636" i="6"/>
  <c r="C640" i="6"/>
  <c r="C644" i="6"/>
  <c r="C648" i="6"/>
  <c r="C652" i="6"/>
  <c r="C656" i="6"/>
  <c r="C660" i="6"/>
  <c r="C664" i="6"/>
  <c r="C668" i="6"/>
  <c r="C672" i="6"/>
  <c r="C676" i="6"/>
  <c r="C680" i="6"/>
  <c r="C684" i="6"/>
  <c r="C688" i="6"/>
  <c r="C692" i="6"/>
  <c r="C696" i="6"/>
  <c r="C700" i="6"/>
  <c r="C704" i="6"/>
  <c r="C708" i="6"/>
  <c r="C712" i="6"/>
  <c r="C716" i="6"/>
  <c r="C720" i="6"/>
  <c r="C724" i="6"/>
  <c r="C728" i="6"/>
  <c r="C732" i="6"/>
  <c r="D370" i="6"/>
  <c r="D374" i="6"/>
  <c r="D378" i="6"/>
  <c r="D382" i="6"/>
  <c r="D386" i="6"/>
  <c r="D390" i="6"/>
  <c r="D394" i="6"/>
  <c r="D398" i="6"/>
  <c r="D402" i="6"/>
  <c r="D406" i="6"/>
  <c r="D410" i="6"/>
  <c r="D414" i="6"/>
  <c r="D418" i="6"/>
  <c r="D422" i="6"/>
  <c r="D426" i="6"/>
  <c r="D430" i="6"/>
  <c r="D434" i="6"/>
  <c r="D438" i="6"/>
  <c r="D442" i="6"/>
  <c r="D446" i="6"/>
  <c r="D450" i="6"/>
  <c r="D454" i="6"/>
  <c r="D458" i="6"/>
  <c r="D462" i="6"/>
  <c r="D466" i="6"/>
  <c r="D470" i="6"/>
  <c r="D474" i="6"/>
  <c r="D478" i="6"/>
  <c r="D482" i="6"/>
  <c r="D486" i="6"/>
  <c r="D490" i="6"/>
  <c r="D494" i="6"/>
  <c r="D498" i="6"/>
  <c r="D502" i="6"/>
  <c r="D506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C425" i="6"/>
  <c r="C429" i="6"/>
  <c r="C433" i="6"/>
  <c r="C437" i="6"/>
  <c r="C441" i="6"/>
  <c r="C445" i="6"/>
  <c r="C449" i="6"/>
  <c r="C453" i="6"/>
  <c r="C457" i="6"/>
  <c r="C461" i="6"/>
  <c r="C465" i="6"/>
  <c r="C469" i="6"/>
  <c r="C473" i="6"/>
  <c r="C477" i="6"/>
  <c r="C481" i="6"/>
  <c r="C485" i="6"/>
  <c r="C489" i="6"/>
  <c r="C493" i="6"/>
  <c r="C497" i="6"/>
  <c r="C501" i="6"/>
  <c r="C505" i="6"/>
  <c r="C509" i="6"/>
  <c r="C513" i="6"/>
  <c r="C517" i="6"/>
  <c r="C521" i="6"/>
  <c r="C525" i="6"/>
  <c r="C529" i="6"/>
  <c r="C533" i="6"/>
  <c r="C537" i="6"/>
  <c r="C541" i="6"/>
  <c r="C545" i="6"/>
  <c r="C549" i="6"/>
  <c r="C553" i="6"/>
  <c r="C557" i="6"/>
  <c r="C561" i="6"/>
  <c r="C565" i="6"/>
  <c r="C569" i="6"/>
  <c r="C573" i="6"/>
  <c r="C577" i="6"/>
  <c r="C581" i="6"/>
  <c r="C585" i="6"/>
  <c r="C589" i="6"/>
  <c r="C593" i="6"/>
  <c r="C597" i="6"/>
  <c r="C601" i="6"/>
  <c r="C605" i="6"/>
  <c r="C609" i="6"/>
  <c r="C613" i="6"/>
  <c r="C617" i="6"/>
  <c r="C621" i="6"/>
  <c r="C625" i="6"/>
  <c r="C629" i="6"/>
  <c r="C633" i="6"/>
  <c r="C637" i="6"/>
  <c r="C641" i="6"/>
  <c r="C645" i="6"/>
  <c r="C649" i="6"/>
  <c r="C653" i="6"/>
  <c r="C657" i="6"/>
  <c r="C661" i="6"/>
  <c r="C665" i="6"/>
  <c r="C669" i="6"/>
  <c r="C673" i="6"/>
  <c r="C677" i="6"/>
  <c r="C681" i="6"/>
  <c r="C685" i="6"/>
  <c r="C689" i="6"/>
  <c r="C693" i="6"/>
  <c r="C697" i="6"/>
  <c r="C701" i="6"/>
  <c r="C705" i="6"/>
  <c r="C709" i="6"/>
  <c r="C713" i="6"/>
  <c r="C717" i="6"/>
  <c r="C721" i="6"/>
  <c r="C725" i="6"/>
  <c r="C729" i="6"/>
  <c r="C733" i="6"/>
  <c r="D371" i="6"/>
  <c r="D375" i="6"/>
  <c r="D379" i="6"/>
  <c r="D383" i="6"/>
  <c r="D387" i="6"/>
  <c r="D391" i="6"/>
  <c r="D395" i="6"/>
  <c r="D399" i="6"/>
  <c r="D403" i="6"/>
  <c r="D407" i="6"/>
  <c r="D411" i="6"/>
  <c r="D415" i="6"/>
  <c r="D419" i="6"/>
  <c r="D423" i="6"/>
  <c r="D427" i="6"/>
  <c r="D431" i="6"/>
  <c r="D435" i="6"/>
  <c r="D439" i="6"/>
  <c r="D443" i="6"/>
  <c r="D447" i="6"/>
  <c r="D451" i="6"/>
  <c r="D455" i="6"/>
  <c r="D459" i="6"/>
  <c r="D463" i="6"/>
  <c r="D467" i="6"/>
  <c r="D471" i="6"/>
  <c r="D475" i="6"/>
  <c r="D479" i="6"/>
  <c r="D483" i="6"/>
  <c r="D487" i="6"/>
  <c r="D491" i="6"/>
  <c r="D495" i="6"/>
  <c r="D499" i="6"/>
  <c r="D503" i="6"/>
  <c r="D507" i="6"/>
  <c r="C370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423" i="6"/>
  <c r="C427" i="6"/>
  <c r="C431" i="6"/>
  <c r="C435" i="6"/>
  <c r="C439" i="6"/>
  <c r="C443" i="6"/>
  <c r="C447" i="6"/>
  <c r="C451" i="6"/>
  <c r="C455" i="6"/>
  <c r="C459" i="6"/>
  <c r="C463" i="6"/>
  <c r="C467" i="6"/>
  <c r="C471" i="6"/>
  <c r="C475" i="6"/>
  <c r="C479" i="6"/>
  <c r="C483" i="6"/>
  <c r="C487" i="6"/>
  <c r="C491" i="6"/>
  <c r="C495" i="6"/>
  <c r="C499" i="6"/>
  <c r="C503" i="6"/>
  <c r="C507" i="6"/>
  <c r="C511" i="6"/>
  <c r="C515" i="6"/>
  <c r="C519" i="6"/>
  <c r="C523" i="6"/>
  <c r="C527" i="6"/>
  <c r="C531" i="6"/>
  <c r="C535" i="6"/>
  <c r="C539" i="6"/>
  <c r="C543" i="6"/>
  <c r="C547" i="6"/>
  <c r="C551" i="6"/>
  <c r="C555" i="6"/>
  <c r="C559" i="6"/>
  <c r="C563" i="6"/>
  <c r="C567" i="6"/>
  <c r="C571" i="6"/>
  <c r="C575" i="6"/>
  <c r="C579" i="6"/>
  <c r="C583" i="6"/>
  <c r="C587" i="6"/>
  <c r="C591" i="6"/>
  <c r="C595" i="6"/>
  <c r="C599" i="6"/>
  <c r="C603" i="6"/>
  <c r="C607" i="6"/>
  <c r="C611" i="6"/>
  <c r="C615" i="6"/>
  <c r="C619" i="6"/>
  <c r="C623" i="6"/>
  <c r="C627" i="6"/>
  <c r="C631" i="6"/>
  <c r="C635" i="6"/>
  <c r="C639" i="6"/>
  <c r="C643" i="6"/>
  <c r="C647" i="6"/>
  <c r="C651" i="6"/>
  <c r="C655" i="6"/>
  <c r="C659" i="6"/>
  <c r="C663" i="6"/>
  <c r="C667" i="6"/>
  <c r="C671" i="6"/>
  <c r="C675" i="6"/>
  <c r="C679" i="6"/>
  <c r="C683" i="6"/>
  <c r="C687" i="6"/>
  <c r="C691" i="6"/>
  <c r="C695" i="6"/>
  <c r="C699" i="6"/>
  <c r="C703" i="6"/>
  <c r="C707" i="6"/>
  <c r="C711" i="6"/>
  <c r="C715" i="6"/>
  <c r="C719" i="6"/>
  <c r="C723" i="6"/>
  <c r="C727" i="6"/>
  <c r="C731" i="6"/>
  <c r="D369" i="6"/>
  <c r="D373" i="6"/>
  <c r="D377" i="6"/>
  <c r="D381" i="6"/>
  <c r="D385" i="6"/>
  <c r="D389" i="6"/>
  <c r="D393" i="6"/>
  <c r="D397" i="6"/>
  <c r="D401" i="6"/>
  <c r="D405" i="6"/>
  <c r="D409" i="6"/>
  <c r="D413" i="6"/>
  <c r="D417" i="6"/>
  <c r="D421" i="6"/>
  <c r="D425" i="6"/>
  <c r="D429" i="6"/>
  <c r="D433" i="6"/>
  <c r="D437" i="6"/>
  <c r="D441" i="6"/>
  <c r="D445" i="6"/>
  <c r="D449" i="6"/>
  <c r="D453" i="6"/>
  <c r="D457" i="6"/>
  <c r="D461" i="6"/>
  <c r="D465" i="6"/>
  <c r="D469" i="6"/>
  <c r="D473" i="6"/>
  <c r="D477" i="6"/>
  <c r="D481" i="6"/>
  <c r="D485" i="6"/>
  <c r="D489" i="6"/>
  <c r="D493" i="6"/>
  <c r="D497" i="6"/>
  <c r="C374" i="6"/>
  <c r="C390" i="6"/>
  <c r="C406" i="6"/>
  <c r="C422" i="6"/>
  <c r="C438" i="6"/>
  <c r="C454" i="6"/>
  <c r="C470" i="6"/>
  <c r="C486" i="6"/>
  <c r="C502" i="6"/>
  <c r="C518" i="6"/>
  <c r="C534" i="6"/>
  <c r="C550" i="6"/>
  <c r="C566" i="6"/>
  <c r="C582" i="6"/>
  <c r="C598" i="6"/>
  <c r="C614" i="6"/>
  <c r="C630" i="6"/>
  <c r="C646" i="6"/>
  <c r="C662" i="6"/>
  <c r="C678" i="6"/>
  <c r="C694" i="6"/>
  <c r="C710" i="6"/>
  <c r="C726" i="6"/>
  <c r="D376" i="6"/>
  <c r="D392" i="6"/>
  <c r="D408" i="6"/>
  <c r="D424" i="6"/>
  <c r="D440" i="6"/>
  <c r="D456" i="6"/>
  <c r="D472" i="6"/>
  <c r="D488" i="6"/>
  <c r="D501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721" i="6"/>
  <c r="D725" i="6"/>
  <c r="D729" i="6"/>
  <c r="D733" i="6"/>
  <c r="C378" i="6"/>
  <c r="C394" i="6"/>
  <c r="C410" i="6"/>
  <c r="C426" i="6"/>
  <c r="C442" i="6"/>
  <c r="C458" i="6"/>
  <c r="C474" i="6"/>
  <c r="C490" i="6"/>
  <c r="C506" i="6"/>
  <c r="C522" i="6"/>
  <c r="C538" i="6"/>
  <c r="C554" i="6"/>
  <c r="C570" i="6"/>
  <c r="C586" i="6"/>
  <c r="C602" i="6"/>
  <c r="C618" i="6"/>
  <c r="C634" i="6"/>
  <c r="C650" i="6"/>
  <c r="C666" i="6"/>
  <c r="C682" i="6"/>
  <c r="C698" i="6"/>
  <c r="C714" i="6"/>
  <c r="C730" i="6"/>
  <c r="D380" i="6"/>
  <c r="D396" i="6"/>
  <c r="D412" i="6"/>
  <c r="D428" i="6"/>
  <c r="D444" i="6"/>
  <c r="D460" i="6"/>
  <c r="D476" i="6"/>
  <c r="D492" i="6"/>
  <c r="D504" i="6"/>
  <c r="D510" i="6"/>
  <c r="D514" i="6"/>
  <c r="D518" i="6"/>
  <c r="D522" i="6"/>
  <c r="D526" i="6"/>
  <c r="D530" i="6"/>
  <c r="D534" i="6"/>
  <c r="D538" i="6"/>
  <c r="C382" i="6"/>
  <c r="C398" i="6"/>
  <c r="C414" i="6"/>
  <c r="C430" i="6"/>
  <c r="C446" i="6"/>
  <c r="C462" i="6"/>
  <c r="C478" i="6"/>
  <c r="C494" i="6"/>
  <c r="C510" i="6"/>
  <c r="C526" i="6"/>
  <c r="C542" i="6"/>
  <c r="C558" i="6"/>
  <c r="C574" i="6"/>
  <c r="C590" i="6"/>
  <c r="C606" i="6"/>
  <c r="C622" i="6"/>
  <c r="C638" i="6"/>
  <c r="C654" i="6"/>
  <c r="C670" i="6"/>
  <c r="C686" i="6"/>
  <c r="C702" i="6"/>
  <c r="C718" i="6"/>
  <c r="D368" i="6"/>
  <c r="D384" i="6"/>
  <c r="D400" i="6"/>
  <c r="D416" i="6"/>
  <c r="D432" i="6"/>
  <c r="D448" i="6"/>
  <c r="D464" i="6"/>
  <c r="D480" i="6"/>
  <c r="D496" i="6"/>
  <c r="D505" i="6"/>
  <c r="D511" i="6"/>
  <c r="D515" i="6"/>
  <c r="D519" i="6"/>
  <c r="D523" i="6"/>
  <c r="D527" i="6"/>
  <c r="D531" i="6"/>
  <c r="D535" i="6"/>
  <c r="D539" i="6"/>
  <c r="D543" i="6"/>
  <c r="D547" i="6"/>
  <c r="D551" i="6"/>
  <c r="D555" i="6"/>
  <c r="D559" i="6"/>
  <c r="D563" i="6"/>
  <c r="D567" i="6"/>
  <c r="D571" i="6"/>
  <c r="D575" i="6"/>
  <c r="D579" i="6"/>
  <c r="D583" i="6"/>
  <c r="D587" i="6"/>
  <c r="D591" i="6"/>
  <c r="D595" i="6"/>
  <c r="D599" i="6"/>
  <c r="D603" i="6"/>
  <c r="D607" i="6"/>
  <c r="D611" i="6"/>
  <c r="D615" i="6"/>
  <c r="D619" i="6"/>
  <c r="D623" i="6"/>
  <c r="D627" i="6"/>
  <c r="D631" i="6"/>
  <c r="D635" i="6"/>
  <c r="D639" i="6"/>
  <c r="D643" i="6"/>
  <c r="D647" i="6"/>
  <c r="D651" i="6"/>
  <c r="D655" i="6"/>
  <c r="D659" i="6"/>
  <c r="D663" i="6"/>
  <c r="D667" i="6"/>
  <c r="D671" i="6"/>
  <c r="D675" i="6"/>
  <c r="D679" i="6"/>
  <c r="D683" i="6"/>
  <c r="D687" i="6"/>
  <c r="D691" i="6"/>
  <c r="D695" i="6"/>
  <c r="D699" i="6"/>
  <c r="D703" i="6"/>
  <c r="D707" i="6"/>
  <c r="D711" i="6"/>
  <c r="D715" i="6"/>
  <c r="D719" i="6"/>
  <c r="D723" i="6"/>
  <c r="D727" i="6"/>
  <c r="D731" i="6"/>
  <c r="C386" i="6"/>
  <c r="C402" i="6"/>
  <c r="C418" i="6"/>
  <c r="C434" i="6"/>
  <c r="C450" i="6"/>
  <c r="C466" i="6"/>
  <c r="C482" i="6"/>
  <c r="C498" i="6"/>
  <c r="C514" i="6"/>
  <c r="C530" i="6"/>
  <c r="C546" i="6"/>
  <c r="C562" i="6"/>
  <c r="C578" i="6"/>
  <c r="C594" i="6"/>
  <c r="C610" i="6"/>
  <c r="C626" i="6"/>
  <c r="C642" i="6"/>
  <c r="C658" i="6"/>
  <c r="C674" i="6"/>
  <c r="C690" i="6"/>
  <c r="C706" i="6"/>
  <c r="C722" i="6"/>
  <c r="D372" i="6"/>
  <c r="D388" i="6"/>
  <c r="D404" i="6"/>
  <c r="D420" i="6"/>
  <c r="D436" i="6"/>
  <c r="D452" i="6"/>
  <c r="D468" i="6"/>
  <c r="D484" i="6"/>
  <c r="D500" i="6"/>
  <c r="D508" i="6"/>
  <c r="D512" i="6"/>
  <c r="D516" i="6"/>
  <c r="D520" i="6"/>
  <c r="D524" i="6"/>
  <c r="D528" i="6"/>
  <c r="D532" i="6"/>
  <c r="D536" i="6"/>
  <c r="D540" i="6"/>
  <c r="D548" i="6"/>
  <c r="D556" i="6"/>
  <c r="D564" i="6"/>
  <c r="D572" i="6"/>
  <c r="D580" i="6"/>
  <c r="D588" i="6"/>
  <c r="D596" i="6"/>
  <c r="D604" i="6"/>
  <c r="D612" i="6"/>
  <c r="D620" i="6"/>
  <c r="D628" i="6"/>
  <c r="D636" i="6"/>
  <c r="D644" i="6"/>
  <c r="D652" i="6"/>
  <c r="D660" i="6"/>
  <c r="D668" i="6"/>
  <c r="D676" i="6"/>
  <c r="D684" i="6"/>
  <c r="D692" i="6"/>
  <c r="D700" i="6"/>
  <c r="D708" i="6"/>
  <c r="D716" i="6"/>
  <c r="D724" i="6"/>
  <c r="D732" i="6"/>
  <c r="D542" i="6"/>
  <c r="D550" i="6"/>
  <c r="D558" i="6"/>
  <c r="D566" i="6"/>
  <c r="D574" i="6"/>
  <c r="D582" i="6"/>
  <c r="D590" i="6"/>
  <c r="D598" i="6"/>
  <c r="D606" i="6"/>
  <c r="D614" i="6"/>
  <c r="D622" i="6"/>
  <c r="D630" i="6"/>
  <c r="D638" i="6"/>
  <c r="D646" i="6"/>
  <c r="D654" i="6"/>
  <c r="D662" i="6"/>
  <c r="D670" i="6"/>
  <c r="D678" i="6"/>
  <c r="D686" i="6"/>
  <c r="D694" i="6"/>
  <c r="D702" i="6"/>
  <c r="D710" i="6"/>
  <c r="D718" i="6"/>
  <c r="D726" i="6"/>
  <c r="D554" i="6"/>
  <c r="D562" i="6"/>
  <c r="D578" i="6"/>
  <c r="D594" i="6"/>
  <c r="D610" i="6"/>
  <c r="D626" i="6"/>
  <c r="D642" i="6"/>
  <c r="D658" i="6"/>
  <c r="D674" i="6"/>
  <c r="D690" i="6"/>
  <c r="D714" i="6"/>
  <c r="D730" i="6"/>
  <c r="D544" i="6"/>
  <c r="D552" i="6"/>
  <c r="D560" i="6"/>
  <c r="D568" i="6"/>
  <c r="D576" i="6"/>
  <c r="D584" i="6"/>
  <c r="D592" i="6"/>
  <c r="D600" i="6"/>
  <c r="D608" i="6"/>
  <c r="D616" i="6"/>
  <c r="D624" i="6"/>
  <c r="D632" i="6"/>
  <c r="D640" i="6"/>
  <c r="D648" i="6"/>
  <c r="D656" i="6"/>
  <c r="D664" i="6"/>
  <c r="D672" i="6"/>
  <c r="D680" i="6"/>
  <c r="D688" i="6"/>
  <c r="D696" i="6"/>
  <c r="D704" i="6"/>
  <c r="D712" i="6"/>
  <c r="D720" i="6"/>
  <c r="D728" i="6"/>
  <c r="D546" i="6"/>
  <c r="D570" i="6"/>
  <c r="D586" i="6"/>
  <c r="D602" i="6"/>
  <c r="D618" i="6"/>
  <c r="D634" i="6"/>
  <c r="D650" i="6"/>
  <c r="D666" i="6"/>
  <c r="D682" i="6"/>
  <c r="D698" i="6"/>
  <c r="D706" i="6"/>
  <c r="D722" i="6"/>
  <c r="AA10" i="1" l="1"/>
  <c r="K10" i="1"/>
  <c r="P10" i="1" s="1"/>
  <c r="AA262" i="1"/>
  <c r="M262" i="1"/>
  <c r="N262" i="1" s="1"/>
  <c r="R179" i="1"/>
  <c r="K357" i="1"/>
  <c r="P357" i="1" s="1"/>
  <c r="K341" i="1"/>
  <c r="Z341" i="1" s="1"/>
  <c r="K325" i="1"/>
  <c r="Z325" i="1" s="1"/>
  <c r="K309" i="1"/>
  <c r="Z309" i="1" s="1"/>
  <c r="K293" i="1"/>
  <c r="P293" i="1" s="1"/>
  <c r="K277" i="1"/>
  <c r="P277" i="1" s="1"/>
  <c r="K261" i="1"/>
  <c r="P261" i="1" s="1"/>
  <c r="K245" i="1"/>
  <c r="Z245" i="1" s="1"/>
  <c r="K229" i="1"/>
  <c r="Z229" i="1" s="1"/>
  <c r="K213" i="1"/>
  <c r="Z213" i="1" s="1"/>
  <c r="K189" i="1"/>
  <c r="Z189" i="1" s="1"/>
  <c r="K125" i="1"/>
  <c r="P125" i="1" s="1"/>
  <c r="K61" i="1"/>
  <c r="K353" i="1"/>
  <c r="P353" i="1" s="1"/>
  <c r="K337" i="1"/>
  <c r="Z337" i="1" s="1"/>
  <c r="K321" i="1"/>
  <c r="Z321" i="1" s="1"/>
  <c r="K305" i="1"/>
  <c r="Z305" i="1" s="1"/>
  <c r="K289" i="1"/>
  <c r="Z289" i="1" s="1"/>
  <c r="K273" i="1"/>
  <c r="P273" i="1" s="1"/>
  <c r="K257" i="1"/>
  <c r="Z257" i="1" s="1"/>
  <c r="K241" i="1"/>
  <c r="Z241" i="1" s="1"/>
  <c r="K225" i="1"/>
  <c r="Z225" i="1" s="1"/>
  <c r="K209" i="1"/>
  <c r="P209" i="1" s="1"/>
  <c r="K173" i="1"/>
  <c r="Z173" i="1" s="1"/>
  <c r="K109" i="1"/>
  <c r="Z109" i="1" s="1"/>
  <c r="K45" i="1"/>
  <c r="P45" i="1" s="1"/>
  <c r="J198" i="1"/>
  <c r="AA198" i="1" s="1"/>
  <c r="K365" i="1"/>
  <c r="Z365" i="1" s="1"/>
  <c r="K349" i="1"/>
  <c r="P349" i="1" s="1"/>
  <c r="K333" i="1"/>
  <c r="Z333" i="1" s="1"/>
  <c r="K317" i="1"/>
  <c r="Z317" i="1" s="1"/>
  <c r="K301" i="1"/>
  <c r="Z301" i="1" s="1"/>
  <c r="K285" i="1"/>
  <c r="Z285" i="1" s="1"/>
  <c r="K269" i="1"/>
  <c r="Z269" i="1" s="1"/>
  <c r="K253" i="1"/>
  <c r="P253" i="1" s="1"/>
  <c r="K237" i="1"/>
  <c r="Z237" i="1" s="1"/>
  <c r="K221" i="1"/>
  <c r="Z221" i="1" s="1"/>
  <c r="K205" i="1"/>
  <c r="P205" i="1" s="1"/>
  <c r="K157" i="1"/>
  <c r="Z157" i="1" s="1"/>
  <c r="K93" i="1"/>
  <c r="P93" i="1" s="1"/>
  <c r="K29" i="1"/>
  <c r="J194" i="1"/>
  <c r="K361" i="1"/>
  <c r="Z361" i="1" s="1"/>
  <c r="K345" i="1"/>
  <c r="Z345" i="1" s="1"/>
  <c r="K329" i="1"/>
  <c r="Z329" i="1" s="1"/>
  <c r="K313" i="1"/>
  <c r="Z313" i="1" s="1"/>
  <c r="K297" i="1"/>
  <c r="P297" i="1" s="1"/>
  <c r="K281" i="1"/>
  <c r="Z281" i="1" s="1"/>
  <c r="K265" i="1"/>
  <c r="Z265" i="1" s="1"/>
  <c r="K249" i="1"/>
  <c r="P249" i="1" s="1"/>
  <c r="K233" i="1"/>
  <c r="Z233" i="1" s="1"/>
  <c r="K217" i="1"/>
  <c r="P217" i="1" s="1"/>
  <c r="K141" i="1"/>
  <c r="Z141" i="1" s="1"/>
  <c r="K77" i="1"/>
  <c r="P77" i="1" s="1"/>
  <c r="K13" i="1"/>
  <c r="P13" i="1" s="1"/>
  <c r="L367" i="1"/>
  <c r="R367" i="1" s="1"/>
  <c r="J367" i="1"/>
  <c r="AA367" i="1" s="1"/>
  <c r="K367" i="1"/>
  <c r="L359" i="1"/>
  <c r="R359" i="1" s="1"/>
  <c r="J359" i="1"/>
  <c r="AA359" i="1" s="1"/>
  <c r="K359" i="1"/>
  <c r="L347" i="1"/>
  <c r="R347" i="1" s="1"/>
  <c r="J347" i="1"/>
  <c r="AA347" i="1" s="1"/>
  <c r="K347" i="1"/>
  <c r="L335" i="1"/>
  <c r="R335" i="1" s="1"/>
  <c r="J335" i="1"/>
  <c r="AA335" i="1" s="1"/>
  <c r="K335" i="1"/>
  <c r="L323" i="1"/>
  <c r="R323" i="1" s="1"/>
  <c r="J323" i="1"/>
  <c r="AA323" i="1" s="1"/>
  <c r="K323" i="1"/>
  <c r="L315" i="1"/>
  <c r="R315" i="1" s="1"/>
  <c r="J315" i="1"/>
  <c r="AA315" i="1" s="1"/>
  <c r="K315" i="1"/>
  <c r="L303" i="1"/>
  <c r="R303" i="1" s="1"/>
  <c r="J303" i="1"/>
  <c r="AA303" i="1" s="1"/>
  <c r="K303" i="1"/>
  <c r="L291" i="1"/>
  <c r="R291" i="1" s="1"/>
  <c r="J291" i="1"/>
  <c r="AA291" i="1" s="1"/>
  <c r="K291" i="1"/>
  <c r="L283" i="1"/>
  <c r="R283" i="1" s="1"/>
  <c r="J283" i="1"/>
  <c r="AA283" i="1" s="1"/>
  <c r="K283" i="1"/>
  <c r="L271" i="1"/>
  <c r="R271" i="1" s="1"/>
  <c r="J271" i="1"/>
  <c r="AA271" i="1" s="1"/>
  <c r="K271" i="1"/>
  <c r="L263" i="1"/>
  <c r="R263" i="1" s="1"/>
  <c r="J263" i="1"/>
  <c r="AA263" i="1" s="1"/>
  <c r="K263" i="1"/>
  <c r="L255" i="1"/>
  <c r="R255" i="1" s="1"/>
  <c r="J255" i="1"/>
  <c r="AA255" i="1" s="1"/>
  <c r="K255" i="1"/>
  <c r="L243" i="1"/>
  <c r="R243" i="1" s="1"/>
  <c r="J243" i="1"/>
  <c r="AA243" i="1" s="1"/>
  <c r="K243" i="1"/>
  <c r="L235" i="1"/>
  <c r="R235" i="1" s="1"/>
  <c r="J235" i="1"/>
  <c r="AA235" i="1" s="1"/>
  <c r="K235" i="1"/>
  <c r="L227" i="1"/>
  <c r="R227" i="1" s="1"/>
  <c r="J227" i="1"/>
  <c r="AA227" i="1" s="1"/>
  <c r="K227" i="1"/>
  <c r="L223" i="1"/>
  <c r="J223" i="1"/>
  <c r="AA223" i="1" s="1"/>
  <c r="K223" i="1"/>
  <c r="L219" i="1"/>
  <c r="R219" i="1" s="1"/>
  <c r="J219" i="1"/>
  <c r="AA219" i="1" s="1"/>
  <c r="K219" i="1"/>
  <c r="L211" i="1"/>
  <c r="R211" i="1" s="1"/>
  <c r="J211" i="1"/>
  <c r="AA211" i="1" s="1"/>
  <c r="K211" i="1"/>
  <c r="L207" i="1"/>
  <c r="R207" i="1" s="1"/>
  <c r="J207" i="1"/>
  <c r="AA207" i="1" s="1"/>
  <c r="K207" i="1"/>
  <c r="L203" i="1"/>
  <c r="R203" i="1" s="1"/>
  <c r="J203" i="1"/>
  <c r="AA203" i="1" s="1"/>
  <c r="K203" i="1"/>
  <c r="L199" i="1"/>
  <c r="R199" i="1" s="1"/>
  <c r="J199" i="1"/>
  <c r="AA199" i="1" s="1"/>
  <c r="K199" i="1"/>
  <c r="L195" i="1"/>
  <c r="R195" i="1" s="1"/>
  <c r="K195" i="1"/>
  <c r="J195" i="1"/>
  <c r="AA195" i="1" s="1"/>
  <c r="L187" i="1"/>
  <c r="R187" i="1" s="1"/>
  <c r="J187" i="1"/>
  <c r="AA187" i="1" s="1"/>
  <c r="K187" i="1"/>
  <c r="L183" i="1"/>
  <c r="R183" i="1" s="1"/>
  <c r="J183" i="1"/>
  <c r="AA183" i="1" s="1"/>
  <c r="K183" i="1"/>
  <c r="M326" i="1"/>
  <c r="N326" i="1" s="1"/>
  <c r="AA326" i="1"/>
  <c r="M230" i="1"/>
  <c r="N230" i="1" s="1"/>
  <c r="AA230" i="1"/>
  <c r="M134" i="1"/>
  <c r="N134" i="1" s="1"/>
  <c r="AA134" i="1"/>
  <c r="M150" i="1"/>
  <c r="N150" i="1" s="1"/>
  <c r="Z198" i="1"/>
  <c r="P198" i="1"/>
  <c r="R223" i="1"/>
  <c r="M338" i="1"/>
  <c r="N338" i="1" s="1"/>
  <c r="AA338" i="1"/>
  <c r="AA306" i="1"/>
  <c r="M306" i="1"/>
  <c r="N306" i="1" s="1"/>
  <c r="M274" i="1"/>
  <c r="N274" i="1" s="1"/>
  <c r="AA274" i="1"/>
  <c r="M226" i="1"/>
  <c r="N226" i="1" s="1"/>
  <c r="AA226" i="1"/>
  <c r="M162" i="1"/>
  <c r="N162" i="1" s="1"/>
  <c r="AA162" i="1"/>
  <c r="L363" i="1"/>
  <c r="R363" i="1" s="1"/>
  <c r="J363" i="1"/>
  <c r="AA363" i="1" s="1"/>
  <c r="K363" i="1"/>
  <c r="L351" i="1"/>
  <c r="R351" i="1" s="1"/>
  <c r="J351" i="1"/>
  <c r="AA351" i="1" s="1"/>
  <c r="K351" i="1"/>
  <c r="L339" i="1"/>
  <c r="R339" i="1" s="1"/>
  <c r="J339" i="1"/>
  <c r="AA339" i="1" s="1"/>
  <c r="K339" i="1"/>
  <c r="L327" i="1"/>
  <c r="R327" i="1" s="1"/>
  <c r="J327" i="1"/>
  <c r="AA327" i="1" s="1"/>
  <c r="K327" i="1"/>
  <c r="L307" i="1"/>
  <c r="R307" i="1" s="1"/>
  <c r="J307" i="1"/>
  <c r="AA307" i="1" s="1"/>
  <c r="K307" i="1"/>
  <c r="L295" i="1"/>
  <c r="R295" i="1" s="1"/>
  <c r="J295" i="1"/>
  <c r="AA295" i="1" s="1"/>
  <c r="K295" i="1"/>
  <c r="L275" i="1"/>
  <c r="R275" i="1" s="1"/>
  <c r="J275" i="1"/>
  <c r="AA275" i="1" s="1"/>
  <c r="K275" i="1"/>
  <c r="L247" i="1"/>
  <c r="R247" i="1" s="1"/>
  <c r="J247" i="1"/>
  <c r="AA247" i="1" s="1"/>
  <c r="K247" i="1"/>
  <c r="L191" i="1"/>
  <c r="R191" i="1" s="1"/>
  <c r="J191" i="1"/>
  <c r="AA191" i="1" s="1"/>
  <c r="K191" i="1"/>
  <c r="M294" i="1"/>
  <c r="N294" i="1" s="1"/>
  <c r="AA294" i="1"/>
  <c r="Z49" i="1"/>
  <c r="P49" i="1"/>
  <c r="Z33" i="1"/>
  <c r="P33" i="1"/>
  <c r="Z17" i="1"/>
  <c r="P17" i="1"/>
  <c r="M110" i="1"/>
  <c r="N110" i="1" s="1"/>
  <c r="AA110" i="1"/>
  <c r="M94" i="1"/>
  <c r="N94" i="1" s="1"/>
  <c r="AA94" i="1"/>
  <c r="AA78" i="1"/>
  <c r="M78" i="1"/>
  <c r="N78" i="1" s="1"/>
  <c r="Z357" i="1"/>
  <c r="Z293" i="1"/>
  <c r="L355" i="1"/>
  <c r="R355" i="1" s="1"/>
  <c r="J355" i="1"/>
  <c r="AA355" i="1" s="1"/>
  <c r="K355" i="1"/>
  <c r="L343" i="1"/>
  <c r="R343" i="1" s="1"/>
  <c r="J343" i="1"/>
  <c r="AA343" i="1" s="1"/>
  <c r="K343" i="1"/>
  <c r="L331" i="1"/>
  <c r="R331" i="1" s="1"/>
  <c r="J331" i="1"/>
  <c r="AA331" i="1" s="1"/>
  <c r="K331" i="1"/>
  <c r="L319" i="1"/>
  <c r="R319" i="1" s="1"/>
  <c r="J319" i="1"/>
  <c r="AA319" i="1" s="1"/>
  <c r="K319" i="1"/>
  <c r="L311" i="1"/>
  <c r="R311" i="1" s="1"/>
  <c r="J311" i="1"/>
  <c r="AA311" i="1" s="1"/>
  <c r="K311" i="1"/>
  <c r="L299" i="1"/>
  <c r="R299" i="1" s="1"/>
  <c r="J299" i="1"/>
  <c r="AA299" i="1" s="1"/>
  <c r="K299" i="1"/>
  <c r="L287" i="1"/>
  <c r="R287" i="1" s="1"/>
  <c r="J287" i="1"/>
  <c r="AA287" i="1" s="1"/>
  <c r="K287" i="1"/>
  <c r="L279" i="1"/>
  <c r="R279" i="1" s="1"/>
  <c r="J279" i="1"/>
  <c r="AA279" i="1" s="1"/>
  <c r="K279" i="1"/>
  <c r="L267" i="1"/>
  <c r="R267" i="1" s="1"/>
  <c r="J267" i="1"/>
  <c r="AA267" i="1" s="1"/>
  <c r="K267" i="1"/>
  <c r="L259" i="1"/>
  <c r="R259" i="1" s="1"/>
  <c r="J259" i="1"/>
  <c r="AA259" i="1" s="1"/>
  <c r="K259" i="1"/>
  <c r="L251" i="1"/>
  <c r="R251" i="1" s="1"/>
  <c r="J251" i="1"/>
  <c r="AA251" i="1" s="1"/>
  <c r="K251" i="1"/>
  <c r="L239" i="1"/>
  <c r="R239" i="1" s="1"/>
  <c r="J239" i="1"/>
  <c r="AA239" i="1" s="1"/>
  <c r="K239" i="1"/>
  <c r="L231" i="1"/>
  <c r="R231" i="1" s="1"/>
  <c r="J231" i="1"/>
  <c r="AA231" i="1" s="1"/>
  <c r="K231" i="1"/>
  <c r="L215" i="1"/>
  <c r="R215" i="1" s="1"/>
  <c r="J215" i="1"/>
  <c r="AA215" i="1" s="1"/>
  <c r="K215" i="1"/>
  <c r="M214" i="1"/>
  <c r="N214" i="1" s="1"/>
  <c r="AA214" i="1"/>
  <c r="M118" i="1"/>
  <c r="N118" i="1" s="1"/>
  <c r="AA118" i="1"/>
  <c r="Z349" i="1"/>
  <c r="J368" i="1"/>
  <c r="AA368" i="1" s="1"/>
  <c r="L368" i="1"/>
  <c r="R368" i="1" s="1"/>
  <c r="K368" i="1"/>
  <c r="L364" i="1"/>
  <c r="R364" i="1" s="1"/>
  <c r="J364" i="1"/>
  <c r="K364" i="1"/>
  <c r="L360" i="1"/>
  <c r="R360" i="1" s="1"/>
  <c r="J360" i="1"/>
  <c r="K360" i="1"/>
  <c r="J356" i="1"/>
  <c r="AA356" i="1" s="1"/>
  <c r="K356" i="1"/>
  <c r="L356" i="1"/>
  <c r="R356" i="1" s="1"/>
  <c r="J352" i="1"/>
  <c r="L352" i="1"/>
  <c r="R352" i="1" s="1"/>
  <c r="K352" i="1"/>
  <c r="L348" i="1"/>
  <c r="R348" i="1" s="1"/>
  <c r="J348" i="1"/>
  <c r="K348" i="1"/>
  <c r="L344" i="1"/>
  <c r="R344" i="1" s="1"/>
  <c r="J344" i="1"/>
  <c r="AA344" i="1" s="1"/>
  <c r="K344" i="1"/>
  <c r="J340" i="1"/>
  <c r="K340" i="1"/>
  <c r="L340" i="1"/>
  <c r="R340" i="1" s="1"/>
  <c r="J336" i="1"/>
  <c r="L336" i="1"/>
  <c r="R336" i="1" s="1"/>
  <c r="K336" i="1"/>
  <c r="L332" i="1"/>
  <c r="R332" i="1" s="1"/>
  <c r="J332" i="1"/>
  <c r="K332" i="1"/>
  <c r="L328" i="1"/>
  <c r="R328" i="1" s="1"/>
  <c r="J328" i="1"/>
  <c r="AA328" i="1" s="1"/>
  <c r="K328" i="1"/>
  <c r="J324" i="1"/>
  <c r="AA324" i="1" s="1"/>
  <c r="K324" i="1"/>
  <c r="L324" i="1"/>
  <c r="R324" i="1" s="1"/>
  <c r="J320" i="1"/>
  <c r="L320" i="1"/>
  <c r="R320" i="1" s="1"/>
  <c r="K320" i="1"/>
  <c r="L316" i="1"/>
  <c r="R316" i="1" s="1"/>
  <c r="J316" i="1"/>
  <c r="AA316" i="1" s="1"/>
  <c r="K316" i="1"/>
  <c r="L312" i="1"/>
  <c r="R312" i="1" s="1"/>
  <c r="J312" i="1"/>
  <c r="AA312" i="1" s="1"/>
  <c r="K312" i="1"/>
  <c r="J308" i="1"/>
  <c r="AA308" i="1" s="1"/>
  <c r="K308" i="1"/>
  <c r="L308" i="1"/>
  <c r="R308" i="1" s="1"/>
  <c r="J304" i="1"/>
  <c r="L304" i="1"/>
  <c r="R304" i="1" s="1"/>
  <c r="K304" i="1"/>
  <c r="L300" i="1"/>
  <c r="R300" i="1" s="1"/>
  <c r="J300" i="1"/>
  <c r="K300" i="1"/>
  <c r="L296" i="1"/>
  <c r="R296" i="1" s="1"/>
  <c r="J296" i="1"/>
  <c r="AA296" i="1" s="1"/>
  <c r="K296" i="1"/>
  <c r="J292" i="1"/>
  <c r="K292" i="1"/>
  <c r="L292" i="1"/>
  <c r="R292" i="1" s="1"/>
  <c r="J288" i="1"/>
  <c r="L288" i="1"/>
  <c r="R288" i="1" s="1"/>
  <c r="K288" i="1"/>
  <c r="L284" i="1"/>
  <c r="R284" i="1" s="1"/>
  <c r="J284" i="1"/>
  <c r="K284" i="1"/>
  <c r="L280" i="1"/>
  <c r="R280" i="1" s="1"/>
  <c r="J280" i="1"/>
  <c r="AA280" i="1" s="1"/>
  <c r="K280" i="1"/>
  <c r="J276" i="1"/>
  <c r="K276" i="1"/>
  <c r="L276" i="1"/>
  <c r="R276" i="1" s="1"/>
  <c r="J272" i="1"/>
  <c r="L272" i="1"/>
  <c r="R272" i="1" s="1"/>
  <c r="K272" i="1"/>
  <c r="L268" i="1"/>
  <c r="R268" i="1" s="1"/>
  <c r="J268" i="1"/>
  <c r="AA268" i="1" s="1"/>
  <c r="K268" i="1"/>
  <c r="L264" i="1"/>
  <c r="R264" i="1" s="1"/>
  <c r="J264" i="1"/>
  <c r="AA264" i="1" s="1"/>
  <c r="K264" i="1"/>
  <c r="J260" i="1"/>
  <c r="K260" i="1"/>
  <c r="L260" i="1"/>
  <c r="R260" i="1" s="1"/>
  <c r="J256" i="1"/>
  <c r="L256" i="1"/>
  <c r="R256" i="1" s="1"/>
  <c r="K256" i="1"/>
  <c r="L252" i="1"/>
  <c r="R252" i="1" s="1"/>
  <c r="J252" i="1"/>
  <c r="AA252" i="1" s="1"/>
  <c r="K252" i="1"/>
  <c r="L248" i="1"/>
  <c r="R248" i="1" s="1"/>
  <c r="J248" i="1"/>
  <c r="AA248" i="1" s="1"/>
  <c r="K248" i="1"/>
  <c r="J244" i="1"/>
  <c r="AA244" i="1" s="1"/>
  <c r="K244" i="1"/>
  <c r="L244" i="1"/>
  <c r="R244" i="1" s="1"/>
  <c r="J240" i="1"/>
  <c r="L240" i="1"/>
  <c r="R240" i="1" s="1"/>
  <c r="K240" i="1"/>
  <c r="L236" i="1"/>
  <c r="R236" i="1" s="1"/>
  <c r="J236" i="1"/>
  <c r="K236" i="1"/>
  <c r="L232" i="1"/>
  <c r="R232" i="1" s="1"/>
  <c r="J232" i="1"/>
  <c r="AA232" i="1" s="1"/>
  <c r="K232" i="1"/>
  <c r="J228" i="1"/>
  <c r="AA228" i="1" s="1"/>
  <c r="K228" i="1"/>
  <c r="L228" i="1"/>
  <c r="R228" i="1" s="1"/>
  <c r="J224" i="1"/>
  <c r="L224" i="1"/>
  <c r="R224" i="1" s="1"/>
  <c r="K224" i="1"/>
  <c r="L220" i="1"/>
  <c r="R220" i="1" s="1"/>
  <c r="J220" i="1"/>
  <c r="K220" i="1"/>
  <c r="L216" i="1"/>
  <c r="R216" i="1" s="1"/>
  <c r="J216" i="1"/>
  <c r="AA216" i="1" s="1"/>
  <c r="K216" i="1"/>
  <c r="J212" i="1"/>
  <c r="AA212" i="1" s="1"/>
  <c r="K212" i="1"/>
  <c r="L212" i="1"/>
  <c r="R212" i="1" s="1"/>
  <c r="J208" i="1"/>
  <c r="L208" i="1"/>
  <c r="R208" i="1" s="1"/>
  <c r="K208" i="1"/>
  <c r="K204" i="1"/>
  <c r="L204" i="1"/>
  <c r="R204" i="1" s="1"/>
  <c r="J204" i="1"/>
  <c r="K200" i="1"/>
  <c r="L200" i="1"/>
  <c r="R200" i="1" s="1"/>
  <c r="J200" i="1"/>
  <c r="AA200" i="1" s="1"/>
  <c r="K196" i="1"/>
  <c r="J196" i="1"/>
  <c r="AA196" i="1" s="1"/>
  <c r="L196" i="1"/>
  <c r="R196" i="1" s="1"/>
  <c r="K192" i="1"/>
  <c r="J192" i="1"/>
  <c r="L192" i="1"/>
  <c r="R192" i="1" s="1"/>
  <c r="K188" i="1"/>
  <c r="L188" i="1"/>
  <c r="R188" i="1" s="1"/>
  <c r="J188" i="1"/>
  <c r="K184" i="1"/>
  <c r="L184" i="1"/>
  <c r="R184" i="1" s="1"/>
  <c r="J184" i="1"/>
  <c r="AA184" i="1" s="1"/>
  <c r="K180" i="1"/>
  <c r="J180" i="1"/>
  <c r="L180" i="1"/>
  <c r="R180" i="1" s="1"/>
  <c r="K176" i="1"/>
  <c r="J176" i="1"/>
  <c r="L176" i="1"/>
  <c r="R176" i="1" s="1"/>
  <c r="K172" i="1"/>
  <c r="L172" i="1"/>
  <c r="R172" i="1" s="1"/>
  <c r="J172" i="1"/>
  <c r="AA172" i="1" s="1"/>
  <c r="K168" i="1"/>
  <c r="L168" i="1"/>
  <c r="R168" i="1" s="1"/>
  <c r="J168" i="1"/>
  <c r="K164" i="1"/>
  <c r="J164" i="1"/>
  <c r="L164" i="1"/>
  <c r="R164" i="1" s="1"/>
  <c r="K160" i="1"/>
  <c r="J160" i="1"/>
  <c r="AA160" i="1" s="1"/>
  <c r="L160" i="1"/>
  <c r="R160" i="1" s="1"/>
  <c r="K156" i="1"/>
  <c r="L156" i="1"/>
  <c r="R156" i="1" s="1"/>
  <c r="J156" i="1"/>
  <c r="AA156" i="1" s="1"/>
  <c r="K152" i="1"/>
  <c r="L152" i="1"/>
  <c r="R152" i="1" s="1"/>
  <c r="J152" i="1"/>
  <c r="K148" i="1"/>
  <c r="J148" i="1"/>
  <c r="AA148" i="1" s="1"/>
  <c r="L148" i="1"/>
  <c r="R148" i="1" s="1"/>
  <c r="K144" i="1"/>
  <c r="J144" i="1"/>
  <c r="AA144" i="1" s="1"/>
  <c r="L144" i="1"/>
  <c r="R144" i="1" s="1"/>
  <c r="K140" i="1"/>
  <c r="L140" i="1"/>
  <c r="R140" i="1" s="1"/>
  <c r="J140" i="1"/>
  <c r="K136" i="1"/>
  <c r="L136" i="1"/>
  <c r="R136" i="1" s="1"/>
  <c r="J136" i="1"/>
  <c r="AA136" i="1" s="1"/>
  <c r="K132" i="1"/>
  <c r="J132" i="1"/>
  <c r="AA132" i="1" s="1"/>
  <c r="L132" i="1"/>
  <c r="R132" i="1" s="1"/>
  <c r="K128" i="1"/>
  <c r="J128" i="1"/>
  <c r="L128" i="1"/>
  <c r="R128" i="1" s="1"/>
  <c r="K124" i="1"/>
  <c r="L124" i="1"/>
  <c r="R124" i="1" s="1"/>
  <c r="J124" i="1"/>
  <c r="K120" i="1"/>
  <c r="L120" i="1"/>
  <c r="R120" i="1" s="1"/>
  <c r="J120" i="1"/>
  <c r="AA120" i="1" s="1"/>
  <c r="K116" i="1"/>
  <c r="J116" i="1"/>
  <c r="L116" i="1"/>
  <c r="R116" i="1" s="1"/>
  <c r="K112" i="1"/>
  <c r="J112" i="1"/>
  <c r="L112" i="1"/>
  <c r="R112" i="1" s="1"/>
  <c r="K108" i="1"/>
  <c r="L108" i="1"/>
  <c r="R108" i="1" s="1"/>
  <c r="J108" i="1"/>
  <c r="AA108" i="1" s="1"/>
  <c r="K104" i="1"/>
  <c r="L104" i="1"/>
  <c r="R104" i="1" s="1"/>
  <c r="J104" i="1"/>
  <c r="K100" i="1"/>
  <c r="J100" i="1"/>
  <c r="L100" i="1"/>
  <c r="R100" i="1" s="1"/>
  <c r="K96" i="1"/>
  <c r="J96" i="1"/>
  <c r="AA96" i="1" s="1"/>
  <c r="L96" i="1"/>
  <c r="R96" i="1" s="1"/>
  <c r="K92" i="1"/>
  <c r="L92" i="1"/>
  <c r="R92" i="1" s="1"/>
  <c r="J92" i="1"/>
  <c r="AA92" i="1" s="1"/>
  <c r="K88" i="1"/>
  <c r="L88" i="1"/>
  <c r="R88" i="1" s="1"/>
  <c r="J88" i="1"/>
  <c r="K84" i="1"/>
  <c r="J84" i="1"/>
  <c r="AA84" i="1" s="1"/>
  <c r="L84" i="1"/>
  <c r="R84" i="1" s="1"/>
  <c r="K80" i="1"/>
  <c r="J80" i="1"/>
  <c r="AA80" i="1" s="1"/>
  <c r="L80" i="1"/>
  <c r="R80" i="1" s="1"/>
  <c r="K76" i="1"/>
  <c r="L76" i="1"/>
  <c r="R76" i="1" s="1"/>
  <c r="J76" i="1"/>
  <c r="K72" i="1"/>
  <c r="L72" i="1"/>
  <c r="R72" i="1" s="1"/>
  <c r="J72" i="1"/>
  <c r="AA72" i="1" s="1"/>
  <c r="K68" i="1"/>
  <c r="J68" i="1"/>
  <c r="L68" i="1"/>
  <c r="R68" i="1" s="1"/>
  <c r="K64" i="1"/>
  <c r="J64" i="1"/>
  <c r="L64" i="1"/>
  <c r="R64" i="1" s="1"/>
  <c r="K60" i="1"/>
  <c r="L60" i="1"/>
  <c r="R60" i="1" s="1"/>
  <c r="J60" i="1"/>
  <c r="AA60" i="1" s="1"/>
  <c r="K56" i="1"/>
  <c r="L56" i="1"/>
  <c r="R56" i="1" s="1"/>
  <c r="J56" i="1"/>
  <c r="L52" i="1"/>
  <c r="R52" i="1" s="1"/>
  <c r="K52" i="1"/>
  <c r="J52" i="1"/>
  <c r="AA52" i="1" s="1"/>
  <c r="L48" i="1"/>
  <c r="R48" i="1" s="1"/>
  <c r="K48" i="1"/>
  <c r="J48" i="1"/>
  <c r="L44" i="1"/>
  <c r="R44" i="1" s="1"/>
  <c r="K44" i="1"/>
  <c r="J44" i="1"/>
  <c r="AA44" i="1" s="1"/>
  <c r="L40" i="1"/>
  <c r="R40" i="1" s="1"/>
  <c r="K40" i="1"/>
  <c r="J40" i="1"/>
  <c r="L36" i="1"/>
  <c r="R36" i="1" s="1"/>
  <c r="K36" i="1"/>
  <c r="J36" i="1"/>
  <c r="AA36" i="1" s="1"/>
  <c r="L32" i="1"/>
  <c r="R32" i="1" s="1"/>
  <c r="K32" i="1"/>
  <c r="J32" i="1"/>
  <c r="L28" i="1"/>
  <c r="R28" i="1" s="1"/>
  <c r="K28" i="1"/>
  <c r="J28" i="1"/>
  <c r="AA28" i="1" s="1"/>
  <c r="L24" i="1"/>
  <c r="R24" i="1" s="1"/>
  <c r="K24" i="1"/>
  <c r="J24" i="1"/>
  <c r="L20" i="1"/>
  <c r="R20" i="1" s="1"/>
  <c r="K20" i="1"/>
  <c r="J20" i="1"/>
  <c r="AA20" i="1" s="1"/>
  <c r="L16" i="1"/>
  <c r="R16" i="1" s="1"/>
  <c r="K16" i="1"/>
  <c r="J16" i="1"/>
  <c r="L12" i="1"/>
  <c r="R12" i="1" s="1"/>
  <c r="K12" i="1"/>
  <c r="J12" i="1"/>
  <c r="M362" i="1"/>
  <c r="N362" i="1" s="1"/>
  <c r="AA362" i="1"/>
  <c r="M330" i="1"/>
  <c r="N330" i="1" s="1"/>
  <c r="AA330" i="1"/>
  <c r="M314" i="1"/>
  <c r="N314" i="1" s="1"/>
  <c r="AA314" i="1"/>
  <c r="M282" i="1"/>
  <c r="N282" i="1" s="1"/>
  <c r="AA282" i="1"/>
  <c r="M250" i="1"/>
  <c r="N250" i="1" s="1"/>
  <c r="AA250" i="1"/>
  <c r="M218" i="1"/>
  <c r="N218" i="1" s="1"/>
  <c r="AA218" i="1"/>
  <c r="M202" i="1"/>
  <c r="N202" i="1" s="1"/>
  <c r="AA202" i="1"/>
  <c r="Z10" i="1"/>
  <c r="P229" i="1"/>
  <c r="P221" i="1"/>
  <c r="Z194" i="1"/>
  <c r="P194" i="1"/>
  <c r="Z61" i="1"/>
  <c r="P61" i="1"/>
  <c r="Z45" i="1"/>
  <c r="Z29" i="1"/>
  <c r="P29" i="1"/>
  <c r="L49" i="1"/>
  <c r="R49" i="1" s="1"/>
  <c r="L17" i="1"/>
  <c r="R17" i="1" s="1"/>
  <c r="K175" i="1"/>
  <c r="L175" i="1"/>
  <c r="R175" i="1" s="1"/>
  <c r="K171" i="1"/>
  <c r="L171" i="1"/>
  <c r="R171" i="1" s="1"/>
  <c r="K167" i="1"/>
  <c r="L167" i="1"/>
  <c r="R167" i="1" s="1"/>
  <c r="K163" i="1"/>
  <c r="L163" i="1"/>
  <c r="R163" i="1" s="1"/>
  <c r="K159" i="1"/>
  <c r="L159" i="1"/>
  <c r="R159" i="1" s="1"/>
  <c r="K155" i="1"/>
  <c r="L155" i="1"/>
  <c r="R155" i="1" s="1"/>
  <c r="K151" i="1"/>
  <c r="L151" i="1"/>
  <c r="R151" i="1" s="1"/>
  <c r="K147" i="1"/>
  <c r="L147" i="1"/>
  <c r="R147" i="1" s="1"/>
  <c r="K143" i="1"/>
  <c r="L143" i="1"/>
  <c r="R143" i="1" s="1"/>
  <c r="K139" i="1"/>
  <c r="L139" i="1"/>
  <c r="R139" i="1" s="1"/>
  <c r="K135" i="1"/>
  <c r="L135" i="1"/>
  <c r="R135" i="1" s="1"/>
  <c r="K131" i="1"/>
  <c r="L131" i="1"/>
  <c r="R131" i="1" s="1"/>
  <c r="K127" i="1"/>
  <c r="L127" i="1"/>
  <c r="R127" i="1" s="1"/>
  <c r="K123" i="1"/>
  <c r="L123" i="1"/>
  <c r="R123" i="1" s="1"/>
  <c r="K119" i="1"/>
  <c r="L119" i="1"/>
  <c r="R119" i="1" s="1"/>
  <c r="K115" i="1"/>
  <c r="L115" i="1"/>
  <c r="R115" i="1" s="1"/>
  <c r="K111" i="1"/>
  <c r="L111" i="1"/>
  <c r="R111" i="1" s="1"/>
  <c r="K107" i="1"/>
  <c r="L107" i="1"/>
  <c r="R107" i="1" s="1"/>
  <c r="K103" i="1"/>
  <c r="L103" i="1"/>
  <c r="R103" i="1" s="1"/>
  <c r="K99" i="1"/>
  <c r="L99" i="1"/>
  <c r="R99" i="1" s="1"/>
  <c r="K95" i="1"/>
  <c r="L95" i="1"/>
  <c r="R95" i="1" s="1"/>
  <c r="K91" i="1"/>
  <c r="L91" i="1"/>
  <c r="R91" i="1" s="1"/>
  <c r="K87" i="1"/>
  <c r="L87" i="1"/>
  <c r="R87" i="1" s="1"/>
  <c r="K83" i="1"/>
  <c r="L83" i="1"/>
  <c r="R83" i="1" s="1"/>
  <c r="K79" i="1"/>
  <c r="L79" i="1"/>
  <c r="R79" i="1" s="1"/>
  <c r="K75" i="1"/>
  <c r="L75" i="1"/>
  <c r="R75" i="1" s="1"/>
  <c r="K71" i="1"/>
  <c r="L71" i="1"/>
  <c r="R71" i="1" s="1"/>
  <c r="K67" i="1"/>
  <c r="L67" i="1"/>
  <c r="R67" i="1" s="1"/>
  <c r="K63" i="1"/>
  <c r="L63" i="1"/>
  <c r="R63" i="1" s="1"/>
  <c r="K59" i="1"/>
  <c r="L59" i="1"/>
  <c r="R59" i="1" s="1"/>
  <c r="K55" i="1"/>
  <c r="L55" i="1"/>
  <c r="R55" i="1" s="1"/>
  <c r="L51" i="1"/>
  <c r="R51" i="1" s="1"/>
  <c r="K51" i="1"/>
  <c r="K47" i="1"/>
  <c r="L47" i="1"/>
  <c r="R47" i="1" s="1"/>
  <c r="L43" i="1"/>
  <c r="R43" i="1" s="1"/>
  <c r="K43" i="1"/>
  <c r="K39" i="1"/>
  <c r="L39" i="1"/>
  <c r="R39" i="1" s="1"/>
  <c r="L35" i="1"/>
  <c r="R35" i="1" s="1"/>
  <c r="K35" i="1"/>
  <c r="K31" i="1"/>
  <c r="L31" i="1"/>
  <c r="R31" i="1" s="1"/>
  <c r="L27" i="1"/>
  <c r="R27" i="1" s="1"/>
  <c r="K27" i="1"/>
  <c r="K23" i="1"/>
  <c r="L23" i="1"/>
  <c r="R23" i="1" s="1"/>
  <c r="L19" i="1"/>
  <c r="R19" i="1" s="1"/>
  <c r="K19" i="1"/>
  <c r="K15" i="1"/>
  <c r="L15" i="1"/>
  <c r="R15" i="1" s="1"/>
  <c r="L11" i="1"/>
  <c r="R11" i="1" s="1"/>
  <c r="K11" i="1"/>
  <c r="J337" i="1"/>
  <c r="AA337" i="1" s="1"/>
  <c r="J333" i="1"/>
  <c r="AA333" i="1" s="1"/>
  <c r="J329" i="1"/>
  <c r="AA329" i="1" s="1"/>
  <c r="J325" i="1"/>
  <c r="AA325" i="1" s="1"/>
  <c r="J321" i="1"/>
  <c r="AA321" i="1" s="1"/>
  <c r="J317" i="1"/>
  <c r="AA317" i="1" s="1"/>
  <c r="J313" i="1"/>
  <c r="AA313" i="1" s="1"/>
  <c r="J309" i="1"/>
  <c r="AA309" i="1" s="1"/>
  <c r="J305" i="1"/>
  <c r="AA305" i="1" s="1"/>
  <c r="J301" i="1"/>
  <c r="AA301" i="1" s="1"/>
  <c r="J297" i="1"/>
  <c r="AA297" i="1" s="1"/>
  <c r="J293" i="1"/>
  <c r="AA293" i="1" s="1"/>
  <c r="J289" i="1"/>
  <c r="AA289" i="1" s="1"/>
  <c r="J285" i="1"/>
  <c r="AA285" i="1" s="1"/>
  <c r="J281" i="1"/>
  <c r="AA281" i="1" s="1"/>
  <c r="J277" i="1"/>
  <c r="AA277" i="1" s="1"/>
  <c r="J273" i="1"/>
  <c r="AA273" i="1" s="1"/>
  <c r="J269" i="1"/>
  <c r="AA269" i="1" s="1"/>
  <c r="J265" i="1"/>
  <c r="AA265" i="1" s="1"/>
  <c r="J261" i="1"/>
  <c r="AA261" i="1" s="1"/>
  <c r="J257" i="1"/>
  <c r="AA257" i="1" s="1"/>
  <c r="J253" i="1"/>
  <c r="AA253" i="1" s="1"/>
  <c r="J249" i="1"/>
  <c r="AA249" i="1" s="1"/>
  <c r="J245" i="1"/>
  <c r="AA245" i="1" s="1"/>
  <c r="J241" i="1"/>
  <c r="AA241" i="1" s="1"/>
  <c r="J237" i="1"/>
  <c r="AA237" i="1" s="1"/>
  <c r="J233" i="1"/>
  <c r="AA233" i="1" s="1"/>
  <c r="J229" i="1"/>
  <c r="AA229" i="1" s="1"/>
  <c r="J225" i="1"/>
  <c r="AA225" i="1" s="1"/>
  <c r="J221" i="1"/>
  <c r="AA221" i="1" s="1"/>
  <c r="J217" i="1"/>
  <c r="AA217" i="1" s="1"/>
  <c r="J213" i="1"/>
  <c r="AA213" i="1" s="1"/>
  <c r="J209" i="1"/>
  <c r="AA209" i="1" s="1"/>
  <c r="J205" i="1"/>
  <c r="AA205" i="1" s="1"/>
  <c r="J201" i="1"/>
  <c r="AA201" i="1" s="1"/>
  <c r="J197" i="1"/>
  <c r="AA197" i="1" s="1"/>
  <c r="J193" i="1"/>
  <c r="AA193" i="1" s="1"/>
  <c r="J189" i="1"/>
  <c r="AA189" i="1" s="1"/>
  <c r="J185" i="1"/>
  <c r="AA185" i="1" s="1"/>
  <c r="J181" i="1"/>
  <c r="AA181" i="1" s="1"/>
  <c r="J177" i="1"/>
  <c r="AA177" i="1" s="1"/>
  <c r="J173" i="1"/>
  <c r="AA173" i="1" s="1"/>
  <c r="J169" i="1"/>
  <c r="AA169" i="1" s="1"/>
  <c r="J165" i="1"/>
  <c r="AA165" i="1" s="1"/>
  <c r="J161" i="1"/>
  <c r="AA161" i="1" s="1"/>
  <c r="J157" i="1"/>
  <c r="AA157" i="1" s="1"/>
  <c r="J153" i="1"/>
  <c r="AA153" i="1" s="1"/>
  <c r="J149" i="1"/>
  <c r="AA149" i="1" s="1"/>
  <c r="J145" i="1"/>
  <c r="AA145" i="1" s="1"/>
  <c r="J141" i="1"/>
  <c r="AA141" i="1" s="1"/>
  <c r="J137" i="1"/>
  <c r="AA137" i="1" s="1"/>
  <c r="J133" i="1"/>
  <c r="AA133" i="1" s="1"/>
  <c r="J129" i="1"/>
  <c r="AA129" i="1" s="1"/>
  <c r="J125" i="1"/>
  <c r="AA125" i="1" s="1"/>
  <c r="J121" i="1"/>
  <c r="AA121" i="1" s="1"/>
  <c r="J117" i="1"/>
  <c r="AA117" i="1" s="1"/>
  <c r="J113" i="1"/>
  <c r="AA113" i="1" s="1"/>
  <c r="J109" i="1"/>
  <c r="AA109" i="1" s="1"/>
  <c r="J105" i="1"/>
  <c r="AA105" i="1" s="1"/>
  <c r="J101" i="1"/>
  <c r="AA101" i="1" s="1"/>
  <c r="J97" i="1"/>
  <c r="AA97" i="1" s="1"/>
  <c r="J93" i="1"/>
  <c r="AA93" i="1" s="1"/>
  <c r="J89" i="1"/>
  <c r="AA89" i="1" s="1"/>
  <c r="J85" i="1"/>
  <c r="AA85" i="1" s="1"/>
  <c r="J81" i="1"/>
  <c r="AA81" i="1" s="1"/>
  <c r="J77" i="1"/>
  <c r="AA77" i="1" s="1"/>
  <c r="J73" i="1"/>
  <c r="AA73" i="1" s="1"/>
  <c r="J69" i="1"/>
  <c r="AA69" i="1" s="1"/>
  <c r="J65" i="1"/>
  <c r="AA65" i="1" s="1"/>
  <c r="J61" i="1"/>
  <c r="AA61" i="1" s="1"/>
  <c r="J57" i="1"/>
  <c r="AA57" i="1" s="1"/>
  <c r="J53" i="1"/>
  <c r="AA53" i="1" s="1"/>
  <c r="J49" i="1"/>
  <c r="AA49" i="1" s="1"/>
  <c r="J45" i="1"/>
  <c r="AA45" i="1" s="1"/>
  <c r="J41" i="1"/>
  <c r="AA41" i="1" s="1"/>
  <c r="J37" i="1"/>
  <c r="AA37" i="1" s="1"/>
  <c r="J33" i="1"/>
  <c r="AA33" i="1" s="1"/>
  <c r="J29" i="1"/>
  <c r="AA29" i="1" s="1"/>
  <c r="J25" i="1"/>
  <c r="AA25" i="1" s="1"/>
  <c r="J21" i="1"/>
  <c r="AA21" i="1" s="1"/>
  <c r="J17" i="1"/>
  <c r="AA17" i="1" s="1"/>
  <c r="J13" i="1"/>
  <c r="AA13" i="1" s="1"/>
  <c r="K193" i="1"/>
  <c r="K181" i="1"/>
  <c r="K169" i="1"/>
  <c r="K153" i="1"/>
  <c r="K137" i="1"/>
  <c r="K121" i="1"/>
  <c r="K105" i="1"/>
  <c r="K89" i="1"/>
  <c r="K73" i="1"/>
  <c r="K57" i="1"/>
  <c r="K41" i="1"/>
  <c r="K25" i="1"/>
  <c r="L366" i="1"/>
  <c r="R366" i="1" s="1"/>
  <c r="L362" i="1"/>
  <c r="R362" i="1" s="1"/>
  <c r="L358" i="1"/>
  <c r="R358" i="1" s="1"/>
  <c r="L354" i="1"/>
  <c r="R354" i="1" s="1"/>
  <c r="L350" i="1"/>
  <c r="R350" i="1" s="1"/>
  <c r="L346" i="1"/>
  <c r="R346" i="1" s="1"/>
  <c r="L342" i="1"/>
  <c r="R342" i="1" s="1"/>
  <c r="L338" i="1"/>
  <c r="R338" i="1" s="1"/>
  <c r="L334" i="1"/>
  <c r="R334" i="1" s="1"/>
  <c r="L330" i="1"/>
  <c r="R330" i="1" s="1"/>
  <c r="L326" i="1"/>
  <c r="R326" i="1" s="1"/>
  <c r="L322" i="1"/>
  <c r="R322" i="1" s="1"/>
  <c r="L318" i="1"/>
  <c r="R318" i="1" s="1"/>
  <c r="L314" i="1"/>
  <c r="R314" i="1" s="1"/>
  <c r="L310" i="1"/>
  <c r="R310" i="1" s="1"/>
  <c r="L306" i="1"/>
  <c r="R306" i="1" s="1"/>
  <c r="L302" i="1"/>
  <c r="R302" i="1" s="1"/>
  <c r="L298" i="1"/>
  <c r="R298" i="1" s="1"/>
  <c r="L294" i="1"/>
  <c r="R294" i="1" s="1"/>
  <c r="L290" i="1"/>
  <c r="R290" i="1" s="1"/>
  <c r="L286" i="1"/>
  <c r="R286" i="1" s="1"/>
  <c r="L282" i="1"/>
  <c r="R282" i="1" s="1"/>
  <c r="L278" i="1"/>
  <c r="R278" i="1" s="1"/>
  <c r="L274" i="1"/>
  <c r="R274" i="1" s="1"/>
  <c r="L270" i="1"/>
  <c r="R270" i="1" s="1"/>
  <c r="L266" i="1"/>
  <c r="R266" i="1" s="1"/>
  <c r="L262" i="1"/>
  <c r="R262" i="1" s="1"/>
  <c r="L258" i="1"/>
  <c r="R258" i="1" s="1"/>
  <c r="L254" i="1"/>
  <c r="R254" i="1" s="1"/>
  <c r="L250" i="1"/>
  <c r="R250" i="1" s="1"/>
  <c r="L246" i="1"/>
  <c r="R246" i="1" s="1"/>
  <c r="L242" i="1"/>
  <c r="R242" i="1" s="1"/>
  <c r="L238" i="1"/>
  <c r="R238" i="1" s="1"/>
  <c r="L234" i="1"/>
  <c r="R234" i="1" s="1"/>
  <c r="L230" i="1"/>
  <c r="R230" i="1" s="1"/>
  <c r="L226" i="1"/>
  <c r="R226" i="1" s="1"/>
  <c r="L222" i="1"/>
  <c r="R222" i="1" s="1"/>
  <c r="L218" i="1"/>
  <c r="R218" i="1" s="1"/>
  <c r="L214" i="1"/>
  <c r="R214" i="1" s="1"/>
  <c r="L210" i="1"/>
  <c r="R210" i="1" s="1"/>
  <c r="L206" i="1"/>
  <c r="R206" i="1" s="1"/>
  <c r="L202" i="1"/>
  <c r="R202" i="1" s="1"/>
  <c r="L198" i="1"/>
  <c r="R198" i="1" s="1"/>
  <c r="L194" i="1"/>
  <c r="R194" i="1" s="1"/>
  <c r="L190" i="1"/>
  <c r="R190" i="1" s="1"/>
  <c r="L186" i="1"/>
  <c r="R186" i="1" s="1"/>
  <c r="K182" i="1"/>
  <c r="L182" i="1"/>
  <c r="R182" i="1" s="1"/>
  <c r="K178" i="1"/>
  <c r="L178" i="1"/>
  <c r="R178" i="1" s="1"/>
  <c r="K174" i="1"/>
  <c r="L174" i="1"/>
  <c r="R174" i="1" s="1"/>
  <c r="K170" i="1"/>
  <c r="L170" i="1"/>
  <c r="R170" i="1" s="1"/>
  <c r="K166" i="1"/>
  <c r="L166" i="1"/>
  <c r="R166" i="1" s="1"/>
  <c r="K162" i="1"/>
  <c r="L162" i="1"/>
  <c r="R162" i="1" s="1"/>
  <c r="K158" i="1"/>
  <c r="L158" i="1"/>
  <c r="R158" i="1" s="1"/>
  <c r="K154" i="1"/>
  <c r="L154" i="1"/>
  <c r="R154" i="1" s="1"/>
  <c r="K150" i="1"/>
  <c r="L150" i="1"/>
  <c r="R150" i="1" s="1"/>
  <c r="K146" i="1"/>
  <c r="L146" i="1"/>
  <c r="R146" i="1" s="1"/>
  <c r="K142" i="1"/>
  <c r="L142" i="1"/>
  <c r="R142" i="1" s="1"/>
  <c r="K138" i="1"/>
  <c r="L138" i="1"/>
  <c r="R138" i="1" s="1"/>
  <c r="K134" i="1"/>
  <c r="L134" i="1"/>
  <c r="R134" i="1" s="1"/>
  <c r="K130" i="1"/>
  <c r="L130" i="1"/>
  <c r="R130" i="1" s="1"/>
  <c r="K126" i="1"/>
  <c r="L126" i="1"/>
  <c r="R126" i="1" s="1"/>
  <c r="K122" i="1"/>
  <c r="L122" i="1"/>
  <c r="R122" i="1" s="1"/>
  <c r="K118" i="1"/>
  <c r="L118" i="1"/>
  <c r="R118" i="1" s="1"/>
  <c r="K114" i="1"/>
  <c r="L114" i="1"/>
  <c r="R114" i="1" s="1"/>
  <c r="K110" i="1"/>
  <c r="L110" i="1"/>
  <c r="R110" i="1" s="1"/>
  <c r="K106" i="1"/>
  <c r="L106" i="1"/>
  <c r="R106" i="1" s="1"/>
  <c r="K102" i="1"/>
  <c r="L102" i="1"/>
  <c r="R102" i="1" s="1"/>
  <c r="K98" i="1"/>
  <c r="L98" i="1"/>
  <c r="R98" i="1" s="1"/>
  <c r="K94" i="1"/>
  <c r="L94" i="1"/>
  <c r="R94" i="1" s="1"/>
  <c r="K90" i="1"/>
  <c r="L90" i="1"/>
  <c r="R90" i="1" s="1"/>
  <c r="K86" i="1"/>
  <c r="L86" i="1"/>
  <c r="R86" i="1" s="1"/>
  <c r="K82" i="1"/>
  <c r="L82" i="1"/>
  <c r="R82" i="1" s="1"/>
  <c r="K78" i="1"/>
  <c r="L78" i="1"/>
  <c r="R78" i="1" s="1"/>
  <c r="K74" i="1"/>
  <c r="L74" i="1"/>
  <c r="R74" i="1" s="1"/>
  <c r="K70" i="1"/>
  <c r="L70" i="1"/>
  <c r="R70" i="1" s="1"/>
  <c r="K66" i="1"/>
  <c r="L66" i="1"/>
  <c r="R66" i="1" s="1"/>
  <c r="K62" i="1"/>
  <c r="L62" i="1"/>
  <c r="R62" i="1" s="1"/>
  <c r="K58" i="1"/>
  <c r="L58" i="1"/>
  <c r="R58" i="1" s="1"/>
  <c r="L54" i="1"/>
  <c r="R54" i="1" s="1"/>
  <c r="K54" i="1"/>
  <c r="L50" i="1"/>
  <c r="R50" i="1" s="1"/>
  <c r="K50" i="1"/>
  <c r="L46" i="1"/>
  <c r="R46" i="1" s="1"/>
  <c r="K46" i="1"/>
  <c r="L42" i="1"/>
  <c r="R42" i="1" s="1"/>
  <c r="K42" i="1"/>
  <c r="L38" i="1"/>
  <c r="R38" i="1" s="1"/>
  <c r="K38" i="1"/>
  <c r="L34" i="1"/>
  <c r="R34" i="1" s="1"/>
  <c r="K34" i="1"/>
  <c r="L30" i="1"/>
  <c r="R30" i="1" s="1"/>
  <c r="K30" i="1"/>
  <c r="L26" i="1"/>
  <c r="R26" i="1" s="1"/>
  <c r="K26" i="1"/>
  <c r="L22" i="1"/>
  <c r="R22" i="1" s="1"/>
  <c r="K22" i="1"/>
  <c r="L18" i="1"/>
  <c r="R18" i="1" s="1"/>
  <c r="K18" i="1"/>
  <c r="L14" i="1"/>
  <c r="R14" i="1" s="1"/>
  <c r="K14" i="1"/>
  <c r="L10" i="1"/>
  <c r="R10" i="1" s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5" i="1"/>
  <c r="R41" i="1"/>
  <c r="R37" i="1"/>
  <c r="R29" i="1"/>
  <c r="R25" i="1"/>
  <c r="R21" i="1"/>
  <c r="R13" i="1"/>
  <c r="K202" i="1"/>
  <c r="K197" i="1"/>
  <c r="K186" i="1"/>
  <c r="K179" i="1"/>
  <c r="K165" i="1"/>
  <c r="K149" i="1"/>
  <c r="K133" i="1"/>
  <c r="K117" i="1"/>
  <c r="K101" i="1"/>
  <c r="K85" i="1"/>
  <c r="K69" i="1"/>
  <c r="K53" i="1"/>
  <c r="K37" i="1"/>
  <c r="K21" i="1"/>
  <c r="L33" i="1"/>
  <c r="R33" i="1" s="1"/>
  <c r="M365" i="1"/>
  <c r="N365" i="1" s="1"/>
  <c r="L365" i="1"/>
  <c r="R365" i="1" s="1"/>
  <c r="M361" i="1"/>
  <c r="N361" i="1" s="1"/>
  <c r="L361" i="1"/>
  <c r="R361" i="1" s="1"/>
  <c r="M357" i="1"/>
  <c r="N357" i="1" s="1"/>
  <c r="L357" i="1"/>
  <c r="R357" i="1" s="1"/>
  <c r="M353" i="1"/>
  <c r="N353" i="1" s="1"/>
  <c r="L353" i="1"/>
  <c r="R353" i="1" s="1"/>
  <c r="M349" i="1"/>
  <c r="N349" i="1" s="1"/>
  <c r="L349" i="1"/>
  <c r="R349" i="1" s="1"/>
  <c r="M345" i="1"/>
  <c r="N345" i="1" s="1"/>
  <c r="L345" i="1"/>
  <c r="R345" i="1" s="1"/>
  <c r="M341" i="1"/>
  <c r="N341" i="1" s="1"/>
  <c r="L341" i="1"/>
  <c r="R341" i="1" s="1"/>
  <c r="J179" i="1"/>
  <c r="AA179" i="1" s="1"/>
  <c r="J175" i="1"/>
  <c r="AA175" i="1" s="1"/>
  <c r="J171" i="1"/>
  <c r="AA171" i="1" s="1"/>
  <c r="J167" i="1"/>
  <c r="AA167" i="1" s="1"/>
  <c r="J163" i="1"/>
  <c r="AA163" i="1" s="1"/>
  <c r="J159" i="1"/>
  <c r="AA159" i="1" s="1"/>
  <c r="J155" i="1"/>
  <c r="AA155" i="1" s="1"/>
  <c r="J151" i="1"/>
  <c r="AA151" i="1" s="1"/>
  <c r="J147" i="1"/>
  <c r="AA147" i="1" s="1"/>
  <c r="J143" i="1"/>
  <c r="AA143" i="1" s="1"/>
  <c r="J139" i="1"/>
  <c r="AA139" i="1" s="1"/>
  <c r="J135" i="1"/>
  <c r="AA135" i="1" s="1"/>
  <c r="J131" i="1"/>
  <c r="AA131" i="1" s="1"/>
  <c r="J127" i="1"/>
  <c r="AA127" i="1" s="1"/>
  <c r="J123" i="1"/>
  <c r="AA123" i="1" s="1"/>
  <c r="J119" i="1"/>
  <c r="AA119" i="1" s="1"/>
  <c r="J115" i="1"/>
  <c r="AA115" i="1" s="1"/>
  <c r="J111" i="1"/>
  <c r="AA111" i="1" s="1"/>
  <c r="J107" i="1"/>
  <c r="AA107" i="1" s="1"/>
  <c r="J103" i="1"/>
  <c r="AA103" i="1" s="1"/>
  <c r="J99" i="1"/>
  <c r="AA99" i="1" s="1"/>
  <c r="J95" i="1"/>
  <c r="AA95" i="1" s="1"/>
  <c r="J91" i="1"/>
  <c r="AA91" i="1" s="1"/>
  <c r="J87" i="1"/>
  <c r="AA87" i="1" s="1"/>
  <c r="J83" i="1"/>
  <c r="AA83" i="1" s="1"/>
  <c r="J79" i="1"/>
  <c r="AA79" i="1" s="1"/>
  <c r="J75" i="1"/>
  <c r="AA75" i="1" s="1"/>
  <c r="J71" i="1"/>
  <c r="AA71" i="1" s="1"/>
  <c r="J67" i="1"/>
  <c r="AA67" i="1" s="1"/>
  <c r="J63" i="1"/>
  <c r="AA63" i="1" s="1"/>
  <c r="J59" i="1"/>
  <c r="AA59" i="1" s="1"/>
  <c r="J55" i="1"/>
  <c r="AA55" i="1" s="1"/>
  <c r="J51" i="1"/>
  <c r="AA51" i="1" s="1"/>
  <c r="J47" i="1"/>
  <c r="AA47" i="1" s="1"/>
  <c r="J43" i="1"/>
  <c r="AA43" i="1" s="1"/>
  <c r="J39" i="1"/>
  <c r="AA39" i="1" s="1"/>
  <c r="J35" i="1"/>
  <c r="AA35" i="1" s="1"/>
  <c r="J31" i="1"/>
  <c r="AA31" i="1" s="1"/>
  <c r="J27" i="1"/>
  <c r="AA27" i="1" s="1"/>
  <c r="J23" i="1"/>
  <c r="AA23" i="1" s="1"/>
  <c r="J19" i="1"/>
  <c r="AA19" i="1" s="1"/>
  <c r="J15" i="1"/>
  <c r="AA15" i="1" s="1"/>
  <c r="J11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1" i="1"/>
  <c r="K190" i="1"/>
  <c r="K185" i="1"/>
  <c r="K177" i="1"/>
  <c r="K161" i="1"/>
  <c r="K145" i="1"/>
  <c r="K129" i="1"/>
  <c r="K113" i="1"/>
  <c r="K97" i="1"/>
  <c r="K81" i="1"/>
  <c r="K65" i="1"/>
  <c r="M367" i="1"/>
  <c r="N367" i="1" s="1"/>
  <c r="M335" i="1"/>
  <c r="N335" i="1" s="1"/>
  <c r="M334" i="1"/>
  <c r="N334" i="1" s="1"/>
  <c r="M323" i="1"/>
  <c r="N323" i="1" s="1"/>
  <c r="M318" i="1"/>
  <c r="N318" i="1" s="1"/>
  <c r="M302" i="1"/>
  <c r="N302" i="1" s="1"/>
  <c r="M286" i="1"/>
  <c r="N286" i="1" s="1"/>
  <c r="M270" i="1"/>
  <c r="N270" i="1" s="1"/>
  <c r="M254" i="1"/>
  <c r="N254" i="1" s="1"/>
  <c r="M238" i="1"/>
  <c r="N238" i="1" s="1"/>
  <c r="M222" i="1"/>
  <c r="N222" i="1" s="1"/>
  <c r="M206" i="1"/>
  <c r="N206" i="1" s="1"/>
  <c r="M178" i="1"/>
  <c r="N178" i="1" s="1"/>
  <c r="M166" i="1"/>
  <c r="N166" i="1" s="1"/>
  <c r="M114" i="1"/>
  <c r="N114" i="1" s="1"/>
  <c r="M102" i="1"/>
  <c r="N102" i="1" s="1"/>
  <c r="M354" i="1"/>
  <c r="N354" i="1" s="1"/>
  <c r="M346" i="1"/>
  <c r="N346" i="1" s="1"/>
  <c r="M342" i="1"/>
  <c r="N342" i="1" s="1"/>
  <c r="M322" i="1"/>
  <c r="N322" i="1" s="1"/>
  <c r="M310" i="1"/>
  <c r="N310" i="1" s="1"/>
  <c r="M298" i="1"/>
  <c r="N298" i="1" s="1"/>
  <c r="M290" i="1"/>
  <c r="N290" i="1" s="1"/>
  <c r="M278" i="1"/>
  <c r="N278" i="1" s="1"/>
  <c r="M266" i="1"/>
  <c r="N266" i="1" s="1"/>
  <c r="M258" i="1"/>
  <c r="N258" i="1" s="1"/>
  <c r="M246" i="1"/>
  <c r="N246" i="1" s="1"/>
  <c r="M242" i="1"/>
  <c r="N242" i="1" s="1"/>
  <c r="M234" i="1"/>
  <c r="N234" i="1" s="1"/>
  <c r="M210" i="1"/>
  <c r="N210" i="1" s="1"/>
  <c r="M182" i="1"/>
  <c r="N182" i="1" s="1"/>
  <c r="M174" i="1"/>
  <c r="N174" i="1" s="1"/>
  <c r="M158" i="1"/>
  <c r="N158" i="1" s="1"/>
  <c r="M146" i="1"/>
  <c r="N146" i="1" s="1"/>
  <c r="M142" i="1"/>
  <c r="N142" i="1" s="1"/>
  <c r="M130" i="1"/>
  <c r="N130" i="1" s="1"/>
  <c r="M98" i="1"/>
  <c r="N98" i="1" s="1"/>
  <c r="M86" i="1"/>
  <c r="N86" i="1" s="1"/>
  <c r="M82" i="1"/>
  <c r="N82" i="1" s="1"/>
  <c r="M235" i="1"/>
  <c r="N235" i="1" s="1"/>
  <c r="M211" i="1"/>
  <c r="N211" i="1" s="1"/>
  <c r="M195" i="1"/>
  <c r="N195" i="1" s="1"/>
  <c r="M358" i="1"/>
  <c r="N358" i="1" s="1"/>
  <c r="M190" i="1"/>
  <c r="N190" i="1" s="1"/>
  <c r="M126" i="1"/>
  <c r="N126" i="1" s="1"/>
  <c r="M66" i="1"/>
  <c r="N66" i="1" s="1"/>
  <c r="M366" i="1"/>
  <c r="N366" i="1" s="1"/>
  <c r="M350" i="1"/>
  <c r="N350" i="1" s="1"/>
  <c r="M186" i="1"/>
  <c r="N186" i="1" s="1"/>
  <c r="M170" i="1"/>
  <c r="N170" i="1" s="1"/>
  <c r="M154" i="1"/>
  <c r="N154" i="1" s="1"/>
  <c r="M138" i="1"/>
  <c r="N138" i="1" s="1"/>
  <c r="M122" i="1"/>
  <c r="N122" i="1" s="1"/>
  <c r="M106" i="1"/>
  <c r="N106" i="1" s="1"/>
  <c r="M90" i="1"/>
  <c r="N90" i="1" s="1"/>
  <c r="M74" i="1"/>
  <c r="N74" i="1" s="1"/>
  <c r="M70" i="1"/>
  <c r="N70" i="1" s="1"/>
  <c r="M62" i="1"/>
  <c r="N62" i="1" s="1"/>
  <c r="M58" i="1"/>
  <c r="N58" i="1" s="1"/>
  <c r="M54" i="1"/>
  <c r="N54" i="1" s="1"/>
  <c r="M50" i="1"/>
  <c r="N50" i="1" s="1"/>
  <c r="M46" i="1"/>
  <c r="N46" i="1" s="1"/>
  <c r="M42" i="1"/>
  <c r="N42" i="1" s="1"/>
  <c r="M38" i="1"/>
  <c r="N38" i="1" s="1"/>
  <c r="M34" i="1"/>
  <c r="N34" i="1" s="1"/>
  <c r="M30" i="1"/>
  <c r="N30" i="1" s="1"/>
  <c r="M26" i="1"/>
  <c r="N26" i="1" s="1"/>
  <c r="M22" i="1"/>
  <c r="N22" i="1" s="1"/>
  <c r="M18" i="1"/>
  <c r="N18" i="1" s="1"/>
  <c r="M14" i="1"/>
  <c r="N14" i="1" s="1"/>
  <c r="M10" i="1"/>
  <c r="N10" i="1" s="1"/>
  <c r="M27" i="1" l="1"/>
  <c r="N27" i="1" s="1"/>
  <c r="Z249" i="1"/>
  <c r="P313" i="1"/>
  <c r="M247" i="1"/>
  <c r="N247" i="1" s="1"/>
  <c r="M255" i="1"/>
  <c r="N255" i="1" s="1"/>
  <c r="Z77" i="1"/>
  <c r="P213" i="1"/>
  <c r="Z277" i="1"/>
  <c r="P225" i="1"/>
  <c r="P289" i="1"/>
  <c r="M319" i="1"/>
  <c r="N319" i="1" s="1"/>
  <c r="Z205" i="1"/>
  <c r="Z353" i="1"/>
  <c r="P333" i="1"/>
  <c r="M279" i="1"/>
  <c r="N279" i="1" s="1"/>
  <c r="P269" i="1"/>
  <c r="P341" i="1"/>
  <c r="M356" i="1"/>
  <c r="N356" i="1" s="1"/>
  <c r="M239" i="1"/>
  <c r="N239" i="1" s="1"/>
  <c r="M308" i="1"/>
  <c r="N308" i="1" s="1"/>
  <c r="M339" i="1"/>
  <c r="N339" i="1" s="1"/>
  <c r="M81" i="1"/>
  <c r="N81" i="1" s="1"/>
  <c r="M209" i="1"/>
  <c r="N209" i="1" s="1"/>
  <c r="M337" i="1"/>
  <c r="N337" i="1" s="1"/>
  <c r="M263" i="1"/>
  <c r="N263" i="1" s="1"/>
  <c r="M198" i="1"/>
  <c r="N198" i="1" s="1"/>
  <c r="M243" i="1"/>
  <c r="N243" i="1" s="1"/>
  <c r="M155" i="1"/>
  <c r="N155" i="1" s="1"/>
  <c r="P189" i="1"/>
  <c r="M75" i="1"/>
  <c r="N75" i="1" s="1"/>
  <c r="M347" i="1"/>
  <c r="N347" i="1" s="1"/>
  <c r="M183" i="1"/>
  <c r="N183" i="1" s="1"/>
  <c r="M223" i="1"/>
  <c r="N223" i="1" s="1"/>
  <c r="M65" i="1"/>
  <c r="N65" i="1" s="1"/>
  <c r="M193" i="1"/>
  <c r="N193" i="1" s="1"/>
  <c r="M321" i="1"/>
  <c r="N321" i="1" s="1"/>
  <c r="P157" i="1"/>
  <c r="P233" i="1"/>
  <c r="M303" i="1"/>
  <c r="N303" i="1" s="1"/>
  <c r="M331" i="1"/>
  <c r="N331" i="1" s="1"/>
  <c r="M129" i="1"/>
  <c r="N129" i="1" s="1"/>
  <c r="M257" i="1"/>
  <c r="N257" i="1" s="1"/>
  <c r="M132" i="1"/>
  <c r="N132" i="1" s="1"/>
  <c r="M17" i="1"/>
  <c r="N17" i="1" s="1"/>
  <c r="M145" i="1"/>
  <c r="N145" i="1" s="1"/>
  <c r="M273" i="1"/>
  <c r="N273" i="1" s="1"/>
  <c r="M33" i="1"/>
  <c r="N33" i="1" s="1"/>
  <c r="M97" i="1"/>
  <c r="N97" i="1" s="1"/>
  <c r="M161" i="1"/>
  <c r="N161" i="1" s="1"/>
  <c r="M225" i="1"/>
  <c r="N225" i="1" s="1"/>
  <c r="M289" i="1"/>
  <c r="N289" i="1" s="1"/>
  <c r="M49" i="1"/>
  <c r="N49" i="1" s="1"/>
  <c r="M113" i="1"/>
  <c r="N113" i="1" s="1"/>
  <c r="M177" i="1"/>
  <c r="N177" i="1" s="1"/>
  <c r="M241" i="1"/>
  <c r="N241" i="1" s="1"/>
  <c r="M305" i="1"/>
  <c r="N305" i="1" s="1"/>
  <c r="M59" i="1"/>
  <c r="N59" i="1" s="1"/>
  <c r="M363" i="1"/>
  <c r="N363" i="1" s="1"/>
  <c r="M268" i="1"/>
  <c r="N268" i="1" s="1"/>
  <c r="M67" i="1"/>
  <c r="N67" i="1" s="1"/>
  <c r="M285" i="1"/>
  <c r="N285" i="1" s="1"/>
  <c r="M248" i="1"/>
  <c r="N248" i="1" s="1"/>
  <c r="M325" i="1"/>
  <c r="N325" i="1" s="1"/>
  <c r="M133" i="1"/>
  <c r="N133" i="1" s="1"/>
  <c r="Z125" i="1"/>
  <c r="P257" i="1"/>
  <c r="M232" i="1"/>
  <c r="N232" i="1" s="1"/>
  <c r="M307" i="1"/>
  <c r="N307" i="1" s="1"/>
  <c r="M359" i="1"/>
  <c r="N359" i="1" s="1"/>
  <c r="M261" i="1"/>
  <c r="N261" i="1" s="1"/>
  <c r="M43" i="1"/>
  <c r="N43" i="1" s="1"/>
  <c r="M139" i="1"/>
  <c r="N139" i="1" s="1"/>
  <c r="M171" i="1"/>
  <c r="N171" i="1" s="1"/>
  <c r="M107" i="1"/>
  <c r="N107" i="1" s="1"/>
  <c r="M197" i="1"/>
  <c r="N197" i="1" s="1"/>
  <c r="Z217" i="1"/>
  <c r="P321" i="1"/>
  <c r="P365" i="1"/>
  <c r="M91" i="1"/>
  <c r="N91" i="1" s="1"/>
  <c r="M29" i="1"/>
  <c r="N29" i="1" s="1"/>
  <c r="M69" i="1"/>
  <c r="N69" i="1" s="1"/>
  <c r="P245" i="1"/>
  <c r="M280" i="1"/>
  <c r="N280" i="1" s="1"/>
  <c r="P301" i="1"/>
  <c r="P309" i="1"/>
  <c r="P281" i="1"/>
  <c r="M60" i="1"/>
  <c r="N60" i="1" s="1"/>
  <c r="M207" i="1"/>
  <c r="N207" i="1" s="1"/>
  <c r="M315" i="1"/>
  <c r="N315" i="1" s="1"/>
  <c r="M115" i="1"/>
  <c r="N115" i="1" s="1"/>
  <c r="M200" i="1"/>
  <c r="N200" i="1" s="1"/>
  <c r="M173" i="1"/>
  <c r="N173" i="1" s="1"/>
  <c r="Z93" i="1"/>
  <c r="P173" i="1"/>
  <c r="P237" i="1"/>
  <c r="P337" i="1"/>
  <c r="P345" i="1"/>
  <c r="M355" i="1"/>
  <c r="N355" i="1" s="1"/>
  <c r="M35" i="1"/>
  <c r="N35" i="1" s="1"/>
  <c r="M143" i="1"/>
  <c r="N143" i="1" s="1"/>
  <c r="M61" i="1"/>
  <c r="N61" i="1" s="1"/>
  <c r="M141" i="1"/>
  <c r="N141" i="1" s="1"/>
  <c r="M317" i="1"/>
  <c r="N317" i="1" s="1"/>
  <c r="Z297" i="1"/>
  <c r="Z253" i="1"/>
  <c r="M108" i="1"/>
  <c r="N108" i="1" s="1"/>
  <c r="M172" i="1"/>
  <c r="N172" i="1" s="1"/>
  <c r="M231" i="1"/>
  <c r="N231" i="1" s="1"/>
  <c r="M311" i="1"/>
  <c r="N311" i="1" s="1"/>
  <c r="M77" i="1"/>
  <c r="N77" i="1" s="1"/>
  <c r="M109" i="1"/>
  <c r="N109" i="1" s="1"/>
  <c r="M221" i="1"/>
  <c r="N221" i="1" s="1"/>
  <c r="M253" i="1"/>
  <c r="N253" i="1" s="1"/>
  <c r="M333" i="1"/>
  <c r="N333" i="1" s="1"/>
  <c r="Z13" i="1"/>
  <c r="Z209" i="1"/>
  <c r="Z273" i="1"/>
  <c r="AA12" i="1"/>
  <c r="M12" i="1"/>
  <c r="N12" i="1" s="1"/>
  <c r="Z261" i="1"/>
  <c r="M96" i="1"/>
  <c r="N96" i="1" s="1"/>
  <c r="M295" i="1"/>
  <c r="N295" i="1" s="1"/>
  <c r="M93" i="1"/>
  <c r="N93" i="1" s="1"/>
  <c r="M125" i="1"/>
  <c r="N125" i="1" s="1"/>
  <c r="M205" i="1"/>
  <c r="N205" i="1" s="1"/>
  <c r="M237" i="1"/>
  <c r="N237" i="1" s="1"/>
  <c r="P325" i="1"/>
  <c r="P361" i="1"/>
  <c r="P317" i="1"/>
  <c r="M160" i="1"/>
  <c r="N160" i="1" s="1"/>
  <c r="M351" i="1"/>
  <c r="N351" i="1" s="1"/>
  <c r="M13" i="1"/>
  <c r="N13" i="1" s="1"/>
  <c r="M45" i="1"/>
  <c r="N45" i="1" s="1"/>
  <c r="M157" i="1"/>
  <c r="N157" i="1" s="1"/>
  <c r="M189" i="1"/>
  <c r="N189" i="1" s="1"/>
  <c r="M269" i="1"/>
  <c r="N269" i="1" s="1"/>
  <c r="M301" i="1"/>
  <c r="N301" i="1" s="1"/>
  <c r="M28" i="1"/>
  <c r="N28" i="1" s="1"/>
  <c r="P265" i="1"/>
  <c r="P329" i="1"/>
  <c r="P285" i="1"/>
  <c r="M79" i="1"/>
  <c r="N79" i="1" s="1"/>
  <c r="M117" i="1"/>
  <c r="N117" i="1" s="1"/>
  <c r="M181" i="1"/>
  <c r="N181" i="1" s="1"/>
  <c r="M127" i="1"/>
  <c r="N127" i="1" s="1"/>
  <c r="M179" i="1"/>
  <c r="N179" i="1" s="1"/>
  <c r="M95" i="1"/>
  <c r="N95" i="1" s="1"/>
  <c r="M159" i="1"/>
  <c r="N159" i="1" s="1"/>
  <c r="M37" i="1"/>
  <c r="N37" i="1" s="1"/>
  <c r="M101" i="1"/>
  <c r="N101" i="1" s="1"/>
  <c r="M165" i="1"/>
  <c r="N165" i="1" s="1"/>
  <c r="M229" i="1"/>
  <c r="N229" i="1" s="1"/>
  <c r="M293" i="1"/>
  <c r="N293" i="1" s="1"/>
  <c r="P109" i="1"/>
  <c r="P141" i="1"/>
  <c r="P241" i="1"/>
  <c r="P305" i="1"/>
  <c r="M196" i="1"/>
  <c r="N196" i="1" s="1"/>
  <c r="M275" i="1"/>
  <c r="N275" i="1" s="1"/>
  <c r="M53" i="1"/>
  <c r="N53" i="1" s="1"/>
  <c r="M245" i="1"/>
  <c r="N245" i="1" s="1"/>
  <c r="M309" i="1"/>
  <c r="N309" i="1" s="1"/>
  <c r="M19" i="1"/>
  <c r="N19" i="1" s="1"/>
  <c r="M51" i="1"/>
  <c r="N51" i="1" s="1"/>
  <c r="M131" i="1"/>
  <c r="N131" i="1" s="1"/>
  <c r="M216" i="1"/>
  <c r="N216" i="1" s="1"/>
  <c r="M21" i="1"/>
  <c r="N21" i="1" s="1"/>
  <c r="M85" i="1"/>
  <c r="N85" i="1" s="1"/>
  <c r="M149" i="1"/>
  <c r="N149" i="1" s="1"/>
  <c r="M213" i="1"/>
  <c r="N213" i="1" s="1"/>
  <c r="M277" i="1"/>
  <c r="N277" i="1" s="1"/>
  <c r="M111" i="1"/>
  <c r="N111" i="1" s="1"/>
  <c r="M44" i="1"/>
  <c r="N44" i="1" s="1"/>
  <c r="M228" i="1"/>
  <c r="N228" i="1" s="1"/>
  <c r="M264" i="1"/>
  <c r="N264" i="1" s="1"/>
  <c r="AA194" i="1"/>
  <c r="M194" i="1"/>
  <c r="N194" i="1" s="1"/>
  <c r="Z113" i="1"/>
  <c r="P113" i="1"/>
  <c r="Z177" i="1"/>
  <c r="P177" i="1"/>
  <c r="Z270" i="1"/>
  <c r="P270" i="1"/>
  <c r="Z318" i="1"/>
  <c r="P318" i="1"/>
  <c r="Z66" i="1"/>
  <c r="P66" i="1"/>
  <c r="Z106" i="1"/>
  <c r="P106" i="1"/>
  <c r="Z122" i="1"/>
  <c r="P122" i="1"/>
  <c r="Z154" i="1"/>
  <c r="P154" i="1"/>
  <c r="Z137" i="1"/>
  <c r="P137" i="1"/>
  <c r="Z59" i="1"/>
  <c r="P59" i="1"/>
  <c r="M71" i="1"/>
  <c r="N71" i="1" s="1"/>
  <c r="M151" i="1"/>
  <c r="N151" i="1" s="1"/>
  <c r="Z222" i="1"/>
  <c r="P222" i="1"/>
  <c r="Z254" i="1"/>
  <c r="P254" i="1"/>
  <c r="Z334" i="1"/>
  <c r="P334" i="1"/>
  <c r="Z186" i="1"/>
  <c r="P186" i="1"/>
  <c r="Z58" i="1"/>
  <c r="P58" i="1"/>
  <c r="Z98" i="1"/>
  <c r="P98" i="1"/>
  <c r="Z130" i="1"/>
  <c r="P130" i="1"/>
  <c r="Z162" i="1"/>
  <c r="P162" i="1"/>
  <c r="Z193" i="1"/>
  <c r="P193" i="1"/>
  <c r="Z15" i="1"/>
  <c r="P15" i="1"/>
  <c r="Z35" i="1"/>
  <c r="P35" i="1"/>
  <c r="M39" i="1"/>
  <c r="N39" i="1" s="1"/>
  <c r="Z91" i="1"/>
  <c r="P91" i="1"/>
  <c r="Z119" i="1"/>
  <c r="P119" i="1"/>
  <c r="Z159" i="1"/>
  <c r="P159" i="1"/>
  <c r="Z32" i="1"/>
  <c r="P32" i="1"/>
  <c r="Z92" i="1"/>
  <c r="P92" i="1"/>
  <c r="AA168" i="1"/>
  <c r="M168" i="1"/>
  <c r="N168" i="1" s="1"/>
  <c r="AA204" i="1"/>
  <c r="M204" i="1"/>
  <c r="N204" i="1" s="1"/>
  <c r="Z228" i="1"/>
  <c r="P228" i="1"/>
  <c r="Z248" i="1"/>
  <c r="P248" i="1"/>
  <c r="Z264" i="1"/>
  <c r="P264" i="1"/>
  <c r="AA276" i="1"/>
  <c r="M276" i="1"/>
  <c r="N276" i="1" s="1"/>
  <c r="Z292" i="1"/>
  <c r="P292" i="1"/>
  <c r="AA352" i="1"/>
  <c r="M352" i="1"/>
  <c r="N352" i="1" s="1"/>
  <c r="AA364" i="1"/>
  <c r="M364" i="1"/>
  <c r="N364" i="1" s="1"/>
  <c r="Z279" i="1"/>
  <c r="P279" i="1"/>
  <c r="Z363" i="1"/>
  <c r="P363" i="1"/>
  <c r="Z223" i="1"/>
  <c r="P223" i="1"/>
  <c r="Z263" i="1"/>
  <c r="P263" i="1"/>
  <c r="Z335" i="1"/>
  <c r="P335" i="1"/>
  <c r="M103" i="1"/>
  <c r="N103" i="1" s="1"/>
  <c r="M167" i="1"/>
  <c r="N167" i="1" s="1"/>
  <c r="M191" i="1"/>
  <c r="N191" i="1" s="1"/>
  <c r="M199" i="1"/>
  <c r="N199" i="1" s="1"/>
  <c r="M343" i="1"/>
  <c r="N343" i="1" s="1"/>
  <c r="Z65" i="1"/>
  <c r="P65" i="1"/>
  <c r="Z129" i="1"/>
  <c r="P129" i="1"/>
  <c r="Z185" i="1"/>
  <c r="P185" i="1"/>
  <c r="Z210" i="1"/>
  <c r="P210" i="1"/>
  <c r="Z226" i="1"/>
  <c r="P226" i="1"/>
  <c r="Z242" i="1"/>
  <c r="P242" i="1"/>
  <c r="Z258" i="1"/>
  <c r="P258" i="1"/>
  <c r="Z274" i="1"/>
  <c r="P274" i="1"/>
  <c r="Z290" i="1"/>
  <c r="P290" i="1"/>
  <c r="Z306" i="1"/>
  <c r="P306" i="1"/>
  <c r="Z322" i="1"/>
  <c r="P322" i="1"/>
  <c r="Z338" i="1"/>
  <c r="P338" i="1"/>
  <c r="Z354" i="1"/>
  <c r="P354" i="1"/>
  <c r="AA11" i="1"/>
  <c r="M11" i="1"/>
  <c r="N11" i="1" s="1"/>
  <c r="Z21" i="1"/>
  <c r="P21" i="1"/>
  <c r="Z85" i="1"/>
  <c r="P85" i="1"/>
  <c r="Z149" i="1"/>
  <c r="P149" i="1"/>
  <c r="Z197" i="1"/>
  <c r="P197" i="1"/>
  <c r="Z14" i="1"/>
  <c r="P14" i="1"/>
  <c r="Z22" i="1"/>
  <c r="P22" i="1"/>
  <c r="Z30" i="1"/>
  <c r="P30" i="1"/>
  <c r="Z38" i="1"/>
  <c r="P38" i="1"/>
  <c r="Z46" i="1"/>
  <c r="P46" i="1"/>
  <c r="Z54" i="1"/>
  <c r="P54" i="1"/>
  <c r="Z25" i="1"/>
  <c r="P25" i="1"/>
  <c r="Z89" i="1"/>
  <c r="P89" i="1"/>
  <c r="Z153" i="1"/>
  <c r="P153" i="1"/>
  <c r="Z11" i="1"/>
  <c r="P11" i="1"/>
  <c r="M15" i="1"/>
  <c r="N15" i="1" s="1"/>
  <c r="Z23" i="1"/>
  <c r="P23" i="1"/>
  <c r="Z43" i="1"/>
  <c r="P43" i="1"/>
  <c r="M47" i="1"/>
  <c r="N47" i="1" s="1"/>
  <c r="Z55" i="1"/>
  <c r="P55" i="1"/>
  <c r="Z67" i="1"/>
  <c r="P67" i="1"/>
  <c r="Z87" i="1"/>
  <c r="P87" i="1"/>
  <c r="M99" i="1"/>
  <c r="N99" i="1" s="1"/>
  <c r="Z107" i="1"/>
  <c r="P107" i="1"/>
  <c r="Z127" i="1"/>
  <c r="P127" i="1"/>
  <c r="Z135" i="1"/>
  <c r="P135" i="1"/>
  <c r="M147" i="1"/>
  <c r="N147" i="1" s="1"/>
  <c r="Z167" i="1"/>
  <c r="P167" i="1"/>
  <c r="Z175" i="1"/>
  <c r="P175" i="1"/>
  <c r="AA16" i="1"/>
  <c r="M16" i="1"/>
  <c r="N16" i="1" s="1"/>
  <c r="Z20" i="1"/>
  <c r="P20" i="1"/>
  <c r="Z24" i="1"/>
  <c r="P24" i="1"/>
  <c r="M36" i="1"/>
  <c r="N36" i="1" s="1"/>
  <c r="AA48" i="1"/>
  <c r="M48" i="1"/>
  <c r="N48" i="1" s="1"/>
  <c r="Z52" i="1"/>
  <c r="P52" i="1"/>
  <c r="Z60" i="1"/>
  <c r="P60" i="1"/>
  <c r="Z80" i="1"/>
  <c r="P80" i="1"/>
  <c r="Z84" i="1"/>
  <c r="P84" i="1"/>
  <c r="Z88" i="1"/>
  <c r="P88" i="1"/>
  <c r="M92" i="1"/>
  <c r="N92" i="1" s="1"/>
  <c r="Z108" i="1"/>
  <c r="P108" i="1"/>
  <c r="Z124" i="1"/>
  <c r="P124" i="1"/>
  <c r="Z144" i="1"/>
  <c r="P144" i="1"/>
  <c r="Z148" i="1"/>
  <c r="P148" i="1"/>
  <c r="Z152" i="1"/>
  <c r="P152" i="1"/>
  <c r="M156" i="1"/>
  <c r="N156" i="1" s="1"/>
  <c r="Z172" i="1"/>
  <c r="P172" i="1"/>
  <c r="Z188" i="1"/>
  <c r="P188" i="1"/>
  <c r="AA208" i="1"/>
  <c r="M208" i="1"/>
  <c r="N208" i="1" s="1"/>
  <c r="M212" i="1"/>
  <c r="N212" i="1" s="1"/>
  <c r="Z220" i="1"/>
  <c r="P220" i="1"/>
  <c r="Z240" i="1"/>
  <c r="P240" i="1"/>
  <c r="Z244" i="1"/>
  <c r="P244" i="1"/>
  <c r="AA272" i="1"/>
  <c r="M272" i="1"/>
  <c r="N272" i="1" s="1"/>
  <c r="Z280" i="1"/>
  <c r="P280" i="1"/>
  <c r="Z284" i="1"/>
  <c r="P284" i="1"/>
  <c r="AA292" i="1"/>
  <c r="M292" i="1"/>
  <c r="N292" i="1" s="1"/>
  <c r="M296" i="1"/>
  <c r="N296" i="1" s="1"/>
  <c r="Z304" i="1"/>
  <c r="P304" i="1"/>
  <c r="Z308" i="1"/>
  <c r="P308" i="1"/>
  <c r="AA320" i="1"/>
  <c r="M320" i="1"/>
  <c r="N320" i="1" s="1"/>
  <c r="M324" i="1"/>
  <c r="N324" i="1" s="1"/>
  <c r="M328" i="1"/>
  <c r="N328" i="1" s="1"/>
  <c r="Z336" i="1"/>
  <c r="P336" i="1"/>
  <c r="Z340" i="1"/>
  <c r="P340" i="1"/>
  <c r="AA360" i="1"/>
  <c r="M360" i="1"/>
  <c r="N360" i="1" s="1"/>
  <c r="Z239" i="1"/>
  <c r="P239" i="1"/>
  <c r="Z319" i="1"/>
  <c r="P319" i="1"/>
  <c r="Z275" i="1"/>
  <c r="P275" i="1"/>
  <c r="Z295" i="1"/>
  <c r="P295" i="1"/>
  <c r="Z351" i="1"/>
  <c r="P351" i="1"/>
  <c r="Z183" i="1"/>
  <c r="P183" i="1"/>
  <c r="Z195" i="1"/>
  <c r="P195" i="1"/>
  <c r="M203" i="1"/>
  <c r="N203" i="1" s="1"/>
  <c r="Z211" i="1"/>
  <c r="P211" i="1"/>
  <c r="Z243" i="1"/>
  <c r="P243" i="1"/>
  <c r="Z255" i="1"/>
  <c r="P255" i="1"/>
  <c r="Z323" i="1"/>
  <c r="P323" i="1"/>
  <c r="Z367" i="1"/>
  <c r="P367" i="1"/>
  <c r="Z206" i="1"/>
  <c r="P206" i="1"/>
  <c r="Z286" i="1"/>
  <c r="P286" i="1"/>
  <c r="Z366" i="1"/>
  <c r="P366" i="1"/>
  <c r="Z69" i="1"/>
  <c r="P69" i="1"/>
  <c r="Z82" i="1"/>
  <c r="P82" i="1"/>
  <c r="Z114" i="1"/>
  <c r="P114" i="1"/>
  <c r="Z146" i="1"/>
  <c r="P146" i="1"/>
  <c r="Z178" i="1"/>
  <c r="P178" i="1"/>
  <c r="Z139" i="1"/>
  <c r="P139" i="1"/>
  <c r="Z28" i="1"/>
  <c r="P28" i="1"/>
  <c r="AA76" i="1"/>
  <c r="M76" i="1"/>
  <c r="N76" i="1" s="1"/>
  <c r="AA104" i="1"/>
  <c r="M104" i="1"/>
  <c r="N104" i="1" s="1"/>
  <c r="Z160" i="1"/>
  <c r="P160" i="1"/>
  <c r="Z224" i="1"/>
  <c r="P224" i="1"/>
  <c r="Z268" i="1"/>
  <c r="P268" i="1"/>
  <c r="Z288" i="1"/>
  <c r="P288" i="1"/>
  <c r="Z360" i="1"/>
  <c r="P360" i="1"/>
  <c r="Z259" i="1"/>
  <c r="P259" i="1"/>
  <c r="Z331" i="1"/>
  <c r="P331" i="1"/>
  <c r="Z187" i="1"/>
  <c r="P187" i="1"/>
  <c r="M227" i="1"/>
  <c r="N227" i="1" s="1"/>
  <c r="M25" i="1"/>
  <c r="N25" i="1" s="1"/>
  <c r="M73" i="1"/>
  <c r="N73" i="1" s="1"/>
  <c r="M121" i="1"/>
  <c r="N121" i="1" s="1"/>
  <c r="M169" i="1"/>
  <c r="N169" i="1" s="1"/>
  <c r="M201" i="1"/>
  <c r="N201" i="1" s="1"/>
  <c r="M217" i="1"/>
  <c r="N217" i="1" s="1"/>
  <c r="M249" i="1"/>
  <c r="N249" i="1" s="1"/>
  <c r="M265" i="1"/>
  <c r="N265" i="1" s="1"/>
  <c r="M281" i="1"/>
  <c r="N281" i="1" s="1"/>
  <c r="M297" i="1"/>
  <c r="N297" i="1" s="1"/>
  <c r="M313" i="1"/>
  <c r="N313" i="1" s="1"/>
  <c r="M329" i="1"/>
  <c r="N329" i="1" s="1"/>
  <c r="Z145" i="1"/>
  <c r="P145" i="1"/>
  <c r="Z214" i="1"/>
  <c r="P214" i="1"/>
  <c r="Z246" i="1"/>
  <c r="P246" i="1"/>
  <c r="Z278" i="1"/>
  <c r="P278" i="1"/>
  <c r="Z310" i="1"/>
  <c r="P310" i="1"/>
  <c r="Z342" i="1"/>
  <c r="P342" i="1"/>
  <c r="Z358" i="1"/>
  <c r="P358" i="1"/>
  <c r="Z37" i="1"/>
  <c r="P37" i="1"/>
  <c r="Z101" i="1"/>
  <c r="P101" i="1"/>
  <c r="Z165" i="1"/>
  <c r="P165" i="1"/>
  <c r="Z202" i="1"/>
  <c r="P202" i="1"/>
  <c r="Z62" i="1"/>
  <c r="P62" i="1"/>
  <c r="Z70" i="1"/>
  <c r="P70" i="1"/>
  <c r="Z78" i="1"/>
  <c r="P78" i="1"/>
  <c r="Z86" i="1"/>
  <c r="P86" i="1"/>
  <c r="Z94" i="1"/>
  <c r="P94" i="1"/>
  <c r="Z102" i="1"/>
  <c r="P102" i="1"/>
  <c r="Z110" i="1"/>
  <c r="P110" i="1"/>
  <c r="Z118" i="1"/>
  <c r="P118" i="1"/>
  <c r="Z126" i="1"/>
  <c r="P126" i="1"/>
  <c r="Z134" i="1"/>
  <c r="P134" i="1"/>
  <c r="Z142" i="1"/>
  <c r="P142" i="1"/>
  <c r="Z150" i="1"/>
  <c r="P150" i="1"/>
  <c r="Z158" i="1"/>
  <c r="P158" i="1"/>
  <c r="Z166" i="1"/>
  <c r="P166" i="1"/>
  <c r="Z174" i="1"/>
  <c r="P174" i="1"/>
  <c r="Z182" i="1"/>
  <c r="P182" i="1"/>
  <c r="Z41" i="1"/>
  <c r="P41" i="1"/>
  <c r="Z105" i="1"/>
  <c r="P105" i="1"/>
  <c r="Z169" i="1"/>
  <c r="P169" i="1"/>
  <c r="Z19" i="1"/>
  <c r="P19" i="1"/>
  <c r="M23" i="1"/>
  <c r="N23" i="1" s="1"/>
  <c r="Z31" i="1"/>
  <c r="P31" i="1"/>
  <c r="Z51" i="1"/>
  <c r="P51" i="1"/>
  <c r="M55" i="1"/>
  <c r="N55" i="1" s="1"/>
  <c r="Z63" i="1"/>
  <c r="P63" i="1"/>
  <c r="Z75" i="1"/>
  <c r="P75" i="1"/>
  <c r="Z83" i="1"/>
  <c r="P83" i="1"/>
  <c r="M87" i="1"/>
  <c r="N87" i="1" s="1"/>
  <c r="Z95" i="1"/>
  <c r="P95" i="1"/>
  <c r="Z115" i="1"/>
  <c r="P115" i="1"/>
  <c r="Z123" i="1"/>
  <c r="P123" i="1"/>
  <c r="M135" i="1"/>
  <c r="N135" i="1" s="1"/>
  <c r="Z143" i="1"/>
  <c r="P143" i="1"/>
  <c r="Z155" i="1"/>
  <c r="P155" i="1"/>
  <c r="Z163" i="1"/>
  <c r="P163" i="1"/>
  <c r="M175" i="1"/>
  <c r="N175" i="1" s="1"/>
  <c r="Z12" i="1"/>
  <c r="P12" i="1"/>
  <c r="Z16" i="1"/>
  <c r="P16" i="1"/>
  <c r="AA40" i="1"/>
  <c r="M40" i="1"/>
  <c r="N40" i="1" s="1"/>
  <c r="Z44" i="1"/>
  <c r="P44" i="1"/>
  <c r="Z48" i="1"/>
  <c r="P48" i="1"/>
  <c r="Z56" i="1"/>
  <c r="P56" i="1"/>
  <c r="AA68" i="1"/>
  <c r="M68" i="1"/>
  <c r="N68" i="1" s="1"/>
  <c r="Z72" i="1"/>
  <c r="P72" i="1"/>
  <c r="Z76" i="1"/>
  <c r="P76" i="1"/>
  <c r="M80" i="1"/>
  <c r="N80" i="1" s="1"/>
  <c r="M84" i="1"/>
  <c r="N84" i="1" s="1"/>
  <c r="AA100" i="1"/>
  <c r="M100" i="1"/>
  <c r="N100" i="1" s="1"/>
  <c r="Z104" i="1"/>
  <c r="P104" i="1"/>
  <c r="AA116" i="1"/>
  <c r="M116" i="1"/>
  <c r="N116" i="1" s="1"/>
  <c r="Z120" i="1"/>
  <c r="P120" i="1"/>
  <c r="Z136" i="1"/>
  <c r="P136" i="1"/>
  <c r="Z140" i="1"/>
  <c r="P140" i="1"/>
  <c r="M144" i="1"/>
  <c r="N144" i="1" s="1"/>
  <c r="M148" i="1"/>
  <c r="N148" i="1" s="1"/>
  <c r="AA164" i="1"/>
  <c r="M164" i="1"/>
  <c r="N164" i="1" s="1"/>
  <c r="Z168" i="1"/>
  <c r="P168" i="1"/>
  <c r="AA180" i="1"/>
  <c r="M180" i="1"/>
  <c r="N180" i="1" s="1"/>
  <c r="Z184" i="1"/>
  <c r="P184" i="1"/>
  <c r="Z204" i="1"/>
  <c r="P204" i="1"/>
  <c r="Z216" i="1"/>
  <c r="P216" i="1"/>
  <c r="AA220" i="1"/>
  <c r="M220" i="1"/>
  <c r="N220" i="1" s="1"/>
  <c r="AA224" i="1"/>
  <c r="M224" i="1"/>
  <c r="N224" i="1" s="1"/>
  <c r="Z236" i="1"/>
  <c r="P236" i="1"/>
  <c r="Z256" i="1"/>
  <c r="P256" i="1"/>
  <c r="Z260" i="1"/>
  <c r="P260" i="1"/>
  <c r="AA284" i="1"/>
  <c r="M284" i="1"/>
  <c r="N284" i="1" s="1"/>
  <c r="AA288" i="1"/>
  <c r="M288" i="1"/>
  <c r="N288" i="1" s="1"/>
  <c r="Z296" i="1"/>
  <c r="P296" i="1"/>
  <c r="Z300" i="1"/>
  <c r="P300" i="1"/>
  <c r="M312" i="1"/>
  <c r="N312" i="1" s="1"/>
  <c r="M316" i="1"/>
  <c r="N316" i="1" s="1"/>
  <c r="Z328" i="1"/>
  <c r="P328" i="1"/>
  <c r="Z332" i="1"/>
  <c r="P332" i="1"/>
  <c r="AA340" i="1"/>
  <c r="M340" i="1"/>
  <c r="N340" i="1" s="1"/>
  <c r="M344" i="1"/>
  <c r="N344" i="1" s="1"/>
  <c r="Z352" i="1"/>
  <c r="P352" i="1"/>
  <c r="Z356" i="1"/>
  <c r="P356" i="1"/>
  <c r="Z368" i="1"/>
  <c r="P368" i="1"/>
  <c r="Z231" i="1"/>
  <c r="P231" i="1"/>
  <c r="M287" i="1"/>
  <c r="N287" i="1" s="1"/>
  <c r="Z311" i="1"/>
  <c r="P311" i="1"/>
  <c r="Z355" i="1"/>
  <c r="P355" i="1"/>
  <c r="Z247" i="1"/>
  <c r="P247" i="1"/>
  <c r="Z339" i="1"/>
  <c r="P339" i="1"/>
  <c r="Z203" i="1"/>
  <c r="P203" i="1"/>
  <c r="Z207" i="1"/>
  <c r="P207" i="1"/>
  <c r="Z235" i="1"/>
  <c r="P235" i="1"/>
  <c r="M271" i="1"/>
  <c r="N271" i="1" s="1"/>
  <c r="M283" i="1"/>
  <c r="N283" i="1" s="1"/>
  <c r="M291" i="1"/>
  <c r="N291" i="1" s="1"/>
  <c r="Z315" i="1"/>
  <c r="P315" i="1"/>
  <c r="Z359" i="1"/>
  <c r="P359" i="1"/>
  <c r="Z238" i="1"/>
  <c r="P238" i="1"/>
  <c r="Z302" i="1"/>
  <c r="P302" i="1"/>
  <c r="Z350" i="1"/>
  <c r="P350" i="1"/>
  <c r="Z133" i="1"/>
  <c r="P133" i="1"/>
  <c r="Z74" i="1"/>
  <c r="P74" i="1"/>
  <c r="Z90" i="1"/>
  <c r="P90" i="1"/>
  <c r="Z138" i="1"/>
  <c r="P138" i="1"/>
  <c r="Z170" i="1"/>
  <c r="P170" i="1"/>
  <c r="Z73" i="1"/>
  <c r="P73" i="1"/>
  <c r="Z47" i="1"/>
  <c r="P47" i="1"/>
  <c r="Z79" i="1"/>
  <c r="P79" i="1"/>
  <c r="Z99" i="1"/>
  <c r="P99" i="1"/>
  <c r="Z147" i="1"/>
  <c r="P147" i="1"/>
  <c r="AA24" i="1"/>
  <c r="M24" i="1"/>
  <c r="N24" i="1" s="1"/>
  <c r="AA56" i="1"/>
  <c r="M56" i="1"/>
  <c r="N56" i="1" s="1"/>
  <c r="Z64" i="1"/>
  <c r="P64" i="1"/>
  <c r="Z96" i="1"/>
  <c r="P96" i="1"/>
  <c r="Z112" i="1"/>
  <c r="P112" i="1"/>
  <c r="Z128" i="1"/>
  <c r="P128" i="1"/>
  <c r="AA140" i="1"/>
  <c r="M140" i="1"/>
  <c r="N140" i="1" s="1"/>
  <c r="Z156" i="1"/>
  <c r="P156" i="1"/>
  <c r="Z176" i="1"/>
  <c r="P176" i="1"/>
  <c r="Z192" i="1"/>
  <c r="P192" i="1"/>
  <c r="AA256" i="1"/>
  <c r="M256" i="1"/>
  <c r="N256" i="1" s="1"/>
  <c r="AA348" i="1"/>
  <c r="M348" i="1"/>
  <c r="N348" i="1" s="1"/>
  <c r="Z251" i="1"/>
  <c r="P251" i="1"/>
  <c r="Z267" i="1"/>
  <c r="P267" i="1"/>
  <c r="Z307" i="1"/>
  <c r="P307" i="1"/>
  <c r="Z219" i="1"/>
  <c r="P219" i="1"/>
  <c r="M120" i="1"/>
  <c r="N120" i="1" s="1"/>
  <c r="M184" i="1"/>
  <c r="N184" i="1" s="1"/>
  <c r="M41" i="1"/>
  <c r="N41" i="1" s="1"/>
  <c r="M57" i="1"/>
  <c r="N57" i="1" s="1"/>
  <c r="M89" i="1"/>
  <c r="N89" i="1" s="1"/>
  <c r="M105" i="1"/>
  <c r="N105" i="1" s="1"/>
  <c r="M137" i="1"/>
  <c r="N137" i="1" s="1"/>
  <c r="M153" i="1"/>
  <c r="N153" i="1" s="1"/>
  <c r="M185" i="1"/>
  <c r="N185" i="1" s="1"/>
  <c r="M233" i="1"/>
  <c r="N233" i="1" s="1"/>
  <c r="Z81" i="1"/>
  <c r="P81" i="1"/>
  <c r="Z190" i="1"/>
  <c r="P190" i="1"/>
  <c r="Z230" i="1"/>
  <c r="P230" i="1"/>
  <c r="Z262" i="1"/>
  <c r="P262" i="1"/>
  <c r="Z294" i="1"/>
  <c r="P294" i="1"/>
  <c r="Z326" i="1"/>
  <c r="P326" i="1"/>
  <c r="M119" i="1"/>
  <c r="N119" i="1" s="1"/>
  <c r="M327" i="1"/>
  <c r="N327" i="1" s="1"/>
  <c r="M215" i="1"/>
  <c r="N215" i="1" s="1"/>
  <c r="M252" i="1"/>
  <c r="N252" i="1" s="1"/>
  <c r="M368" i="1"/>
  <c r="N368" i="1" s="1"/>
  <c r="M299" i="1"/>
  <c r="N299" i="1" s="1"/>
  <c r="Z97" i="1"/>
  <c r="P97" i="1"/>
  <c r="Z161" i="1"/>
  <c r="P161" i="1"/>
  <c r="Z201" i="1"/>
  <c r="P201" i="1"/>
  <c r="Z218" i="1"/>
  <c r="P218" i="1"/>
  <c r="Z234" i="1"/>
  <c r="P234" i="1"/>
  <c r="Z250" i="1"/>
  <c r="P250" i="1"/>
  <c r="Z266" i="1"/>
  <c r="P266" i="1"/>
  <c r="Z282" i="1"/>
  <c r="P282" i="1"/>
  <c r="Z298" i="1"/>
  <c r="P298" i="1"/>
  <c r="Z314" i="1"/>
  <c r="P314" i="1"/>
  <c r="Z330" i="1"/>
  <c r="P330" i="1"/>
  <c r="Z346" i="1"/>
  <c r="P346" i="1"/>
  <c r="Z362" i="1"/>
  <c r="P362" i="1"/>
  <c r="Z53" i="1"/>
  <c r="P53" i="1"/>
  <c r="Z117" i="1"/>
  <c r="P117" i="1"/>
  <c r="Z179" i="1"/>
  <c r="P179" i="1"/>
  <c r="Z18" i="1"/>
  <c r="P18" i="1"/>
  <c r="Z26" i="1"/>
  <c r="P26" i="1"/>
  <c r="Z34" i="1"/>
  <c r="P34" i="1"/>
  <c r="Z42" i="1"/>
  <c r="P42" i="1"/>
  <c r="Z50" i="1"/>
  <c r="P50" i="1"/>
  <c r="Z57" i="1"/>
  <c r="P57" i="1"/>
  <c r="Z121" i="1"/>
  <c r="P121" i="1"/>
  <c r="Z181" i="1"/>
  <c r="P181" i="1"/>
  <c r="Z27" i="1"/>
  <c r="P27" i="1"/>
  <c r="M31" i="1"/>
  <c r="N31" i="1" s="1"/>
  <c r="Z39" i="1"/>
  <c r="P39" i="1"/>
  <c r="M63" i="1"/>
  <c r="N63" i="1" s="1"/>
  <c r="Z71" i="1"/>
  <c r="P71" i="1"/>
  <c r="M83" i="1"/>
  <c r="N83" i="1" s="1"/>
  <c r="Z103" i="1"/>
  <c r="P103" i="1"/>
  <c r="Z111" i="1"/>
  <c r="P111" i="1"/>
  <c r="M123" i="1"/>
  <c r="N123" i="1" s="1"/>
  <c r="Z131" i="1"/>
  <c r="P131" i="1"/>
  <c r="Z151" i="1"/>
  <c r="P151" i="1"/>
  <c r="M163" i="1"/>
  <c r="N163" i="1" s="1"/>
  <c r="Z171" i="1"/>
  <c r="P171" i="1"/>
  <c r="M20" i="1"/>
  <c r="N20" i="1" s="1"/>
  <c r="AA32" i="1"/>
  <c r="M32" i="1"/>
  <c r="N32" i="1" s="1"/>
  <c r="Z36" i="1"/>
  <c r="P36" i="1"/>
  <c r="Z40" i="1"/>
  <c r="P40" i="1"/>
  <c r="M52" i="1"/>
  <c r="N52" i="1" s="1"/>
  <c r="AA64" i="1"/>
  <c r="M64" i="1"/>
  <c r="N64" i="1" s="1"/>
  <c r="Z68" i="1"/>
  <c r="P68" i="1"/>
  <c r="M72" i="1"/>
  <c r="N72" i="1" s="1"/>
  <c r="AA88" i="1"/>
  <c r="M88" i="1"/>
  <c r="N88" i="1" s="1"/>
  <c r="Z100" i="1"/>
  <c r="P100" i="1"/>
  <c r="AA112" i="1"/>
  <c r="M112" i="1"/>
  <c r="N112" i="1" s="1"/>
  <c r="Z116" i="1"/>
  <c r="P116" i="1"/>
  <c r="AA124" i="1"/>
  <c r="M124" i="1"/>
  <c r="N124" i="1" s="1"/>
  <c r="AA128" i="1"/>
  <c r="M128" i="1"/>
  <c r="N128" i="1" s="1"/>
  <c r="Z132" i="1"/>
  <c r="P132" i="1"/>
  <c r="M136" i="1"/>
  <c r="N136" i="1" s="1"/>
  <c r="AA152" i="1"/>
  <c r="M152" i="1"/>
  <c r="N152" i="1" s="1"/>
  <c r="Z164" i="1"/>
  <c r="P164" i="1"/>
  <c r="AA176" i="1"/>
  <c r="M176" i="1"/>
  <c r="N176" i="1" s="1"/>
  <c r="Z180" i="1"/>
  <c r="P180" i="1"/>
  <c r="AA188" i="1"/>
  <c r="M188" i="1"/>
  <c r="N188" i="1" s="1"/>
  <c r="AA192" i="1"/>
  <c r="M192" i="1"/>
  <c r="N192" i="1" s="1"/>
  <c r="Z196" i="1"/>
  <c r="P196" i="1"/>
  <c r="Z200" i="1"/>
  <c r="P200" i="1"/>
  <c r="Z208" i="1"/>
  <c r="P208" i="1"/>
  <c r="Z212" i="1"/>
  <c r="P212" i="1"/>
  <c r="Z232" i="1"/>
  <c r="P232" i="1"/>
  <c r="AA236" i="1"/>
  <c r="M236" i="1"/>
  <c r="N236" i="1" s="1"/>
  <c r="AA240" i="1"/>
  <c r="M240" i="1"/>
  <c r="N240" i="1" s="1"/>
  <c r="M244" i="1"/>
  <c r="N244" i="1" s="1"/>
  <c r="Z252" i="1"/>
  <c r="P252" i="1"/>
  <c r="AA260" i="1"/>
  <c r="M260" i="1"/>
  <c r="N260" i="1" s="1"/>
  <c r="Z272" i="1"/>
  <c r="P272" i="1"/>
  <c r="Z276" i="1"/>
  <c r="P276" i="1"/>
  <c r="AA300" i="1"/>
  <c r="M300" i="1"/>
  <c r="N300" i="1" s="1"/>
  <c r="AA304" i="1"/>
  <c r="M304" i="1"/>
  <c r="N304" i="1" s="1"/>
  <c r="Z312" i="1"/>
  <c r="P312" i="1"/>
  <c r="Z316" i="1"/>
  <c r="P316" i="1"/>
  <c r="Z320" i="1"/>
  <c r="P320" i="1"/>
  <c r="Z324" i="1"/>
  <c r="P324" i="1"/>
  <c r="AA332" i="1"/>
  <c r="M332" i="1"/>
  <c r="N332" i="1" s="1"/>
  <c r="AA336" i="1"/>
  <c r="M336" i="1"/>
  <c r="N336" i="1" s="1"/>
  <c r="Z344" i="1"/>
  <c r="P344" i="1"/>
  <c r="Z348" i="1"/>
  <c r="P348" i="1"/>
  <c r="Z364" i="1"/>
  <c r="P364" i="1"/>
  <c r="Z215" i="1"/>
  <c r="P215" i="1"/>
  <c r="M251" i="1"/>
  <c r="N251" i="1" s="1"/>
  <c r="M259" i="1"/>
  <c r="N259" i="1" s="1"/>
  <c r="M267" i="1"/>
  <c r="N267" i="1" s="1"/>
  <c r="Z287" i="1"/>
  <c r="P287" i="1"/>
  <c r="Z299" i="1"/>
  <c r="P299" i="1"/>
  <c r="Z343" i="1"/>
  <c r="P343" i="1"/>
  <c r="Z191" i="1"/>
  <c r="P191" i="1"/>
  <c r="Z327" i="1"/>
  <c r="P327" i="1"/>
  <c r="M187" i="1"/>
  <c r="N187" i="1" s="1"/>
  <c r="Z199" i="1"/>
  <c r="P199" i="1"/>
  <c r="M219" i="1"/>
  <c r="N219" i="1" s="1"/>
  <c r="Z227" i="1"/>
  <c r="P227" i="1"/>
  <c r="Z271" i="1"/>
  <c r="P271" i="1"/>
  <c r="Z283" i="1"/>
  <c r="P283" i="1"/>
  <c r="Z291" i="1"/>
  <c r="P291" i="1"/>
  <c r="Z303" i="1"/>
  <c r="P303" i="1"/>
  <c r="Z347" i="1"/>
  <c r="P347" i="1"/>
</calcChain>
</file>

<file path=xl/sharedStrings.xml><?xml version="1.0" encoding="utf-8"?>
<sst xmlns="http://schemas.openxmlformats.org/spreadsheetml/2006/main" count="275" uniqueCount="123">
  <si>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</si>
  <si>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</si>
  <si>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</si>
  <si>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</si>
  <si>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</si>
  <si>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</si>
  <si>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</si>
  <si>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</si>
  <si>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</si>
  <si>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</si>
  <si>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</si>
  <si>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</si>
  <si>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</si>
  <si>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</si>
  <si>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</si>
  <si>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</si>
  <si>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</si>
  <si>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</si>
  <si>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</si>
  <si>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</si>
  <si>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</si>
  <si>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</si>
  <si>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</si>
  <si>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</si>
  <si>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</si>
  <si>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</si>
  <si>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</si>
  <si>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</si>
  <si>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</si>
  <si>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</si>
  <si>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</si>
  <si>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</si>
  <si>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</si>
  <si>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</si>
  <si>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Same Day Last Week</t>
  </si>
  <si>
    <t>Orders on same day last week</t>
  </si>
  <si>
    <t>Traffic on same day last week</t>
  </si>
  <si>
    <t>Overall conversion on same day last week</t>
  </si>
  <si>
    <t>Minimum</t>
  </si>
  <si>
    <t>Traffic of Facebook</t>
  </si>
  <si>
    <t>Traffic of Youtube</t>
  </si>
  <si>
    <t>Traffic of Twitter</t>
  </si>
  <si>
    <t>Traffic of Others</t>
  </si>
  <si>
    <t>Maximum</t>
  </si>
  <si>
    <t>fluctuations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</si>
  <si>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</si>
  <si>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</si>
  <si>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</si>
  <si>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</si>
  <si>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</si>
  <si>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</si>
  <si>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</si>
  <si>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</si>
  <si>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</si>
  <si>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</si>
  <si>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</si>
  <si>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</si>
  <si>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</si>
  <si>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</si>
  <si>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</si>
  <si>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</si>
  <si>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Sum of Order Change with respect to same day last week</t>
  </si>
  <si>
    <t>Sum of Traffic Change with respect to same day last week</t>
  </si>
  <si>
    <t>Sum of Conversion change with respect to same day last week</t>
  </si>
  <si>
    <t>Metrics changes with respect to same day last week</t>
  </si>
  <si>
    <t>Will Update Later</t>
  </si>
  <si>
    <t>L-M</t>
  </si>
  <si>
    <t>P-O</t>
  </si>
  <si>
    <t>Hypotheses for traffic change</t>
  </si>
  <si>
    <t>Hypotheses for conversion change</t>
  </si>
  <si>
    <t>Hypotheses for order change</t>
  </si>
  <si>
    <t>Traffic From Facebook Is Less</t>
  </si>
  <si>
    <t>Traffic From Facebook Is High And Success Rate of Payment is 95%</t>
  </si>
  <si>
    <t>Average Discount is More</t>
  </si>
  <si>
    <t>Traffic From Twitter is High And Succes Rate Of Payment is 94%</t>
  </si>
  <si>
    <t>Count Of Restaurants Are Less</t>
  </si>
  <si>
    <t>Traffic From Facebook Is High And Success Rate of Payment is 94%</t>
  </si>
  <si>
    <t>Traffic From Facebook is high And Number Images per Restaurant is 39</t>
  </si>
  <si>
    <t>Traffic From Twitter is less And Succes Rate Of Payment is 92%</t>
  </si>
  <si>
    <t>Traffic From Facebook Is High,  Success Rate of Payment is 95%  and Number of images per restaurant is 40</t>
  </si>
  <si>
    <t>Traffic From Facebook is High and Success Rate of Payment is 93%</t>
  </si>
  <si>
    <t>Traffic From Twitter is Less, Average Delivery Charges are high And Out Of Stock Items Per Restaurant is high</t>
  </si>
  <si>
    <t>Traffic From Facebook, Youtube and Others Are High</t>
  </si>
  <si>
    <t>Traffic FromTwiiter And Others Are Less. Success Rate Of Payment is 65%</t>
  </si>
  <si>
    <t>Traffic From Facebook, Youtube and Others Are High, Number Of Images Per Restaurant is 40</t>
  </si>
  <si>
    <t>Traffic Facebook, Youtube and Others are High and Success Rate Of Payment is 94%</t>
  </si>
  <si>
    <t>Traffic From Twitter is Less and Average Discount is 10%</t>
  </si>
  <si>
    <t xml:space="preserve">Average Discount is 18% And Average Packaging Charges is 19 </t>
  </si>
  <si>
    <t>Traffic From Youtube, Twitter And Others Is less</t>
  </si>
  <si>
    <t>Traffic From Facebook, Youtube And Others Are High Also Success Rate Of Payment Is 95%</t>
  </si>
  <si>
    <t>Forecast(P2O)</t>
  </si>
  <si>
    <t>Confidence Interval(P2O)</t>
  </si>
  <si>
    <t>Traffic from facebook is high, average discount is 29% and no. of images per restaurant is 40</t>
  </si>
  <si>
    <t>Traffic from facebook is high and success rate of payment is 95%</t>
  </si>
  <si>
    <t>Traffic from Twitter is less and succes Rate Of Payment is 91%</t>
  </si>
  <si>
    <t>Traffic from facebook, youtube, twitter and others are less, also count of restaurant is less</t>
  </si>
  <si>
    <t>Traffic from facebook and youtube is high</t>
  </si>
  <si>
    <t>Traffic from facebook and youtube is high and average packaging charges are less</t>
  </si>
  <si>
    <t>Traffic from twiiter and others is less, also average cost for two is high</t>
  </si>
  <si>
    <t>Delivery and packaging charges are less.</t>
  </si>
  <si>
    <t>Count Of Restaurants Are Less and packaging charges are high</t>
  </si>
  <si>
    <t>Traffic from facebook, youtube and others are too high  and no. of images per restaurant is 40</t>
  </si>
  <si>
    <t>Out of stock items per restaurant is 64</t>
  </si>
  <si>
    <t>Traffic from facebook, youtube and others are too high.</t>
  </si>
  <si>
    <t>traffic from facebook is high and packaging charges is less</t>
  </si>
  <si>
    <t>Traffic from facenook and youtube is high</t>
  </si>
  <si>
    <t>Traffic from facebook, youtube and others are too high</t>
  </si>
  <si>
    <t>Out of stock items per restaurant is 112</t>
  </si>
  <si>
    <t>Traffic from facebook, youtube and others are too high  and no. of images per restaurant is 39</t>
  </si>
  <si>
    <t>channel Partners</t>
  </si>
  <si>
    <t>Associated with,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</si>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</sst>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6"/>
      <color theme="1"/>
      <name val="Algerian"/>
      <family val="5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" fontId="0" fillId="0" borderId="1" xfId="0" applyNumberFormat="1" applyBorder="1"/>
    <xf numFmtId="10" fontId="0" fillId="0" borderId="1" xfId="1" applyNumberFormat="1" applyFont="1" applyBorder="1"/>
    <xf numFmtId="164" fontId="0" fillId="0" borderId="1" xfId="1" applyNumberFormat="1" applyFont="1" applyBorder="1"/>
    <xf numFmtId="10" fontId="0" fillId="0" borderId="1" xfId="0" applyNumberFormat="1" applyBorder="1"/>
    <xf numFmtId="164" fontId="0" fillId="2" borderId="1" xfId="1" applyNumberFormat="1" applyFont="1" applyFill="1" applyBorder="1"/>
    <xf numFmtId="9" fontId="0" fillId="2" borderId="1" xfId="1" applyFont="1" applyFill="1" applyBorder="1"/>
    <xf numFmtId="10" fontId="0" fillId="2" borderId="1" xfId="1" applyNumberFormat="1" applyFont="1" applyFill="1" applyBorder="1"/>
    <xf numFmtId="10" fontId="0" fillId="3" borderId="1" xfId="1" applyNumberFormat="1" applyFont="1" applyFill="1" applyBorder="1"/>
    <xf numFmtId="9" fontId="0" fillId="3" borderId="1" xfId="1" applyFont="1" applyFill="1" applyBorder="1"/>
    <xf numFmtId="164" fontId="0" fillId="3" borderId="1" xfId="1" applyNumberFormat="1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" fontId="0" fillId="0" borderId="1" xfId="0" applyNumberFormat="1" applyBorder="1" applyAlignment="1">
      <alignment horizontal="center"/>
    </xf>
    <xf numFmtId="164" fontId="0" fillId="4" borderId="1" xfId="1" applyNumberFormat="1" applyFont="1" applyFill="1" applyBorder="1"/>
    <xf numFmtId="9" fontId="0" fillId="4" borderId="1" xfId="1" applyFont="1" applyFill="1" applyBorder="1"/>
    <xf numFmtId="0" fontId="0" fillId="4" borderId="1" xfId="0" applyFill="1" applyBorder="1"/>
    <xf numFmtId="14" fontId="0" fillId="0" borderId="4" xfId="0" applyNumberFormat="1" applyBorder="1"/>
    <xf numFmtId="9" fontId="0" fillId="0" borderId="3" xfId="1" applyFont="1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9" xfId="0" applyBorder="1"/>
    <xf numFmtId="10" fontId="0" fillId="0" borderId="9" xfId="1" applyNumberFormat="1" applyFont="1" applyBorder="1"/>
    <xf numFmtId="1" fontId="0" fillId="0" borderId="9" xfId="0" applyNumberFormat="1" applyBorder="1"/>
    <xf numFmtId="10" fontId="0" fillId="0" borderId="9" xfId="0" applyNumberFormat="1" applyBorder="1"/>
    <xf numFmtId="164" fontId="0" fillId="0" borderId="9" xfId="1" applyNumberFormat="1" applyFont="1" applyBorder="1"/>
    <xf numFmtId="164" fontId="0" fillId="4" borderId="9" xfId="1" applyNumberFormat="1" applyFont="1" applyFill="1" applyBorder="1"/>
    <xf numFmtId="9" fontId="0" fillId="4" borderId="9" xfId="1" applyFont="1" applyFill="1" applyBorder="1"/>
    <xf numFmtId="9" fontId="0" fillId="0" borderId="9" xfId="1" applyFont="1" applyBorder="1"/>
    <xf numFmtId="9" fontId="0" fillId="0" borderId="10" xfId="1" applyFont="1" applyBorder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1" fontId="0" fillId="4" borderId="1" xfId="0" applyNumberFormat="1" applyFill="1" applyBorder="1" applyAlignment="1">
      <alignment horizontal="center"/>
    </xf>
    <xf numFmtId="10" fontId="0" fillId="0" borderId="0" xfId="0" applyNumberFormat="1"/>
    <xf numFmtId="164" fontId="0" fillId="0" borderId="1" xfId="1" applyNumberFormat="1" applyFont="1" applyBorder="1" applyAlignment="1">
      <alignment wrapText="1"/>
    </xf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vertical="top"/>
    </xf>
    <xf numFmtId="9" fontId="0" fillId="4" borderId="1" xfId="1" applyFont="1" applyFill="1" applyBorder="1" applyAlignment="1">
      <alignment wrapText="1"/>
    </xf>
    <xf numFmtId="14" fontId="0" fillId="0" borderId="0" xfId="0" applyNumberFormat="1"/>
    <xf numFmtId="9" fontId="0" fillId="0" borderId="0" xfId="0" applyNumberFormat="1"/>
    <xf numFmtId="14" fontId="2" fillId="5" borderId="5" xfId="0" applyNumberFormat="1" applyFont="1" applyFill="1" applyBorder="1" applyAlignment="1">
      <alignment horizontal="center"/>
    </xf>
    <xf numFmtId="0" fontId="2" fillId="5" borderId="6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  <xf numFmtId="0" fontId="2" fillId="5" borderId="2" xfId="0" applyFont="1" applyFill="1" applyBorder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Border="1"/>
    <xf numFmtId="14" fontId="0" fillId="0" borderId="0" xfId="0" applyNumberFormat="1" applyFont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2">
    <cellStyle name="Normal" xfId="0" builtinId="0"/>
    <cellStyle name="Percent" xfId="1" builtinId="5"/>
  </cellStyles>
  <dxfs count="30">
    <dxf>
      <numFmt numFmtId="13" formatCode="0%"/>
    </dxf>
    <dxf>
      <numFmt numFmtId="13" formatCode="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FF993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Bussiness metrics changes</a:t>
            </a:r>
            <a:r>
              <a:rPr lang="en-US" baseline="0"/>
              <a:t> with respect to</a:t>
            </a:r>
            <a:r>
              <a:rPr lang="en-US"/>
              <a:t>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tables!$B$55</c:f>
              <c:strCache>
                <c:ptCount val="1"/>
                <c:pt idx="0">
                  <c:v>L-M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tables!$A$56:$A$71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tables!$B$56:$B$71</c:f>
              <c:numCache>
                <c:formatCode>General</c:formatCode>
                <c:ptCount val="13"/>
                <c:pt idx="0">
                  <c:v>5.957358768913541</c:v>
                </c:pt>
                <c:pt idx="1">
                  <c:v>6.6843805720396769</c:v>
                </c:pt>
                <c:pt idx="2">
                  <c:v>7.3513047095167758</c:v>
                </c:pt>
                <c:pt idx="3">
                  <c:v>7.2791066558070412</c:v>
                </c:pt>
                <c:pt idx="4">
                  <c:v>7.4175194280720618</c:v>
                </c:pt>
                <c:pt idx="5">
                  <c:v>7.3119409652486915</c:v>
                </c:pt>
                <c:pt idx="6">
                  <c:v>7.2845216353379838</c:v>
                </c:pt>
                <c:pt idx="7">
                  <c:v>7.4093821001602445</c:v>
                </c:pt>
                <c:pt idx="8">
                  <c:v>7.0888150077056205</c:v>
                </c:pt>
                <c:pt idx="9">
                  <c:v>7.4268924539230543</c:v>
                </c:pt>
                <c:pt idx="10">
                  <c:v>7.2038438579862722</c:v>
                </c:pt>
                <c:pt idx="11">
                  <c:v>7.297476577656445</c:v>
                </c:pt>
                <c:pt idx="12">
                  <c:v>0.26052628428420987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D-41D7-9AB7-EEC2BCD9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3663"/>
        <c:axId val="307649039"/>
      </c:barChart>
      <c:lineChart>
        <c:grouping val="standard"/>
        <c:varyColors val="0"/>
        <c:ser>
          <c:idx val="1"/>
          <c:order val="1"/>
          <c:tx>
            <c:strRef>
              <c:f>tables!$C$55</c:f>
              <c:strCache>
                <c:ptCount val="1"/>
                <c:pt idx="0">
                  <c:v>P-O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tables!$A$56:$A$71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tables!$C$56:$C$71</c:f>
              <c:numCache>
                <c:formatCode>General</c:formatCode>
                <c:ptCount val="13"/>
                <c:pt idx="0">
                  <c:v>21.129206841419084</c:v>
                </c:pt>
                <c:pt idx="1">
                  <c:v>23.060980643866049</c:v>
                </c:pt>
                <c:pt idx="2">
                  <c:v>24.96352780860429</c:v>
                </c:pt>
                <c:pt idx="3">
                  <c:v>25.173107176757743</c:v>
                </c:pt>
                <c:pt idx="4">
                  <c:v>25.053649759772334</c:v>
                </c:pt>
                <c:pt idx="5">
                  <c:v>24.624494208310168</c:v>
                </c:pt>
                <c:pt idx="6">
                  <c:v>26.411693911843233</c:v>
                </c:pt>
                <c:pt idx="7">
                  <c:v>25.652476222929447</c:v>
                </c:pt>
                <c:pt idx="8">
                  <c:v>24.613646424269021</c:v>
                </c:pt>
                <c:pt idx="9">
                  <c:v>25.410543932374893</c:v>
                </c:pt>
                <c:pt idx="10">
                  <c:v>24.197349931581833</c:v>
                </c:pt>
                <c:pt idx="11">
                  <c:v>25.322800211685379</c:v>
                </c:pt>
                <c:pt idx="12">
                  <c:v>0.82753736873354955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D-41D7-9AB7-EEC2BCD9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334735"/>
        <c:axId val="307642799"/>
      </c:lineChart>
      <c:catAx>
        <c:axId val="155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49039"/>
        <c:crosses val="autoZero"/>
        <c:auto val="1"/>
        <c:lblAlgn val="ctr"/>
        <c:lblOffset val="100"/>
        <c:noMultiLvlLbl val="0"/>
      </c:catAx>
      <c:valAx>
        <c:axId val="3076490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663"/>
        <c:crosses val="autoZero"/>
        <c:crossBetween val="between"/>
      </c:valAx>
      <c:valAx>
        <c:axId val="307642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4735"/>
        <c:crosses val="max"/>
        <c:crossBetween val="between"/>
      </c:valAx>
      <c:catAx>
        <c:axId val="354334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64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P2O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'Forecast sheet'!$B$2:$B$733</c:f>
              <c:numCache>
                <c:formatCode>0%</c:formatCode>
                <c:ptCount val="732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F03-87DD-0DA8B2428142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Forecast(P2O)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'Forecast sheet'!$D$2:$D$733</c:f>
                <c:numCache>
                  <c:formatCode>General</c:formatCode>
                  <c:ptCount val="732"/>
                  <c:pt idx="366">
                    <c:v>7.0971930764321678E-2</c:v>
                  </c:pt>
                  <c:pt idx="367">
                    <c:v>7.097225013729154E-2</c:v>
                  </c:pt>
                  <c:pt idx="368">
                    <c:v>7.0972817907911614E-2</c:v>
                  </c:pt>
                  <c:pt idx="369">
                    <c:v>7.097370504041263E-2</c:v>
                  </c:pt>
                  <c:pt idx="370">
                    <c:v>7.0974982491733812E-2</c:v>
                  </c:pt>
                  <c:pt idx="371">
                    <c:v>7.0976721207976254E-2</c:v>
                  </c:pt>
                  <c:pt idx="372">
                    <c:v>7.0978992120147757E-2</c:v>
                  </c:pt>
                  <c:pt idx="373">
                    <c:v>7.1613280632501386E-2</c:v>
                  </c:pt>
                  <c:pt idx="374">
                    <c:v>7.1616797362385867E-2</c:v>
                  </c:pt>
                  <c:pt idx="375">
                    <c:v>7.1621052374666802E-2</c:v>
                  </c:pt>
                  <c:pt idx="376">
                    <c:v>7.1626115861524203E-2</c:v>
                  </c:pt>
                  <c:pt idx="377">
                    <c:v>7.1632057969432394E-2</c:v>
                  </c:pt>
                  <c:pt idx="378">
                    <c:v>7.1638948790916673E-2</c:v>
                  </c:pt>
                  <c:pt idx="379">
                    <c:v>7.1646858355637444E-2</c:v>
                  </c:pt>
                  <c:pt idx="380">
                    <c:v>7.2342333433345063E-2</c:v>
                  </c:pt>
                  <c:pt idx="381">
                    <c:v>7.235239390582511E-2</c:v>
                  </c:pt>
                  <c:pt idx="382">
                    <c:v>7.2363671111612071E-2</c:v>
                  </c:pt>
                  <c:pt idx="383">
                    <c:v>7.2376234076862708E-2</c:v>
                  </c:pt>
                  <c:pt idx="384">
                    <c:v>7.23901517136923E-2</c:v>
                  </c:pt>
                  <c:pt idx="385">
                    <c:v>7.2405492807708791E-2</c:v>
                  </c:pt>
                  <c:pt idx="386">
                    <c:v>7.2422326004941834E-2</c:v>
                  </c:pt>
                  <c:pt idx="387">
                    <c:v>7.3180079800253026E-2</c:v>
                  </c:pt>
                  <c:pt idx="388">
                    <c:v>7.3199900274428631E-2</c:v>
                  </c:pt>
                  <c:pt idx="389">
                    <c:v>7.3221400796038158E-2</c:v>
                  </c:pt>
                  <c:pt idx="390">
                    <c:v>7.3244648655342692E-2</c:v>
                  </c:pt>
                  <c:pt idx="391">
                    <c:v>7.3269710935336851E-2</c:v>
                  </c:pt>
                  <c:pt idx="392">
                    <c:v>7.3296654495779351E-2</c:v>
                  </c:pt>
                  <c:pt idx="393">
                    <c:v>7.3325545956726412E-2</c:v>
                  </c:pt>
                  <c:pt idx="394">
                    <c:v>7.4146139307315825E-2</c:v>
                  </c:pt>
                  <c:pt idx="395">
                    <c:v>7.4178774225198668E-2</c:v>
                  </c:pt>
                  <c:pt idx="396">
                    <c:v>7.4213532787951619E-2</c:v>
                  </c:pt>
                  <c:pt idx="397">
                    <c:v>7.4250479851351178E-2</c:v>
                  </c:pt>
                  <c:pt idx="398">
                    <c:v>7.4289679952504309E-2</c:v>
                  </c:pt>
                  <c:pt idx="399">
                    <c:v>7.4331197291360313E-2</c:v>
                  </c:pt>
                  <c:pt idx="400">
                    <c:v>7.4375095711875533E-2</c:v>
                  </c:pt>
                  <c:pt idx="401">
                    <c:v>7.5258529633967869E-2</c:v>
                  </c:pt>
                  <c:pt idx="402">
                    <c:v>7.5306837221223694E-2</c:v>
                  </c:pt>
                  <c:pt idx="403">
                    <c:v>7.535768727882107E-2</c:v>
                  </c:pt>
                  <c:pt idx="404">
                    <c:v>7.5411141457631156E-2</c:v>
                  </c:pt>
                  <c:pt idx="405">
                    <c:v>7.5467260968479513E-2</c:v>
                  </c:pt>
                  <c:pt idx="406">
                    <c:v>7.552610656235173E-2</c:v>
                  </c:pt>
                  <c:pt idx="407">
                    <c:v>7.5587738510436459E-2</c:v>
                  </c:pt>
                  <c:pt idx="408">
                    <c:v>7.6533446265618463E-2</c:v>
                  </c:pt>
                  <c:pt idx="409">
                    <c:v>7.660005452073157E-2</c:v>
                  </c:pt>
                  <c:pt idx="410">
                    <c:v>7.6669594209352807E-2</c:v>
                  </c:pt>
                  <c:pt idx="411">
                    <c:v>7.6742122998165394E-2</c:v>
                  </c:pt>
                  <c:pt idx="412">
                    <c:v>7.6817697991576978E-2</c:v>
                  </c:pt>
                  <c:pt idx="413">
                    <c:v>7.6896375711963713E-2</c:v>
                  </c:pt>
                  <c:pt idx="414">
                    <c:v>7.6978212079954964E-2</c:v>
                  </c:pt>
                  <c:pt idx="415">
                    <c:v>7.798507363794982E-2</c:v>
                  </c:pt>
                  <c:pt idx="416">
                    <c:v>7.80723497709567E-2</c:v>
                  </c:pt>
                  <c:pt idx="417">
                    <c:v>7.8162911753408823E-2</c:v>
                  </c:pt>
                  <c:pt idx="418">
                    <c:v>7.8256812542960644E-2</c:v>
                  </c:pt>
                  <c:pt idx="419">
                    <c:v>7.8354104421065537E-2</c:v>
                  </c:pt>
                  <c:pt idx="420">
                    <c:v>7.8454838974600927E-2</c:v>
                  </c:pt>
                  <c:pt idx="421">
                    <c:v>7.8559067077734274E-2</c:v>
                  </c:pt>
                  <c:pt idx="422">
                    <c:v>7.9625445769548803E-2</c:v>
                  </c:pt>
                  <c:pt idx="423">
                    <c:v>7.9735471799335586E-2</c:v>
                  </c:pt>
                  <c:pt idx="424">
                    <c:v>7.9849099662461689E-2</c:v>
                  </c:pt>
                  <c:pt idx="425">
                    <c:v>7.9966376994075203E-2</c:v>
                  </c:pt>
                  <c:pt idx="426">
                    <c:v>8.0087350655712305E-2</c:v>
                  </c:pt>
                  <c:pt idx="427">
                    <c:v>8.0212066719496988E-2</c:v>
                  </c:pt>
                  <c:pt idx="428">
                    <c:v>8.0340570452757637E-2</c:v>
                  </c:pt>
                  <c:pt idx="429">
                    <c:v>8.146436951576512E-2</c:v>
                  </c:pt>
                  <c:pt idx="430">
                    <c:v>8.1598926082095388E-2</c:v>
                  </c:pt>
                  <c:pt idx="431">
                    <c:v>8.1737359254447528E-2</c:v>
                  </c:pt>
                  <c:pt idx="432">
                    <c:v>8.1879710887674026E-2</c:v>
                  </c:pt>
                  <c:pt idx="433">
                    <c:v>8.2026021988492029E-2</c:v>
                  </c:pt>
                  <c:pt idx="434">
                    <c:v>8.2176332703175634E-2</c:v>
                  </c:pt>
                  <c:pt idx="435">
                    <c:v>8.2330682305798403E-2</c:v>
                  </c:pt>
                  <c:pt idx="436">
                    <c:v>8.350941720777269E-2</c:v>
                  </c:pt>
                  <c:pt idx="437">
                    <c:v>8.3669976784295705E-2</c:v>
                  </c:pt>
                  <c:pt idx="438">
                    <c:v>8.3834645040018599E-2</c:v>
                  </c:pt>
                  <c:pt idx="439">
                    <c:v>8.4003457774759205E-2</c:v>
                  </c:pt>
                  <c:pt idx="440">
                    <c:v>8.4176449892496716E-2</c:v>
                  </c:pt>
                  <c:pt idx="441">
                    <c:v>8.4353655393116178E-2</c:v>
                  </c:pt>
                  <c:pt idx="442">
                    <c:v>8.4535107364783257E-2</c:v>
                  </c:pt>
                  <c:pt idx="443">
                    <c:v>8.5765988547918129E-2</c:v>
                  </c:pt>
                  <c:pt idx="444">
                    <c:v>8.5953718286777364E-2</c:v>
                  </c:pt>
                  <c:pt idx="445">
                    <c:v>8.6145745933573104E-2</c:v>
                  </c:pt>
                  <c:pt idx="446">
                    <c:v>8.6342101150126443E-2</c:v>
                  </c:pt>
                  <c:pt idx="447">
                    <c:v>8.6542812682818521E-2</c:v>
                  </c:pt>
                  <c:pt idx="448">
                    <c:v>8.6747908358564385E-2</c:v>
                  </c:pt>
                  <c:pt idx="449">
                    <c:v>8.6957415081440795E-2</c:v>
                  </c:pt>
                  <c:pt idx="450">
                    <c:v>8.8237435255794749E-2</c:v>
                  </c:pt>
                  <c:pt idx="451">
                    <c:v>8.8453208798356664E-2</c:v>
                  </c:pt>
                  <c:pt idx="452">
                    <c:v>8.8673427759099074E-2</c:v>
                  </c:pt>
                  <c:pt idx="453">
                    <c:v>8.8898115761909882E-2</c:v>
                  </c:pt>
                  <c:pt idx="454">
                    <c:v>8.9127295522555244E-2</c:v>
                  </c:pt>
                  <c:pt idx="455">
                    <c:v>8.9360988848708342E-2</c:v>
                  </c:pt>
                  <c:pt idx="456">
                    <c:v>8.9599216640605051E-2</c:v>
                  </c:pt>
                  <c:pt idx="457">
                    <c:v>9.0925236988411415E-2</c:v>
                  </c:pt>
                  <c:pt idx="458">
                    <c:v>9.1169653863298533E-2</c:v>
                  </c:pt>
                  <c:pt idx="459">
                    <c:v>9.1418624172185603E-2</c:v>
                  </c:pt>
                  <c:pt idx="460">
                    <c:v>9.1672165761334787E-2</c:v>
                  </c:pt>
                  <c:pt idx="461">
                    <c:v>9.1930295599973788E-2</c:v>
                  </c:pt>
                  <c:pt idx="462">
                    <c:v>9.21930297839266E-2</c:v>
                  </c:pt>
                  <c:pt idx="463">
                    <c:v>9.2460383539804791E-2</c:v>
                  </c:pt>
                  <c:pt idx="464">
                    <c:v>9.382921403537571E-2</c:v>
                  </c:pt>
                  <c:pt idx="465">
                    <c:v>9.4102624809655241E-2</c:v>
                  </c:pt>
                  <c:pt idx="466">
                    <c:v>9.438066062320867E-2</c:v>
                  </c:pt>
                  <c:pt idx="467">
                    <c:v>9.4663333933186114E-2</c:v>
                  </c:pt>
                  <c:pt idx="468">
                    <c:v>9.4950656370108882E-2</c:v>
                  </c:pt>
                  <c:pt idx="469">
                    <c:v>9.5242638744466646E-2</c:v>
                  </c:pt>
                  <c:pt idx="470">
                    <c:v>9.5539291053781991E-2</c:v>
                  </c:pt>
                  <c:pt idx="471">
                    <c:v>9.6947761336058619E-2</c:v>
                  </c:pt>
                  <c:pt idx="472">
                    <c:v>9.725029650610334E-2</c:v>
                  </c:pt>
                  <c:pt idx="473">
                    <c:v>9.755749558707516E-2</c:v>
                  </c:pt>
                  <c:pt idx="474">
                    <c:v>9.786936612748047E-2</c:v>
                  </c:pt>
                  <c:pt idx="475">
                    <c:v>9.8185914913865413E-2</c:v>
                  </c:pt>
                  <c:pt idx="476">
                    <c:v>9.8507147979657275E-2</c:v>
                  </c:pt>
                  <c:pt idx="477">
                    <c:v>9.8833070614367566E-2</c:v>
                  </c:pt>
                  <c:pt idx="478">
                    <c:v>0.10027808922386779</c:v>
                  </c:pt>
                  <c:pt idx="479">
                    <c:v>0.10060968989708986</c:v>
                  </c:pt>
                  <c:pt idx="480">
                    <c:v>0.10094596462683447</c:v>
                  </c:pt>
                  <c:pt idx="481">
                    <c:v>0.10128691658936255</c:v>
                  </c:pt>
                  <c:pt idx="482">
                    <c:v>0.10163254827285213</c:v>
                  </c:pt>
                  <c:pt idx="483">
                    <c:v>0.10198286148775892</c:v>
                  </c:pt>
                  <c:pt idx="484">
                    <c:v>0.10233785737743295</c:v>
                  </c:pt>
                  <c:pt idx="485">
                    <c:v>0.10381645847218185</c:v>
                  </c:pt>
                  <c:pt idx="486">
                    <c:v>0.104176907135495</c:v>
                  </c:pt>
                  <c:pt idx="487">
                    <c:v>0.10454201537943088</c:v>
                  </c:pt>
                  <c:pt idx="488">
                    <c:v>0.10491178256784607</c:v>
                  </c:pt>
                  <c:pt idx="489">
                    <c:v>0.10528620745499861</c:v>
                  </c:pt>
                  <c:pt idx="490">
                    <c:v>0.10566528819676337</c:v>
                  </c:pt>
                  <c:pt idx="491">
                    <c:v>0.10604902236200525</c:v>
                  </c:pt>
                  <c:pt idx="492">
                    <c:v>0.10755840011027637</c:v>
                  </c:pt>
                  <c:pt idx="493">
                    <c:v>0.10794735013038538</c:v>
                  </c:pt>
                  <c:pt idx="494">
                    <c:v>0.10834092464500862</c:v>
                  </c:pt>
                  <c:pt idx="495">
                    <c:v>0.10873911976194439</c:v>
                  </c:pt>
                  <c:pt idx="496">
                    <c:v>0.10914193105861318</c:v>
                  </c:pt>
                  <c:pt idx="497">
                    <c:v>0.10954935359356124</c:v>
                  </c:pt>
                  <c:pt idx="498">
                    <c:v>0.10996138191803753</c:v>
                  </c:pt>
                  <c:pt idx="499">
                    <c:v>0.11149891355694103</c:v>
                  </c:pt>
                  <c:pt idx="500">
                    <c:v>0.11191591644181839</c:v>
                  </c:pt>
                  <c:pt idx="501">
                    <c:v>0.11233749190154212</c:v>
                  </c:pt>
                  <c:pt idx="502">
                    <c:v>0.11276363332014014</c:v>
                  </c:pt>
                  <c:pt idx="503">
                    <c:v>0.11319433362819857</c:v>
                  </c:pt>
                  <c:pt idx="504">
                    <c:v>0.11362958531420271</c:v>
                  </c:pt>
                  <c:pt idx="505">
                    <c:v>0.11406938043588286</c:v>
                  </c:pt>
                  <c:pt idx="506">
                    <c:v>0.11563263947629188</c:v>
                  </c:pt>
                  <c:pt idx="507">
                    <c:v>0.11607716929309499</c:v>
                  </c:pt>
                  <c:pt idx="508">
                    <c:v>0.11652620637965552</c:v>
                  </c:pt>
                  <c:pt idx="509">
                    <c:v>0.11697974189017818</c:v>
                  </c:pt>
                  <c:pt idx="510">
                    <c:v>0.11743776659790352</c:v>
                  </c:pt>
                  <c:pt idx="511">
                    <c:v>0.11790027090595191</c:v>
                  </c:pt>
                  <c:pt idx="512">
                    <c:v>0.11836724485812018</c:v>
                  </c:pt>
                  <c:pt idx="513">
                    <c:v>0.11995400614473051</c:v>
                  </c:pt>
                  <c:pt idx="514">
                    <c:v>0.12042548080323115</c:v>
                  </c:pt>
                  <c:pt idx="515">
                    <c:v>0.12090138710829844</c:v>
                  </c:pt>
                  <c:pt idx="516">
                    <c:v>0.12138171443122583</c:v>
                  </c:pt>
                  <c:pt idx="517">
                    <c:v>0.12186645182895248</c:v>
                  </c:pt>
                  <c:pt idx="518">
                    <c:v>0.12235558805418226</c:v>
                  </c:pt>
                  <c:pt idx="519">
                    <c:v>0.12284911156541847</c:v>
                  </c:pt>
                  <c:pt idx="520">
                    <c:v>0.12445734992512966</c:v>
                  </c:pt>
                  <c:pt idx="521">
                    <c:v>0.12495514928183976</c:v>
                  </c:pt>
                  <c:pt idx="522">
                    <c:v>0.12545729701144859</c:v>
                  </c:pt>
                  <c:pt idx="523">
                    <c:v>0.12596378109810757</c:v>
                  </c:pt>
                  <c:pt idx="524">
                    <c:v>0.12647458927158534</c:v>
                  </c:pt>
                  <c:pt idx="525">
                    <c:v>0.12698970901652409</c:v>
                  </c:pt>
                  <c:pt idx="526">
                    <c:v>0.12750912758158778</c:v>
                  </c:pt>
                  <c:pt idx="527">
                    <c:v>0.1291370116781497</c:v>
                  </c:pt>
                  <c:pt idx="528">
                    <c:v>0.12966049259288787</c:v>
                  </c:pt>
                  <c:pt idx="529">
                    <c:v>0.13018823323026835</c:v>
                  </c:pt>
                  <c:pt idx="530">
                    <c:v>0.13072022053132307</c:v>
                  </c:pt>
                  <c:pt idx="531">
                    <c:v>0.13125644123576263</c:v>
                  </c:pt>
                  <c:pt idx="532">
                    <c:v>0.13179688189030531</c:v>
                  </c:pt>
                  <c:pt idx="533">
                    <c:v>0.1323415288568833</c:v>
                  </c:pt>
                  <c:pt idx="534">
                    <c:v>0.13398741167273642</c:v>
                  </c:pt>
                  <c:pt idx="535">
                    <c:v>0.13453592026332559</c:v>
                  </c:pt>
                  <c:pt idx="536">
                    <c:v>0.13508859645273727</c:v>
                  </c:pt>
                  <c:pt idx="537">
                    <c:v>0.13564542643303926</c:v>
                  </c:pt>
                  <c:pt idx="538">
                    <c:v>0.13620639624122471</c:v>
                  </c:pt>
                  <c:pt idx="539">
                    <c:v>0.13677149176660219</c:v>
                  </c:pt>
                  <c:pt idx="540">
                    <c:v>0.1373406987580581</c:v>
                  </c:pt>
                  <c:pt idx="541">
                    <c:v>0.13900310589133111</c:v>
                  </c:pt>
                  <c:pt idx="542">
                    <c:v>0.13957598729479107</c:v>
                  </c:pt>
                  <c:pt idx="543">
                    <c:v>0.14015294226499203</c:v>
                  </c:pt>
                  <c:pt idx="544">
                    <c:v>0.14073395649281684</c:v>
                  </c:pt>
                  <c:pt idx="545">
                    <c:v>0.1413190155538496</c:v>
                  </c:pt>
                  <c:pt idx="546">
                    <c:v>0.14190810491485503</c:v>
                  </c:pt>
                  <c:pt idx="547">
                    <c:v>0.14250120994012966</c:v>
                  </c:pt>
                  <c:pt idx="548">
                    <c:v>0.14417882666832338</c:v>
                  </c:pt>
                  <c:pt idx="549">
                    <c:v>0.14477543264082399</c:v>
                  </c:pt>
                  <c:pt idx="550">
                    <c:v>0.14537601750553603</c:v>
                  </c:pt>
                  <c:pt idx="551">
                    <c:v>0.14598056665796585</c:v>
                  </c:pt>
                  <c:pt idx="552">
                    <c:v>0.14658906541212538</c:v>
                  </c:pt>
                  <c:pt idx="553">
                    <c:v>0.14720149900615312</c:v>
                  </c:pt>
                  <c:pt idx="554">
                    <c:v>0.14781785260781291</c:v>
                  </c:pt>
                  <c:pt idx="555">
                    <c:v>0.14950951045024843</c:v>
                  </c:pt>
                  <c:pt idx="556">
                    <c:v>0.15012920513486461</c:v>
                  </c:pt>
                  <c:pt idx="557">
                    <c:v>0.15075278440061327</c:v>
                  </c:pt>
                  <c:pt idx="558">
                    <c:v>0.15138023351626012</c:v>
                  </c:pt>
                  <c:pt idx="559">
                    <c:v>0.1520115376974891</c:v>
                  </c:pt>
                  <c:pt idx="560">
                    <c:v>0.15264668211173413</c:v>
                  </c:pt>
                  <c:pt idx="561">
                    <c:v>0.15328565188289589</c:v>
                  </c:pt>
                  <c:pt idx="562">
                    <c:v>0.15499031520244172</c:v>
                  </c:pt>
                  <c:pt idx="563">
                    <c:v>0.15563247937317345</c:v>
                  </c:pt>
                  <c:pt idx="564">
                    <c:v>0.15627843496176266</c:v>
                  </c:pt>
                  <c:pt idx="565">
                    <c:v>0.15692816724652087</c:v>
                  </c:pt>
                  <c:pt idx="566">
                    <c:v>0.15758166147630762</c:v>
                  </c:pt>
                  <c:pt idx="567">
                    <c:v>0.15823890287464884</c:v>
                  </c:pt>
                  <c:pt idx="568">
                    <c:v>0.1588998766437493</c:v>
                  </c:pt>
                  <c:pt idx="569">
                    <c:v>0.16061662966876253</c:v>
                  </c:pt>
                  <c:pt idx="570">
                    <c:v>0.16128066372892585</c:v>
                  </c:pt>
                  <c:pt idx="571">
                    <c:v>0.16194839778988343</c:v>
                  </c:pt>
                  <c:pt idx="572">
                    <c:v>0.16261981724803617</c:v>
                  </c:pt>
                  <c:pt idx="573">
                    <c:v>0.16329490748978023</c:v>
                  </c:pt>
                  <c:pt idx="574">
                    <c:v>0.16397365389498952</c:v>
                  </c:pt>
                  <c:pt idx="575">
                    <c:v>0.16465604184040256</c:v>
                  </c:pt>
                  <c:pt idx="576">
                    <c:v>0.16638407635988958</c:v>
                  </c:pt>
                  <c:pt idx="577">
                    <c:v>0.16706940233834316</c:v>
                  </c:pt>
                  <c:pt idx="578">
                    <c:v>0.16775833909119153</c:v>
                  </c:pt>
                  <c:pt idx="579">
                    <c:v>0.16845087221797195</c:v>
                  </c:pt>
                  <c:pt idx="580">
                    <c:v>0.16914698732404915</c:v>
                  </c:pt>
                  <c:pt idx="581">
                    <c:v>0.16984667002353829</c:v>
                  </c:pt>
                  <c:pt idx="582">
                    <c:v>0.17054990594214176</c:v>
                  </c:pt>
                  <c:pt idx="583">
                    <c:v>0.17228850982800856</c:v>
                  </c:pt>
                  <c:pt idx="584">
                    <c:v>0.17299457258147241</c:v>
                  </c:pt>
                  <c:pt idx="585">
                    <c:v>0.17370415939214759</c:v>
                  </c:pt>
                  <c:pt idx="586">
                    <c:v>0.17441725612806952</c:v>
                  </c:pt>
                  <c:pt idx="587">
                    <c:v>0.17513384867584053</c:v>
                  </c:pt>
                  <c:pt idx="588">
                    <c:v>0.17585392294306462</c:v>
                  </c:pt>
                  <c:pt idx="589">
                    <c:v>0.176577464860706</c:v>
                  </c:pt>
                  <c:pt idx="590">
                    <c:v>0.17832601149658237</c:v>
                  </c:pt>
                  <c:pt idx="591">
                    <c:v>0.17905227929286008</c:v>
                  </c:pt>
                  <c:pt idx="592">
                    <c:v>0.17978198715517268</c:v>
                  </c:pt>
                  <c:pt idx="593">
                    <c:v>0.18051512126908395</c:v>
                  </c:pt>
                  <c:pt idx="594">
                    <c:v>0.18125166784884067</c:v>
                  </c:pt>
                  <c:pt idx="595">
                    <c:v>0.18199161313938553</c:v>
                  </c:pt>
                  <c:pt idx="596">
                    <c:v>0.1827349434183016</c:v>
                  </c:pt>
                  <c:pt idx="597">
                    <c:v>0.18449288206043057</c:v>
                  </c:pt>
                  <c:pt idx="598">
                    <c:v>0.18523884668696639</c:v>
                  </c:pt>
                  <c:pt idx="599">
                    <c:v>0.18598817024984543</c:v>
                  </c:pt>
                  <c:pt idx="600">
                    <c:v>0.18674083928776272</c:v>
                  </c:pt>
                  <c:pt idx="601">
                    <c:v>0.18749684037600453</c:v>
                  </c:pt>
                  <c:pt idx="602">
                    <c:v>0.18825616012809818</c:v>
                  </c:pt>
                  <c:pt idx="603">
                    <c:v>0.1890187851974019</c:v>
                  </c:pt>
                  <c:pt idx="604">
                    <c:v>0.19078563225534051</c:v>
                  </c:pt>
                  <c:pt idx="605">
                    <c:v>0.19155080877081573</c:v>
                  </c:pt>
                  <c:pt idx="606">
                    <c:v>0.19231926602569266</c:v>
                  </c:pt>
                  <c:pt idx="607">
                    <c:v>0.19309099093645601</c:v>
                  </c:pt>
                  <c:pt idx="608">
                    <c:v>0.1938659704622441</c:v>
                  </c:pt>
                  <c:pt idx="609">
                    <c:v>0.19464419160618832</c:v>
                  </c:pt>
                  <c:pt idx="610">
                    <c:v>0.19542564141670099</c:v>
                  </c:pt>
                  <c:pt idx="611">
                    <c:v>0.19720097261640882</c:v>
                  </c:pt>
                  <c:pt idx="612">
                    <c:v>0.19798489884013126</c:v>
                  </c:pt>
                  <c:pt idx="613">
                    <c:v>0.19877203056026202</c:v>
                  </c:pt>
                  <c:pt idx="614">
                    <c:v>0.19956235508688935</c:v>
                  </c:pt>
                  <c:pt idx="615">
                    <c:v>0.20035585977728443</c:v>
                  </c:pt>
                  <c:pt idx="616">
                    <c:v>0.20115253203697706</c:v>
                  </c:pt>
                  <c:pt idx="617">
                    <c:v>0.20195235932078706</c:v>
                  </c:pt>
                  <c:pt idx="618">
                    <c:v>0.20373580269698988</c:v>
                  </c:pt>
                  <c:pt idx="619">
                    <c:v>0.20453803851148991</c:v>
                  </c:pt>
                  <c:pt idx="620">
                    <c:v>0.20534340751607144</c:v>
                  </c:pt>
                  <c:pt idx="621">
                    <c:v>0.20615189742315659</c:v>
                  </c:pt>
                  <c:pt idx="622">
                    <c:v>0.20696349599561401</c:v>
                  </c:pt>
                  <c:pt idx="623">
                    <c:v>0.20777819104761175</c:v>
                  </c:pt>
                  <c:pt idx="624">
                    <c:v>0.20859597044543204</c:v>
                  </c:pt>
                  <c:pt idx="625">
                    <c:v>0.21038720010142645</c:v>
                  </c:pt>
                  <c:pt idx="626">
                    <c:v>0.21120732662761926</c:v>
                  </c:pt>
                  <c:pt idx="627">
                    <c:v>0.2120305169278851</c:v>
                  </c:pt>
                  <c:pt idx="628">
                    <c:v>0.21285675912009117</c:v>
                  </c:pt>
                  <c:pt idx="629">
                    <c:v>0.21368604137477679</c:v>
                  </c:pt>
                  <c:pt idx="630">
                    <c:v>0.21451835191581853</c:v>
                  </c:pt>
                  <c:pt idx="631">
                    <c:v>0.21535367902106267</c:v>
                  </c:pt>
                  <c:pt idx="632">
                    <c:v>0.21715240959038498</c:v>
                  </c:pt>
                  <c:pt idx="633">
                    <c:v>0.21799002828150535</c:v>
                  </c:pt>
                  <c:pt idx="634">
                    <c:v>0.21883064415317663</c:v>
                  </c:pt>
                  <c:pt idx="635">
                    <c:v>0.21967424572741415</c:v>
                  </c:pt>
                  <c:pt idx="636">
                    <c:v>0.2205208215802848</c:v>
                  </c:pt>
                  <c:pt idx="637">
                    <c:v>0.22137036034241464</c:v>
                  </c:pt>
                  <c:pt idx="638">
                    <c:v>0.22222285069946873</c:v>
                  </c:pt>
                  <c:pt idx="639">
                    <c:v>0.22402883244356042</c:v>
                  </c:pt>
                  <c:pt idx="640">
                    <c:v>0.22488356413340832</c:v>
                  </c:pt>
                  <c:pt idx="641">
                    <c:v>0.22574122914951888</c:v>
                  </c:pt>
                  <c:pt idx="642">
                    <c:v>0.22660181641334484</c:v>
                  </c:pt>
                  <c:pt idx="643">
                    <c:v>0.22746531490108463</c:v>
                  </c:pt>
                  <c:pt idx="644">
                    <c:v>0.22833171364405902</c:v>
                  </c:pt>
                  <c:pt idx="645">
                    <c:v>0.22920100172906341</c:v>
                  </c:pt>
                  <c:pt idx="646">
                    <c:v>0.23101401620707221</c:v>
                  </c:pt>
                  <c:pt idx="647">
                    <c:v>0.23188550013954254</c:v>
                  </c:pt>
                  <c:pt idx="648">
                    <c:v>0.23275985618935763</c:v>
                  </c:pt>
                  <c:pt idx="649">
                    <c:v>0.23363707367009481</c:v>
                  </c:pt>
                  <c:pt idx="650">
                    <c:v>0.23451714195022141</c:v>
                  </c:pt>
                  <c:pt idx="651">
                    <c:v>0.23540005045336182</c:v>
                  </c:pt>
                  <c:pt idx="652">
                    <c:v>0.23628578865854424</c:v>
                  </c:pt>
                  <c:pt idx="653">
                    <c:v>0.23810564490885144</c:v>
                  </c:pt>
                  <c:pt idx="654">
                    <c:v>0.23899353776889998</c:v>
                  </c:pt>
                  <c:pt idx="655">
                    <c:v>0.23988424408205483</c:v>
                  </c:pt>
                  <c:pt idx="656">
                    <c:v>0.24077775354476308</c:v>
                  </c:pt>
                  <c:pt idx="657">
                    <c:v>0.24167405590806804</c:v>
                  </c:pt>
                  <c:pt idx="658">
                    <c:v>0.24257314097778579</c:v>
                  </c:pt>
                  <c:pt idx="659">
                    <c:v>0.2434749986146644</c:v>
                  </c:pt>
                  <c:pt idx="660">
                    <c:v>0.24530152979201109</c:v>
                  </c:pt>
                  <c:pt idx="661">
                    <c:v>0.24620550475282102</c:v>
                  </c:pt>
                  <c:pt idx="662">
                    <c:v>0.24711223694261056</c:v>
                  </c:pt>
                  <c:pt idx="663">
                    <c:v>0.24802171643003243</c:v>
                  </c:pt>
                  <c:pt idx="664">
                    <c:v>0.2489339333376967</c:v>
                  </c:pt>
                  <c:pt idx="665">
                    <c:v>0.24984887784227297</c:v>
                  </c:pt>
                  <c:pt idx="666">
                    <c:v>0.25076654017457745</c:v>
                  </c:pt>
                  <c:pt idx="667">
                    <c:v>0.25259960059133907</c:v>
                  </c:pt>
                  <c:pt idx="668">
                    <c:v>0.25351934638823154</c:v>
                  </c:pt>
                  <c:pt idx="669">
                    <c:v>0.25444179552392071</c:v>
                  </c:pt>
                  <c:pt idx="670">
                    <c:v>0.25536693842761959</c:v>
                  </c:pt>
                  <c:pt idx="671">
                    <c:v>0.25629476558159137</c:v>
                  </c:pt>
                  <c:pt idx="672">
                    <c:v>0.25722526752119101</c:v>
                  </c:pt>
                  <c:pt idx="673">
                    <c:v>0.2581584348348932</c:v>
                  </c:pt>
                  <c:pt idx="674">
                    <c:v>0.25999789735982393</c:v>
                  </c:pt>
                  <c:pt idx="675">
                    <c:v>0.2609331173981736</c:v>
                  </c:pt>
                  <c:pt idx="676">
                    <c:v>0.26187098911304851</c:v>
                  </c:pt>
                  <c:pt idx="677">
                    <c:v>0.26281150328193675</c:v>
                  </c:pt>
                  <c:pt idx="678">
                    <c:v>0.26375465073426518</c:v>
                  </c:pt>
                  <c:pt idx="679">
                    <c:v>0.26470042235139057</c:v>
                  </c:pt>
                  <c:pt idx="680">
                    <c:v>0.26564880906658023</c:v>
                  </c:pt>
                  <c:pt idx="681">
                    <c:v>0.26749456283901846</c:v>
                  </c:pt>
                  <c:pt idx="682">
                    <c:v>0.26844497434090692</c:v>
                  </c:pt>
                  <c:pt idx="683">
                    <c:v>0.26939798798036702</c:v>
                  </c:pt>
                  <c:pt idx="684">
                    <c:v>0.27035359487050836</c:v>
                  </c:pt>
                  <c:pt idx="685">
                    <c:v>0.27131178617511437</c:v>
                  </c:pt>
                  <c:pt idx="686">
                    <c:v>0.27227255310859366</c:v>
                  </c:pt>
                  <c:pt idx="687">
                    <c:v>0.27323588693592188</c:v>
                  </c:pt>
                  <c:pt idx="688">
                    <c:v>0.27508783535788756</c:v>
                  </c:pt>
                  <c:pt idx="689">
                    <c:v>0.27605316855029871</c:v>
                  </c:pt>
                  <c:pt idx="690">
                    <c:v>0.27702105636244995</c:v>
                  </c:pt>
                  <c:pt idx="691">
                    <c:v>0.27799149023026271</c:v>
                  </c:pt>
                  <c:pt idx="692">
                    <c:v>0.27896446163895727</c:v>
                  </c:pt>
                  <c:pt idx="693">
                    <c:v>0.2799399621229714</c:v>
                  </c:pt>
                  <c:pt idx="694">
                    <c:v>0.2809179832658712</c:v>
                  </c:pt>
                  <c:pt idx="695">
                    <c:v>0.28277604223862662</c:v>
                  </c:pt>
                  <c:pt idx="696">
                    <c:v>0.28375603958453033</c:v>
                  </c:pt>
                  <c:pt idx="697">
                    <c:v>0.28473854595435355</c:v>
                  </c:pt>
                  <c:pt idx="698">
                    <c:v>0.28572355309403075</c:v>
                  </c:pt>
                  <c:pt idx="699">
                    <c:v>0.2867110527973436</c:v>
                  </c:pt>
                  <c:pt idx="700">
                    <c:v>0.28770103690581422</c:v>
                  </c:pt>
                  <c:pt idx="701">
                    <c:v>0.28869349730859162</c:v>
                  </c:pt>
                  <c:pt idx="702">
                    <c:v>0.29055759368403655</c:v>
                  </c:pt>
                  <c:pt idx="703">
                    <c:v>0.2915520091566236</c:v>
                  </c:pt>
                  <c:pt idx="704">
                    <c:v>0.29254888988376893</c:v>
                  </c:pt>
                  <c:pt idx="705">
                    <c:v>0.29354822790875873</c:v>
                  </c:pt>
                  <c:pt idx="706">
                    <c:v>0.29455001532122654</c:v>
                  </c:pt>
                  <c:pt idx="707">
                    <c:v>0.29555424425702653</c:v>
                  </c:pt>
                  <c:pt idx="708">
                    <c:v>0.29656090689810166</c:v>
                  </c:pt>
                  <c:pt idx="709">
                    <c:v>0.29843097711882516</c:v>
                  </c:pt>
                  <c:pt idx="710">
                    <c:v>0.29943957551836564</c:v>
                  </c:pt>
                  <c:pt idx="711">
                    <c:v>0.30045059713787564</c:v>
                  </c:pt>
                  <c:pt idx="712">
                    <c:v>0.30146403430556656</c:v>
                  </c:pt>
                  <c:pt idx="713">
                    <c:v>0.30247987939447185</c:v>
                  </c:pt>
                  <c:pt idx="714">
                    <c:v>0.30349812482230448</c:v>
                  </c:pt>
                  <c:pt idx="715">
                    <c:v>0.30451876305131098</c:v>
                  </c:pt>
                  <c:pt idx="716">
                    <c:v>0.30639475195622851</c:v>
                  </c:pt>
                  <c:pt idx="717">
                    <c:v>0.30741730826845581</c:v>
                  </c:pt>
                  <c:pt idx="718">
                    <c:v>0.30844224741319237</c:v>
                  </c:pt>
                  <c:pt idx="719">
                    <c:v>0.30946956199145537</c:v>
                  </c:pt>
                  <c:pt idx="720">
                    <c:v>0.31049924464755074</c:v>
                  </c:pt>
                  <c:pt idx="721">
                    <c:v>0.31153128806891894</c:v>
                  </c:pt>
                  <c:pt idx="722">
                    <c:v>0.31256568498597831</c:v>
                  </c:pt>
                  <c:pt idx="723">
                    <c:v>0.31444754476125897</c:v>
                  </c:pt>
                  <c:pt idx="724">
                    <c:v>0.31548384355579195</c:v>
                  </c:pt>
                  <c:pt idx="725">
                    <c:v>0.31652248635897962</c:v>
                  </c:pt>
                  <c:pt idx="726">
                    <c:v>0.31756346603288454</c:v>
                  </c:pt>
                  <c:pt idx="727">
                    <c:v>0.31860677548133048</c:v>
                  </c:pt>
                  <c:pt idx="728">
                    <c:v>0.31965240764974095</c:v>
                  </c:pt>
                  <c:pt idx="729">
                    <c:v>0.32070035552497389</c:v>
                  </c:pt>
                  <c:pt idx="730">
                    <c:v>0.32258804478243192</c:v>
                  </c:pt>
                  <c:pt idx="731">
                    <c:v>0.32363787964948876</c:v>
                  </c:pt>
                </c:numCache>
              </c:numRef>
            </c:plus>
            <c:minus>
              <c:numRef>
                <c:f>'Forecast sheet'!$D$2:$D$733</c:f>
                <c:numCache>
                  <c:formatCode>General</c:formatCode>
                  <c:ptCount val="732"/>
                  <c:pt idx="366">
                    <c:v>7.0971930764321678E-2</c:v>
                  </c:pt>
                  <c:pt idx="367">
                    <c:v>7.097225013729154E-2</c:v>
                  </c:pt>
                  <c:pt idx="368">
                    <c:v>7.0972817907911614E-2</c:v>
                  </c:pt>
                  <c:pt idx="369">
                    <c:v>7.097370504041263E-2</c:v>
                  </c:pt>
                  <c:pt idx="370">
                    <c:v>7.0974982491733812E-2</c:v>
                  </c:pt>
                  <c:pt idx="371">
                    <c:v>7.0976721207976254E-2</c:v>
                  </c:pt>
                  <c:pt idx="372">
                    <c:v>7.0978992120147757E-2</c:v>
                  </c:pt>
                  <c:pt idx="373">
                    <c:v>7.1613280632501386E-2</c:v>
                  </c:pt>
                  <c:pt idx="374">
                    <c:v>7.1616797362385867E-2</c:v>
                  </c:pt>
                  <c:pt idx="375">
                    <c:v>7.1621052374666802E-2</c:v>
                  </c:pt>
                  <c:pt idx="376">
                    <c:v>7.1626115861524203E-2</c:v>
                  </c:pt>
                  <c:pt idx="377">
                    <c:v>7.1632057969432394E-2</c:v>
                  </c:pt>
                  <c:pt idx="378">
                    <c:v>7.1638948790916673E-2</c:v>
                  </c:pt>
                  <c:pt idx="379">
                    <c:v>7.1646858355637444E-2</c:v>
                  </c:pt>
                  <c:pt idx="380">
                    <c:v>7.2342333433345063E-2</c:v>
                  </c:pt>
                  <c:pt idx="381">
                    <c:v>7.235239390582511E-2</c:v>
                  </c:pt>
                  <c:pt idx="382">
                    <c:v>7.2363671111612071E-2</c:v>
                  </c:pt>
                  <c:pt idx="383">
                    <c:v>7.2376234076862708E-2</c:v>
                  </c:pt>
                  <c:pt idx="384">
                    <c:v>7.23901517136923E-2</c:v>
                  </c:pt>
                  <c:pt idx="385">
                    <c:v>7.2405492807708791E-2</c:v>
                  </c:pt>
                  <c:pt idx="386">
                    <c:v>7.2422326004941834E-2</c:v>
                  </c:pt>
                  <c:pt idx="387">
                    <c:v>7.3180079800253026E-2</c:v>
                  </c:pt>
                  <c:pt idx="388">
                    <c:v>7.3199900274428631E-2</c:v>
                  </c:pt>
                  <c:pt idx="389">
                    <c:v>7.3221400796038158E-2</c:v>
                  </c:pt>
                  <c:pt idx="390">
                    <c:v>7.3244648655342692E-2</c:v>
                  </c:pt>
                  <c:pt idx="391">
                    <c:v>7.3269710935336851E-2</c:v>
                  </c:pt>
                  <c:pt idx="392">
                    <c:v>7.3296654495779351E-2</c:v>
                  </c:pt>
                  <c:pt idx="393">
                    <c:v>7.3325545956726412E-2</c:v>
                  </c:pt>
                  <c:pt idx="394">
                    <c:v>7.4146139307315825E-2</c:v>
                  </c:pt>
                  <c:pt idx="395">
                    <c:v>7.4178774225198668E-2</c:v>
                  </c:pt>
                  <c:pt idx="396">
                    <c:v>7.4213532787951619E-2</c:v>
                  </c:pt>
                  <c:pt idx="397">
                    <c:v>7.4250479851351178E-2</c:v>
                  </c:pt>
                  <c:pt idx="398">
                    <c:v>7.4289679952504309E-2</c:v>
                  </c:pt>
                  <c:pt idx="399">
                    <c:v>7.4331197291360313E-2</c:v>
                  </c:pt>
                  <c:pt idx="400">
                    <c:v>7.4375095711875533E-2</c:v>
                  </c:pt>
                  <c:pt idx="401">
                    <c:v>7.5258529633967869E-2</c:v>
                  </c:pt>
                  <c:pt idx="402">
                    <c:v>7.5306837221223694E-2</c:v>
                  </c:pt>
                  <c:pt idx="403">
                    <c:v>7.535768727882107E-2</c:v>
                  </c:pt>
                  <c:pt idx="404">
                    <c:v>7.5411141457631156E-2</c:v>
                  </c:pt>
                  <c:pt idx="405">
                    <c:v>7.5467260968479513E-2</c:v>
                  </c:pt>
                  <c:pt idx="406">
                    <c:v>7.552610656235173E-2</c:v>
                  </c:pt>
                  <c:pt idx="407">
                    <c:v>7.5587738510436459E-2</c:v>
                  </c:pt>
                  <c:pt idx="408">
                    <c:v>7.6533446265618463E-2</c:v>
                  </c:pt>
                  <c:pt idx="409">
                    <c:v>7.660005452073157E-2</c:v>
                  </c:pt>
                  <c:pt idx="410">
                    <c:v>7.6669594209352807E-2</c:v>
                  </c:pt>
                  <c:pt idx="411">
                    <c:v>7.6742122998165394E-2</c:v>
                  </c:pt>
                  <c:pt idx="412">
                    <c:v>7.6817697991576978E-2</c:v>
                  </c:pt>
                  <c:pt idx="413">
                    <c:v>7.6896375711963713E-2</c:v>
                  </c:pt>
                  <c:pt idx="414">
                    <c:v>7.6978212079954964E-2</c:v>
                  </c:pt>
                  <c:pt idx="415">
                    <c:v>7.798507363794982E-2</c:v>
                  </c:pt>
                  <c:pt idx="416">
                    <c:v>7.80723497709567E-2</c:v>
                  </c:pt>
                  <c:pt idx="417">
                    <c:v>7.8162911753408823E-2</c:v>
                  </c:pt>
                  <c:pt idx="418">
                    <c:v>7.8256812542960644E-2</c:v>
                  </c:pt>
                  <c:pt idx="419">
                    <c:v>7.8354104421065537E-2</c:v>
                  </c:pt>
                  <c:pt idx="420">
                    <c:v>7.8454838974600927E-2</c:v>
                  </c:pt>
                  <c:pt idx="421">
                    <c:v>7.8559067077734274E-2</c:v>
                  </c:pt>
                  <c:pt idx="422">
                    <c:v>7.9625445769548803E-2</c:v>
                  </c:pt>
                  <c:pt idx="423">
                    <c:v>7.9735471799335586E-2</c:v>
                  </c:pt>
                  <c:pt idx="424">
                    <c:v>7.9849099662461689E-2</c:v>
                  </c:pt>
                  <c:pt idx="425">
                    <c:v>7.9966376994075203E-2</c:v>
                  </c:pt>
                  <c:pt idx="426">
                    <c:v>8.0087350655712305E-2</c:v>
                  </c:pt>
                  <c:pt idx="427">
                    <c:v>8.0212066719496988E-2</c:v>
                  </c:pt>
                  <c:pt idx="428">
                    <c:v>8.0340570452757637E-2</c:v>
                  </c:pt>
                  <c:pt idx="429">
                    <c:v>8.146436951576512E-2</c:v>
                  </c:pt>
                  <c:pt idx="430">
                    <c:v>8.1598926082095388E-2</c:v>
                  </c:pt>
                  <c:pt idx="431">
                    <c:v>8.1737359254447528E-2</c:v>
                  </c:pt>
                  <c:pt idx="432">
                    <c:v>8.1879710887674026E-2</c:v>
                  </c:pt>
                  <c:pt idx="433">
                    <c:v>8.2026021988492029E-2</c:v>
                  </c:pt>
                  <c:pt idx="434">
                    <c:v>8.2176332703175634E-2</c:v>
                  </c:pt>
                  <c:pt idx="435">
                    <c:v>8.2330682305798403E-2</c:v>
                  </c:pt>
                  <c:pt idx="436">
                    <c:v>8.350941720777269E-2</c:v>
                  </c:pt>
                  <c:pt idx="437">
                    <c:v>8.3669976784295705E-2</c:v>
                  </c:pt>
                  <c:pt idx="438">
                    <c:v>8.3834645040018599E-2</c:v>
                  </c:pt>
                  <c:pt idx="439">
                    <c:v>8.4003457774759205E-2</c:v>
                  </c:pt>
                  <c:pt idx="440">
                    <c:v>8.4176449892496716E-2</c:v>
                  </c:pt>
                  <c:pt idx="441">
                    <c:v>8.4353655393116178E-2</c:v>
                  </c:pt>
                  <c:pt idx="442">
                    <c:v>8.4535107364783257E-2</c:v>
                  </c:pt>
                  <c:pt idx="443">
                    <c:v>8.5765988547918129E-2</c:v>
                  </c:pt>
                  <c:pt idx="444">
                    <c:v>8.5953718286777364E-2</c:v>
                  </c:pt>
                  <c:pt idx="445">
                    <c:v>8.6145745933573104E-2</c:v>
                  </c:pt>
                  <c:pt idx="446">
                    <c:v>8.6342101150126443E-2</c:v>
                  </c:pt>
                  <c:pt idx="447">
                    <c:v>8.6542812682818521E-2</c:v>
                  </c:pt>
                  <c:pt idx="448">
                    <c:v>8.6747908358564385E-2</c:v>
                  </c:pt>
                  <c:pt idx="449">
                    <c:v>8.6957415081440795E-2</c:v>
                  </c:pt>
                  <c:pt idx="450">
                    <c:v>8.8237435255794749E-2</c:v>
                  </c:pt>
                  <c:pt idx="451">
                    <c:v>8.8453208798356664E-2</c:v>
                  </c:pt>
                  <c:pt idx="452">
                    <c:v>8.8673427759099074E-2</c:v>
                  </c:pt>
                  <c:pt idx="453">
                    <c:v>8.8898115761909882E-2</c:v>
                  </c:pt>
                  <c:pt idx="454">
                    <c:v>8.9127295522555244E-2</c:v>
                  </c:pt>
                  <c:pt idx="455">
                    <c:v>8.9360988848708342E-2</c:v>
                  </c:pt>
                  <c:pt idx="456">
                    <c:v>8.9599216640605051E-2</c:v>
                  </c:pt>
                  <c:pt idx="457">
                    <c:v>9.0925236988411415E-2</c:v>
                  </c:pt>
                  <c:pt idx="458">
                    <c:v>9.1169653863298533E-2</c:v>
                  </c:pt>
                  <c:pt idx="459">
                    <c:v>9.1418624172185603E-2</c:v>
                  </c:pt>
                  <c:pt idx="460">
                    <c:v>9.1672165761334787E-2</c:v>
                  </c:pt>
                  <c:pt idx="461">
                    <c:v>9.1930295599973788E-2</c:v>
                  </c:pt>
                  <c:pt idx="462">
                    <c:v>9.21930297839266E-2</c:v>
                  </c:pt>
                  <c:pt idx="463">
                    <c:v>9.2460383539804791E-2</c:v>
                  </c:pt>
                  <c:pt idx="464">
                    <c:v>9.382921403537571E-2</c:v>
                  </c:pt>
                  <c:pt idx="465">
                    <c:v>9.4102624809655241E-2</c:v>
                  </c:pt>
                  <c:pt idx="466">
                    <c:v>9.438066062320867E-2</c:v>
                  </c:pt>
                  <c:pt idx="467">
                    <c:v>9.4663333933186114E-2</c:v>
                  </c:pt>
                  <c:pt idx="468">
                    <c:v>9.4950656370108882E-2</c:v>
                  </c:pt>
                  <c:pt idx="469">
                    <c:v>9.5242638744466646E-2</c:v>
                  </c:pt>
                  <c:pt idx="470">
                    <c:v>9.5539291053781991E-2</c:v>
                  </c:pt>
                  <c:pt idx="471">
                    <c:v>9.6947761336058619E-2</c:v>
                  </c:pt>
                  <c:pt idx="472">
                    <c:v>9.725029650610334E-2</c:v>
                  </c:pt>
                  <c:pt idx="473">
                    <c:v>9.755749558707516E-2</c:v>
                  </c:pt>
                  <c:pt idx="474">
                    <c:v>9.786936612748047E-2</c:v>
                  </c:pt>
                  <c:pt idx="475">
                    <c:v>9.8185914913865413E-2</c:v>
                  </c:pt>
                  <c:pt idx="476">
                    <c:v>9.8507147979657275E-2</c:v>
                  </c:pt>
                  <c:pt idx="477">
                    <c:v>9.8833070614367566E-2</c:v>
                  </c:pt>
                  <c:pt idx="478">
                    <c:v>0.10027808922386779</c:v>
                  </c:pt>
                  <c:pt idx="479">
                    <c:v>0.10060968989708986</c:v>
                  </c:pt>
                  <c:pt idx="480">
                    <c:v>0.10094596462683447</c:v>
                  </c:pt>
                  <c:pt idx="481">
                    <c:v>0.10128691658936255</c:v>
                  </c:pt>
                  <c:pt idx="482">
                    <c:v>0.10163254827285213</c:v>
                  </c:pt>
                  <c:pt idx="483">
                    <c:v>0.10198286148775892</c:v>
                  </c:pt>
                  <c:pt idx="484">
                    <c:v>0.10233785737743295</c:v>
                  </c:pt>
                  <c:pt idx="485">
                    <c:v>0.10381645847218185</c:v>
                  </c:pt>
                  <c:pt idx="486">
                    <c:v>0.104176907135495</c:v>
                  </c:pt>
                  <c:pt idx="487">
                    <c:v>0.10454201537943088</c:v>
                  </c:pt>
                  <c:pt idx="488">
                    <c:v>0.10491178256784607</c:v>
                  </c:pt>
                  <c:pt idx="489">
                    <c:v>0.10528620745499861</c:v>
                  </c:pt>
                  <c:pt idx="490">
                    <c:v>0.10566528819676337</c:v>
                  </c:pt>
                  <c:pt idx="491">
                    <c:v>0.10604902236200525</c:v>
                  </c:pt>
                  <c:pt idx="492">
                    <c:v>0.10755840011027637</c:v>
                  </c:pt>
                  <c:pt idx="493">
                    <c:v>0.10794735013038538</c:v>
                  </c:pt>
                  <c:pt idx="494">
                    <c:v>0.10834092464500862</c:v>
                  </c:pt>
                  <c:pt idx="495">
                    <c:v>0.10873911976194439</c:v>
                  </c:pt>
                  <c:pt idx="496">
                    <c:v>0.10914193105861318</c:v>
                  </c:pt>
                  <c:pt idx="497">
                    <c:v>0.10954935359356124</c:v>
                  </c:pt>
                  <c:pt idx="498">
                    <c:v>0.10996138191803753</c:v>
                  </c:pt>
                  <c:pt idx="499">
                    <c:v>0.11149891355694103</c:v>
                  </c:pt>
                  <c:pt idx="500">
                    <c:v>0.11191591644181839</c:v>
                  </c:pt>
                  <c:pt idx="501">
                    <c:v>0.11233749190154212</c:v>
                  </c:pt>
                  <c:pt idx="502">
                    <c:v>0.11276363332014014</c:v>
                  </c:pt>
                  <c:pt idx="503">
                    <c:v>0.11319433362819857</c:v>
                  </c:pt>
                  <c:pt idx="504">
                    <c:v>0.11362958531420271</c:v>
                  </c:pt>
                  <c:pt idx="505">
                    <c:v>0.11406938043588286</c:v>
                  </c:pt>
                  <c:pt idx="506">
                    <c:v>0.11563263947629188</c:v>
                  </c:pt>
                  <c:pt idx="507">
                    <c:v>0.11607716929309499</c:v>
                  </c:pt>
                  <c:pt idx="508">
                    <c:v>0.11652620637965552</c:v>
                  </c:pt>
                  <c:pt idx="509">
                    <c:v>0.11697974189017818</c:v>
                  </c:pt>
                  <c:pt idx="510">
                    <c:v>0.11743776659790352</c:v>
                  </c:pt>
                  <c:pt idx="511">
                    <c:v>0.11790027090595191</c:v>
                  </c:pt>
                  <c:pt idx="512">
                    <c:v>0.11836724485812018</c:v>
                  </c:pt>
                  <c:pt idx="513">
                    <c:v>0.11995400614473051</c:v>
                  </c:pt>
                  <c:pt idx="514">
                    <c:v>0.12042548080323115</c:v>
                  </c:pt>
                  <c:pt idx="515">
                    <c:v>0.12090138710829844</c:v>
                  </c:pt>
                  <c:pt idx="516">
                    <c:v>0.12138171443122583</c:v>
                  </c:pt>
                  <c:pt idx="517">
                    <c:v>0.12186645182895248</c:v>
                  </c:pt>
                  <c:pt idx="518">
                    <c:v>0.12235558805418226</c:v>
                  </c:pt>
                  <c:pt idx="519">
                    <c:v>0.12284911156541847</c:v>
                  </c:pt>
                  <c:pt idx="520">
                    <c:v>0.12445734992512966</c:v>
                  </c:pt>
                  <c:pt idx="521">
                    <c:v>0.12495514928183976</c:v>
                  </c:pt>
                  <c:pt idx="522">
                    <c:v>0.12545729701144859</c:v>
                  </c:pt>
                  <c:pt idx="523">
                    <c:v>0.12596378109810757</c:v>
                  </c:pt>
                  <c:pt idx="524">
                    <c:v>0.12647458927158534</c:v>
                  </c:pt>
                  <c:pt idx="525">
                    <c:v>0.12698970901652409</c:v>
                  </c:pt>
                  <c:pt idx="526">
                    <c:v>0.12750912758158778</c:v>
                  </c:pt>
                  <c:pt idx="527">
                    <c:v>0.1291370116781497</c:v>
                  </c:pt>
                  <c:pt idx="528">
                    <c:v>0.12966049259288787</c:v>
                  </c:pt>
                  <c:pt idx="529">
                    <c:v>0.13018823323026835</c:v>
                  </c:pt>
                  <c:pt idx="530">
                    <c:v>0.13072022053132307</c:v>
                  </c:pt>
                  <c:pt idx="531">
                    <c:v>0.13125644123576263</c:v>
                  </c:pt>
                  <c:pt idx="532">
                    <c:v>0.13179688189030531</c:v>
                  </c:pt>
                  <c:pt idx="533">
                    <c:v>0.1323415288568833</c:v>
                  </c:pt>
                  <c:pt idx="534">
                    <c:v>0.13398741167273642</c:v>
                  </c:pt>
                  <c:pt idx="535">
                    <c:v>0.13453592026332559</c:v>
                  </c:pt>
                  <c:pt idx="536">
                    <c:v>0.13508859645273727</c:v>
                  </c:pt>
                  <c:pt idx="537">
                    <c:v>0.13564542643303926</c:v>
                  </c:pt>
                  <c:pt idx="538">
                    <c:v>0.13620639624122471</c:v>
                  </c:pt>
                  <c:pt idx="539">
                    <c:v>0.13677149176660219</c:v>
                  </c:pt>
                  <c:pt idx="540">
                    <c:v>0.1373406987580581</c:v>
                  </c:pt>
                  <c:pt idx="541">
                    <c:v>0.13900310589133111</c:v>
                  </c:pt>
                  <c:pt idx="542">
                    <c:v>0.13957598729479107</c:v>
                  </c:pt>
                  <c:pt idx="543">
                    <c:v>0.14015294226499203</c:v>
                  </c:pt>
                  <c:pt idx="544">
                    <c:v>0.14073395649281684</c:v>
                  </c:pt>
                  <c:pt idx="545">
                    <c:v>0.1413190155538496</c:v>
                  </c:pt>
                  <c:pt idx="546">
                    <c:v>0.14190810491485503</c:v>
                  </c:pt>
                  <c:pt idx="547">
                    <c:v>0.14250120994012966</c:v>
                  </c:pt>
                  <c:pt idx="548">
                    <c:v>0.14417882666832338</c:v>
                  </c:pt>
                  <c:pt idx="549">
                    <c:v>0.14477543264082399</c:v>
                  </c:pt>
                  <c:pt idx="550">
                    <c:v>0.14537601750553603</c:v>
                  </c:pt>
                  <c:pt idx="551">
                    <c:v>0.14598056665796585</c:v>
                  </c:pt>
                  <c:pt idx="552">
                    <c:v>0.14658906541212538</c:v>
                  </c:pt>
                  <c:pt idx="553">
                    <c:v>0.14720149900615312</c:v>
                  </c:pt>
                  <c:pt idx="554">
                    <c:v>0.14781785260781291</c:v>
                  </c:pt>
                  <c:pt idx="555">
                    <c:v>0.14950951045024843</c:v>
                  </c:pt>
                  <c:pt idx="556">
                    <c:v>0.15012920513486461</c:v>
                  </c:pt>
                  <c:pt idx="557">
                    <c:v>0.15075278440061327</c:v>
                  </c:pt>
                  <c:pt idx="558">
                    <c:v>0.15138023351626012</c:v>
                  </c:pt>
                  <c:pt idx="559">
                    <c:v>0.1520115376974891</c:v>
                  </c:pt>
                  <c:pt idx="560">
                    <c:v>0.15264668211173413</c:v>
                  </c:pt>
                  <c:pt idx="561">
                    <c:v>0.15328565188289589</c:v>
                  </c:pt>
                  <c:pt idx="562">
                    <c:v>0.15499031520244172</c:v>
                  </c:pt>
                  <c:pt idx="563">
                    <c:v>0.15563247937317345</c:v>
                  </c:pt>
                  <c:pt idx="564">
                    <c:v>0.15627843496176266</c:v>
                  </c:pt>
                  <c:pt idx="565">
                    <c:v>0.15692816724652087</c:v>
                  </c:pt>
                  <c:pt idx="566">
                    <c:v>0.15758166147630762</c:v>
                  </c:pt>
                  <c:pt idx="567">
                    <c:v>0.15823890287464884</c:v>
                  </c:pt>
                  <c:pt idx="568">
                    <c:v>0.1588998766437493</c:v>
                  </c:pt>
                  <c:pt idx="569">
                    <c:v>0.16061662966876253</c:v>
                  </c:pt>
                  <c:pt idx="570">
                    <c:v>0.16128066372892585</c:v>
                  </c:pt>
                  <c:pt idx="571">
                    <c:v>0.16194839778988343</c:v>
                  </c:pt>
                  <c:pt idx="572">
                    <c:v>0.16261981724803617</c:v>
                  </c:pt>
                  <c:pt idx="573">
                    <c:v>0.16329490748978023</c:v>
                  </c:pt>
                  <c:pt idx="574">
                    <c:v>0.16397365389498952</c:v>
                  </c:pt>
                  <c:pt idx="575">
                    <c:v>0.16465604184040256</c:v>
                  </c:pt>
                  <c:pt idx="576">
                    <c:v>0.16638407635988958</c:v>
                  </c:pt>
                  <c:pt idx="577">
                    <c:v>0.16706940233834316</c:v>
                  </c:pt>
                  <c:pt idx="578">
                    <c:v>0.16775833909119153</c:v>
                  </c:pt>
                  <c:pt idx="579">
                    <c:v>0.16845087221797195</c:v>
                  </c:pt>
                  <c:pt idx="580">
                    <c:v>0.16914698732404915</c:v>
                  </c:pt>
                  <c:pt idx="581">
                    <c:v>0.16984667002353829</c:v>
                  </c:pt>
                  <c:pt idx="582">
                    <c:v>0.17054990594214176</c:v>
                  </c:pt>
                  <c:pt idx="583">
                    <c:v>0.17228850982800856</c:v>
                  </c:pt>
                  <c:pt idx="584">
                    <c:v>0.17299457258147241</c:v>
                  </c:pt>
                  <c:pt idx="585">
                    <c:v>0.17370415939214759</c:v>
                  </c:pt>
                  <c:pt idx="586">
                    <c:v>0.17441725612806952</c:v>
                  </c:pt>
                  <c:pt idx="587">
                    <c:v>0.17513384867584053</c:v>
                  </c:pt>
                  <c:pt idx="588">
                    <c:v>0.17585392294306462</c:v>
                  </c:pt>
                  <c:pt idx="589">
                    <c:v>0.176577464860706</c:v>
                  </c:pt>
                  <c:pt idx="590">
                    <c:v>0.17832601149658237</c:v>
                  </c:pt>
                  <c:pt idx="591">
                    <c:v>0.17905227929286008</c:v>
                  </c:pt>
                  <c:pt idx="592">
                    <c:v>0.17978198715517268</c:v>
                  </c:pt>
                  <c:pt idx="593">
                    <c:v>0.18051512126908395</c:v>
                  </c:pt>
                  <c:pt idx="594">
                    <c:v>0.18125166784884067</c:v>
                  </c:pt>
                  <c:pt idx="595">
                    <c:v>0.18199161313938553</c:v>
                  </c:pt>
                  <c:pt idx="596">
                    <c:v>0.1827349434183016</c:v>
                  </c:pt>
                  <c:pt idx="597">
                    <c:v>0.18449288206043057</c:v>
                  </c:pt>
                  <c:pt idx="598">
                    <c:v>0.18523884668696639</c:v>
                  </c:pt>
                  <c:pt idx="599">
                    <c:v>0.18598817024984543</c:v>
                  </c:pt>
                  <c:pt idx="600">
                    <c:v>0.18674083928776272</c:v>
                  </c:pt>
                  <c:pt idx="601">
                    <c:v>0.18749684037600453</c:v>
                  </c:pt>
                  <c:pt idx="602">
                    <c:v>0.18825616012809818</c:v>
                  </c:pt>
                  <c:pt idx="603">
                    <c:v>0.1890187851974019</c:v>
                  </c:pt>
                  <c:pt idx="604">
                    <c:v>0.19078563225534051</c:v>
                  </c:pt>
                  <c:pt idx="605">
                    <c:v>0.19155080877081573</c:v>
                  </c:pt>
                  <c:pt idx="606">
                    <c:v>0.19231926602569266</c:v>
                  </c:pt>
                  <c:pt idx="607">
                    <c:v>0.19309099093645601</c:v>
                  </c:pt>
                  <c:pt idx="608">
                    <c:v>0.1938659704622441</c:v>
                  </c:pt>
                  <c:pt idx="609">
                    <c:v>0.19464419160618832</c:v>
                  </c:pt>
                  <c:pt idx="610">
                    <c:v>0.19542564141670099</c:v>
                  </c:pt>
                  <c:pt idx="611">
                    <c:v>0.19720097261640882</c:v>
                  </c:pt>
                  <c:pt idx="612">
                    <c:v>0.19798489884013126</c:v>
                  </c:pt>
                  <c:pt idx="613">
                    <c:v>0.19877203056026202</c:v>
                  </c:pt>
                  <c:pt idx="614">
                    <c:v>0.19956235508688935</c:v>
                  </c:pt>
                  <c:pt idx="615">
                    <c:v>0.20035585977728443</c:v>
                  </c:pt>
                  <c:pt idx="616">
                    <c:v>0.20115253203697706</c:v>
                  </c:pt>
                  <c:pt idx="617">
                    <c:v>0.20195235932078706</c:v>
                  </c:pt>
                  <c:pt idx="618">
                    <c:v>0.20373580269698988</c:v>
                  </c:pt>
                  <c:pt idx="619">
                    <c:v>0.20453803851148991</c:v>
                  </c:pt>
                  <c:pt idx="620">
                    <c:v>0.20534340751607144</c:v>
                  </c:pt>
                  <c:pt idx="621">
                    <c:v>0.20615189742315659</c:v>
                  </c:pt>
                  <c:pt idx="622">
                    <c:v>0.20696349599561401</c:v>
                  </c:pt>
                  <c:pt idx="623">
                    <c:v>0.20777819104761175</c:v>
                  </c:pt>
                  <c:pt idx="624">
                    <c:v>0.20859597044543204</c:v>
                  </c:pt>
                  <c:pt idx="625">
                    <c:v>0.21038720010142645</c:v>
                  </c:pt>
                  <c:pt idx="626">
                    <c:v>0.21120732662761926</c:v>
                  </c:pt>
                  <c:pt idx="627">
                    <c:v>0.2120305169278851</c:v>
                  </c:pt>
                  <c:pt idx="628">
                    <c:v>0.21285675912009117</c:v>
                  </c:pt>
                  <c:pt idx="629">
                    <c:v>0.21368604137477679</c:v>
                  </c:pt>
                  <c:pt idx="630">
                    <c:v>0.21451835191581853</c:v>
                  </c:pt>
                  <c:pt idx="631">
                    <c:v>0.21535367902106267</c:v>
                  </c:pt>
                  <c:pt idx="632">
                    <c:v>0.21715240959038498</c:v>
                  </c:pt>
                  <c:pt idx="633">
                    <c:v>0.21799002828150535</c:v>
                  </c:pt>
                  <c:pt idx="634">
                    <c:v>0.21883064415317663</c:v>
                  </c:pt>
                  <c:pt idx="635">
                    <c:v>0.21967424572741415</c:v>
                  </c:pt>
                  <c:pt idx="636">
                    <c:v>0.2205208215802848</c:v>
                  </c:pt>
                  <c:pt idx="637">
                    <c:v>0.22137036034241464</c:v>
                  </c:pt>
                  <c:pt idx="638">
                    <c:v>0.22222285069946873</c:v>
                  </c:pt>
                  <c:pt idx="639">
                    <c:v>0.22402883244356042</c:v>
                  </c:pt>
                  <c:pt idx="640">
                    <c:v>0.22488356413340832</c:v>
                  </c:pt>
                  <c:pt idx="641">
                    <c:v>0.22574122914951888</c:v>
                  </c:pt>
                  <c:pt idx="642">
                    <c:v>0.22660181641334484</c:v>
                  </c:pt>
                  <c:pt idx="643">
                    <c:v>0.22746531490108463</c:v>
                  </c:pt>
                  <c:pt idx="644">
                    <c:v>0.22833171364405902</c:v>
                  </c:pt>
                  <c:pt idx="645">
                    <c:v>0.22920100172906341</c:v>
                  </c:pt>
                  <c:pt idx="646">
                    <c:v>0.23101401620707221</c:v>
                  </c:pt>
                  <c:pt idx="647">
                    <c:v>0.23188550013954254</c:v>
                  </c:pt>
                  <c:pt idx="648">
                    <c:v>0.23275985618935763</c:v>
                  </c:pt>
                  <c:pt idx="649">
                    <c:v>0.23363707367009481</c:v>
                  </c:pt>
                  <c:pt idx="650">
                    <c:v>0.23451714195022141</c:v>
                  </c:pt>
                  <c:pt idx="651">
                    <c:v>0.23540005045336182</c:v>
                  </c:pt>
                  <c:pt idx="652">
                    <c:v>0.23628578865854424</c:v>
                  </c:pt>
                  <c:pt idx="653">
                    <c:v>0.23810564490885144</c:v>
                  </c:pt>
                  <c:pt idx="654">
                    <c:v>0.23899353776889998</c:v>
                  </c:pt>
                  <c:pt idx="655">
                    <c:v>0.23988424408205483</c:v>
                  </c:pt>
                  <c:pt idx="656">
                    <c:v>0.24077775354476308</c:v>
                  </c:pt>
                  <c:pt idx="657">
                    <c:v>0.24167405590806804</c:v>
                  </c:pt>
                  <c:pt idx="658">
                    <c:v>0.24257314097778579</c:v>
                  </c:pt>
                  <c:pt idx="659">
                    <c:v>0.2434749986146644</c:v>
                  </c:pt>
                  <c:pt idx="660">
                    <c:v>0.24530152979201109</c:v>
                  </c:pt>
                  <c:pt idx="661">
                    <c:v>0.24620550475282102</c:v>
                  </c:pt>
                  <c:pt idx="662">
                    <c:v>0.24711223694261056</c:v>
                  </c:pt>
                  <c:pt idx="663">
                    <c:v>0.24802171643003243</c:v>
                  </c:pt>
                  <c:pt idx="664">
                    <c:v>0.2489339333376967</c:v>
                  </c:pt>
                  <c:pt idx="665">
                    <c:v>0.24984887784227297</c:v>
                  </c:pt>
                  <c:pt idx="666">
                    <c:v>0.25076654017457745</c:v>
                  </c:pt>
                  <c:pt idx="667">
                    <c:v>0.25259960059133907</c:v>
                  </c:pt>
                  <c:pt idx="668">
                    <c:v>0.25351934638823154</c:v>
                  </c:pt>
                  <c:pt idx="669">
                    <c:v>0.25444179552392071</c:v>
                  </c:pt>
                  <c:pt idx="670">
                    <c:v>0.25536693842761959</c:v>
                  </c:pt>
                  <c:pt idx="671">
                    <c:v>0.25629476558159137</c:v>
                  </c:pt>
                  <c:pt idx="672">
                    <c:v>0.25722526752119101</c:v>
                  </c:pt>
                  <c:pt idx="673">
                    <c:v>0.2581584348348932</c:v>
                  </c:pt>
                  <c:pt idx="674">
                    <c:v>0.25999789735982393</c:v>
                  </c:pt>
                  <c:pt idx="675">
                    <c:v>0.2609331173981736</c:v>
                  </c:pt>
                  <c:pt idx="676">
                    <c:v>0.26187098911304851</c:v>
                  </c:pt>
                  <c:pt idx="677">
                    <c:v>0.26281150328193675</c:v>
                  </c:pt>
                  <c:pt idx="678">
                    <c:v>0.26375465073426518</c:v>
                  </c:pt>
                  <c:pt idx="679">
                    <c:v>0.26470042235139057</c:v>
                  </c:pt>
                  <c:pt idx="680">
                    <c:v>0.26564880906658023</c:v>
                  </c:pt>
                  <c:pt idx="681">
                    <c:v>0.26749456283901846</c:v>
                  </c:pt>
                  <c:pt idx="682">
                    <c:v>0.26844497434090692</c:v>
                  </c:pt>
                  <c:pt idx="683">
                    <c:v>0.26939798798036702</c:v>
                  </c:pt>
                  <c:pt idx="684">
                    <c:v>0.27035359487050836</c:v>
                  </c:pt>
                  <c:pt idx="685">
                    <c:v>0.27131178617511437</c:v>
                  </c:pt>
                  <c:pt idx="686">
                    <c:v>0.27227255310859366</c:v>
                  </c:pt>
                  <c:pt idx="687">
                    <c:v>0.27323588693592188</c:v>
                  </c:pt>
                  <c:pt idx="688">
                    <c:v>0.27508783535788756</c:v>
                  </c:pt>
                  <c:pt idx="689">
                    <c:v>0.27605316855029871</c:v>
                  </c:pt>
                  <c:pt idx="690">
                    <c:v>0.27702105636244995</c:v>
                  </c:pt>
                  <c:pt idx="691">
                    <c:v>0.27799149023026271</c:v>
                  </c:pt>
                  <c:pt idx="692">
                    <c:v>0.27896446163895727</c:v>
                  </c:pt>
                  <c:pt idx="693">
                    <c:v>0.2799399621229714</c:v>
                  </c:pt>
                  <c:pt idx="694">
                    <c:v>0.2809179832658712</c:v>
                  </c:pt>
                  <c:pt idx="695">
                    <c:v>0.28277604223862662</c:v>
                  </c:pt>
                  <c:pt idx="696">
                    <c:v>0.28375603958453033</c:v>
                  </c:pt>
                  <c:pt idx="697">
                    <c:v>0.28473854595435355</c:v>
                  </c:pt>
                  <c:pt idx="698">
                    <c:v>0.28572355309403075</c:v>
                  </c:pt>
                  <c:pt idx="699">
                    <c:v>0.2867110527973436</c:v>
                  </c:pt>
                  <c:pt idx="700">
                    <c:v>0.28770103690581422</c:v>
                  </c:pt>
                  <c:pt idx="701">
                    <c:v>0.28869349730859162</c:v>
                  </c:pt>
                  <c:pt idx="702">
                    <c:v>0.29055759368403655</c:v>
                  </c:pt>
                  <c:pt idx="703">
                    <c:v>0.2915520091566236</c:v>
                  </c:pt>
                  <c:pt idx="704">
                    <c:v>0.29254888988376893</c:v>
                  </c:pt>
                  <c:pt idx="705">
                    <c:v>0.29354822790875873</c:v>
                  </c:pt>
                  <c:pt idx="706">
                    <c:v>0.29455001532122654</c:v>
                  </c:pt>
                  <c:pt idx="707">
                    <c:v>0.29555424425702653</c:v>
                  </c:pt>
                  <c:pt idx="708">
                    <c:v>0.29656090689810166</c:v>
                  </c:pt>
                  <c:pt idx="709">
                    <c:v>0.29843097711882516</c:v>
                  </c:pt>
                  <c:pt idx="710">
                    <c:v>0.29943957551836564</c:v>
                  </c:pt>
                  <c:pt idx="711">
                    <c:v>0.30045059713787564</c:v>
                  </c:pt>
                  <c:pt idx="712">
                    <c:v>0.30146403430556656</c:v>
                  </c:pt>
                  <c:pt idx="713">
                    <c:v>0.30247987939447185</c:v>
                  </c:pt>
                  <c:pt idx="714">
                    <c:v>0.30349812482230448</c:v>
                  </c:pt>
                  <c:pt idx="715">
                    <c:v>0.30451876305131098</c:v>
                  </c:pt>
                  <c:pt idx="716">
                    <c:v>0.30639475195622851</c:v>
                  </c:pt>
                  <c:pt idx="717">
                    <c:v>0.30741730826845581</c:v>
                  </c:pt>
                  <c:pt idx="718">
                    <c:v>0.30844224741319237</c:v>
                  </c:pt>
                  <c:pt idx="719">
                    <c:v>0.30946956199145537</c:v>
                  </c:pt>
                  <c:pt idx="720">
                    <c:v>0.31049924464755074</c:v>
                  </c:pt>
                  <c:pt idx="721">
                    <c:v>0.31153128806891894</c:v>
                  </c:pt>
                  <c:pt idx="722">
                    <c:v>0.31256568498597831</c:v>
                  </c:pt>
                  <c:pt idx="723">
                    <c:v>0.31444754476125897</c:v>
                  </c:pt>
                  <c:pt idx="724">
                    <c:v>0.31548384355579195</c:v>
                  </c:pt>
                  <c:pt idx="725">
                    <c:v>0.31652248635897962</c:v>
                  </c:pt>
                  <c:pt idx="726">
                    <c:v>0.31756346603288454</c:v>
                  </c:pt>
                  <c:pt idx="727">
                    <c:v>0.31860677548133048</c:v>
                  </c:pt>
                  <c:pt idx="728">
                    <c:v>0.31965240764974095</c:v>
                  </c:pt>
                  <c:pt idx="729">
                    <c:v>0.32070035552497389</c:v>
                  </c:pt>
                  <c:pt idx="730">
                    <c:v>0.32258804478243192</c:v>
                  </c:pt>
                  <c:pt idx="731">
                    <c:v>0.32363787964948876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'Forecast sheet'!$A$2:$A$733</c:f>
              <c:numCache>
                <c:formatCode>m/d/yyyy</c:formatCode>
                <c:ptCount val="73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</c:numCache>
            </c:numRef>
          </c:cat>
          <c:val>
            <c:numRef>
              <c:f>'Forecast sheet'!$C$2:$C$733</c:f>
              <c:numCache>
                <c:formatCode>General</c:formatCode>
                <c:ptCount val="732"/>
                <c:pt idx="366" formatCode="0%">
                  <c:v>0.84080952007060161</c:v>
                </c:pt>
                <c:pt idx="367" formatCode="0%">
                  <c:v>0.8586093399250706</c:v>
                </c:pt>
                <c:pt idx="368" formatCode="0%">
                  <c:v>0.80597650880349203</c:v>
                </c:pt>
                <c:pt idx="369" formatCode="0%">
                  <c:v>0.80807173918608732</c:v>
                </c:pt>
                <c:pt idx="370" formatCode="0%">
                  <c:v>0.84826942108014824</c:v>
                </c:pt>
                <c:pt idx="371" formatCode="0%">
                  <c:v>0.84740483734699878</c:v>
                </c:pt>
                <c:pt idx="372" formatCode="0%">
                  <c:v>0.84460070357653849</c:v>
                </c:pt>
                <c:pt idx="373" formatCode="0%">
                  <c:v>0.84081010673937029</c:v>
                </c:pt>
                <c:pt idx="374" formatCode="0%">
                  <c:v>0.85860992659383928</c:v>
                </c:pt>
                <c:pt idx="375" formatCode="0%">
                  <c:v>0.80597709547226071</c:v>
                </c:pt>
                <c:pt idx="376" formatCode="0%">
                  <c:v>0.808072325854856</c:v>
                </c:pt>
                <c:pt idx="377" formatCode="0%">
                  <c:v>0.84827000774891692</c:v>
                </c:pt>
                <c:pt idx="378" formatCode="0%">
                  <c:v>0.84740542401576746</c:v>
                </c:pt>
                <c:pt idx="379" formatCode="0%">
                  <c:v>0.84460129024530717</c:v>
                </c:pt>
                <c:pt idx="380" formatCode="0%">
                  <c:v>0.84081069340813896</c:v>
                </c:pt>
                <c:pt idx="381" formatCode="0%">
                  <c:v>0.85861051326260796</c:v>
                </c:pt>
                <c:pt idx="382" formatCode="0%">
                  <c:v>0.80597768214102938</c:v>
                </c:pt>
                <c:pt idx="383" formatCode="0%">
                  <c:v>0.80807291252362456</c:v>
                </c:pt>
                <c:pt idx="384" formatCode="0%">
                  <c:v>0.8482705944176856</c:v>
                </c:pt>
                <c:pt idx="385" formatCode="0%">
                  <c:v>0.84740601068453614</c:v>
                </c:pt>
                <c:pt idx="386" formatCode="0%">
                  <c:v>0.84460187691407584</c:v>
                </c:pt>
                <c:pt idx="387" formatCode="0%">
                  <c:v>0.84081128007690764</c:v>
                </c:pt>
                <c:pt idx="388" formatCode="0%">
                  <c:v>0.85861109993137663</c:v>
                </c:pt>
                <c:pt idx="389" formatCode="0%">
                  <c:v>0.80597826880979806</c:v>
                </c:pt>
                <c:pt idx="390" formatCode="0%">
                  <c:v>0.80807349919239324</c:v>
                </c:pt>
                <c:pt idx="391" formatCode="0%">
                  <c:v>0.84827118108645427</c:v>
                </c:pt>
                <c:pt idx="392" formatCode="0%">
                  <c:v>0.84740659735330481</c:v>
                </c:pt>
                <c:pt idx="393" formatCode="0%">
                  <c:v>0.84460246358284452</c:v>
                </c:pt>
                <c:pt idx="394" formatCode="0%">
                  <c:v>0.84081186674567632</c:v>
                </c:pt>
                <c:pt idx="395" formatCode="0%">
                  <c:v>0.85861168660014531</c:v>
                </c:pt>
                <c:pt idx="396" formatCode="0%">
                  <c:v>0.80597885547856674</c:v>
                </c:pt>
                <c:pt idx="397" formatCode="0%">
                  <c:v>0.80807408586116192</c:v>
                </c:pt>
                <c:pt idx="398" formatCode="0%">
                  <c:v>0.84827176775522295</c:v>
                </c:pt>
                <c:pt idx="399" formatCode="0%">
                  <c:v>0.84740718402207349</c:v>
                </c:pt>
                <c:pt idx="400" formatCode="0%">
                  <c:v>0.8446030502516132</c:v>
                </c:pt>
                <c:pt idx="401" formatCode="0%">
                  <c:v>0.84081245341444499</c:v>
                </c:pt>
                <c:pt idx="402" formatCode="0%">
                  <c:v>0.85861227326891398</c:v>
                </c:pt>
                <c:pt idx="403" formatCode="0%">
                  <c:v>0.80597944214733541</c:v>
                </c:pt>
                <c:pt idx="404" formatCode="0%">
                  <c:v>0.80807467252993059</c:v>
                </c:pt>
                <c:pt idx="405" formatCode="0%">
                  <c:v>0.84827235442399163</c:v>
                </c:pt>
                <c:pt idx="406" formatCode="0%">
                  <c:v>0.84740777069084217</c:v>
                </c:pt>
                <c:pt idx="407" formatCode="0%">
                  <c:v>0.84460363692038187</c:v>
                </c:pt>
                <c:pt idx="408" formatCode="0%">
                  <c:v>0.84081304008321367</c:v>
                </c:pt>
                <c:pt idx="409" formatCode="0%">
                  <c:v>0.85861285993768266</c:v>
                </c:pt>
                <c:pt idx="410" formatCode="0%">
                  <c:v>0.80598002881610409</c:v>
                </c:pt>
                <c:pt idx="411" formatCode="0%">
                  <c:v>0.80807525919869927</c:v>
                </c:pt>
                <c:pt idx="412" formatCode="0%">
                  <c:v>0.8482729410927603</c:v>
                </c:pt>
                <c:pt idx="413" formatCode="0%">
                  <c:v>0.84740835735961084</c:v>
                </c:pt>
                <c:pt idx="414" formatCode="0%">
                  <c:v>0.84460422358915055</c:v>
                </c:pt>
                <c:pt idx="415" formatCode="0%">
                  <c:v>0.84081362675198235</c:v>
                </c:pt>
                <c:pt idx="416" formatCode="0%">
                  <c:v>0.85861344660645134</c:v>
                </c:pt>
                <c:pt idx="417" formatCode="0%">
                  <c:v>0.80598061548487276</c:v>
                </c:pt>
                <c:pt idx="418" formatCode="0%">
                  <c:v>0.80807584586746795</c:v>
                </c:pt>
                <c:pt idx="419" formatCode="0%">
                  <c:v>0.84827352776152887</c:v>
                </c:pt>
                <c:pt idx="420" formatCode="0%">
                  <c:v>0.84740894402837952</c:v>
                </c:pt>
                <c:pt idx="421" formatCode="0%">
                  <c:v>0.84460481025791923</c:v>
                </c:pt>
                <c:pt idx="422" formatCode="0%">
                  <c:v>0.84081421342075102</c:v>
                </c:pt>
                <c:pt idx="423" formatCode="0%">
                  <c:v>0.85861403327522001</c:v>
                </c:pt>
                <c:pt idx="424" formatCode="0%">
                  <c:v>0.80598120215364144</c:v>
                </c:pt>
                <c:pt idx="425" formatCode="0%">
                  <c:v>0.80807643253623662</c:v>
                </c:pt>
                <c:pt idx="426" formatCode="0%">
                  <c:v>0.84827411443029754</c:v>
                </c:pt>
                <c:pt idx="427" formatCode="0%">
                  <c:v>0.84740953069714819</c:v>
                </c:pt>
                <c:pt idx="428" formatCode="0%">
                  <c:v>0.8446053969266879</c:v>
                </c:pt>
                <c:pt idx="429" formatCode="0%">
                  <c:v>0.8408148000895197</c:v>
                </c:pt>
                <c:pt idx="430" formatCode="0%">
                  <c:v>0.85861461994398869</c:v>
                </c:pt>
                <c:pt idx="431" formatCode="0%">
                  <c:v>0.80598178882241012</c:v>
                </c:pt>
                <c:pt idx="432" formatCode="0%">
                  <c:v>0.8080770192050053</c:v>
                </c:pt>
                <c:pt idx="433" formatCode="0%">
                  <c:v>0.84827470109906622</c:v>
                </c:pt>
                <c:pt idx="434" formatCode="0%">
                  <c:v>0.84741011736591687</c:v>
                </c:pt>
                <c:pt idx="435" formatCode="0%">
                  <c:v>0.84460598359545658</c:v>
                </c:pt>
                <c:pt idx="436" formatCode="0%">
                  <c:v>0.84081538675828837</c:v>
                </c:pt>
                <c:pt idx="437" formatCode="0%">
                  <c:v>0.85861520661275736</c:v>
                </c:pt>
                <c:pt idx="438" formatCode="0%">
                  <c:v>0.80598237549117879</c:v>
                </c:pt>
                <c:pt idx="439" formatCode="0%">
                  <c:v>0.80807760587377397</c:v>
                </c:pt>
                <c:pt idx="440" formatCode="0%">
                  <c:v>0.8482752877678349</c:v>
                </c:pt>
                <c:pt idx="441" formatCode="0%">
                  <c:v>0.84741070403468555</c:v>
                </c:pt>
                <c:pt idx="442" formatCode="0%">
                  <c:v>0.84460657026422525</c:v>
                </c:pt>
                <c:pt idx="443" formatCode="0%">
                  <c:v>0.84081597342705705</c:v>
                </c:pt>
                <c:pt idx="444" formatCode="0%">
                  <c:v>0.85861579328152604</c:v>
                </c:pt>
                <c:pt idx="445" formatCode="0%">
                  <c:v>0.80598296215994747</c:v>
                </c:pt>
                <c:pt idx="446" formatCode="0%">
                  <c:v>0.80807819254254265</c:v>
                </c:pt>
                <c:pt idx="447" formatCode="0%">
                  <c:v>0.84827587443660357</c:v>
                </c:pt>
                <c:pt idx="448" formatCode="0%">
                  <c:v>0.84741129070345411</c:v>
                </c:pt>
                <c:pt idx="449" formatCode="0%">
                  <c:v>0.84460715693299393</c:v>
                </c:pt>
                <c:pt idx="450" formatCode="0%">
                  <c:v>0.84081656009582573</c:v>
                </c:pt>
                <c:pt idx="451" formatCode="0%">
                  <c:v>0.85861637995029472</c:v>
                </c:pt>
                <c:pt idx="452" formatCode="0%">
                  <c:v>0.80598354882871615</c:v>
                </c:pt>
                <c:pt idx="453" formatCode="0%">
                  <c:v>0.80807877921131133</c:v>
                </c:pt>
                <c:pt idx="454" formatCode="0%">
                  <c:v>0.84827646110537225</c:v>
                </c:pt>
                <c:pt idx="455" formatCode="0%">
                  <c:v>0.84741187737222279</c:v>
                </c:pt>
                <c:pt idx="456" formatCode="0%">
                  <c:v>0.84460774360176261</c:v>
                </c:pt>
                <c:pt idx="457" formatCode="0%">
                  <c:v>0.8408171467645944</c:v>
                </c:pt>
                <c:pt idx="458" formatCode="0%">
                  <c:v>0.85861696661906339</c:v>
                </c:pt>
                <c:pt idx="459" formatCode="0%">
                  <c:v>0.80598413549748482</c:v>
                </c:pt>
                <c:pt idx="460" formatCode="0%">
                  <c:v>0.80807936588008</c:v>
                </c:pt>
                <c:pt idx="461" formatCode="0%">
                  <c:v>0.84827704777414092</c:v>
                </c:pt>
                <c:pt idx="462" formatCode="0%">
                  <c:v>0.84741246404099146</c:v>
                </c:pt>
                <c:pt idx="463" formatCode="0%">
                  <c:v>0.84460833027053128</c:v>
                </c:pt>
                <c:pt idx="464" formatCode="0%">
                  <c:v>0.84081773343336308</c:v>
                </c:pt>
                <c:pt idx="465" formatCode="0%">
                  <c:v>0.85861755328783207</c:v>
                </c:pt>
                <c:pt idx="466" formatCode="0%">
                  <c:v>0.8059847221662535</c:v>
                </c:pt>
                <c:pt idx="467" formatCode="0%">
                  <c:v>0.80807995254884868</c:v>
                </c:pt>
                <c:pt idx="468" formatCode="0%">
                  <c:v>0.8482776344429096</c:v>
                </c:pt>
                <c:pt idx="469" formatCode="0%">
                  <c:v>0.84741305070976014</c:v>
                </c:pt>
                <c:pt idx="470" formatCode="0%">
                  <c:v>0.84460891693929996</c:v>
                </c:pt>
                <c:pt idx="471" formatCode="0%">
                  <c:v>0.84081832010213176</c:v>
                </c:pt>
                <c:pt idx="472" formatCode="0%">
                  <c:v>0.85861813995660075</c:v>
                </c:pt>
                <c:pt idx="473" formatCode="0%">
                  <c:v>0.80598530883502217</c:v>
                </c:pt>
                <c:pt idx="474" formatCode="0%">
                  <c:v>0.80808053921761736</c:v>
                </c:pt>
                <c:pt idx="475" formatCode="0%">
                  <c:v>0.84827822111167828</c:v>
                </c:pt>
                <c:pt idx="476" formatCode="0%">
                  <c:v>0.84741363737852882</c:v>
                </c:pt>
                <c:pt idx="477" formatCode="0%">
                  <c:v>0.84460950360806863</c:v>
                </c:pt>
                <c:pt idx="478" formatCode="0%">
                  <c:v>0.84081890677090043</c:v>
                </c:pt>
                <c:pt idx="479" formatCode="0%">
                  <c:v>0.85861872662536942</c:v>
                </c:pt>
                <c:pt idx="480" formatCode="0%">
                  <c:v>0.80598589550379085</c:v>
                </c:pt>
                <c:pt idx="481" formatCode="0%">
                  <c:v>0.80808112588638603</c:v>
                </c:pt>
                <c:pt idx="482" formatCode="0%">
                  <c:v>0.84827880778044695</c:v>
                </c:pt>
                <c:pt idx="483" formatCode="0%">
                  <c:v>0.84741422404729749</c:v>
                </c:pt>
                <c:pt idx="484" formatCode="0%">
                  <c:v>0.8446100902768372</c:v>
                </c:pt>
                <c:pt idx="485" formatCode="0%">
                  <c:v>0.84081949343966911</c:v>
                </c:pt>
                <c:pt idx="486" formatCode="0%">
                  <c:v>0.8586193132941381</c:v>
                </c:pt>
                <c:pt idx="487" formatCode="0%">
                  <c:v>0.80598648217255953</c:v>
                </c:pt>
                <c:pt idx="488" formatCode="0%">
                  <c:v>0.80808171255515471</c:v>
                </c:pt>
                <c:pt idx="489" formatCode="0%">
                  <c:v>0.84827939444921563</c:v>
                </c:pt>
                <c:pt idx="490" formatCode="0%">
                  <c:v>0.84741481071606617</c:v>
                </c:pt>
                <c:pt idx="491" formatCode="0%">
                  <c:v>0.84461067694560588</c:v>
                </c:pt>
                <c:pt idx="492" formatCode="0%">
                  <c:v>0.84082008010843778</c:v>
                </c:pt>
                <c:pt idx="493" formatCode="0%">
                  <c:v>0.85861989996290677</c:v>
                </c:pt>
                <c:pt idx="494" formatCode="0%">
                  <c:v>0.8059870688413282</c:v>
                </c:pt>
                <c:pt idx="495" formatCode="0%">
                  <c:v>0.80808229922392338</c:v>
                </c:pt>
                <c:pt idx="496" formatCode="0%">
                  <c:v>0.84827998111798431</c:v>
                </c:pt>
                <c:pt idx="497" formatCode="0%">
                  <c:v>0.84741539738483485</c:v>
                </c:pt>
                <c:pt idx="498" formatCode="0%">
                  <c:v>0.84461126361437455</c:v>
                </c:pt>
                <c:pt idx="499" formatCode="0%">
                  <c:v>0.84082066677720646</c:v>
                </c:pt>
                <c:pt idx="500" formatCode="0%">
                  <c:v>0.85862048663167545</c:v>
                </c:pt>
                <c:pt idx="501" formatCode="0%">
                  <c:v>0.80598765551009688</c:v>
                </c:pt>
                <c:pt idx="502" formatCode="0%">
                  <c:v>0.80808288589269206</c:v>
                </c:pt>
                <c:pt idx="503" formatCode="0%">
                  <c:v>0.84828056778675298</c:v>
                </c:pt>
                <c:pt idx="504" formatCode="0%">
                  <c:v>0.84741598405360352</c:v>
                </c:pt>
                <c:pt idx="505" formatCode="0%">
                  <c:v>0.84461185028314323</c:v>
                </c:pt>
                <c:pt idx="506" formatCode="0%">
                  <c:v>0.84082125344597514</c:v>
                </c:pt>
                <c:pt idx="507" formatCode="0%">
                  <c:v>0.85862107330044413</c:v>
                </c:pt>
                <c:pt idx="508" formatCode="0%">
                  <c:v>0.80598824217886555</c:v>
                </c:pt>
                <c:pt idx="509" formatCode="0%">
                  <c:v>0.80808347256146074</c:v>
                </c:pt>
                <c:pt idx="510" formatCode="0%">
                  <c:v>0.84828115445552166</c:v>
                </c:pt>
                <c:pt idx="511" formatCode="0%">
                  <c:v>0.8474165707223722</c:v>
                </c:pt>
                <c:pt idx="512" formatCode="0%">
                  <c:v>0.8446124369519119</c:v>
                </c:pt>
                <c:pt idx="513" formatCode="0%">
                  <c:v>0.8408218401147437</c:v>
                </c:pt>
                <c:pt idx="514" formatCode="0%">
                  <c:v>0.8586216599692128</c:v>
                </c:pt>
                <c:pt idx="515" formatCode="0%">
                  <c:v>0.80598882884763423</c:v>
                </c:pt>
                <c:pt idx="516" formatCode="0%">
                  <c:v>0.80808405923022941</c:v>
                </c:pt>
                <c:pt idx="517" formatCode="0%">
                  <c:v>0.84828174112429033</c:v>
                </c:pt>
                <c:pt idx="518" formatCode="0%">
                  <c:v>0.84741715739114087</c:v>
                </c:pt>
                <c:pt idx="519" formatCode="0%">
                  <c:v>0.84461302362068058</c:v>
                </c:pt>
                <c:pt idx="520" formatCode="0%">
                  <c:v>0.84082242678351238</c:v>
                </c:pt>
                <c:pt idx="521" formatCode="0%">
                  <c:v>0.85862224663798148</c:v>
                </c:pt>
                <c:pt idx="522" formatCode="0%">
                  <c:v>0.80598941551640291</c:v>
                </c:pt>
                <c:pt idx="523" formatCode="0%">
                  <c:v>0.80808464589899809</c:v>
                </c:pt>
                <c:pt idx="524" formatCode="0%">
                  <c:v>0.84828232779305901</c:v>
                </c:pt>
                <c:pt idx="525" formatCode="0%">
                  <c:v>0.84741774405990955</c:v>
                </c:pt>
                <c:pt idx="526" formatCode="0%">
                  <c:v>0.84461361028944926</c:v>
                </c:pt>
                <c:pt idx="527" formatCode="0%">
                  <c:v>0.84082301345228105</c:v>
                </c:pt>
                <c:pt idx="528" formatCode="0%">
                  <c:v>0.85862283330675016</c:v>
                </c:pt>
                <c:pt idx="529" formatCode="0%">
                  <c:v>0.80599000218517158</c:v>
                </c:pt>
                <c:pt idx="530" formatCode="0%">
                  <c:v>0.80808523256776676</c:v>
                </c:pt>
                <c:pt idx="531" formatCode="0%">
                  <c:v>0.84828291446182769</c:v>
                </c:pt>
                <c:pt idx="532" formatCode="0%">
                  <c:v>0.84741833072867823</c:v>
                </c:pt>
                <c:pt idx="533" formatCode="0%">
                  <c:v>0.84461419695821793</c:v>
                </c:pt>
                <c:pt idx="534" formatCode="0%">
                  <c:v>0.84082360012104973</c:v>
                </c:pt>
                <c:pt idx="535" formatCode="0%">
                  <c:v>0.85862341997551883</c:v>
                </c:pt>
                <c:pt idx="536" formatCode="0%">
                  <c:v>0.80599058885394026</c:v>
                </c:pt>
                <c:pt idx="537" formatCode="0%">
                  <c:v>0.80808581923653544</c:v>
                </c:pt>
                <c:pt idx="538" formatCode="0%">
                  <c:v>0.84828350113059636</c:v>
                </c:pt>
                <c:pt idx="539" formatCode="0%">
                  <c:v>0.8474189173974469</c:v>
                </c:pt>
                <c:pt idx="540" formatCode="0%">
                  <c:v>0.84461478362698661</c:v>
                </c:pt>
                <c:pt idx="541" formatCode="0%">
                  <c:v>0.84082418678981841</c:v>
                </c:pt>
                <c:pt idx="542" formatCode="0%">
                  <c:v>0.8586240066442874</c:v>
                </c:pt>
                <c:pt idx="543" formatCode="0%">
                  <c:v>0.80599117552270894</c:v>
                </c:pt>
                <c:pt idx="544" formatCode="0%">
                  <c:v>0.80808640590530412</c:v>
                </c:pt>
                <c:pt idx="545" formatCode="0%">
                  <c:v>0.84828408779936504</c:v>
                </c:pt>
                <c:pt idx="546" formatCode="0%">
                  <c:v>0.84741950406621558</c:v>
                </c:pt>
                <c:pt idx="547" formatCode="0%">
                  <c:v>0.84461537029575529</c:v>
                </c:pt>
                <c:pt idx="548" formatCode="0%">
                  <c:v>0.84082477345858708</c:v>
                </c:pt>
                <c:pt idx="549" formatCode="0%">
                  <c:v>0.85862459331305607</c:v>
                </c:pt>
                <c:pt idx="550" formatCode="0%">
                  <c:v>0.80599176219147761</c:v>
                </c:pt>
                <c:pt idx="551" formatCode="0%">
                  <c:v>0.80808699257407279</c:v>
                </c:pt>
                <c:pt idx="552" formatCode="0%">
                  <c:v>0.84828467446813371</c:v>
                </c:pt>
                <c:pt idx="553" formatCode="0%">
                  <c:v>0.84742009073498425</c:v>
                </c:pt>
                <c:pt idx="554" formatCode="0%">
                  <c:v>0.84461595696452396</c:v>
                </c:pt>
                <c:pt idx="555" formatCode="0%">
                  <c:v>0.84082536012735576</c:v>
                </c:pt>
                <c:pt idx="556" formatCode="0%">
                  <c:v>0.85862517998182475</c:v>
                </c:pt>
                <c:pt idx="557" formatCode="0%">
                  <c:v>0.80599234886024629</c:v>
                </c:pt>
                <c:pt idx="558" formatCode="0%">
                  <c:v>0.80808757924284147</c:v>
                </c:pt>
                <c:pt idx="559" formatCode="0%">
                  <c:v>0.84828526113690239</c:v>
                </c:pt>
                <c:pt idx="560" formatCode="0%">
                  <c:v>0.84742067740375293</c:v>
                </c:pt>
                <c:pt idx="561" formatCode="0%">
                  <c:v>0.84461654363329264</c:v>
                </c:pt>
                <c:pt idx="562" formatCode="0%">
                  <c:v>0.84082594679612443</c:v>
                </c:pt>
                <c:pt idx="563" formatCode="0%">
                  <c:v>0.85862576665059342</c:v>
                </c:pt>
                <c:pt idx="564" formatCode="0%">
                  <c:v>0.80599293552901496</c:v>
                </c:pt>
                <c:pt idx="565" formatCode="0%">
                  <c:v>0.80808816591161015</c:v>
                </c:pt>
                <c:pt idx="566" formatCode="0%">
                  <c:v>0.84828584780567107</c:v>
                </c:pt>
                <c:pt idx="567" formatCode="0%">
                  <c:v>0.84742126407252161</c:v>
                </c:pt>
                <c:pt idx="568" formatCode="0%">
                  <c:v>0.84461713030206131</c:v>
                </c:pt>
                <c:pt idx="569" formatCode="0%">
                  <c:v>0.84082653346489311</c:v>
                </c:pt>
                <c:pt idx="570" formatCode="0%">
                  <c:v>0.8586263533193621</c:v>
                </c:pt>
                <c:pt idx="571" formatCode="0%">
                  <c:v>0.80599352219778364</c:v>
                </c:pt>
                <c:pt idx="572" formatCode="0%">
                  <c:v>0.80808875258037882</c:v>
                </c:pt>
                <c:pt idx="573" formatCode="0%">
                  <c:v>0.84828643447443974</c:v>
                </c:pt>
                <c:pt idx="574" formatCode="0%">
                  <c:v>0.84742185074129028</c:v>
                </c:pt>
                <c:pt idx="575" formatCode="0%">
                  <c:v>0.84461771697082999</c:v>
                </c:pt>
                <c:pt idx="576" formatCode="0%">
                  <c:v>0.84082712013366179</c:v>
                </c:pt>
                <c:pt idx="577" formatCode="0%">
                  <c:v>0.85862693998813078</c:v>
                </c:pt>
                <c:pt idx="578" formatCode="0%">
                  <c:v>0.80599410886655221</c:v>
                </c:pt>
                <c:pt idx="579" formatCode="0%">
                  <c:v>0.8080893392491475</c:v>
                </c:pt>
                <c:pt idx="580" formatCode="0%">
                  <c:v>0.84828702114320842</c:v>
                </c:pt>
                <c:pt idx="581" formatCode="0%">
                  <c:v>0.84742243741005896</c:v>
                </c:pt>
                <c:pt idx="582" formatCode="0%">
                  <c:v>0.84461830363959867</c:v>
                </c:pt>
                <c:pt idx="583" formatCode="0%">
                  <c:v>0.84082770680243046</c:v>
                </c:pt>
                <c:pt idx="584" formatCode="0%">
                  <c:v>0.85862752665689945</c:v>
                </c:pt>
                <c:pt idx="585" formatCode="0%">
                  <c:v>0.80599469553532088</c:v>
                </c:pt>
                <c:pt idx="586" formatCode="0%">
                  <c:v>0.80808992591791617</c:v>
                </c:pt>
                <c:pt idx="587" formatCode="0%">
                  <c:v>0.8482876078119771</c:v>
                </c:pt>
                <c:pt idx="588" formatCode="0%">
                  <c:v>0.84742302407882764</c:v>
                </c:pt>
                <c:pt idx="589" formatCode="0%">
                  <c:v>0.84461889030836734</c:v>
                </c:pt>
                <c:pt idx="590" formatCode="0%">
                  <c:v>0.84082829347119914</c:v>
                </c:pt>
                <c:pt idx="591" formatCode="0%">
                  <c:v>0.85862811332566813</c:v>
                </c:pt>
                <c:pt idx="592" formatCode="0%">
                  <c:v>0.80599528220408956</c:v>
                </c:pt>
                <c:pt idx="593" formatCode="0%">
                  <c:v>0.80809051258668485</c:v>
                </c:pt>
                <c:pt idx="594" formatCode="0%">
                  <c:v>0.84828819448074577</c:v>
                </c:pt>
                <c:pt idx="595" formatCode="0%">
                  <c:v>0.84742361074759631</c:v>
                </c:pt>
                <c:pt idx="596" formatCode="0%">
                  <c:v>0.84461947697713602</c:v>
                </c:pt>
                <c:pt idx="597" formatCode="0%">
                  <c:v>0.84082888013996782</c:v>
                </c:pt>
                <c:pt idx="598" formatCode="0%">
                  <c:v>0.85862869999443681</c:v>
                </c:pt>
                <c:pt idx="599" formatCode="0%">
                  <c:v>0.80599586887285823</c:v>
                </c:pt>
                <c:pt idx="600" formatCode="0%">
                  <c:v>0.80809109925545353</c:v>
                </c:pt>
                <c:pt idx="601" formatCode="0%">
                  <c:v>0.84828878114951445</c:v>
                </c:pt>
                <c:pt idx="602" formatCode="0%">
                  <c:v>0.84742419741636499</c:v>
                </c:pt>
                <c:pt idx="603" formatCode="0%">
                  <c:v>0.8446200636459047</c:v>
                </c:pt>
                <c:pt idx="604" formatCode="0%">
                  <c:v>0.84082946680873649</c:v>
                </c:pt>
                <c:pt idx="605" formatCode="0%">
                  <c:v>0.85862928666320548</c:v>
                </c:pt>
                <c:pt idx="606" formatCode="0%">
                  <c:v>0.80599645554162691</c:v>
                </c:pt>
                <c:pt idx="607" formatCode="0%">
                  <c:v>0.80809168592422209</c:v>
                </c:pt>
                <c:pt idx="608" formatCode="0%">
                  <c:v>0.84828936781828312</c:v>
                </c:pt>
                <c:pt idx="609" formatCode="0%">
                  <c:v>0.84742478408513366</c:v>
                </c:pt>
                <c:pt idx="610" formatCode="0%">
                  <c:v>0.84462065031467337</c:v>
                </c:pt>
                <c:pt idx="611" formatCode="0%">
                  <c:v>0.84083005347750517</c:v>
                </c:pt>
                <c:pt idx="612" formatCode="0%">
                  <c:v>0.85862987333197416</c:v>
                </c:pt>
                <c:pt idx="613" formatCode="0%">
                  <c:v>0.80599704221039559</c:v>
                </c:pt>
                <c:pt idx="614" formatCode="0%">
                  <c:v>0.80809227259299077</c:v>
                </c:pt>
                <c:pt idx="615" formatCode="0%">
                  <c:v>0.8482899544870518</c:v>
                </c:pt>
                <c:pt idx="616" formatCode="0%">
                  <c:v>0.84742537075390234</c:v>
                </c:pt>
                <c:pt idx="617" formatCode="0%">
                  <c:v>0.84462123698344205</c:v>
                </c:pt>
                <c:pt idx="618" formatCode="0%">
                  <c:v>0.84083064014627384</c:v>
                </c:pt>
                <c:pt idx="619" formatCode="0%">
                  <c:v>0.85863046000074283</c:v>
                </c:pt>
                <c:pt idx="620" formatCode="0%">
                  <c:v>0.80599762887916426</c:v>
                </c:pt>
                <c:pt idx="621" formatCode="0%">
                  <c:v>0.80809285926175944</c:v>
                </c:pt>
                <c:pt idx="622" formatCode="0%">
                  <c:v>0.84829054115582048</c:v>
                </c:pt>
                <c:pt idx="623" formatCode="0%">
                  <c:v>0.84742595742267102</c:v>
                </c:pt>
                <c:pt idx="624" formatCode="0%">
                  <c:v>0.84462182365221072</c:v>
                </c:pt>
                <c:pt idx="625" formatCode="0%">
                  <c:v>0.84083122681504252</c:v>
                </c:pt>
                <c:pt idx="626" formatCode="0%">
                  <c:v>0.85863104666951151</c:v>
                </c:pt>
                <c:pt idx="627" formatCode="0%">
                  <c:v>0.80599821554793294</c:v>
                </c:pt>
                <c:pt idx="628" formatCode="0%">
                  <c:v>0.80809344593052812</c:v>
                </c:pt>
                <c:pt idx="629" formatCode="0%">
                  <c:v>0.84829112782458915</c:v>
                </c:pt>
                <c:pt idx="630" formatCode="0%">
                  <c:v>0.84742654409143969</c:v>
                </c:pt>
                <c:pt idx="631" formatCode="0%">
                  <c:v>0.8446224103209794</c:v>
                </c:pt>
                <c:pt idx="632" formatCode="0%">
                  <c:v>0.8408318134838112</c:v>
                </c:pt>
                <c:pt idx="633" formatCode="0%">
                  <c:v>0.85863163333828019</c:v>
                </c:pt>
                <c:pt idx="634" formatCode="0%">
                  <c:v>0.80599880221670162</c:v>
                </c:pt>
                <c:pt idx="635" formatCode="0%">
                  <c:v>0.8080940325992968</c:v>
                </c:pt>
                <c:pt idx="636" formatCode="0%">
                  <c:v>0.84829171449335783</c:v>
                </c:pt>
                <c:pt idx="637" formatCode="0%">
                  <c:v>0.84742713076020837</c:v>
                </c:pt>
                <c:pt idx="638" formatCode="0%">
                  <c:v>0.84462299698974808</c:v>
                </c:pt>
                <c:pt idx="639" formatCode="0%">
                  <c:v>0.84083240015257987</c:v>
                </c:pt>
                <c:pt idx="640" formatCode="0%">
                  <c:v>0.85863222000704886</c:v>
                </c:pt>
                <c:pt idx="641" formatCode="0%">
                  <c:v>0.80599938888547029</c:v>
                </c:pt>
                <c:pt idx="642" formatCode="0%">
                  <c:v>0.80809461926806547</c:v>
                </c:pt>
                <c:pt idx="643" formatCode="0%">
                  <c:v>0.84829230116212639</c:v>
                </c:pt>
                <c:pt idx="644" formatCode="0%">
                  <c:v>0.84742771742897705</c:v>
                </c:pt>
                <c:pt idx="645" formatCode="0%">
                  <c:v>0.84462358365851675</c:v>
                </c:pt>
                <c:pt idx="646" formatCode="0%">
                  <c:v>0.84083298682134855</c:v>
                </c:pt>
                <c:pt idx="647" formatCode="0%">
                  <c:v>0.85863280667581754</c:v>
                </c:pt>
                <c:pt idx="648" formatCode="0%">
                  <c:v>0.80599997555423897</c:v>
                </c:pt>
                <c:pt idx="649" formatCode="0%">
                  <c:v>0.80809520593683415</c:v>
                </c:pt>
                <c:pt idx="650" formatCode="0%">
                  <c:v>0.84829288783089507</c:v>
                </c:pt>
                <c:pt idx="651" formatCode="0%">
                  <c:v>0.84742830409774572</c:v>
                </c:pt>
                <c:pt idx="652" formatCode="0%">
                  <c:v>0.84462417032728543</c:v>
                </c:pt>
                <c:pt idx="653" formatCode="0%">
                  <c:v>0.84083357349011723</c:v>
                </c:pt>
                <c:pt idx="654" formatCode="0%">
                  <c:v>0.85863339334458622</c:v>
                </c:pt>
                <c:pt idx="655" formatCode="0%">
                  <c:v>0.80600056222300764</c:v>
                </c:pt>
                <c:pt idx="656" formatCode="0%">
                  <c:v>0.80809579260560283</c:v>
                </c:pt>
                <c:pt idx="657" formatCode="0%">
                  <c:v>0.84829347449966375</c:v>
                </c:pt>
                <c:pt idx="658" formatCode="0%">
                  <c:v>0.8474288907665144</c:v>
                </c:pt>
                <c:pt idx="659" formatCode="0%">
                  <c:v>0.8446247569960541</c:v>
                </c:pt>
                <c:pt idx="660" formatCode="0%">
                  <c:v>0.8408341601588859</c:v>
                </c:pt>
                <c:pt idx="661" formatCode="0%">
                  <c:v>0.85863398001335489</c:v>
                </c:pt>
                <c:pt idx="662" formatCode="0%">
                  <c:v>0.80600114889177632</c:v>
                </c:pt>
                <c:pt idx="663" formatCode="0%">
                  <c:v>0.8080963792743715</c:v>
                </c:pt>
                <c:pt idx="664" formatCode="0%">
                  <c:v>0.84829406116843242</c:v>
                </c:pt>
                <c:pt idx="665" formatCode="0%">
                  <c:v>0.84742947743528307</c:v>
                </c:pt>
                <c:pt idx="666" formatCode="0%">
                  <c:v>0.84462534366482278</c:v>
                </c:pt>
                <c:pt idx="667" formatCode="0%">
                  <c:v>0.84083474682765458</c:v>
                </c:pt>
                <c:pt idx="668" formatCode="0%">
                  <c:v>0.85863456668212357</c:v>
                </c:pt>
                <c:pt idx="669" formatCode="0%">
                  <c:v>0.806001735560545</c:v>
                </c:pt>
                <c:pt idx="670" formatCode="0%">
                  <c:v>0.80809696594314018</c:v>
                </c:pt>
                <c:pt idx="671" formatCode="0%">
                  <c:v>0.8482946478372011</c:v>
                </c:pt>
                <c:pt idx="672" formatCode="0%">
                  <c:v>0.84743006410405164</c:v>
                </c:pt>
                <c:pt idx="673" formatCode="0%">
                  <c:v>0.84462593033359146</c:v>
                </c:pt>
                <c:pt idx="674" formatCode="0%">
                  <c:v>0.84083533349642325</c:v>
                </c:pt>
                <c:pt idx="675" formatCode="0%">
                  <c:v>0.85863515335089224</c:v>
                </c:pt>
                <c:pt idx="676" formatCode="0%">
                  <c:v>0.80600232222931367</c:v>
                </c:pt>
                <c:pt idx="677" formatCode="0%">
                  <c:v>0.80809755261190885</c:v>
                </c:pt>
                <c:pt idx="678" formatCode="0%">
                  <c:v>0.84829523450596978</c:v>
                </c:pt>
                <c:pt idx="679" formatCode="0%">
                  <c:v>0.84743065077282032</c:v>
                </c:pt>
                <c:pt idx="680" formatCode="0%">
                  <c:v>0.84462651700236013</c:v>
                </c:pt>
                <c:pt idx="681" formatCode="0%">
                  <c:v>0.84083592016519193</c:v>
                </c:pt>
                <c:pt idx="682" formatCode="0%">
                  <c:v>0.85863574001966092</c:v>
                </c:pt>
                <c:pt idx="683" formatCode="0%">
                  <c:v>0.80600290889808235</c:v>
                </c:pt>
                <c:pt idx="684" formatCode="0%">
                  <c:v>0.80809813928067753</c:v>
                </c:pt>
                <c:pt idx="685" formatCode="0%">
                  <c:v>0.84829582117473845</c:v>
                </c:pt>
                <c:pt idx="686" formatCode="0%">
                  <c:v>0.84743123744158899</c:v>
                </c:pt>
                <c:pt idx="687" formatCode="0%">
                  <c:v>0.84462710367112881</c:v>
                </c:pt>
                <c:pt idx="688" formatCode="0%">
                  <c:v>0.84083650683396061</c:v>
                </c:pt>
                <c:pt idx="689" formatCode="0%">
                  <c:v>0.8586363266884296</c:v>
                </c:pt>
                <c:pt idx="690" formatCode="0%">
                  <c:v>0.80600349556685102</c:v>
                </c:pt>
                <c:pt idx="691" formatCode="0%">
                  <c:v>0.80809872594944621</c:v>
                </c:pt>
                <c:pt idx="692" formatCode="0%">
                  <c:v>0.84829640784350713</c:v>
                </c:pt>
                <c:pt idx="693" formatCode="0%">
                  <c:v>0.84743182411035767</c:v>
                </c:pt>
                <c:pt idx="694" formatCode="0%">
                  <c:v>0.84462769033989749</c:v>
                </c:pt>
                <c:pt idx="695" formatCode="0%">
                  <c:v>0.84083709350272928</c:v>
                </c:pt>
                <c:pt idx="696" formatCode="0%">
                  <c:v>0.85863691335719827</c:v>
                </c:pt>
                <c:pt idx="697" formatCode="0%">
                  <c:v>0.8060040822356197</c:v>
                </c:pt>
                <c:pt idx="698" formatCode="0%">
                  <c:v>0.80809931261821488</c:v>
                </c:pt>
                <c:pt idx="699" formatCode="0%">
                  <c:v>0.8482969945122758</c:v>
                </c:pt>
                <c:pt idx="700" formatCode="0%">
                  <c:v>0.84743241077912634</c:v>
                </c:pt>
                <c:pt idx="701" formatCode="0%">
                  <c:v>0.84462827700866616</c:v>
                </c:pt>
                <c:pt idx="702" formatCode="0%">
                  <c:v>0.84083768017149796</c:v>
                </c:pt>
                <c:pt idx="703" formatCode="0%">
                  <c:v>0.85863750002596695</c:v>
                </c:pt>
                <c:pt idx="704" formatCode="0%">
                  <c:v>0.80600466890438838</c:v>
                </c:pt>
                <c:pt idx="705" formatCode="0%">
                  <c:v>0.80809989928698356</c:v>
                </c:pt>
                <c:pt idx="706" formatCode="0%">
                  <c:v>0.84829758118104448</c:v>
                </c:pt>
                <c:pt idx="707" formatCode="0%">
                  <c:v>0.84743299744789502</c:v>
                </c:pt>
                <c:pt idx="708" formatCode="0%">
                  <c:v>0.84462886367743473</c:v>
                </c:pt>
                <c:pt idx="709" formatCode="0%">
                  <c:v>0.84083826684026663</c:v>
                </c:pt>
                <c:pt idx="710" formatCode="0%">
                  <c:v>0.85863808669473562</c:v>
                </c:pt>
                <c:pt idx="711" formatCode="0%">
                  <c:v>0.80600525557315705</c:v>
                </c:pt>
                <c:pt idx="712" formatCode="0%">
                  <c:v>0.80810048595575223</c:v>
                </c:pt>
                <c:pt idx="713" formatCode="0%">
                  <c:v>0.84829816784981316</c:v>
                </c:pt>
                <c:pt idx="714" formatCode="0%">
                  <c:v>0.8474335841166637</c:v>
                </c:pt>
                <c:pt idx="715" formatCode="0%">
                  <c:v>0.8446294503462034</c:v>
                </c:pt>
                <c:pt idx="716" formatCode="0%">
                  <c:v>0.84083885350903531</c:v>
                </c:pt>
                <c:pt idx="717" formatCode="0%">
                  <c:v>0.8586386733635043</c:v>
                </c:pt>
                <c:pt idx="718" formatCode="0%">
                  <c:v>0.80600584224192573</c:v>
                </c:pt>
                <c:pt idx="719" formatCode="0%">
                  <c:v>0.80810107262452091</c:v>
                </c:pt>
                <c:pt idx="720" formatCode="0%">
                  <c:v>0.84829875451858183</c:v>
                </c:pt>
                <c:pt idx="721" formatCode="0%">
                  <c:v>0.84743417078543237</c:v>
                </c:pt>
                <c:pt idx="722" formatCode="0%">
                  <c:v>0.84463003701497208</c:v>
                </c:pt>
                <c:pt idx="723" formatCode="0%">
                  <c:v>0.84083944017780399</c:v>
                </c:pt>
                <c:pt idx="724" formatCode="0%">
                  <c:v>0.85863926003227298</c:v>
                </c:pt>
                <c:pt idx="725" formatCode="0%">
                  <c:v>0.80600642891069441</c:v>
                </c:pt>
                <c:pt idx="726" formatCode="0%">
                  <c:v>0.80810165929328959</c:v>
                </c:pt>
                <c:pt idx="727" formatCode="0%">
                  <c:v>0.84829934118735051</c:v>
                </c:pt>
                <c:pt idx="728" formatCode="0%">
                  <c:v>0.84743475745420105</c:v>
                </c:pt>
                <c:pt idx="729" formatCode="0%">
                  <c:v>0.84463062368374076</c:v>
                </c:pt>
                <c:pt idx="730" formatCode="0%">
                  <c:v>0.84084002684657266</c:v>
                </c:pt>
                <c:pt idx="731" formatCode="0%">
                  <c:v>0.85863984670104165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F03-87DD-0DA8B242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4296608"/>
        <c:axId val="1251584832"/>
      </c:barChart>
      <c:catAx>
        <c:axId val="1064296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84832"/>
        <c:crosses val="autoZero"/>
        <c:auto val="1"/>
        <c:lblAlgn val="ctr"/>
        <c:lblOffset val="100"/>
        <c:noMultiLvlLbl val="0"/>
      </c:catAx>
      <c:valAx>
        <c:axId val="1251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Data.xlsx]tables!PivotTable6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conversion change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54-4290-B707-7C29924CDF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54-4290-B707-7C29924CDF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54-4290-B707-7C29924CDF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54-4290-B707-7C29924CDF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54-4290-B707-7C29924CDFB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54-4290-B707-7C29924CDFB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154-4290-B707-7C29924CDFB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154-4290-B707-7C29924CDFB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154-4290-B707-7C29924CDFB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154-4290-B707-7C29924CDFB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154-4290-B707-7C29924CDFB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154-4290-B707-7C29924CDF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tables!$A$38:$A$50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tables!$B$38:$B$50</c:f>
              <c:numCache>
                <c:formatCode>0.00%</c:formatCode>
                <c:ptCount val="12"/>
                <c:pt idx="0">
                  <c:v>1.2227369369192287</c:v>
                </c:pt>
                <c:pt idx="1">
                  <c:v>-2.242945362891513E-2</c:v>
                </c:pt>
                <c:pt idx="2">
                  <c:v>1.1988715619353503</c:v>
                </c:pt>
                <c:pt idx="3">
                  <c:v>1.0698188657269943</c:v>
                </c:pt>
                <c:pt idx="4">
                  <c:v>0.41754185726638315</c:v>
                </c:pt>
                <c:pt idx="5">
                  <c:v>0.12456405524047576</c:v>
                </c:pt>
                <c:pt idx="6">
                  <c:v>0.47749075986451639</c:v>
                </c:pt>
                <c:pt idx="7">
                  <c:v>0.54481336792380841</c:v>
                </c:pt>
                <c:pt idx="8">
                  <c:v>0.70853422153633772</c:v>
                </c:pt>
                <c:pt idx="9">
                  <c:v>4.0688544636325097E-2</c:v>
                </c:pt>
                <c:pt idx="10">
                  <c:v>1.497493672765678</c:v>
                </c:pt>
                <c:pt idx="11">
                  <c:v>-0.26692766680289648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54-4290-B707-7C29924CDF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Change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876-4BC0-81CA-13121D0B5AD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876-4BC0-81CA-13121D0B5AD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876-4BC0-81CA-13121D0B5AD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876-4BC0-81CA-13121D0B5AD3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0876-4BC0-81CA-13121D0B5AD3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0876-4BC0-81CA-13121D0B5AD3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0876-4BC0-81CA-13121D0B5AD3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0876-4BC0-81CA-13121D0B5AD3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0876-4BC0-81CA-13121D0B5AD3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0876-4BC0-81CA-13121D0B5AD3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0876-4BC0-81CA-13121D0B5AD3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0876-4BC0-81CA-13121D0B5A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tables!$A$21:$A$33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tables!$B$21:$B$33</c:f>
              <c:numCache>
                <c:formatCode>0.00%</c:formatCode>
                <c:ptCount val="12"/>
                <c:pt idx="0">
                  <c:v>0.88950191262574152</c:v>
                </c:pt>
                <c:pt idx="1">
                  <c:v>0.14277263797149065</c:v>
                </c:pt>
                <c:pt idx="2">
                  <c:v>0.12025416727829763</c:v>
                </c:pt>
                <c:pt idx="3">
                  <c:v>-0.11508605876968514</c:v>
                </c:pt>
                <c:pt idx="4">
                  <c:v>0.14085318128891644</c:v>
                </c:pt>
                <c:pt idx="5">
                  <c:v>0.56294490397034613</c:v>
                </c:pt>
                <c:pt idx="6">
                  <c:v>0.22764677582933746</c:v>
                </c:pt>
                <c:pt idx="7">
                  <c:v>-0.12271529099131617</c:v>
                </c:pt>
                <c:pt idx="8">
                  <c:v>-5.2059575936439173E-2</c:v>
                </c:pt>
                <c:pt idx="9">
                  <c:v>-9.2473882408182217E-2</c:v>
                </c:pt>
                <c:pt idx="10">
                  <c:v>0.20104056364939715</c:v>
                </c:pt>
                <c:pt idx="11">
                  <c:v>-1.4986079293488608E-3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76-4BC0-81CA-13121D0B5A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Change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98-4150-AABE-37AF4A4A472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98-4150-AABE-37AF4A4A472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98-4150-AABE-37AF4A4A472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98-4150-AABE-37AF4A4A472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98-4150-AABE-37AF4A4A472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98-4150-AABE-37AF4A4A472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98-4150-AABE-37AF4A4A472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98-4150-AABE-37AF4A4A472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98-4150-AABE-37AF4A4A472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98-4150-AABE-37AF4A4A4720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C98-4150-AABE-37AF4A4A47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98-4150-AABE-37AF4A4A47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tables!$B$4:$B$16</c:f>
              <c:numCache>
                <c:formatCode>0.00%</c:formatCode>
                <c:ptCount val="12"/>
                <c:pt idx="0">
                  <c:v>2.313184707699838</c:v>
                </c:pt>
                <c:pt idx="1">
                  <c:v>0.14612578776605267</c:v>
                </c:pt>
                <c:pt idx="2">
                  <c:v>1.2479203793825404</c:v>
                </c:pt>
                <c:pt idx="3">
                  <c:v>0.98410450009412054</c:v>
                </c:pt>
                <c:pt idx="4">
                  <c:v>0.54454955618710243</c:v>
                </c:pt>
                <c:pt idx="5">
                  <c:v>0.66868395338183384</c:v>
                </c:pt>
                <c:pt idx="6">
                  <c:v>0.81216358118160148</c:v>
                </c:pt>
                <c:pt idx="7">
                  <c:v>0.41989159517230323</c:v>
                </c:pt>
                <c:pt idx="8">
                  <c:v>0.67296162176357033</c:v>
                </c:pt>
                <c:pt idx="9">
                  <c:v>-5.3752857447780578E-2</c:v>
                </c:pt>
                <c:pt idx="10">
                  <c:v>1.8104868797157276</c:v>
                </c:pt>
                <c:pt idx="11">
                  <c:v>-0.2906392550439163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98-4150-AABE-37AF4A4A47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FORCASTING GRAPH OF PAYMENT TO ORDER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P2O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'Forecast sheet'!$B$2:$B$733</c:f>
              <c:numCache>
                <c:formatCode>0%</c:formatCode>
                <c:ptCount val="732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0F0-9E8B-0638641B1C9C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Forecast(P2O)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'Forecast sheet'!$D$2:$D$733</c:f>
                <c:numCache>
                  <c:formatCode>General</c:formatCode>
                  <c:ptCount val="732"/>
                  <c:pt idx="366">
                    <c:v>7.0971930764321678E-2</c:v>
                  </c:pt>
                  <c:pt idx="367">
                    <c:v>7.097225013729154E-2</c:v>
                  </c:pt>
                  <c:pt idx="368">
                    <c:v>7.0972817907911614E-2</c:v>
                  </c:pt>
                  <c:pt idx="369">
                    <c:v>7.097370504041263E-2</c:v>
                  </c:pt>
                  <c:pt idx="370">
                    <c:v>7.0974982491733812E-2</c:v>
                  </c:pt>
                  <c:pt idx="371">
                    <c:v>7.0976721207976254E-2</c:v>
                  </c:pt>
                  <c:pt idx="372">
                    <c:v>7.0978992120147757E-2</c:v>
                  </c:pt>
                  <c:pt idx="373">
                    <c:v>7.1613280632501386E-2</c:v>
                  </c:pt>
                  <c:pt idx="374">
                    <c:v>7.1616797362385867E-2</c:v>
                  </c:pt>
                  <c:pt idx="375">
                    <c:v>7.1621052374666802E-2</c:v>
                  </c:pt>
                  <c:pt idx="376">
                    <c:v>7.1626115861524203E-2</c:v>
                  </c:pt>
                  <c:pt idx="377">
                    <c:v>7.1632057969432394E-2</c:v>
                  </c:pt>
                  <c:pt idx="378">
                    <c:v>7.1638948790916673E-2</c:v>
                  </c:pt>
                  <c:pt idx="379">
                    <c:v>7.1646858355637444E-2</c:v>
                  </c:pt>
                  <c:pt idx="380">
                    <c:v>7.2342333433345063E-2</c:v>
                  </c:pt>
                  <c:pt idx="381">
                    <c:v>7.235239390582511E-2</c:v>
                  </c:pt>
                  <c:pt idx="382">
                    <c:v>7.2363671111612071E-2</c:v>
                  </c:pt>
                  <c:pt idx="383">
                    <c:v>7.2376234076862708E-2</c:v>
                  </c:pt>
                  <c:pt idx="384">
                    <c:v>7.23901517136923E-2</c:v>
                  </c:pt>
                  <c:pt idx="385">
                    <c:v>7.2405492807708791E-2</c:v>
                  </c:pt>
                  <c:pt idx="386">
                    <c:v>7.2422326004941834E-2</c:v>
                  </c:pt>
                  <c:pt idx="387">
                    <c:v>7.3180079800253026E-2</c:v>
                  </c:pt>
                  <c:pt idx="388">
                    <c:v>7.3199900274428631E-2</c:v>
                  </c:pt>
                  <c:pt idx="389">
                    <c:v>7.3221400796038158E-2</c:v>
                  </c:pt>
                  <c:pt idx="390">
                    <c:v>7.3244648655342692E-2</c:v>
                  </c:pt>
                  <c:pt idx="391">
                    <c:v>7.3269710935336851E-2</c:v>
                  </c:pt>
                  <c:pt idx="392">
                    <c:v>7.3296654495779351E-2</c:v>
                  </c:pt>
                  <c:pt idx="393">
                    <c:v>7.3325545956726412E-2</c:v>
                  </c:pt>
                  <c:pt idx="394">
                    <c:v>7.4146139307315825E-2</c:v>
                  </c:pt>
                  <c:pt idx="395">
                    <c:v>7.4178774225198668E-2</c:v>
                  </c:pt>
                  <c:pt idx="396">
                    <c:v>7.4213532787951619E-2</c:v>
                  </c:pt>
                  <c:pt idx="397">
                    <c:v>7.4250479851351178E-2</c:v>
                  </c:pt>
                  <c:pt idx="398">
                    <c:v>7.4289679952504309E-2</c:v>
                  </c:pt>
                  <c:pt idx="399">
                    <c:v>7.4331197291360313E-2</c:v>
                  </c:pt>
                  <c:pt idx="400">
                    <c:v>7.4375095711875533E-2</c:v>
                  </c:pt>
                  <c:pt idx="401">
                    <c:v>7.5258529633967869E-2</c:v>
                  </c:pt>
                  <c:pt idx="402">
                    <c:v>7.5306837221223694E-2</c:v>
                  </c:pt>
                  <c:pt idx="403">
                    <c:v>7.535768727882107E-2</c:v>
                  </c:pt>
                  <c:pt idx="404">
                    <c:v>7.5411141457631156E-2</c:v>
                  </c:pt>
                  <c:pt idx="405">
                    <c:v>7.5467260968479513E-2</c:v>
                  </c:pt>
                  <c:pt idx="406">
                    <c:v>7.552610656235173E-2</c:v>
                  </c:pt>
                  <c:pt idx="407">
                    <c:v>7.5587738510436459E-2</c:v>
                  </c:pt>
                  <c:pt idx="408">
                    <c:v>7.6533446265618463E-2</c:v>
                  </c:pt>
                  <c:pt idx="409">
                    <c:v>7.660005452073157E-2</c:v>
                  </c:pt>
                  <c:pt idx="410">
                    <c:v>7.6669594209352807E-2</c:v>
                  </c:pt>
                  <c:pt idx="411">
                    <c:v>7.6742122998165394E-2</c:v>
                  </c:pt>
                  <c:pt idx="412">
                    <c:v>7.6817697991576978E-2</c:v>
                  </c:pt>
                  <c:pt idx="413">
                    <c:v>7.6896375711963713E-2</c:v>
                  </c:pt>
                  <c:pt idx="414">
                    <c:v>7.6978212079954964E-2</c:v>
                  </c:pt>
                  <c:pt idx="415">
                    <c:v>7.798507363794982E-2</c:v>
                  </c:pt>
                  <c:pt idx="416">
                    <c:v>7.80723497709567E-2</c:v>
                  </c:pt>
                  <c:pt idx="417">
                    <c:v>7.8162911753408823E-2</c:v>
                  </c:pt>
                  <c:pt idx="418">
                    <c:v>7.8256812542960644E-2</c:v>
                  </c:pt>
                  <c:pt idx="419">
                    <c:v>7.8354104421065537E-2</c:v>
                  </c:pt>
                  <c:pt idx="420">
                    <c:v>7.8454838974600927E-2</c:v>
                  </c:pt>
                  <c:pt idx="421">
                    <c:v>7.8559067077734274E-2</c:v>
                  </c:pt>
                  <c:pt idx="422">
                    <c:v>7.9625445769548803E-2</c:v>
                  </c:pt>
                  <c:pt idx="423">
                    <c:v>7.9735471799335586E-2</c:v>
                  </c:pt>
                  <c:pt idx="424">
                    <c:v>7.9849099662461689E-2</c:v>
                  </c:pt>
                  <c:pt idx="425">
                    <c:v>7.9966376994075203E-2</c:v>
                  </c:pt>
                  <c:pt idx="426">
                    <c:v>8.0087350655712305E-2</c:v>
                  </c:pt>
                  <c:pt idx="427">
                    <c:v>8.0212066719496988E-2</c:v>
                  </c:pt>
                  <c:pt idx="428">
                    <c:v>8.0340570452757637E-2</c:v>
                  </c:pt>
                  <c:pt idx="429">
                    <c:v>8.146436951576512E-2</c:v>
                  </c:pt>
                  <c:pt idx="430">
                    <c:v>8.1598926082095388E-2</c:v>
                  </c:pt>
                  <c:pt idx="431">
                    <c:v>8.1737359254447528E-2</c:v>
                  </c:pt>
                  <c:pt idx="432">
                    <c:v>8.1879710887674026E-2</c:v>
                  </c:pt>
                  <c:pt idx="433">
                    <c:v>8.2026021988492029E-2</c:v>
                  </c:pt>
                  <c:pt idx="434">
                    <c:v>8.2176332703175634E-2</c:v>
                  </c:pt>
                  <c:pt idx="435">
                    <c:v>8.2330682305798403E-2</c:v>
                  </c:pt>
                  <c:pt idx="436">
                    <c:v>8.350941720777269E-2</c:v>
                  </c:pt>
                  <c:pt idx="437">
                    <c:v>8.3669976784295705E-2</c:v>
                  </c:pt>
                  <c:pt idx="438">
                    <c:v>8.3834645040018599E-2</c:v>
                  </c:pt>
                  <c:pt idx="439">
                    <c:v>8.4003457774759205E-2</c:v>
                  </c:pt>
                  <c:pt idx="440">
                    <c:v>8.4176449892496716E-2</c:v>
                  </c:pt>
                  <c:pt idx="441">
                    <c:v>8.4353655393116178E-2</c:v>
                  </c:pt>
                  <c:pt idx="442">
                    <c:v>8.4535107364783257E-2</c:v>
                  </c:pt>
                  <c:pt idx="443">
                    <c:v>8.5765988547918129E-2</c:v>
                  </c:pt>
                  <c:pt idx="444">
                    <c:v>8.5953718286777364E-2</c:v>
                  </c:pt>
                  <c:pt idx="445">
                    <c:v>8.6145745933573104E-2</c:v>
                  </c:pt>
                  <c:pt idx="446">
                    <c:v>8.6342101150126443E-2</c:v>
                  </c:pt>
                  <c:pt idx="447">
                    <c:v>8.6542812682818521E-2</c:v>
                  </c:pt>
                  <c:pt idx="448">
                    <c:v>8.6747908358564385E-2</c:v>
                  </c:pt>
                  <c:pt idx="449">
                    <c:v>8.6957415081440795E-2</c:v>
                  </c:pt>
                  <c:pt idx="450">
                    <c:v>8.8237435255794749E-2</c:v>
                  </c:pt>
                  <c:pt idx="451">
                    <c:v>8.8453208798356664E-2</c:v>
                  </c:pt>
                  <c:pt idx="452">
                    <c:v>8.8673427759099074E-2</c:v>
                  </c:pt>
                  <c:pt idx="453">
                    <c:v>8.8898115761909882E-2</c:v>
                  </c:pt>
                  <c:pt idx="454">
                    <c:v>8.9127295522555244E-2</c:v>
                  </c:pt>
                  <c:pt idx="455">
                    <c:v>8.9360988848708342E-2</c:v>
                  </c:pt>
                  <c:pt idx="456">
                    <c:v>8.9599216640605051E-2</c:v>
                  </c:pt>
                  <c:pt idx="457">
                    <c:v>9.0925236988411415E-2</c:v>
                  </c:pt>
                  <c:pt idx="458">
                    <c:v>9.1169653863298533E-2</c:v>
                  </c:pt>
                  <c:pt idx="459">
                    <c:v>9.1418624172185603E-2</c:v>
                  </c:pt>
                  <c:pt idx="460">
                    <c:v>9.1672165761334787E-2</c:v>
                  </c:pt>
                  <c:pt idx="461">
                    <c:v>9.1930295599973788E-2</c:v>
                  </c:pt>
                  <c:pt idx="462">
                    <c:v>9.21930297839266E-2</c:v>
                  </c:pt>
                  <c:pt idx="463">
                    <c:v>9.2460383539804791E-2</c:v>
                  </c:pt>
                  <c:pt idx="464">
                    <c:v>9.382921403537571E-2</c:v>
                  </c:pt>
                  <c:pt idx="465">
                    <c:v>9.4102624809655241E-2</c:v>
                  </c:pt>
                  <c:pt idx="466">
                    <c:v>9.438066062320867E-2</c:v>
                  </c:pt>
                  <c:pt idx="467">
                    <c:v>9.4663333933186114E-2</c:v>
                  </c:pt>
                  <c:pt idx="468">
                    <c:v>9.4950656370108882E-2</c:v>
                  </c:pt>
                  <c:pt idx="469">
                    <c:v>9.5242638744466646E-2</c:v>
                  </c:pt>
                  <c:pt idx="470">
                    <c:v>9.5539291053781991E-2</c:v>
                  </c:pt>
                  <c:pt idx="471">
                    <c:v>9.6947761336058619E-2</c:v>
                  </c:pt>
                  <c:pt idx="472">
                    <c:v>9.725029650610334E-2</c:v>
                  </c:pt>
                  <c:pt idx="473">
                    <c:v>9.755749558707516E-2</c:v>
                  </c:pt>
                  <c:pt idx="474">
                    <c:v>9.786936612748047E-2</c:v>
                  </c:pt>
                  <c:pt idx="475">
                    <c:v>9.8185914913865413E-2</c:v>
                  </c:pt>
                  <c:pt idx="476">
                    <c:v>9.8507147979657275E-2</c:v>
                  </c:pt>
                  <c:pt idx="477">
                    <c:v>9.8833070614367566E-2</c:v>
                  </c:pt>
                  <c:pt idx="478">
                    <c:v>0.10027808922386779</c:v>
                  </c:pt>
                  <c:pt idx="479">
                    <c:v>0.10060968989708986</c:v>
                  </c:pt>
                  <c:pt idx="480">
                    <c:v>0.10094596462683447</c:v>
                  </c:pt>
                  <c:pt idx="481">
                    <c:v>0.10128691658936255</c:v>
                  </c:pt>
                  <c:pt idx="482">
                    <c:v>0.10163254827285213</c:v>
                  </c:pt>
                  <c:pt idx="483">
                    <c:v>0.10198286148775892</c:v>
                  </c:pt>
                  <c:pt idx="484">
                    <c:v>0.10233785737743295</c:v>
                  </c:pt>
                  <c:pt idx="485">
                    <c:v>0.10381645847218185</c:v>
                  </c:pt>
                  <c:pt idx="486">
                    <c:v>0.104176907135495</c:v>
                  </c:pt>
                  <c:pt idx="487">
                    <c:v>0.10454201537943088</c:v>
                  </c:pt>
                  <c:pt idx="488">
                    <c:v>0.10491178256784607</c:v>
                  </c:pt>
                  <c:pt idx="489">
                    <c:v>0.10528620745499861</c:v>
                  </c:pt>
                  <c:pt idx="490">
                    <c:v>0.10566528819676337</c:v>
                  </c:pt>
                  <c:pt idx="491">
                    <c:v>0.10604902236200525</c:v>
                  </c:pt>
                  <c:pt idx="492">
                    <c:v>0.10755840011027637</c:v>
                  </c:pt>
                  <c:pt idx="493">
                    <c:v>0.10794735013038538</c:v>
                  </c:pt>
                  <c:pt idx="494">
                    <c:v>0.10834092464500862</c:v>
                  </c:pt>
                  <c:pt idx="495">
                    <c:v>0.10873911976194439</c:v>
                  </c:pt>
                  <c:pt idx="496">
                    <c:v>0.10914193105861318</c:v>
                  </c:pt>
                  <c:pt idx="497">
                    <c:v>0.10954935359356124</c:v>
                  </c:pt>
                  <c:pt idx="498">
                    <c:v>0.10996138191803753</c:v>
                  </c:pt>
                  <c:pt idx="499">
                    <c:v>0.11149891355694103</c:v>
                  </c:pt>
                  <c:pt idx="500">
                    <c:v>0.11191591644181839</c:v>
                  </c:pt>
                  <c:pt idx="501">
                    <c:v>0.11233749190154212</c:v>
                  </c:pt>
                  <c:pt idx="502">
                    <c:v>0.11276363332014014</c:v>
                  </c:pt>
                  <c:pt idx="503">
                    <c:v>0.11319433362819857</c:v>
                  </c:pt>
                  <c:pt idx="504">
                    <c:v>0.11362958531420271</c:v>
                  </c:pt>
                  <c:pt idx="505">
                    <c:v>0.11406938043588286</c:v>
                  </c:pt>
                  <c:pt idx="506">
                    <c:v>0.11563263947629188</c:v>
                  </c:pt>
                  <c:pt idx="507">
                    <c:v>0.11607716929309499</c:v>
                  </c:pt>
                  <c:pt idx="508">
                    <c:v>0.11652620637965552</c:v>
                  </c:pt>
                  <c:pt idx="509">
                    <c:v>0.11697974189017818</c:v>
                  </c:pt>
                  <c:pt idx="510">
                    <c:v>0.11743776659790352</c:v>
                  </c:pt>
                  <c:pt idx="511">
                    <c:v>0.11790027090595191</c:v>
                  </c:pt>
                  <c:pt idx="512">
                    <c:v>0.11836724485812018</c:v>
                  </c:pt>
                  <c:pt idx="513">
                    <c:v>0.11995400614473051</c:v>
                  </c:pt>
                  <c:pt idx="514">
                    <c:v>0.12042548080323115</c:v>
                  </c:pt>
                  <c:pt idx="515">
                    <c:v>0.12090138710829844</c:v>
                  </c:pt>
                  <c:pt idx="516">
                    <c:v>0.12138171443122583</c:v>
                  </c:pt>
                  <c:pt idx="517">
                    <c:v>0.12186645182895248</c:v>
                  </c:pt>
                  <c:pt idx="518">
                    <c:v>0.12235558805418226</c:v>
                  </c:pt>
                  <c:pt idx="519">
                    <c:v>0.12284911156541847</c:v>
                  </c:pt>
                  <c:pt idx="520">
                    <c:v>0.12445734992512966</c:v>
                  </c:pt>
                  <c:pt idx="521">
                    <c:v>0.12495514928183976</c:v>
                  </c:pt>
                  <c:pt idx="522">
                    <c:v>0.12545729701144859</c:v>
                  </c:pt>
                  <c:pt idx="523">
                    <c:v>0.12596378109810757</c:v>
                  </c:pt>
                  <c:pt idx="524">
                    <c:v>0.12647458927158534</c:v>
                  </c:pt>
                  <c:pt idx="525">
                    <c:v>0.12698970901652409</c:v>
                  </c:pt>
                  <c:pt idx="526">
                    <c:v>0.12750912758158778</c:v>
                  </c:pt>
                  <c:pt idx="527">
                    <c:v>0.1291370116781497</c:v>
                  </c:pt>
                  <c:pt idx="528">
                    <c:v>0.12966049259288787</c:v>
                  </c:pt>
                  <c:pt idx="529">
                    <c:v>0.13018823323026835</c:v>
                  </c:pt>
                  <c:pt idx="530">
                    <c:v>0.13072022053132307</c:v>
                  </c:pt>
                  <c:pt idx="531">
                    <c:v>0.13125644123576263</c:v>
                  </c:pt>
                  <c:pt idx="532">
                    <c:v>0.13179688189030531</c:v>
                  </c:pt>
                  <c:pt idx="533">
                    <c:v>0.1323415288568833</c:v>
                  </c:pt>
                  <c:pt idx="534">
                    <c:v>0.13398741167273642</c:v>
                  </c:pt>
                  <c:pt idx="535">
                    <c:v>0.13453592026332559</c:v>
                  </c:pt>
                  <c:pt idx="536">
                    <c:v>0.13508859645273727</c:v>
                  </c:pt>
                  <c:pt idx="537">
                    <c:v>0.13564542643303926</c:v>
                  </c:pt>
                  <c:pt idx="538">
                    <c:v>0.13620639624122471</c:v>
                  </c:pt>
                  <c:pt idx="539">
                    <c:v>0.13677149176660219</c:v>
                  </c:pt>
                  <c:pt idx="540">
                    <c:v>0.1373406987580581</c:v>
                  </c:pt>
                  <c:pt idx="541">
                    <c:v>0.13900310589133111</c:v>
                  </c:pt>
                  <c:pt idx="542">
                    <c:v>0.13957598729479107</c:v>
                  </c:pt>
                  <c:pt idx="543">
                    <c:v>0.14015294226499203</c:v>
                  </c:pt>
                  <c:pt idx="544">
                    <c:v>0.14073395649281684</c:v>
                  </c:pt>
                  <c:pt idx="545">
                    <c:v>0.1413190155538496</c:v>
                  </c:pt>
                  <c:pt idx="546">
                    <c:v>0.14190810491485503</c:v>
                  </c:pt>
                  <c:pt idx="547">
                    <c:v>0.14250120994012966</c:v>
                  </c:pt>
                  <c:pt idx="548">
                    <c:v>0.14417882666832338</c:v>
                  </c:pt>
                  <c:pt idx="549">
                    <c:v>0.14477543264082399</c:v>
                  </c:pt>
                  <c:pt idx="550">
                    <c:v>0.14537601750553603</c:v>
                  </c:pt>
                  <c:pt idx="551">
                    <c:v>0.14598056665796585</c:v>
                  </c:pt>
                  <c:pt idx="552">
                    <c:v>0.14658906541212538</c:v>
                  </c:pt>
                  <c:pt idx="553">
                    <c:v>0.14720149900615312</c:v>
                  </c:pt>
                  <c:pt idx="554">
                    <c:v>0.14781785260781291</c:v>
                  </c:pt>
                  <c:pt idx="555">
                    <c:v>0.14950951045024843</c:v>
                  </c:pt>
                  <c:pt idx="556">
                    <c:v>0.15012920513486461</c:v>
                  </c:pt>
                  <c:pt idx="557">
                    <c:v>0.15075278440061327</c:v>
                  </c:pt>
                  <c:pt idx="558">
                    <c:v>0.15138023351626012</c:v>
                  </c:pt>
                  <c:pt idx="559">
                    <c:v>0.1520115376974891</c:v>
                  </c:pt>
                  <c:pt idx="560">
                    <c:v>0.15264668211173413</c:v>
                  </c:pt>
                  <c:pt idx="561">
                    <c:v>0.15328565188289589</c:v>
                  </c:pt>
                  <c:pt idx="562">
                    <c:v>0.15499031520244172</c:v>
                  </c:pt>
                  <c:pt idx="563">
                    <c:v>0.15563247937317345</c:v>
                  </c:pt>
                  <c:pt idx="564">
                    <c:v>0.15627843496176266</c:v>
                  </c:pt>
                  <c:pt idx="565">
                    <c:v>0.15692816724652087</c:v>
                  </c:pt>
                  <c:pt idx="566">
                    <c:v>0.15758166147630762</c:v>
                  </c:pt>
                  <c:pt idx="567">
                    <c:v>0.15823890287464884</c:v>
                  </c:pt>
                  <c:pt idx="568">
                    <c:v>0.1588998766437493</c:v>
                  </c:pt>
                  <c:pt idx="569">
                    <c:v>0.16061662966876253</c:v>
                  </c:pt>
                  <c:pt idx="570">
                    <c:v>0.16128066372892585</c:v>
                  </c:pt>
                  <c:pt idx="571">
                    <c:v>0.16194839778988343</c:v>
                  </c:pt>
                  <c:pt idx="572">
                    <c:v>0.16261981724803617</c:v>
                  </c:pt>
                  <c:pt idx="573">
                    <c:v>0.16329490748978023</c:v>
                  </c:pt>
                  <c:pt idx="574">
                    <c:v>0.16397365389498952</c:v>
                  </c:pt>
                  <c:pt idx="575">
                    <c:v>0.16465604184040256</c:v>
                  </c:pt>
                  <c:pt idx="576">
                    <c:v>0.16638407635988958</c:v>
                  </c:pt>
                  <c:pt idx="577">
                    <c:v>0.16706940233834316</c:v>
                  </c:pt>
                  <c:pt idx="578">
                    <c:v>0.16775833909119153</c:v>
                  </c:pt>
                  <c:pt idx="579">
                    <c:v>0.16845087221797195</c:v>
                  </c:pt>
                  <c:pt idx="580">
                    <c:v>0.16914698732404915</c:v>
                  </c:pt>
                  <c:pt idx="581">
                    <c:v>0.16984667002353829</c:v>
                  </c:pt>
                  <c:pt idx="582">
                    <c:v>0.17054990594214176</c:v>
                  </c:pt>
                  <c:pt idx="583">
                    <c:v>0.17228850982800856</c:v>
                  </c:pt>
                  <c:pt idx="584">
                    <c:v>0.17299457258147241</c:v>
                  </c:pt>
                  <c:pt idx="585">
                    <c:v>0.17370415939214759</c:v>
                  </c:pt>
                  <c:pt idx="586">
                    <c:v>0.17441725612806952</c:v>
                  </c:pt>
                  <c:pt idx="587">
                    <c:v>0.17513384867584053</c:v>
                  </c:pt>
                  <c:pt idx="588">
                    <c:v>0.17585392294306462</c:v>
                  </c:pt>
                  <c:pt idx="589">
                    <c:v>0.176577464860706</c:v>
                  </c:pt>
                  <c:pt idx="590">
                    <c:v>0.17832601149658237</c:v>
                  </c:pt>
                  <c:pt idx="591">
                    <c:v>0.17905227929286008</c:v>
                  </c:pt>
                  <c:pt idx="592">
                    <c:v>0.17978198715517268</c:v>
                  </c:pt>
                  <c:pt idx="593">
                    <c:v>0.18051512126908395</c:v>
                  </c:pt>
                  <c:pt idx="594">
                    <c:v>0.18125166784884067</c:v>
                  </c:pt>
                  <c:pt idx="595">
                    <c:v>0.18199161313938553</c:v>
                  </c:pt>
                  <c:pt idx="596">
                    <c:v>0.1827349434183016</c:v>
                  </c:pt>
                  <c:pt idx="597">
                    <c:v>0.18449288206043057</c:v>
                  </c:pt>
                  <c:pt idx="598">
                    <c:v>0.18523884668696639</c:v>
                  </c:pt>
                  <c:pt idx="599">
                    <c:v>0.18598817024984543</c:v>
                  </c:pt>
                  <c:pt idx="600">
                    <c:v>0.18674083928776272</c:v>
                  </c:pt>
                  <c:pt idx="601">
                    <c:v>0.18749684037600453</c:v>
                  </c:pt>
                  <c:pt idx="602">
                    <c:v>0.18825616012809818</c:v>
                  </c:pt>
                  <c:pt idx="603">
                    <c:v>0.1890187851974019</c:v>
                  </c:pt>
                  <c:pt idx="604">
                    <c:v>0.19078563225534051</c:v>
                  </c:pt>
                  <c:pt idx="605">
                    <c:v>0.19155080877081573</c:v>
                  </c:pt>
                  <c:pt idx="606">
                    <c:v>0.19231926602569266</c:v>
                  </c:pt>
                  <c:pt idx="607">
                    <c:v>0.19309099093645601</c:v>
                  </c:pt>
                  <c:pt idx="608">
                    <c:v>0.1938659704622441</c:v>
                  </c:pt>
                  <c:pt idx="609">
                    <c:v>0.19464419160618832</c:v>
                  </c:pt>
                  <c:pt idx="610">
                    <c:v>0.19542564141670099</c:v>
                  </c:pt>
                  <c:pt idx="611">
                    <c:v>0.19720097261640882</c:v>
                  </c:pt>
                  <c:pt idx="612">
                    <c:v>0.19798489884013126</c:v>
                  </c:pt>
                  <c:pt idx="613">
                    <c:v>0.19877203056026202</c:v>
                  </c:pt>
                  <c:pt idx="614">
                    <c:v>0.19956235508688935</c:v>
                  </c:pt>
                  <c:pt idx="615">
                    <c:v>0.20035585977728443</c:v>
                  </c:pt>
                  <c:pt idx="616">
                    <c:v>0.20115253203697706</c:v>
                  </c:pt>
                  <c:pt idx="617">
                    <c:v>0.20195235932078706</c:v>
                  </c:pt>
                  <c:pt idx="618">
                    <c:v>0.20373580269698988</c:v>
                  </c:pt>
                  <c:pt idx="619">
                    <c:v>0.20453803851148991</c:v>
                  </c:pt>
                  <c:pt idx="620">
                    <c:v>0.20534340751607144</c:v>
                  </c:pt>
                  <c:pt idx="621">
                    <c:v>0.20615189742315659</c:v>
                  </c:pt>
                  <c:pt idx="622">
                    <c:v>0.20696349599561401</c:v>
                  </c:pt>
                  <c:pt idx="623">
                    <c:v>0.20777819104761175</c:v>
                  </c:pt>
                  <c:pt idx="624">
                    <c:v>0.20859597044543204</c:v>
                  </c:pt>
                  <c:pt idx="625">
                    <c:v>0.21038720010142645</c:v>
                  </c:pt>
                  <c:pt idx="626">
                    <c:v>0.21120732662761926</c:v>
                  </c:pt>
                  <c:pt idx="627">
                    <c:v>0.2120305169278851</c:v>
                  </c:pt>
                  <c:pt idx="628">
                    <c:v>0.21285675912009117</c:v>
                  </c:pt>
                  <c:pt idx="629">
                    <c:v>0.21368604137477679</c:v>
                  </c:pt>
                  <c:pt idx="630">
                    <c:v>0.21451835191581853</c:v>
                  </c:pt>
                  <c:pt idx="631">
                    <c:v>0.21535367902106267</c:v>
                  </c:pt>
                  <c:pt idx="632">
                    <c:v>0.21715240959038498</c:v>
                  </c:pt>
                  <c:pt idx="633">
                    <c:v>0.21799002828150535</c:v>
                  </c:pt>
                  <c:pt idx="634">
                    <c:v>0.21883064415317663</c:v>
                  </c:pt>
                  <c:pt idx="635">
                    <c:v>0.21967424572741415</c:v>
                  </c:pt>
                  <c:pt idx="636">
                    <c:v>0.2205208215802848</c:v>
                  </c:pt>
                  <c:pt idx="637">
                    <c:v>0.22137036034241464</c:v>
                  </c:pt>
                  <c:pt idx="638">
                    <c:v>0.22222285069946873</c:v>
                  </c:pt>
                  <c:pt idx="639">
                    <c:v>0.22402883244356042</c:v>
                  </c:pt>
                  <c:pt idx="640">
                    <c:v>0.22488356413340832</c:v>
                  </c:pt>
                  <c:pt idx="641">
                    <c:v>0.22574122914951888</c:v>
                  </c:pt>
                  <c:pt idx="642">
                    <c:v>0.22660181641334484</c:v>
                  </c:pt>
                  <c:pt idx="643">
                    <c:v>0.22746531490108463</c:v>
                  </c:pt>
                  <c:pt idx="644">
                    <c:v>0.22833171364405902</c:v>
                  </c:pt>
                  <c:pt idx="645">
                    <c:v>0.22920100172906341</c:v>
                  </c:pt>
                  <c:pt idx="646">
                    <c:v>0.23101401620707221</c:v>
                  </c:pt>
                  <c:pt idx="647">
                    <c:v>0.23188550013954254</c:v>
                  </c:pt>
                  <c:pt idx="648">
                    <c:v>0.23275985618935763</c:v>
                  </c:pt>
                  <c:pt idx="649">
                    <c:v>0.23363707367009481</c:v>
                  </c:pt>
                  <c:pt idx="650">
                    <c:v>0.23451714195022141</c:v>
                  </c:pt>
                  <c:pt idx="651">
                    <c:v>0.23540005045336182</c:v>
                  </c:pt>
                  <c:pt idx="652">
                    <c:v>0.23628578865854424</c:v>
                  </c:pt>
                  <c:pt idx="653">
                    <c:v>0.23810564490885144</c:v>
                  </c:pt>
                  <c:pt idx="654">
                    <c:v>0.23899353776889998</c:v>
                  </c:pt>
                  <c:pt idx="655">
                    <c:v>0.23988424408205483</c:v>
                  </c:pt>
                  <c:pt idx="656">
                    <c:v>0.24077775354476308</c:v>
                  </c:pt>
                  <c:pt idx="657">
                    <c:v>0.24167405590806804</c:v>
                  </c:pt>
                  <c:pt idx="658">
                    <c:v>0.24257314097778579</c:v>
                  </c:pt>
                  <c:pt idx="659">
                    <c:v>0.2434749986146644</c:v>
                  </c:pt>
                  <c:pt idx="660">
                    <c:v>0.24530152979201109</c:v>
                  </c:pt>
                  <c:pt idx="661">
                    <c:v>0.24620550475282102</c:v>
                  </c:pt>
                  <c:pt idx="662">
                    <c:v>0.24711223694261056</c:v>
                  </c:pt>
                  <c:pt idx="663">
                    <c:v>0.24802171643003243</c:v>
                  </c:pt>
                  <c:pt idx="664">
                    <c:v>0.2489339333376967</c:v>
                  </c:pt>
                  <c:pt idx="665">
                    <c:v>0.24984887784227297</c:v>
                  </c:pt>
                  <c:pt idx="666">
                    <c:v>0.25076654017457745</c:v>
                  </c:pt>
                  <c:pt idx="667">
                    <c:v>0.25259960059133907</c:v>
                  </c:pt>
                  <c:pt idx="668">
                    <c:v>0.25351934638823154</c:v>
                  </c:pt>
                  <c:pt idx="669">
                    <c:v>0.25444179552392071</c:v>
                  </c:pt>
                  <c:pt idx="670">
                    <c:v>0.25536693842761959</c:v>
                  </c:pt>
                  <c:pt idx="671">
                    <c:v>0.25629476558159137</c:v>
                  </c:pt>
                  <c:pt idx="672">
                    <c:v>0.25722526752119101</c:v>
                  </c:pt>
                  <c:pt idx="673">
                    <c:v>0.2581584348348932</c:v>
                  </c:pt>
                  <c:pt idx="674">
                    <c:v>0.25999789735982393</c:v>
                  </c:pt>
                  <c:pt idx="675">
                    <c:v>0.2609331173981736</c:v>
                  </c:pt>
                  <c:pt idx="676">
                    <c:v>0.26187098911304851</c:v>
                  </c:pt>
                  <c:pt idx="677">
                    <c:v>0.26281150328193675</c:v>
                  </c:pt>
                  <c:pt idx="678">
                    <c:v>0.26375465073426518</c:v>
                  </c:pt>
                  <c:pt idx="679">
                    <c:v>0.26470042235139057</c:v>
                  </c:pt>
                  <c:pt idx="680">
                    <c:v>0.26564880906658023</c:v>
                  </c:pt>
                  <c:pt idx="681">
                    <c:v>0.26749456283901846</c:v>
                  </c:pt>
                  <c:pt idx="682">
                    <c:v>0.26844497434090692</c:v>
                  </c:pt>
                  <c:pt idx="683">
                    <c:v>0.26939798798036702</c:v>
                  </c:pt>
                  <c:pt idx="684">
                    <c:v>0.27035359487050836</c:v>
                  </c:pt>
                  <c:pt idx="685">
                    <c:v>0.27131178617511437</c:v>
                  </c:pt>
                  <c:pt idx="686">
                    <c:v>0.27227255310859366</c:v>
                  </c:pt>
                  <c:pt idx="687">
                    <c:v>0.27323588693592188</c:v>
                  </c:pt>
                  <c:pt idx="688">
                    <c:v>0.27508783535788756</c:v>
                  </c:pt>
                  <c:pt idx="689">
                    <c:v>0.27605316855029871</c:v>
                  </c:pt>
                  <c:pt idx="690">
                    <c:v>0.27702105636244995</c:v>
                  </c:pt>
                  <c:pt idx="691">
                    <c:v>0.27799149023026271</c:v>
                  </c:pt>
                  <c:pt idx="692">
                    <c:v>0.27896446163895727</c:v>
                  </c:pt>
                  <c:pt idx="693">
                    <c:v>0.2799399621229714</c:v>
                  </c:pt>
                  <c:pt idx="694">
                    <c:v>0.2809179832658712</c:v>
                  </c:pt>
                  <c:pt idx="695">
                    <c:v>0.28277604223862662</c:v>
                  </c:pt>
                  <c:pt idx="696">
                    <c:v>0.28375603958453033</c:v>
                  </c:pt>
                  <c:pt idx="697">
                    <c:v>0.28473854595435355</c:v>
                  </c:pt>
                  <c:pt idx="698">
                    <c:v>0.28572355309403075</c:v>
                  </c:pt>
                  <c:pt idx="699">
                    <c:v>0.2867110527973436</c:v>
                  </c:pt>
                  <c:pt idx="700">
                    <c:v>0.28770103690581422</c:v>
                  </c:pt>
                  <c:pt idx="701">
                    <c:v>0.28869349730859162</c:v>
                  </c:pt>
                  <c:pt idx="702">
                    <c:v>0.29055759368403655</c:v>
                  </c:pt>
                  <c:pt idx="703">
                    <c:v>0.2915520091566236</c:v>
                  </c:pt>
                  <c:pt idx="704">
                    <c:v>0.29254888988376893</c:v>
                  </c:pt>
                  <c:pt idx="705">
                    <c:v>0.29354822790875873</c:v>
                  </c:pt>
                  <c:pt idx="706">
                    <c:v>0.29455001532122654</c:v>
                  </c:pt>
                  <c:pt idx="707">
                    <c:v>0.29555424425702653</c:v>
                  </c:pt>
                  <c:pt idx="708">
                    <c:v>0.29656090689810166</c:v>
                  </c:pt>
                  <c:pt idx="709">
                    <c:v>0.29843097711882516</c:v>
                  </c:pt>
                  <c:pt idx="710">
                    <c:v>0.29943957551836564</c:v>
                  </c:pt>
                  <c:pt idx="711">
                    <c:v>0.30045059713787564</c:v>
                  </c:pt>
                  <c:pt idx="712">
                    <c:v>0.30146403430556656</c:v>
                  </c:pt>
                  <c:pt idx="713">
                    <c:v>0.30247987939447185</c:v>
                  </c:pt>
                  <c:pt idx="714">
                    <c:v>0.30349812482230448</c:v>
                  </c:pt>
                  <c:pt idx="715">
                    <c:v>0.30451876305131098</c:v>
                  </c:pt>
                  <c:pt idx="716">
                    <c:v>0.30639475195622851</c:v>
                  </c:pt>
                  <c:pt idx="717">
                    <c:v>0.30741730826845581</c:v>
                  </c:pt>
                  <c:pt idx="718">
                    <c:v>0.30844224741319237</c:v>
                  </c:pt>
                  <c:pt idx="719">
                    <c:v>0.30946956199145537</c:v>
                  </c:pt>
                  <c:pt idx="720">
                    <c:v>0.31049924464755074</c:v>
                  </c:pt>
                  <c:pt idx="721">
                    <c:v>0.31153128806891894</c:v>
                  </c:pt>
                  <c:pt idx="722">
                    <c:v>0.31256568498597831</c:v>
                  </c:pt>
                  <c:pt idx="723">
                    <c:v>0.31444754476125897</c:v>
                  </c:pt>
                  <c:pt idx="724">
                    <c:v>0.31548384355579195</c:v>
                  </c:pt>
                  <c:pt idx="725">
                    <c:v>0.31652248635897962</c:v>
                  </c:pt>
                  <c:pt idx="726">
                    <c:v>0.31756346603288454</c:v>
                  </c:pt>
                  <c:pt idx="727">
                    <c:v>0.31860677548133048</c:v>
                  </c:pt>
                  <c:pt idx="728">
                    <c:v>0.31965240764974095</c:v>
                  </c:pt>
                  <c:pt idx="729">
                    <c:v>0.32070035552497389</c:v>
                  </c:pt>
                  <c:pt idx="730">
                    <c:v>0.32258804478243192</c:v>
                  </c:pt>
                  <c:pt idx="731">
                    <c:v>0.32363787964948876</c:v>
                  </c:pt>
                </c:numCache>
              </c:numRef>
            </c:plus>
            <c:minus>
              <c:numRef>
                <c:f>'Forecast sheet'!$D$2:$D$733</c:f>
                <c:numCache>
                  <c:formatCode>General</c:formatCode>
                  <c:ptCount val="732"/>
                  <c:pt idx="366">
                    <c:v>7.0971930764321678E-2</c:v>
                  </c:pt>
                  <c:pt idx="367">
                    <c:v>7.097225013729154E-2</c:v>
                  </c:pt>
                  <c:pt idx="368">
                    <c:v>7.0972817907911614E-2</c:v>
                  </c:pt>
                  <c:pt idx="369">
                    <c:v>7.097370504041263E-2</c:v>
                  </c:pt>
                  <c:pt idx="370">
                    <c:v>7.0974982491733812E-2</c:v>
                  </c:pt>
                  <c:pt idx="371">
                    <c:v>7.0976721207976254E-2</c:v>
                  </c:pt>
                  <c:pt idx="372">
                    <c:v>7.0978992120147757E-2</c:v>
                  </c:pt>
                  <c:pt idx="373">
                    <c:v>7.1613280632501386E-2</c:v>
                  </c:pt>
                  <c:pt idx="374">
                    <c:v>7.1616797362385867E-2</c:v>
                  </c:pt>
                  <c:pt idx="375">
                    <c:v>7.1621052374666802E-2</c:v>
                  </c:pt>
                  <c:pt idx="376">
                    <c:v>7.1626115861524203E-2</c:v>
                  </c:pt>
                  <c:pt idx="377">
                    <c:v>7.1632057969432394E-2</c:v>
                  </c:pt>
                  <c:pt idx="378">
                    <c:v>7.1638948790916673E-2</c:v>
                  </c:pt>
                  <c:pt idx="379">
                    <c:v>7.1646858355637444E-2</c:v>
                  </c:pt>
                  <c:pt idx="380">
                    <c:v>7.2342333433345063E-2</c:v>
                  </c:pt>
                  <c:pt idx="381">
                    <c:v>7.235239390582511E-2</c:v>
                  </c:pt>
                  <c:pt idx="382">
                    <c:v>7.2363671111612071E-2</c:v>
                  </c:pt>
                  <c:pt idx="383">
                    <c:v>7.2376234076862708E-2</c:v>
                  </c:pt>
                  <c:pt idx="384">
                    <c:v>7.23901517136923E-2</c:v>
                  </c:pt>
                  <c:pt idx="385">
                    <c:v>7.2405492807708791E-2</c:v>
                  </c:pt>
                  <c:pt idx="386">
                    <c:v>7.2422326004941834E-2</c:v>
                  </c:pt>
                  <c:pt idx="387">
                    <c:v>7.3180079800253026E-2</c:v>
                  </c:pt>
                  <c:pt idx="388">
                    <c:v>7.3199900274428631E-2</c:v>
                  </c:pt>
                  <c:pt idx="389">
                    <c:v>7.3221400796038158E-2</c:v>
                  </c:pt>
                  <c:pt idx="390">
                    <c:v>7.3244648655342692E-2</c:v>
                  </c:pt>
                  <c:pt idx="391">
                    <c:v>7.3269710935336851E-2</c:v>
                  </c:pt>
                  <c:pt idx="392">
                    <c:v>7.3296654495779351E-2</c:v>
                  </c:pt>
                  <c:pt idx="393">
                    <c:v>7.3325545956726412E-2</c:v>
                  </c:pt>
                  <c:pt idx="394">
                    <c:v>7.4146139307315825E-2</c:v>
                  </c:pt>
                  <c:pt idx="395">
                    <c:v>7.4178774225198668E-2</c:v>
                  </c:pt>
                  <c:pt idx="396">
                    <c:v>7.4213532787951619E-2</c:v>
                  </c:pt>
                  <c:pt idx="397">
                    <c:v>7.4250479851351178E-2</c:v>
                  </c:pt>
                  <c:pt idx="398">
                    <c:v>7.4289679952504309E-2</c:v>
                  </c:pt>
                  <c:pt idx="399">
                    <c:v>7.4331197291360313E-2</c:v>
                  </c:pt>
                  <c:pt idx="400">
                    <c:v>7.4375095711875533E-2</c:v>
                  </c:pt>
                  <c:pt idx="401">
                    <c:v>7.5258529633967869E-2</c:v>
                  </c:pt>
                  <c:pt idx="402">
                    <c:v>7.5306837221223694E-2</c:v>
                  </c:pt>
                  <c:pt idx="403">
                    <c:v>7.535768727882107E-2</c:v>
                  </c:pt>
                  <c:pt idx="404">
                    <c:v>7.5411141457631156E-2</c:v>
                  </c:pt>
                  <c:pt idx="405">
                    <c:v>7.5467260968479513E-2</c:v>
                  </c:pt>
                  <c:pt idx="406">
                    <c:v>7.552610656235173E-2</c:v>
                  </c:pt>
                  <c:pt idx="407">
                    <c:v>7.5587738510436459E-2</c:v>
                  </c:pt>
                  <c:pt idx="408">
                    <c:v>7.6533446265618463E-2</c:v>
                  </c:pt>
                  <c:pt idx="409">
                    <c:v>7.660005452073157E-2</c:v>
                  </c:pt>
                  <c:pt idx="410">
                    <c:v>7.6669594209352807E-2</c:v>
                  </c:pt>
                  <c:pt idx="411">
                    <c:v>7.6742122998165394E-2</c:v>
                  </c:pt>
                  <c:pt idx="412">
                    <c:v>7.6817697991576978E-2</c:v>
                  </c:pt>
                  <c:pt idx="413">
                    <c:v>7.6896375711963713E-2</c:v>
                  </c:pt>
                  <c:pt idx="414">
                    <c:v>7.6978212079954964E-2</c:v>
                  </c:pt>
                  <c:pt idx="415">
                    <c:v>7.798507363794982E-2</c:v>
                  </c:pt>
                  <c:pt idx="416">
                    <c:v>7.80723497709567E-2</c:v>
                  </c:pt>
                  <c:pt idx="417">
                    <c:v>7.8162911753408823E-2</c:v>
                  </c:pt>
                  <c:pt idx="418">
                    <c:v>7.8256812542960644E-2</c:v>
                  </c:pt>
                  <c:pt idx="419">
                    <c:v>7.8354104421065537E-2</c:v>
                  </c:pt>
                  <c:pt idx="420">
                    <c:v>7.8454838974600927E-2</c:v>
                  </c:pt>
                  <c:pt idx="421">
                    <c:v>7.8559067077734274E-2</c:v>
                  </c:pt>
                  <c:pt idx="422">
                    <c:v>7.9625445769548803E-2</c:v>
                  </c:pt>
                  <c:pt idx="423">
                    <c:v>7.9735471799335586E-2</c:v>
                  </c:pt>
                  <c:pt idx="424">
                    <c:v>7.9849099662461689E-2</c:v>
                  </c:pt>
                  <c:pt idx="425">
                    <c:v>7.9966376994075203E-2</c:v>
                  </c:pt>
                  <c:pt idx="426">
                    <c:v>8.0087350655712305E-2</c:v>
                  </c:pt>
                  <c:pt idx="427">
                    <c:v>8.0212066719496988E-2</c:v>
                  </c:pt>
                  <c:pt idx="428">
                    <c:v>8.0340570452757637E-2</c:v>
                  </c:pt>
                  <c:pt idx="429">
                    <c:v>8.146436951576512E-2</c:v>
                  </c:pt>
                  <c:pt idx="430">
                    <c:v>8.1598926082095388E-2</c:v>
                  </c:pt>
                  <c:pt idx="431">
                    <c:v>8.1737359254447528E-2</c:v>
                  </c:pt>
                  <c:pt idx="432">
                    <c:v>8.1879710887674026E-2</c:v>
                  </c:pt>
                  <c:pt idx="433">
                    <c:v>8.2026021988492029E-2</c:v>
                  </c:pt>
                  <c:pt idx="434">
                    <c:v>8.2176332703175634E-2</c:v>
                  </c:pt>
                  <c:pt idx="435">
                    <c:v>8.2330682305798403E-2</c:v>
                  </c:pt>
                  <c:pt idx="436">
                    <c:v>8.350941720777269E-2</c:v>
                  </c:pt>
                  <c:pt idx="437">
                    <c:v>8.3669976784295705E-2</c:v>
                  </c:pt>
                  <c:pt idx="438">
                    <c:v>8.3834645040018599E-2</c:v>
                  </c:pt>
                  <c:pt idx="439">
                    <c:v>8.4003457774759205E-2</c:v>
                  </c:pt>
                  <c:pt idx="440">
                    <c:v>8.4176449892496716E-2</c:v>
                  </c:pt>
                  <c:pt idx="441">
                    <c:v>8.4353655393116178E-2</c:v>
                  </c:pt>
                  <c:pt idx="442">
                    <c:v>8.4535107364783257E-2</c:v>
                  </c:pt>
                  <c:pt idx="443">
                    <c:v>8.5765988547918129E-2</c:v>
                  </c:pt>
                  <c:pt idx="444">
                    <c:v>8.5953718286777364E-2</c:v>
                  </c:pt>
                  <c:pt idx="445">
                    <c:v>8.6145745933573104E-2</c:v>
                  </c:pt>
                  <c:pt idx="446">
                    <c:v>8.6342101150126443E-2</c:v>
                  </c:pt>
                  <c:pt idx="447">
                    <c:v>8.6542812682818521E-2</c:v>
                  </c:pt>
                  <c:pt idx="448">
                    <c:v>8.6747908358564385E-2</c:v>
                  </c:pt>
                  <c:pt idx="449">
                    <c:v>8.6957415081440795E-2</c:v>
                  </c:pt>
                  <c:pt idx="450">
                    <c:v>8.8237435255794749E-2</c:v>
                  </c:pt>
                  <c:pt idx="451">
                    <c:v>8.8453208798356664E-2</c:v>
                  </c:pt>
                  <c:pt idx="452">
                    <c:v>8.8673427759099074E-2</c:v>
                  </c:pt>
                  <c:pt idx="453">
                    <c:v>8.8898115761909882E-2</c:v>
                  </c:pt>
                  <c:pt idx="454">
                    <c:v>8.9127295522555244E-2</c:v>
                  </c:pt>
                  <c:pt idx="455">
                    <c:v>8.9360988848708342E-2</c:v>
                  </c:pt>
                  <c:pt idx="456">
                    <c:v>8.9599216640605051E-2</c:v>
                  </c:pt>
                  <c:pt idx="457">
                    <c:v>9.0925236988411415E-2</c:v>
                  </c:pt>
                  <c:pt idx="458">
                    <c:v>9.1169653863298533E-2</c:v>
                  </c:pt>
                  <c:pt idx="459">
                    <c:v>9.1418624172185603E-2</c:v>
                  </c:pt>
                  <c:pt idx="460">
                    <c:v>9.1672165761334787E-2</c:v>
                  </c:pt>
                  <c:pt idx="461">
                    <c:v>9.1930295599973788E-2</c:v>
                  </c:pt>
                  <c:pt idx="462">
                    <c:v>9.21930297839266E-2</c:v>
                  </c:pt>
                  <c:pt idx="463">
                    <c:v>9.2460383539804791E-2</c:v>
                  </c:pt>
                  <c:pt idx="464">
                    <c:v>9.382921403537571E-2</c:v>
                  </c:pt>
                  <c:pt idx="465">
                    <c:v>9.4102624809655241E-2</c:v>
                  </c:pt>
                  <c:pt idx="466">
                    <c:v>9.438066062320867E-2</c:v>
                  </c:pt>
                  <c:pt idx="467">
                    <c:v>9.4663333933186114E-2</c:v>
                  </c:pt>
                  <c:pt idx="468">
                    <c:v>9.4950656370108882E-2</c:v>
                  </c:pt>
                  <c:pt idx="469">
                    <c:v>9.5242638744466646E-2</c:v>
                  </c:pt>
                  <c:pt idx="470">
                    <c:v>9.5539291053781991E-2</c:v>
                  </c:pt>
                  <c:pt idx="471">
                    <c:v>9.6947761336058619E-2</c:v>
                  </c:pt>
                  <c:pt idx="472">
                    <c:v>9.725029650610334E-2</c:v>
                  </c:pt>
                  <c:pt idx="473">
                    <c:v>9.755749558707516E-2</c:v>
                  </c:pt>
                  <c:pt idx="474">
                    <c:v>9.786936612748047E-2</c:v>
                  </c:pt>
                  <c:pt idx="475">
                    <c:v>9.8185914913865413E-2</c:v>
                  </c:pt>
                  <c:pt idx="476">
                    <c:v>9.8507147979657275E-2</c:v>
                  </c:pt>
                  <c:pt idx="477">
                    <c:v>9.8833070614367566E-2</c:v>
                  </c:pt>
                  <c:pt idx="478">
                    <c:v>0.10027808922386779</c:v>
                  </c:pt>
                  <c:pt idx="479">
                    <c:v>0.10060968989708986</c:v>
                  </c:pt>
                  <c:pt idx="480">
                    <c:v>0.10094596462683447</c:v>
                  </c:pt>
                  <c:pt idx="481">
                    <c:v>0.10128691658936255</c:v>
                  </c:pt>
                  <c:pt idx="482">
                    <c:v>0.10163254827285213</c:v>
                  </c:pt>
                  <c:pt idx="483">
                    <c:v>0.10198286148775892</c:v>
                  </c:pt>
                  <c:pt idx="484">
                    <c:v>0.10233785737743295</c:v>
                  </c:pt>
                  <c:pt idx="485">
                    <c:v>0.10381645847218185</c:v>
                  </c:pt>
                  <c:pt idx="486">
                    <c:v>0.104176907135495</c:v>
                  </c:pt>
                  <c:pt idx="487">
                    <c:v>0.10454201537943088</c:v>
                  </c:pt>
                  <c:pt idx="488">
                    <c:v>0.10491178256784607</c:v>
                  </c:pt>
                  <c:pt idx="489">
                    <c:v>0.10528620745499861</c:v>
                  </c:pt>
                  <c:pt idx="490">
                    <c:v>0.10566528819676337</c:v>
                  </c:pt>
                  <c:pt idx="491">
                    <c:v>0.10604902236200525</c:v>
                  </c:pt>
                  <c:pt idx="492">
                    <c:v>0.10755840011027637</c:v>
                  </c:pt>
                  <c:pt idx="493">
                    <c:v>0.10794735013038538</c:v>
                  </c:pt>
                  <c:pt idx="494">
                    <c:v>0.10834092464500862</c:v>
                  </c:pt>
                  <c:pt idx="495">
                    <c:v>0.10873911976194439</c:v>
                  </c:pt>
                  <c:pt idx="496">
                    <c:v>0.10914193105861318</c:v>
                  </c:pt>
                  <c:pt idx="497">
                    <c:v>0.10954935359356124</c:v>
                  </c:pt>
                  <c:pt idx="498">
                    <c:v>0.10996138191803753</c:v>
                  </c:pt>
                  <c:pt idx="499">
                    <c:v>0.11149891355694103</c:v>
                  </c:pt>
                  <c:pt idx="500">
                    <c:v>0.11191591644181839</c:v>
                  </c:pt>
                  <c:pt idx="501">
                    <c:v>0.11233749190154212</c:v>
                  </c:pt>
                  <c:pt idx="502">
                    <c:v>0.11276363332014014</c:v>
                  </c:pt>
                  <c:pt idx="503">
                    <c:v>0.11319433362819857</c:v>
                  </c:pt>
                  <c:pt idx="504">
                    <c:v>0.11362958531420271</c:v>
                  </c:pt>
                  <c:pt idx="505">
                    <c:v>0.11406938043588286</c:v>
                  </c:pt>
                  <c:pt idx="506">
                    <c:v>0.11563263947629188</c:v>
                  </c:pt>
                  <c:pt idx="507">
                    <c:v>0.11607716929309499</c:v>
                  </c:pt>
                  <c:pt idx="508">
                    <c:v>0.11652620637965552</c:v>
                  </c:pt>
                  <c:pt idx="509">
                    <c:v>0.11697974189017818</c:v>
                  </c:pt>
                  <c:pt idx="510">
                    <c:v>0.11743776659790352</c:v>
                  </c:pt>
                  <c:pt idx="511">
                    <c:v>0.11790027090595191</c:v>
                  </c:pt>
                  <c:pt idx="512">
                    <c:v>0.11836724485812018</c:v>
                  </c:pt>
                  <c:pt idx="513">
                    <c:v>0.11995400614473051</c:v>
                  </c:pt>
                  <c:pt idx="514">
                    <c:v>0.12042548080323115</c:v>
                  </c:pt>
                  <c:pt idx="515">
                    <c:v>0.12090138710829844</c:v>
                  </c:pt>
                  <c:pt idx="516">
                    <c:v>0.12138171443122583</c:v>
                  </c:pt>
                  <c:pt idx="517">
                    <c:v>0.12186645182895248</c:v>
                  </c:pt>
                  <c:pt idx="518">
                    <c:v>0.12235558805418226</c:v>
                  </c:pt>
                  <c:pt idx="519">
                    <c:v>0.12284911156541847</c:v>
                  </c:pt>
                  <c:pt idx="520">
                    <c:v>0.12445734992512966</c:v>
                  </c:pt>
                  <c:pt idx="521">
                    <c:v>0.12495514928183976</c:v>
                  </c:pt>
                  <c:pt idx="522">
                    <c:v>0.12545729701144859</c:v>
                  </c:pt>
                  <c:pt idx="523">
                    <c:v>0.12596378109810757</c:v>
                  </c:pt>
                  <c:pt idx="524">
                    <c:v>0.12647458927158534</c:v>
                  </c:pt>
                  <c:pt idx="525">
                    <c:v>0.12698970901652409</c:v>
                  </c:pt>
                  <c:pt idx="526">
                    <c:v>0.12750912758158778</c:v>
                  </c:pt>
                  <c:pt idx="527">
                    <c:v>0.1291370116781497</c:v>
                  </c:pt>
                  <c:pt idx="528">
                    <c:v>0.12966049259288787</c:v>
                  </c:pt>
                  <c:pt idx="529">
                    <c:v>0.13018823323026835</c:v>
                  </c:pt>
                  <c:pt idx="530">
                    <c:v>0.13072022053132307</c:v>
                  </c:pt>
                  <c:pt idx="531">
                    <c:v>0.13125644123576263</c:v>
                  </c:pt>
                  <c:pt idx="532">
                    <c:v>0.13179688189030531</c:v>
                  </c:pt>
                  <c:pt idx="533">
                    <c:v>0.1323415288568833</c:v>
                  </c:pt>
                  <c:pt idx="534">
                    <c:v>0.13398741167273642</c:v>
                  </c:pt>
                  <c:pt idx="535">
                    <c:v>0.13453592026332559</c:v>
                  </c:pt>
                  <c:pt idx="536">
                    <c:v>0.13508859645273727</c:v>
                  </c:pt>
                  <c:pt idx="537">
                    <c:v>0.13564542643303926</c:v>
                  </c:pt>
                  <c:pt idx="538">
                    <c:v>0.13620639624122471</c:v>
                  </c:pt>
                  <c:pt idx="539">
                    <c:v>0.13677149176660219</c:v>
                  </c:pt>
                  <c:pt idx="540">
                    <c:v>0.1373406987580581</c:v>
                  </c:pt>
                  <c:pt idx="541">
                    <c:v>0.13900310589133111</c:v>
                  </c:pt>
                  <c:pt idx="542">
                    <c:v>0.13957598729479107</c:v>
                  </c:pt>
                  <c:pt idx="543">
                    <c:v>0.14015294226499203</c:v>
                  </c:pt>
                  <c:pt idx="544">
                    <c:v>0.14073395649281684</c:v>
                  </c:pt>
                  <c:pt idx="545">
                    <c:v>0.1413190155538496</c:v>
                  </c:pt>
                  <c:pt idx="546">
                    <c:v>0.14190810491485503</c:v>
                  </c:pt>
                  <c:pt idx="547">
                    <c:v>0.14250120994012966</c:v>
                  </c:pt>
                  <c:pt idx="548">
                    <c:v>0.14417882666832338</c:v>
                  </c:pt>
                  <c:pt idx="549">
                    <c:v>0.14477543264082399</c:v>
                  </c:pt>
                  <c:pt idx="550">
                    <c:v>0.14537601750553603</c:v>
                  </c:pt>
                  <c:pt idx="551">
                    <c:v>0.14598056665796585</c:v>
                  </c:pt>
                  <c:pt idx="552">
                    <c:v>0.14658906541212538</c:v>
                  </c:pt>
                  <c:pt idx="553">
                    <c:v>0.14720149900615312</c:v>
                  </c:pt>
                  <c:pt idx="554">
                    <c:v>0.14781785260781291</c:v>
                  </c:pt>
                  <c:pt idx="555">
                    <c:v>0.14950951045024843</c:v>
                  </c:pt>
                  <c:pt idx="556">
                    <c:v>0.15012920513486461</c:v>
                  </c:pt>
                  <c:pt idx="557">
                    <c:v>0.15075278440061327</c:v>
                  </c:pt>
                  <c:pt idx="558">
                    <c:v>0.15138023351626012</c:v>
                  </c:pt>
                  <c:pt idx="559">
                    <c:v>0.1520115376974891</c:v>
                  </c:pt>
                  <c:pt idx="560">
                    <c:v>0.15264668211173413</c:v>
                  </c:pt>
                  <c:pt idx="561">
                    <c:v>0.15328565188289589</c:v>
                  </c:pt>
                  <c:pt idx="562">
                    <c:v>0.15499031520244172</c:v>
                  </c:pt>
                  <c:pt idx="563">
                    <c:v>0.15563247937317345</c:v>
                  </c:pt>
                  <c:pt idx="564">
                    <c:v>0.15627843496176266</c:v>
                  </c:pt>
                  <c:pt idx="565">
                    <c:v>0.15692816724652087</c:v>
                  </c:pt>
                  <c:pt idx="566">
                    <c:v>0.15758166147630762</c:v>
                  </c:pt>
                  <c:pt idx="567">
                    <c:v>0.15823890287464884</c:v>
                  </c:pt>
                  <c:pt idx="568">
                    <c:v>0.1588998766437493</c:v>
                  </c:pt>
                  <c:pt idx="569">
                    <c:v>0.16061662966876253</c:v>
                  </c:pt>
                  <c:pt idx="570">
                    <c:v>0.16128066372892585</c:v>
                  </c:pt>
                  <c:pt idx="571">
                    <c:v>0.16194839778988343</c:v>
                  </c:pt>
                  <c:pt idx="572">
                    <c:v>0.16261981724803617</c:v>
                  </c:pt>
                  <c:pt idx="573">
                    <c:v>0.16329490748978023</c:v>
                  </c:pt>
                  <c:pt idx="574">
                    <c:v>0.16397365389498952</c:v>
                  </c:pt>
                  <c:pt idx="575">
                    <c:v>0.16465604184040256</c:v>
                  </c:pt>
                  <c:pt idx="576">
                    <c:v>0.16638407635988958</c:v>
                  </c:pt>
                  <c:pt idx="577">
                    <c:v>0.16706940233834316</c:v>
                  </c:pt>
                  <c:pt idx="578">
                    <c:v>0.16775833909119153</c:v>
                  </c:pt>
                  <c:pt idx="579">
                    <c:v>0.16845087221797195</c:v>
                  </c:pt>
                  <c:pt idx="580">
                    <c:v>0.16914698732404915</c:v>
                  </c:pt>
                  <c:pt idx="581">
                    <c:v>0.16984667002353829</c:v>
                  </c:pt>
                  <c:pt idx="582">
                    <c:v>0.17054990594214176</c:v>
                  </c:pt>
                  <c:pt idx="583">
                    <c:v>0.17228850982800856</c:v>
                  </c:pt>
                  <c:pt idx="584">
                    <c:v>0.17299457258147241</c:v>
                  </c:pt>
                  <c:pt idx="585">
                    <c:v>0.17370415939214759</c:v>
                  </c:pt>
                  <c:pt idx="586">
                    <c:v>0.17441725612806952</c:v>
                  </c:pt>
                  <c:pt idx="587">
                    <c:v>0.17513384867584053</c:v>
                  </c:pt>
                  <c:pt idx="588">
                    <c:v>0.17585392294306462</c:v>
                  </c:pt>
                  <c:pt idx="589">
                    <c:v>0.176577464860706</c:v>
                  </c:pt>
                  <c:pt idx="590">
                    <c:v>0.17832601149658237</c:v>
                  </c:pt>
                  <c:pt idx="591">
                    <c:v>0.17905227929286008</c:v>
                  </c:pt>
                  <c:pt idx="592">
                    <c:v>0.17978198715517268</c:v>
                  </c:pt>
                  <c:pt idx="593">
                    <c:v>0.18051512126908395</c:v>
                  </c:pt>
                  <c:pt idx="594">
                    <c:v>0.18125166784884067</c:v>
                  </c:pt>
                  <c:pt idx="595">
                    <c:v>0.18199161313938553</c:v>
                  </c:pt>
                  <c:pt idx="596">
                    <c:v>0.1827349434183016</c:v>
                  </c:pt>
                  <c:pt idx="597">
                    <c:v>0.18449288206043057</c:v>
                  </c:pt>
                  <c:pt idx="598">
                    <c:v>0.18523884668696639</c:v>
                  </c:pt>
                  <c:pt idx="599">
                    <c:v>0.18598817024984543</c:v>
                  </c:pt>
                  <c:pt idx="600">
                    <c:v>0.18674083928776272</c:v>
                  </c:pt>
                  <c:pt idx="601">
                    <c:v>0.18749684037600453</c:v>
                  </c:pt>
                  <c:pt idx="602">
                    <c:v>0.18825616012809818</c:v>
                  </c:pt>
                  <c:pt idx="603">
                    <c:v>0.1890187851974019</c:v>
                  </c:pt>
                  <c:pt idx="604">
                    <c:v>0.19078563225534051</c:v>
                  </c:pt>
                  <c:pt idx="605">
                    <c:v>0.19155080877081573</c:v>
                  </c:pt>
                  <c:pt idx="606">
                    <c:v>0.19231926602569266</c:v>
                  </c:pt>
                  <c:pt idx="607">
                    <c:v>0.19309099093645601</c:v>
                  </c:pt>
                  <c:pt idx="608">
                    <c:v>0.1938659704622441</c:v>
                  </c:pt>
                  <c:pt idx="609">
                    <c:v>0.19464419160618832</c:v>
                  </c:pt>
                  <c:pt idx="610">
                    <c:v>0.19542564141670099</c:v>
                  </c:pt>
                  <c:pt idx="611">
                    <c:v>0.19720097261640882</c:v>
                  </c:pt>
                  <c:pt idx="612">
                    <c:v>0.19798489884013126</c:v>
                  </c:pt>
                  <c:pt idx="613">
                    <c:v>0.19877203056026202</c:v>
                  </c:pt>
                  <c:pt idx="614">
                    <c:v>0.19956235508688935</c:v>
                  </c:pt>
                  <c:pt idx="615">
                    <c:v>0.20035585977728443</c:v>
                  </c:pt>
                  <c:pt idx="616">
                    <c:v>0.20115253203697706</c:v>
                  </c:pt>
                  <c:pt idx="617">
                    <c:v>0.20195235932078706</c:v>
                  </c:pt>
                  <c:pt idx="618">
                    <c:v>0.20373580269698988</c:v>
                  </c:pt>
                  <c:pt idx="619">
                    <c:v>0.20453803851148991</c:v>
                  </c:pt>
                  <c:pt idx="620">
                    <c:v>0.20534340751607144</c:v>
                  </c:pt>
                  <c:pt idx="621">
                    <c:v>0.20615189742315659</c:v>
                  </c:pt>
                  <c:pt idx="622">
                    <c:v>0.20696349599561401</c:v>
                  </c:pt>
                  <c:pt idx="623">
                    <c:v>0.20777819104761175</c:v>
                  </c:pt>
                  <c:pt idx="624">
                    <c:v>0.20859597044543204</c:v>
                  </c:pt>
                  <c:pt idx="625">
                    <c:v>0.21038720010142645</c:v>
                  </c:pt>
                  <c:pt idx="626">
                    <c:v>0.21120732662761926</c:v>
                  </c:pt>
                  <c:pt idx="627">
                    <c:v>0.2120305169278851</c:v>
                  </c:pt>
                  <c:pt idx="628">
                    <c:v>0.21285675912009117</c:v>
                  </c:pt>
                  <c:pt idx="629">
                    <c:v>0.21368604137477679</c:v>
                  </c:pt>
                  <c:pt idx="630">
                    <c:v>0.21451835191581853</c:v>
                  </c:pt>
                  <c:pt idx="631">
                    <c:v>0.21535367902106267</c:v>
                  </c:pt>
                  <c:pt idx="632">
                    <c:v>0.21715240959038498</c:v>
                  </c:pt>
                  <c:pt idx="633">
                    <c:v>0.21799002828150535</c:v>
                  </c:pt>
                  <c:pt idx="634">
                    <c:v>0.21883064415317663</c:v>
                  </c:pt>
                  <c:pt idx="635">
                    <c:v>0.21967424572741415</c:v>
                  </c:pt>
                  <c:pt idx="636">
                    <c:v>0.2205208215802848</c:v>
                  </c:pt>
                  <c:pt idx="637">
                    <c:v>0.22137036034241464</c:v>
                  </c:pt>
                  <c:pt idx="638">
                    <c:v>0.22222285069946873</c:v>
                  </c:pt>
                  <c:pt idx="639">
                    <c:v>0.22402883244356042</c:v>
                  </c:pt>
                  <c:pt idx="640">
                    <c:v>0.22488356413340832</c:v>
                  </c:pt>
                  <c:pt idx="641">
                    <c:v>0.22574122914951888</c:v>
                  </c:pt>
                  <c:pt idx="642">
                    <c:v>0.22660181641334484</c:v>
                  </c:pt>
                  <c:pt idx="643">
                    <c:v>0.22746531490108463</c:v>
                  </c:pt>
                  <c:pt idx="644">
                    <c:v>0.22833171364405902</c:v>
                  </c:pt>
                  <c:pt idx="645">
                    <c:v>0.22920100172906341</c:v>
                  </c:pt>
                  <c:pt idx="646">
                    <c:v>0.23101401620707221</c:v>
                  </c:pt>
                  <c:pt idx="647">
                    <c:v>0.23188550013954254</c:v>
                  </c:pt>
                  <c:pt idx="648">
                    <c:v>0.23275985618935763</c:v>
                  </c:pt>
                  <c:pt idx="649">
                    <c:v>0.23363707367009481</c:v>
                  </c:pt>
                  <c:pt idx="650">
                    <c:v>0.23451714195022141</c:v>
                  </c:pt>
                  <c:pt idx="651">
                    <c:v>0.23540005045336182</c:v>
                  </c:pt>
                  <c:pt idx="652">
                    <c:v>0.23628578865854424</c:v>
                  </c:pt>
                  <c:pt idx="653">
                    <c:v>0.23810564490885144</c:v>
                  </c:pt>
                  <c:pt idx="654">
                    <c:v>0.23899353776889998</c:v>
                  </c:pt>
                  <c:pt idx="655">
                    <c:v>0.23988424408205483</c:v>
                  </c:pt>
                  <c:pt idx="656">
                    <c:v>0.24077775354476308</c:v>
                  </c:pt>
                  <c:pt idx="657">
                    <c:v>0.24167405590806804</c:v>
                  </c:pt>
                  <c:pt idx="658">
                    <c:v>0.24257314097778579</c:v>
                  </c:pt>
                  <c:pt idx="659">
                    <c:v>0.2434749986146644</c:v>
                  </c:pt>
                  <c:pt idx="660">
                    <c:v>0.24530152979201109</c:v>
                  </c:pt>
                  <c:pt idx="661">
                    <c:v>0.24620550475282102</c:v>
                  </c:pt>
                  <c:pt idx="662">
                    <c:v>0.24711223694261056</c:v>
                  </c:pt>
                  <c:pt idx="663">
                    <c:v>0.24802171643003243</c:v>
                  </c:pt>
                  <c:pt idx="664">
                    <c:v>0.2489339333376967</c:v>
                  </c:pt>
                  <c:pt idx="665">
                    <c:v>0.24984887784227297</c:v>
                  </c:pt>
                  <c:pt idx="666">
                    <c:v>0.25076654017457745</c:v>
                  </c:pt>
                  <c:pt idx="667">
                    <c:v>0.25259960059133907</c:v>
                  </c:pt>
                  <c:pt idx="668">
                    <c:v>0.25351934638823154</c:v>
                  </c:pt>
                  <c:pt idx="669">
                    <c:v>0.25444179552392071</c:v>
                  </c:pt>
                  <c:pt idx="670">
                    <c:v>0.25536693842761959</c:v>
                  </c:pt>
                  <c:pt idx="671">
                    <c:v>0.25629476558159137</c:v>
                  </c:pt>
                  <c:pt idx="672">
                    <c:v>0.25722526752119101</c:v>
                  </c:pt>
                  <c:pt idx="673">
                    <c:v>0.2581584348348932</c:v>
                  </c:pt>
                  <c:pt idx="674">
                    <c:v>0.25999789735982393</c:v>
                  </c:pt>
                  <c:pt idx="675">
                    <c:v>0.2609331173981736</c:v>
                  </c:pt>
                  <c:pt idx="676">
                    <c:v>0.26187098911304851</c:v>
                  </c:pt>
                  <c:pt idx="677">
                    <c:v>0.26281150328193675</c:v>
                  </c:pt>
                  <c:pt idx="678">
                    <c:v>0.26375465073426518</c:v>
                  </c:pt>
                  <c:pt idx="679">
                    <c:v>0.26470042235139057</c:v>
                  </c:pt>
                  <c:pt idx="680">
                    <c:v>0.26564880906658023</c:v>
                  </c:pt>
                  <c:pt idx="681">
                    <c:v>0.26749456283901846</c:v>
                  </c:pt>
                  <c:pt idx="682">
                    <c:v>0.26844497434090692</c:v>
                  </c:pt>
                  <c:pt idx="683">
                    <c:v>0.26939798798036702</c:v>
                  </c:pt>
                  <c:pt idx="684">
                    <c:v>0.27035359487050836</c:v>
                  </c:pt>
                  <c:pt idx="685">
                    <c:v>0.27131178617511437</c:v>
                  </c:pt>
                  <c:pt idx="686">
                    <c:v>0.27227255310859366</c:v>
                  </c:pt>
                  <c:pt idx="687">
                    <c:v>0.27323588693592188</c:v>
                  </c:pt>
                  <c:pt idx="688">
                    <c:v>0.27508783535788756</c:v>
                  </c:pt>
                  <c:pt idx="689">
                    <c:v>0.27605316855029871</c:v>
                  </c:pt>
                  <c:pt idx="690">
                    <c:v>0.27702105636244995</c:v>
                  </c:pt>
                  <c:pt idx="691">
                    <c:v>0.27799149023026271</c:v>
                  </c:pt>
                  <c:pt idx="692">
                    <c:v>0.27896446163895727</c:v>
                  </c:pt>
                  <c:pt idx="693">
                    <c:v>0.2799399621229714</c:v>
                  </c:pt>
                  <c:pt idx="694">
                    <c:v>0.2809179832658712</c:v>
                  </c:pt>
                  <c:pt idx="695">
                    <c:v>0.28277604223862662</c:v>
                  </c:pt>
                  <c:pt idx="696">
                    <c:v>0.28375603958453033</c:v>
                  </c:pt>
                  <c:pt idx="697">
                    <c:v>0.28473854595435355</c:v>
                  </c:pt>
                  <c:pt idx="698">
                    <c:v>0.28572355309403075</c:v>
                  </c:pt>
                  <c:pt idx="699">
                    <c:v>0.2867110527973436</c:v>
                  </c:pt>
                  <c:pt idx="700">
                    <c:v>0.28770103690581422</c:v>
                  </c:pt>
                  <c:pt idx="701">
                    <c:v>0.28869349730859162</c:v>
                  </c:pt>
                  <c:pt idx="702">
                    <c:v>0.29055759368403655</c:v>
                  </c:pt>
                  <c:pt idx="703">
                    <c:v>0.2915520091566236</c:v>
                  </c:pt>
                  <c:pt idx="704">
                    <c:v>0.29254888988376893</c:v>
                  </c:pt>
                  <c:pt idx="705">
                    <c:v>0.29354822790875873</c:v>
                  </c:pt>
                  <c:pt idx="706">
                    <c:v>0.29455001532122654</c:v>
                  </c:pt>
                  <c:pt idx="707">
                    <c:v>0.29555424425702653</c:v>
                  </c:pt>
                  <c:pt idx="708">
                    <c:v>0.29656090689810166</c:v>
                  </c:pt>
                  <c:pt idx="709">
                    <c:v>0.29843097711882516</c:v>
                  </c:pt>
                  <c:pt idx="710">
                    <c:v>0.29943957551836564</c:v>
                  </c:pt>
                  <c:pt idx="711">
                    <c:v>0.30045059713787564</c:v>
                  </c:pt>
                  <c:pt idx="712">
                    <c:v>0.30146403430556656</c:v>
                  </c:pt>
                  <c:pt idx="713">
                    <c:v>0.30247987939447185</c:v>
                  </c:pt>
                  <c:pt idx="714">
                    <c:v>0.30349812482230448</c:v>
                  </c:pt>
                  <c:pt idx="715">
                    <c:v>0.30451876305131098</c:v>
                  </c:pt>
                  <c:pt idx="716">
                    <c:v>0.30639475195622851</c:v>
                  </c:pt>
                  <c:pt idx="717">
                    <c:v>0.30741730826845581</c:v>
                  </c:pt>
                  <c:pt idx="718">
                    <c:v>0.30844224741319237</c:v>
                  </c:pt>
                  <c:pt idx="719">
                    <c:v>0.30946956199145537</c:v>
                  </c:pt>
                  <c:pt idx="720">
                    <c:v>0.31049924464755074</c:v>
                  </c:pt>
                  <c:pt idx="721">
                    <c:v>0.31153128806891894</c:v>
                  </c:pt>
                  <c:pt idx="722">
                    <c:v>0.31256568498597831</c:v>
                  </c:pt>
                  <c:pt idx="723">
                    <c:v>0.31444754476125897</c:v>
                  </c:pt>
                  <c:pt idx="724">
                    <c:v>0.31548384355579195</c:v>
                  </c:pt>
                  <c:pt idx="725">
                    <c:v>0.31652248635897962</c:v>
                  </c:pt>
                  <c:pt idx="726">
                    <c:v>0.31756346603288454</c:v>
                  </c:pt>
                  <c:pt idx="727">
                    <c:v>0.31860677548133048</c:v>
                  </c:pt>
                  <c:pt idx="728">
                    <c:v>0.31965240764974095</c:v>
                  </c:pt>
                  <c:pt idx="729">
                    <c:v>0.32070035552497389</c:v>
                  </c:pt>
                  <c:pt idx="730">
                    <c:v>0.32258804478243192</c:v>
                  </c:pt>
                  <c:pt idx="731">
                    <c:v>0.32363787964948876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'Forecast sheet'!$A$2:$A$733</c:f>
              <c:numCache>
                <c:formatCode>m/d/yyyy</c:formatCode>
                <c:ptCount val="73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</c:numCache>
            </c:numRef>
          </c:cat>
          <c:val>
            <c:numRef>
              <c:f>'Forecast sheet'!$C$2:$C$733</c:f>
              <c:numCache>
                <c:formatCode>General</c:formatCode>
                <c:ptCount val="732"/>
                <c:pt idx="366" formatCode="0%">
                  <c:v>0.84080952007060161</c:v>
                </c:pt>
                <c:pt idx="367" formatCode="0%">
                  <c:v>0.8586093399250706</c:v>
                </c:pt>
                <c:pt idx="368" formatCode="0%">
                  <c:v>0.80597650880349203</c:v>
                </c:pt>
                <c:pt idx="369" formatCode="0%">
                  <c:v>0.80807173918608732</c:v>
                </c:pt>
                <c:pt idx="370" formatCode="0%">
                  <c:v>0.84826942108014824</c:v>
                </c:pt>
                <c:pt idx="371" formatCode="0%">
                  <c:v>0.84740483734699878</c:v>
                </c:pt>
                <c:pt idx="372" formatCode="0%">
                  <c:v>0.84460070357653849</c:v>
                </c:pt>
                <c:pt idx="373" formatCode="0%">
                  <c:v>0.84081010673937029</c:v>
                </c:pt>
                <c:pt idx="374" formatCode="0%">
                  <c:v>0.85860992659383928</c:v>
                </c:pt>
                <c:pt idx="375" formatCode="0%">
                  <c:v>0.80597709547226071</c:v>
                </c:pt>
                <c:pt idx="376" formatCode="0%">
                  <c:v>0.808072325854856</c:v>
                </c:pt>
                <c:pt idx="377" formatCode="0%">
                  <c:v>0.84827000774891692</c:v>
                </c:pt>
                <c:pt idx="378" formatCode="0%">
                  <c:v>0.84740542401576746</c:v>
                </c:pt>
                <c:pt idx="379" formatCode="0%">
                  <c:v>0.84460129024530717</c:v>
                </c:pt>
                <c:pt idx="380" formatCode="0%">
                  <c:v>0.84081069340813896</c:v>
                </c:pt>
                <c:pt idx="381" formatCode="0%">
                  <c:v>0.85861051326260796</c:v>
                </c:pt>
                <c:pt idx="382" formatCode="0%">
                  <c:v>0.80597768214102938</c:v>
                </c:pt>
                <c:pt idx="383" formatCode="0%">
                  <c:v>0.80807291252362456</c:v>
                </c:pt>
                <c:pt idx="384" formatCode="0%">
                  <c:v>0.8482705944176856</c:v>
                </c:pt>
                <c:pt idx="385" formatCode="0%">
                  <c:v>0.84740601068453614</c:v>
                </c:pt>
                <c:pt idx="386" formatCode="0%">
                  <c:v>0.84460187691407584</c:v>
                </c:pt>
                <c:pt idx="387" formatCode="0%">
                  <c:v>0.84081128007690764</c:v>
                </c:pt>
                <c:pt idx="388" formatCode="0%">
                  <c:v>0.85861109993137663</c:v>
                </c:pt>
                <c:pt idx="389" formatCode="0%">
                  <c:v>0.80597826880979806</c:v>
                </c:pt>
                <c:pt idx="390" formatCode="0%">
                  <c:v>0.80807349919239324</c:v>
                </c:pt>
                <c:pt idx="391" formatCode="0%">
                  <c:v>0.84827118108645427</c:v>
                </c:pt>
                <c:pt idx="392" formatCode="0%">
                  <c:v>0.84740659735330481</c:v>
                </c:pt>
                <c:pt idx="393" formatCode="0%">
                  <c:v>0.84460246358284452</c:v>
                </c:pt>
                <c:pt idx="394" formatCode="0%">
                  <c:v>0.84081186674567632</c:v>
                </c:pt>
                <c:pt idx="395" formatCode="0%">
                  <c:v>0.85861168660014531</c:v>
                </c:pt>
                <c:pt idx="396" formatCode="0%">
                  <c:v>0.80597885547856674</c:v>
                </c:pt>
                <c:pt idx="397" formatCode="0%">
                  <c:v>0.80807408586116192</c:v>
                </c:pt>
                <c:pt idx="398" formatCode="0%">
                  <c:v>0.84827176775522295</c:v>
                </c:pt>
                <c:pt idx="399" formatCode="0%">
                  <c:v>0.84740718402207349</c:v>
                </c:pt>
                <c:pt idx="400" formatCode="0%">
                  <c:v>0.8446030502516132</c:v>
                </c:pt>
                <c:pt idx="401" formatCode="0%">
                  <c:v>0.84081245341444499</c:v>
                </c:pt>
                <c:pt idx="402" formatCode="0%">
                  <c:v>0.85861227326891398</c:v>
                </c:pt>
                <c:pt idx="403" formatCode="0%">
                  <c:v>0.80597944214733541</c:v>
                </c:pt>
                <c:pt idx="404" formatCode="0%">
                  <c:v>0.80807467252993059</c:v>
                </c:pt>
                <c:pt idx="405" formatCode="0%">
                  <c:v>0.84827235442399163</c:v>
                </c:pt>
                <c:pt idx="406" formatCode="0%">
                  <c:v>0.84740777069084217</c:v>
                </c:pt>
                <c:pt idx="407" formatCode="0%">
                  <c:v>0.84460363692038187</c:v>
                </c:pt>
                <c:pt idx="408" formatCode="0%">
                  <c:v>0.84081304008321367</c:v>
                </c:pt>
                <c:pt idx="409" formatCode="0%">
                  <c:v>0.85861285993768266</c:v>
                </c:pt>
                <c:pt idx="410" formatCode="0%">
                  <c:v>0.80598002881610409</c:v>
                </c:pt>
                <c:pt idx="411" formatCode="0%">
                  <c:v>0.80807525919869927</c:v>
                </c:pt>
                <c:pt idx="412" formatCode="0%">
                  <c:v>0.8482729410927603</c:v>
                </c:pt>
                <c:pt idx="413" formatCode="0%">
                  <c:v>0.84740835735961084</c:v>
                </c:pt>
                <c:pt idx="414" formatCode="0%">
                  <c:v>0.84460422358915055</c:v>
                </c:pt>
                <c:pt idx="415" formatCode="0%">
                  <c:v>0.84081362675198235</c:v>
                </c:pt>
                <c:pt idx="416" formatCode="0%">
                  <c:v>0.85861344660645134</c:v>
                </c:pt>
                <c:pt idx="417" formatCode="0%">
                  <c:v>0.80598061548487276</c:v>
                </c:pt>
                <c:pt idx="418" formatCode="0%">
                  <c:v>0.80807584586746795</c:v>
                </c:pt>
                <c:pt idx="419" formatCode="0%">
                  <c:v>0.84827352776152887</c:v>
                </c:pt>
                <c:pt idx="420" formatCode="0%">
                  <c:v>0.84740894402837952</c:v>
                </c:pt>
                <c:pt idx="421" formatCode="0%">
                  <c:v>0.84460481025791923</c:v>
                </c:pt>
                <c:pt idx="422" formatCode="0%">
                  <c:v>0.84081421342075102</c:v>
                </c:pt>
                <c:pt idx="423" formatCode="0%">
                  <c:v>0.85861403327522001</c:v>
                </c:pt>
                <c:pt idx="424" formatCode="0%">
                  <c:v>0.80598120215364144</c:v>
                </c:pt>
                <c:pt idx="425" formatCode="0%">
                  <c:v>0.80807643253623662</c:v>
                </c:pt>
                <c:pt idx="426" formatCode="0%">
                  <c:v>0.84827411443029754</c:v>
                </c:pt>
                <c:pt idx="427" formatCode="0%">
                  <c:v>0.84740953069714819</c:v>
                </c:pt>
                <c:pt idx="428" formatCode="0%">
                  <c:v>0.8446053969266879</c:v>
                </c:pt>
                <c:pt idx="429" formatCode="0%">
                  <c:v>0.8408148000895197</c:v>
                </c:pt>
                <c:pt idx="430" formatCode="0%">
                  <c:v>0.85861461994398869</c:v>
                </c:pt>
                <c:pt idx="431" formatCode="0%">
                  <c:v>0.80598178882241012</c:v>
                </c:pt>
                <c:pt idx="432" formatCode="0%">
                  <c:v>0.8080770192050053</c:v>
                </c:pt>
                <c:pt idx="433" formatCode="0%">
                  <c:v>0.84827470109906622</c:v>
                </c:pt>
                <c:pt idx="434" formatCode="0%">
                  <c:v>0.84741011736591687</c:v>
                </c:pt>
                <c:pt idx="435" formatCode="0%">
                  <c:v>0.84460598359545658</c:v>
                </c:pt>
                <c:pt idx="436" formatCode="0%">
                  <c:v>0.84081538675828837</c:v>
                </c:pt>
                <c:pt idx="437" formatCode="0%">
                  <c:v>0.85861520661275736</c:v>
                </c:pt>
                <c:pt idx="438" formatCode="0%">
                  <c:v>0.80598237549117879</c:v>
                </c:pt>
                <c:pt idx="439" formatCode="0%">
                  <c:v>0.80807760587377397</c:v>
                </c:pt>
                <c:pt idx="440" formatCode="0%">
                  <c:v>0.8482752877678349</c:v>
                </c:pt>
                <c:pt idx="441" formatCode="0%">
                  <c:v>0.84741070403468555</c:v>
                </c:pt>
                <c:pt idx="442" formatCode="0%">
                  <c:v>0.84460657026422525</c:v>
                </c:pt>
                <c:pt idx="443" formatCode="0%">
                  <c:v>0.84081597342705705</c:v>
                </c:pt>
                <c:pt idx="444" formatCode="0%">
                  <c:v>0.85861579328152604</c:v>
                </c:pt>
                <c:pt idx="445" formatCode="0%">
                  <c:v>0.80598296215994747</c:v>
                </c:pt>
                <c:pt idx="446" formatCode="0%">
                  <c:v>0.80807819254254265</c:v>
                </c:pt>
                <c:pt idx="447" formatCode="0%">
                  <c:v>0.84827587443660357</c:v>
                </c:pt>
                <c:pt idx="448" formatCode="0%">
                  <c:v>0.84741129070345411</c:v>
                </c:pt>
                <c:pt idx="449" formatCode="0%">
                  <c:v>0.84460715693299393</c:v>
                </c:pt>
                <c:pt idx="450" formatCode="0%">
                  <c:v>0.84081656009582573</c:v>
                </c:pt>
                <c:pt idx="451" formatCode="0%">
                  <c:v>0.85861637995029472</c:v>
                </c:pt>
                <c:pt idx="452" formatCode="0%">
                  <c:v>0.80598354882871615</c:v>
                </c:pt>
                <c:pt idx="453" formatCode="0%">
                  <c:v>0.80807877921131133</c:v>
                </c:pt>
                <c:pt idx="454" formatCode="0%">
                  <c:v>0.84827646110537225</c:v>
                </c:pt>
                <c:pt idx="455" formatCode="0%">
                  <c:v>0.84741187737222279</c:v>
                </c:pt>
                <c:pt idx="456" formatCode="0%">
                  <c:v>0.84460774360176261</c:v>
                </c:pt>
                <c:pt idx="457" formatCode="0%">
                  <c:v>0.8408171467645944</c:v>
                </c:pt>
                <c:pt idx="458" formatCode="0%">
                  <c:v>0.85861696661906339</c:v>
                </c:pt>
                <c:pt idx="459" formatCode="0%">
                  <c:v>0.80598413549748482</c:v>
                </c:pt>
                <c:pt idx="460" formatCode="0%">
                  <c:v>0.80807936588008</c:v>
                </c:pt>
                <c:pt idx="461" formatCode="0%">
                  <c:v>0.84827704777414092</c:v>
                </c:pt>
                <c:pt idx="462" formatCode="0%">
                  <c:v>0.84741246404099146</c:v>
                </c:pt>
                <c:pt idx="463" formatCode="0%">
                  <c:v>0.84460833027053128</c:v>
                </c:pt>
                <c:pt idx="464" formatCode="0%">
                  <c:v>0.84081773343336308</c:v>
                </c:pt>
                <c:pt idx="465" formatCode="0%">
                  <c:v>0.85861755328783207</c:v>
                </c:pt>
                <c:pt idx="466" formatCode="0%">
                  <c:v>0.8059847221662535</c:v>
                </c:pt>
                <c:pt idx="467" formatCode="0%">
                  <c:v>0.80807995254884868</c:v>
                </c:pt>
                <c:pt idx="468" formatCode="0%">
                  <c:v>0.8482776344429096</c:v>
                </c:pt>
                <c:pt idx="469" formatCode="0%">
                  <c:v>0.84741305070976014</c:v>
                </c:pt>
                <c:pt idx="470" formatCode="0%">
                  <c:v>0.84460891693929996</c:v>
                </c:pt>
                <c:pt idx="471" formatCode="0%">
                  <c:v>0.84081832010213176</c:v>
                </c:pt>
                <c:pt idx="472" formatCode="0%">
                  <c:v>0.85861813995660075</c:v>
                </c:pt>
                <c:pt idx="473" formatCode="0%">
                  <c:v>0.80598530883502217</c:v>
                </c:pt>
                <c:pt idx="474" formatCode="0%">
                  <c:v>0.80808053921761736</c:v>
                </c:pt>
                <c:pt idx="475" formatCode="0%">
                  <c:v>0.84827822111167828</c:v>
                </c:pt>
                <c:pt idx="476" formatCode="0%">
                  <c:v>0.84741363737852882</c:v>
                </c:pt>
                <c:pt idx="477" formatCode="0%">
                  <c:v>0.84460950360806863</c:v>
                </c:pt>
                <c:pt idx="478" formatCode="0%">
                  <c:v>0.84081890677090043</c:v>
                </c:pt>
                <c:pt idx="479" formatCode="0%">
                  <c:v>0.85861872662536942</c:v>
                </c:pt>
                <c:pt idx="480" formatCode="0%">
                  <c:v>0.80598589550379085</c:v>
                </c:pt>
                <c:pt idx="481" formatCode="0%">
                  <c:v>0.80808112588638603</c:v>
                </c:pt>
                <c:pt idx="482" formatCode="0%">
                  <c:v>0.84827880778044695</c:v>
                </c:pt>
                <c:pt idx="483" formatCode="0%">
                  <c:v>0.84741422404729749</c:v>
                </c:pt>
                <c:pt idx="484" formatCode="0%">
                  <c:v>0.8446100902768372</c:v>
                </c:pt>
                <c:pt idx="485" formatCode="0%">
                  <c:v>0.84081949343966911</c:v>
                </c:pt>
                <c:pt idx="486" formatCode="0%">
                  <c:v>0.8586193132941381</c:v>
                </c:pt>
                <c:pt idx="487" formatCode="0%">
                  <c:v>0.80598648217255953</c:v>
                </c:pt>
                <c:pt idx="488" formatCode="0%">
                  <c:v>0.80808171255515471</c:v>
                </c:pt>
                <c:pt idx="489" formatCode="0%">
                  <c:v>0.84827939444921563</c:v>
                </c:pt>
                <c:pt idx="490" formatCode="0%">
                  <c:v>0.84741481071606617</c:v>
                </c:pt>
                <c:pt idx="491" formatCode="0%">
                  <c:v>0.84461067694560588</c:v>
                </c:pt>
                <c:pt idx="492" formatCode="0%">
                  <c:v>0.84082008010843778</c:v>
                </c:pt>
                <c:pt idx="493" formatCode="0%">
                  <c:v>0.85861989996290677</c:v>
                </c:pt>
                <c:pt idx="494" formatCode="0%">
                  <c:v>0.8059870688413282</c:v>
                </c:pt>
                <c:pt idx="495" formatCode="0%">
                  <c:v>0.80808229922392338</c:v>
                </c:pt>
                <c:pt idx="496" formatCode="0%">
                  <c:v>0.84827998111798431</c:v>
                </c:pt>
                <c:pt idx="497" formatCode="0%">
                  <c:v>0.84741539738483485</c:v>
                </c:pt>
                <c:pt idx="498" formatCode="0%">
                  <c:v>0.84461126361437455</c:v>
                </c:pt>
                <c:pt idx="499" formatCode="0%">
                  <c:v>0.84082066677720646</c:v>
                </c:pt>
                <c:pt idx="500" formatCode="0%">
                  <c:v>0.85862048663167545</c:v>
                </c:pt>
                <c:pt idx="501" formatCode="0%">
                  <c:v>0.80598765551009688</c:v>
                </c:pt>
                <c:pt idx="502" formatCode="0%">
                  <c:v>0.80808288589269206</c:v>
                </c:pt>
                <c:pt idx="503" formatCode="0%">
                  <c:v>0.84828056778675298</c:v>
                </c:pt>
                <c:pt idx="504" formatCode="0%">
                  <c:v>0.84741598405360352</c:v>
                </c:pt>
                <c:pt idx="505" formatCode="0%">
                  <c:v>0.84461185028314323</c:v>
                </c:pt>
                <c:pt idx="506" formatCode="0%">
                  <c:v>0.84082125344597514</c:v>
                </c:pt>
                <c:pt idx="507" formatCode="0%">
                  <c:v>0.85862107330044413</c:v>
                </c:pt>
                <c:pt idx="508" formatCode="0%">
                  <c:v>0.80598824217886555</c:v>
                </c:pt>
                <c:pt idx="509" formatCode="0%">
                  <c:v>0.80808347256146074</c:v>
                </c:pt>
                <c:pt idx="510" formatCode="0%">
                  <c:v>0.84828115445552166</c:v>
                </c:pt>
                <c:pt idx="511" formatCode="0%">
                  <c:v>0.8474165707223722</c:v>
                </c:pt>
                <c:pt idx="512" formatCode="0%">
                  <c:v>0.8446124369519119</c:v>
                </c:pt>
                <c:pt idx="513" formatCode="0%">
                  <c:v>0.8408218401147437</c:v>
                </c:pt>
                <c:pt idx="514" formatCode="0%">
                  <c:v>0.8586216599692128</c:v>
                </c:pt>
                <c:pt idx="515" formatCode="0%">
                  <c:v>0.80598882884763423</c:v>
                </c:pt>
                <c:pt idx="516" formatCode="0%">
                  <c:v>0.80808405923022941</c:v>
                </c:pt>
                <c:pt idx="517" formatCode="0%">
                  <c:v>0.84828174112429033</c:v>
                </c:pt>
                <c:pt idx="518" formatCode="0%">
                  <c:v>0.84741715739114087</c:v>
                </c:pt>
                <c:pt idx="519" formatCode="0%">
                  <c:v>0.84461302362068058</c:v>
                </c:pt>
                <c:pt idx="520" formatCode="0%">
                  <c:v>0.84082242678351238</c:v>
                </c:pt>
                <c:pt idx="521" formatCode="0%">
                  <c:v>0.85862224663798148</c:v>
                </c:pt>
                <c:pt idx="522" formatCode="0%">
                  <c:v>0.80598941551640291</c:v>
                </c:pt>
                <c:pt idx="523" formatCode="0%">
                  <c:v>0.80808464589899809</c:v>
                </c:pt>
                <c:pt idx="524" formatCode="0%">
                  <c:v>0.84828232779305901</c:v>
                </c:pt>
                <c:pt idx="525" formatCode="0%">
                  <c:v>0.84741774405990955</c:v>
                </c:pt>
                <c:pt idx="526" formatCode="0%">
                  <c:v>0.84461361028944926</c:v>
                </c:pt>
                <c:pt idx="527" formatCode="0%">
                  <c:v>0.84082301345228105</c:v>
                </c:pt>
                <c:pt idx="528" formatCode="0%">
                  <c:v>0.85862283330675016</c:v>
                </c:pt>
                <c:pt idx="529" formatCode="0%">
                  <c:v>0.80599000218517158</c:v>
                </c:pt>
                <c:pt idx="530" formatCode="0%">
                  <c:v>0.80808523256776676</c:v>
                </c:pt>
                <c:pt idx="531" formatCode="0%">
                  <c:v>0.84828291446182769</c:v>
                </c:pt>
                <c:pt idx="532" formatCode="0%">
                  <c:v>0.84741833072867823</c:v>
                </c:pt>
                <c:pt idx="533" formatCode="0%">
                  <c:v>0.84461419695821793</c:v>
                </c:pt>
                <c:pt idx="534" formatCode="0%">
                  <c:v>0.84082360012104973</c:v>
                </c:pt>
                <c:pt idx="535" formatCode="0%">
                  <c:v>0.85862341997551883</c:v>
                </c:pt>
                <c:pt idx="536" formatCode="0%">
                  <c:v>0.80599058885394026</c:v>
                </c:pt>
                <c:pt idx="537" formatCode="0%">
                  <c:v>0.80808581923653544</c:v>
                </c:pt>
                <c:pt idx="538" formatCode="0%">
                  <c:v>0.84828350113059636</c:v>
                </c:pt>
                <c:pt idx="539" formatCode="0%">
                  <c:v>0.8474189173974469</c:v>
                </c:pt>
                <c:pt idx="540" formatCode="0%">
                  <c:v>0.84461478362698661</c:v>
                </c:pt>
                <c:pt idx="541" formatCode="0%">
                  <c:v>0.84082418678981841</c:v>
                </c:pt>
                <c:pt idx="542" formatCode="0%">
                  <c:v>0.8586240066442874</c:v>
                </c:pt>
                <c:pt idx="543" formatCode="0%">
                  <c:v>0.80599117552270894</c:v>
                </c:pt>
                <c:pt idx="544" formatCode="0%">
                  <c:v>0.80808640590530412</c:v>
                </c:pt>
                <c:pt idx="545" formatCode="0%">
                  <c:v>0.84828408779936504</c:v>
                </c:pt>
                <c:pt idx="546" formatCode="0%">
                  <c:v>0.84741950406621558</c:v>
                </c:pt>
                <c:pt idx="547" formatCode="0%">
                  <c:v>0.84461537029575529</c:v>
                </c:pt>
                <c:pt idx="548" formatCode="0%">
                  <c:v>0.84082477345858708</c:v>
                </c:pt>
                <c:pt idx="549" formatCode="0%">
                  <c:v>0.85862459331305607</c:v>
                </c:pt>
                <c:pt idx="550" formatCode="0%">
                  <c:v>0.80599176219147761</c:v>
                </c:pt>
                <c:pt idx="551" formatCode="0%">
                  <c:v>0.80808699257407279</c:v>
                </c:pt>
                <c:pt idx="552" formatCode="0%">
                  <c:v>0.84828467446813371</c:v>
                </c:pt>
                <c:pt idx="553" formatCode="0%">
                  <c:v>0.84742009073498425</c:v>
                </c:pt>
                <c:pt idx="554" formatCode="0%">
                  <c:v>0.84461595696452396</c:v>
                </c:pt>
                <c:pt idx="555" formatCode="0%">
                  <c:v>0.84082536012735576</c:v>
                </c:pt>
                <c:pt idx="556" formatCode="0%">
                  <c:v>0.85862517998182475</c:v>
                </c:pt>
                <c:pt idx="557" formatCode="0%">
                  <c:v>0.80599234886024629</c:v>
                </c:pt>
                <c:pt idx="558" formatCode="0%">
                  <c:v>0.80808757924284147</c:v>
                </c:pt>
                <c:pt idx="559" formatCode="0%">
                  <c:v>0.84828526113690239</c:v>
                </c:pt>
                <c:pt idx="560" formatCode="0%">
                  <c:v>0.84742067740375293</c:v>
                </c:pt>
                <c:pt idx="561" formatCode="0%">
                  <c:v>0.84461654363329264</c:v>
                </c:pt>
                <c:pt idx="562" formatCode="0%">
                  <c:v>0.84082594679612443</c:v>
                </c:pt>
                <c:pt idx="563" formatCode="0%">
                  <c:v>0.85862576665059342</c:v>
                </c:pt>
                <c:pt idx="564" formatCode="0%">
                  <c:v>0.80599293552901496</c:v>
                </c:pt>
                <c:pt idx="565" formatCode="0%">
                  <c:v>0.80808816591161015</c:v>
                </c:pt>
                <c:pt idx="566" formatCode="0%">
                  <c:v>0.84828584780567107</c:v>
                </c:pt>
                <c:pt idx="567" formatCode="0%">
                  <c:v>0.84742126407252161</c:v>
                </c:pt>
                <c:pt idx="568" formatCode="0%">
                  <c:v>0.84461713030206131</c:v>
                </c:pt>
                <c:pt idx="569" formatCode="0%">
                  <c:v>0.84082653346489311</c:v>
                </c:pt>
                <c:pt idx="570" formatCode="0%">
                  <c:v>0.8586263533193621</c:v>
                </c:pt>
                <c:pt idx="571" formatCode="0%">
                  <c:v>0.80599352219778364</c:v>
                </c:pt>
                <c:pt idx="572" formatCode="0%">
                  <c:v>0.80808875258037882</c:v>
                </c:pt>
                <c:pt idx="573" formatCode="0%">
                  <c:v>0.84828643447443974</c:v>
                </c:pt>
                <c:pt idx="574" formatCode="0%">
                  <c:v>0.84742185074129028</c:v>
                </c:pt>
                <c:pt idx="575" formatCode="0%">
                  <c:v>0.84461771697082999</c:v>
                </c:pt>
                <c:pt idx="576" formatCode="0%">
                  <c:v>0.84082712013366179</c:v>
                </c:pt>
                <c:pt idx="577" formatCode="0%">
                  <c:v>0.85862693998813078</c:v>
                </c:pt>
                <c:pt idx="578" formatCode="0%">
                  <c:v>0.80599410886655221</c:v>
                </c:pt>
                <c:pt idx="579" formatCode="0%">
                  <c:v>0.8080893392491475</c:v>
                </c:pt>
                <c:pt idx="580" formatCode="0%">
                  <c:v>0.84828702114320842</c:v>
                </c:pt>
                <c:pt idx="581" formatCode="0%">
                  <c:v>0.84742243741005896</c:v>
                </c:pt>
                <c:pt idx="582" formatCode="0%">
                  <c:v>0.84461830363959867</c:v>
                </c:pt>
                <c:pt idx="583" formatCode="0%">
                  <c:v>0.84082770680243046</c:v>
                </c:pt>
                <c:pt idx="584" formatCode="0%">
                  <c:v>0.85862752665689945</c:v>
                </c:pt>
                <c:pt idx="585" formatCode="0%">
                  <c:v>0.80599469553532088</c:v>
                </c:pt>
                <c:pt idx="586" formatCode="0%">
                  <c:v>0.80808992591791617</c:v>
                </c:pt>
                <c:pt idx="587" formatCode="0%">
                  <c:v>0.8482876078119771</c:v>
                </c:pt>
                <c:pt idx="588" formatCode="0%">
                  <c:v>0.84742302407882764</c:v>
                </c:pt>
                <c:pt idx="589" formatCode="0%">
                  <c:v>0.84461889030836734</c:v>
                </c:pt>
                <c:pt idx="590" formatCode="0%">
                  <c:v>0.84082829347119914</c:v>
                </c:pt>
                <c:pt idx="591" formatCode="0%">
                  <c:v>0.85862811332566813</c:v>
                </c:pt>
                <c:pt idx="592" formatCode="0%">
                  <c:v>0.80599528220408956</c:v>
                </c:pt>
                <c:pt idx="593" formatCode="0%">
                  <c:v>0.80809051258668485</c:v>
                </c:pt>
                <c:pt idx="594" formatCode="0%">
                  <c:v>0.84828819448074577</c:v>
                </c:pt>
                <c:pt idx="595" formatCode="0%">
                  <c:v>0.84742361074759631</c:v>
                </c:pt>
                <c:pt idx="596" formatCode="0%">
                  <c:v>0.84461947697713602</c:v>
                </c:pt>
                <c:pt idx="597" formatCode="0%">
                  <c:v>0.84082888013996782</c:v>
                </c:pt>
                <c:pt idx="598" formatCode="0%">
                  <c:v>0.85862869999443681</c:v>
                </c:pt>
                <c:pt idx="599" formatCode="0%">
                  <c:v>0.80599586887285823</c:v>
                </c:pt>
                <c:pt idx="600" formatCode="0%">
                  <c:v>0.80809109925545353</c:v>
                </c:pt>
                <c:pt idx="601" formatCode="0%">
                  <c:v>0.84828878114951445</c:v>
                </c:pt>
                <c:pt idx="602" formatCode="0%">
                  <c:v>0.84742419741636499</c:v>
                </c:pt>
                <c:pt idx="603" formatCode="0%">
                  <c:v>0.8446200636459047</c:v>
                </c:pt>
                <c:pt idx="604" formatCode="0%">
                  <c:v>0.84082946680873649</c:v>
                </c:pt>
                <c:pt idx="605" formatCode="0%">
                  <c:v>0.85862928666320548</c:v>
                </c:pt>
                <c:pt idx="606" formatCode="0%">
                  <c:v>0.80599645554162691</c:v>
                </c:pt>
                <c:pt idx="607" formatCode="0%">
                  <c:v>0.80809168592422209</c:v>
                </c:pt>
                <c:pt idx="608" formatCode="0%">
                  <c:v>0.84828936781828312</c:v>
                </c:pt>
                <c:pt idx="609" formatCode="0%">
                  <c:v>0.84742478408513366</c:v>
                </c:pt>
                <c:pt idx="610" formatCode="0%">
                  <c:v>0.84462065031467337</c:v>
                </c:pt>
                <c:pt idx="611" formatCode="0%">
                  <c:v>0.84083005347750517</c:v>
                </c:pt>
                <c:pt idx="612" formatCode="0%">
                  <c:v>0.85862987333197416</c:v>
                </c:pt>
                <c:pt idx="613" formatCode="0%">
                  <c:v>0.80599704221039559</c:v>
                </c:pt>
                <c:pt idx="614" formatCode="0%">
                  <c:v>0.80809227259299077</c:v>
                </c:pt>
                <c:pt idx="615" formatCode="0%">
                  <c:v>0.8482899544870518</c:v>
                </c:pt>
                <c:pt idx="616" formatCode="0%">
                  <c:v>0.84742537075390234</c:v>
                </c:pt>
                <c:pt idx="617" formatCode="0%">
                  <c:v>0.84462123698344205</c:v>
                </c:pt>
                <c:pt idx="618" formatCode="0%">
                  <c:v>0.84083064014627384</c:v>
                </c:pt>
                <c:pt idx="619" formatCode="0%">
                  <c:v>0.85863046000074283</c:v>
                </c:pt>
                <c:pt idx="620" formatCode="0%">
                  <c:v>0.80599762887916426</c:v>
                </c:pt>
                <c:pt idx="621" formatCode="0%">
                  <c:v>0.80809285926175944</c:v>
                </c:pt>
                <c:pt idx="622" formatCode="0%">
                  <c:v>0.84829054115582048</c:v>
                </c:pt>
                <c:pt idx="623" formatCode="0%">
                  <c:v>0.84742595742267102</c:v>
                </c:pt>
                <c:pt idx="624" formatCode="0%">
                  <c:v>0.84462182365221072</c:v>
                </c:pt>
                <c:pt idx="625" formatCode="0%">
                  <c:v>0.84083122681504252</c:v>
                </c:pt>
                <c:pt idx="626" formatCode="0%">
                  <c:v>0.85863104666951151</c:v>
                </c:pt>
                <c:pt idx="627" formatCode="0%">
                  <c:v>0.80599821554793294</c:v>
                </c:pt>
                <c:pt idx="628" formatCode="0%">
                  <c:v>0.80809344593052812</c:v>
                </c:pt>
                <c:pt idx="629" formatCode="0%">
                  <c:v>0.84829112782458915</c:v>
                </c:pt>
                <c:pt idx="630" formatCode="0%">
                  <c:v>0.84742654409143969</c:v>
                </c:pt>
                <c:pt idx="631" formatCode="0%">
                  <c:v>0.8446224103209794</c:v>
                </c:pt>
                <c:pt idx="632" formatCode="0%">
                  <c:v>0.8408318134838112</c:v>
                </c:pt>
                <c:pt idx="633" formatCode="0%">
                  <c:v>0.85863163333828019</c:v>
                </c:pt>
                <c:pt idx="634" formatCode="0%">
                  <c:v>0.80599880221670162</c:v>
                </c:pt>
                <c:pt idx="635" formatCode="0%">
                  <c:v>0.8080940325992968</c:v>
                </c:pt>
                <c:pt idx="636" formatCode="0%">
                  <c:v>0.84829171449335783</c:v>
                </c:pt>
                <c:pt idx="637" formatCode="0%">
                  <c:v>0.84742713076020837</c:v>
                </c:pt>
                <c:pt idx="638" formatCode="0%">
                  <c:v>0.84462299698974808</c:v>
                </c:pt>
                <c:pt idx="639" formatCode="0%">
                  <c:v>0.84083240015257987</c:v>
                </c:pt>
                <c:pt idx="640" formatCode="0%">
                  <c:v>0.85863222000704886</c:v>
                </c:pt>
                <c:pt idx="641" formatCode="0%">
                  <c:v>0.80599938888547029</c:v>
                </c:pt>
                <c:pt idx="642" formatCode="0%">
                  <c:v>0.80809461926806547</c:v>
                </c:pt>
                <c:pt idx="643" formatCode="0%">
                  <c:v>0.84829230116212639</c:v>
                </c:pt>
                <c:pt idx="644" formatCode="0%">
                  <c:v>0.84742771742897705</c:v>
                </c:pt>
                <c:pt idx="645" formatCode="0%">
                  <c:v>0.84462358365851675</c:v>
                </c:pt>
                <c:pt idx="646" formatCode="0%">
                  <c:v>0.84083298682134855</c:v>
                </c:pt>
                <c:pt idx="647" formatCode="0%">
                  <c:v>0.85863280667581754</c:v>
                </c:pt>
                <c:pt idx="648" formatCode="0%">
                  <c:v>0.80599997555423897</c:v>
                </c:pt>
                <c:pt idx="649" formatCode="0%">
                  <c:v>0.80809520593683415</c:v>
                </c:pt>
                <c:pt idx="650" formatCode="0%">
                  <c:v>0.84829288783089507</c:v>
                </c:pt>
                <c:pt idx="651" formatCode="0%">
                  <c:v>0.84742830409774572</c:v>
                </c:pt>
                <c:pt idx="652" formatCode="0%">
                  <c:v>0.84462417032728543</c:v>
                </c:pt>
                <c:pt idx="653" formatCode="0%">
                  <c:v>0.84083357349011723</c:v>
                </c:pt>
                <c:pt idx="654" formatCode="0%">
                  <c:v>0.85863339334458622</c:v>
                </c:pt>
                <c:pt idx="655" formatCode="0%">
                  <c:v>0.80600056222300764</c:v>
                </c:pt>
                <c:pt idx="656" formatCode="0%">
                  <c:v>0.80809579260560283</c:v>
                </c:pt>
                <c:pt idx="657" formatCode="0%">
                  <c:v>0.84829347449966375</c:v>
                </c:pt>
                <c:pt idx="658" formatCode="0%">
                  <c:v>0.8474288907665144</c:v>
                </c:pt>
                <c:pt idx="659" formatCode="0%">
                  <c:v>0.8446247569960541</c:v>
                </c:pt>
                <c:pt idx="660" formatCode="0%">
                  <c:v>0.8408341601588859</c:v>
                </c:pt>
                <c:pt idx="661" formatCode="0%">
                  <c:v>0.85863398001335489</c:v>
                </c:pt>
                <c:pt idx="662" formatCode="0%">
                  <c:v>0.80600114889177632</c:v>
                </c:pt>
                <c:pt idx="663" formatCode="0%">
                  <c:v>0.8080963792743715</c:v>
                </c:pt>
                <c:pt idx="664" formatCode="0%">
                  <c:v>0.84829406116843242</c:v>
                </c:pt>
                <c:pt idx="665" formatCode="0%">
                  <c:v>0.84742947743528307</c:v>
                </c:pt>
                <c:pt idx="666" formatCode="0%">
                  <c:v>0.84462534366482278</c:v>
                </c:pt>
                <c:pt idx="667" formatCode="0%">
                  <c:v>0.84083474682765458</c:v>
                </c:pt>
                <c:pt idx="668" formatCode="0%">
                  <c:v>0.85863456668212357</c:v>
                </c:pt>
                <c:pt idx="669" formatCode="0%">
                  <c:v>0.806001735560545</c:v>
                </c:pt>
                <c:pt idx="670" formatCode="0%">
                  <c:v>0.80809696594314018</c:v>
                </c:pt>
                <c:pt idx="671" formatCode="0%">
                  <c:v>0.8482946478372011</c:v>
                </c:pt>
                <c:pt idx="672" formatCode="0%">
                  <c:v>0.84743006410405164</c:v>
                </c:pt>
                <c:pt idx="673" formatCode="0%">
                  <c:v>0.84462593033359146</c:v>
                </c:pt>
                <c:pt idx="674" formatCode="0%">
                  <c:v>0.84083533349642325</c:v>
                </c:pt>
                <c:pt idx="675" formatCode="0%">
                  <c:v>0.85863515335089224</c:v>
                </c:pt>
                <c:pt idx="676" formatCode="0%">
                  <c:v>0.80600232222931367</c:v>
                </c:pt>
                <c:pt idx="677" formatCode="0%">
                  <c:v>0.80809755261190885</c:v>
                </c:pt>
                <c:pt idx="678" formatCode="0%">
                  <c:v>0.84829523450596978</c:v>
                </c:pt>
                <c:pt idx="679" formatCode="0%">
                  <c:v>0.84743065077282032</c:v>
                </c:pt>
                <c:pt idx="680" formatCode="0%">
                  <c:v>0.84462651700236013</c:v>
                </c:pt>
                <c:pt idx="681" formatCode="0%">
                  <c:v>0.84083592016519193</c:v>
                </c:pt>
                <c:pt idx="682" formatCode="0%">
                  <c:v>0.85863574001966092</c:v>
                </c:pt>
                <c:pt idx="683" formatCode="0%">
                  <c:v>0.80600290889808235</c:v>
                </c:pt>
                <c:pt idx="684" formatCode="0%">
                  <c:v>0.80809813928067753</c:v>
                </c:pt>
                <c:pt idx="685" formatCode="0%">
                  <c:v>0.84829582117473845</c:v>
                </c:pt>
                <c:pt idx="686" formatCode="0%">
                  <c:v>0.84743123744158899</c:v>
                </c:pt>
                <c:pt idx="687" formatCode="0%">
                  <c:v>0.84462710367112881</c:v>
                </c:pt>
                <c:pt idx="688" formatCode="0%">
                  <c:v>0.84083650683396061</c:v>
                </c:pt>
                <c:pt idx="689" formatCode="0%">
                  <c:v>0.8586363266884296</c:v>
                </c:pt>
                <c:pt idx="690" formatCode="0%">
                  <c:v>0.80600349556685102</c:v>
                </c:pt>
                <c:pt idx="691" formatCode="0%">
                  <c:v>0.80809872594944621</c:v>
                </c:pt>
                <c:pt idx="692" formatCode="0%">
                  <c:v>0.84829640784350713</c:v>
                </c:pt>
                <c:pt idx="693" formatCode="0%">
                  <c:v>0.84743182411035767</c:v>
                </c:pt>
                <c:pt idx="694" formatCode="0%">
                  <c:v>0.84462769033989749</c:v>
                </c:pt>
                <c:pt idx="695" formatCode="0%">
                  <c:v>0.84083709350272928</c:v>
                </c:pt>
                <c:pt idx="696" formatCode="0%">
                  <c:v>0.85863691335719827</c:v>
                </c:pt>
                <c:pt idx="697" formatCode="0%">
                  <c:v>0.8060040822356197</c:v>
                </c:pt>
                <c:pt idx="698" formatCode="0%">
                  <c:v>0.80809931261821488</c:v>
                </c:pt>
                <c:pt idx="699" formatCode="0%">
                  <c:v>0.8482969945122758</c:v>
                </c:pt>
                <c:pt idx="700" formatCode="0%">
                  <c:v>0.84743241077912634</c:v>
                </c:pt>
                <c:pt idx="701" formatCode="0%">
                  <c:v>0.84462827700866616</c:v>
                </c:pt>
                <c:pt idx="702" formatCode="0%">
                  <c:v>0.84083768017149796</c:v>
                </c:pt>
                <c:pt idx="703" formatCode="0%">
                  <c:v>0.85863750002596695</c:v>
                </c:pt>
                <c:pt idx="704" formatCode="0%">
                  <c:v>0.80600466890438838</c:v>
                </c:pt>
                <c:pt idx="705" formatCode="0%">
                  <c:v>0.80809989928698356</c:v>
                </c:pt>
                <c:pt idx="706" formatCode="0%">
                  <c:v>0.84829758118104448</c:v>
                </c:pt>
                <c:pt idx="707" formatCode="0%">
                  <c:v>0.84743299744789502</c:v>
                </c:pt>
                <c:pt idx="708" formatCode="0%">
                  <c:v>0.84462886367743473</c:v>
                </c:pt>
                <c:pt idx="709" formatCode="0%">
                  <c:v>0.84083826684026663</c:v>
                </c:pt>
                <c:pt idx="710" formatCode="0%">
                  <c:v>0.85863808669473562</c:v>
                </c:pt>
                <c:pt idx="711" formatCode="0%">
                  <c:v>0.80600525557315705</c:v>
                </c:pt>
                <c:pt idx="712" formatCode="0%">
                  <c:v>0.80810048595575223</c:v>
                </c:pt>
                <c:pt idx="713" formatCode="0%">
                  <c:v>0.84829816784981316</c:v>
                </c:pt>
                <c:pt idx="714" formatCode="0%">
                  <c:v>0.8474335841166637</c:v>
                </c:pt>
                <c:pt idx="715" formatCode="0%">
                  <c:v>0.8446294503462034</c:v>
                </c:pt>
                <c:pt idx="716" formatCode="0%">
                  <c:v>0.84083885350903531</c:v>
                </c:pt>
                <c:pt idx="717" formatCode="0%">
                  <c:v>0.8586386733635043</c:v>
                </c:pt>
                <c:pt idx="718" formatCode="0%">
                  <c:v>0.80600584224192573</c:v>
                </c:pt>
                <c:pt idx="719" formatCode="0%">
                  <c:v>0.80810107262452091</c:v>
                </c:pt>
                <c:pt idx="720" formatCode="0%">
                  <c:v>0.84829875451858183</c:v>
                </c:pt>
                <c:pt idx="721" formatCode="0%">
                  <c:v>0.84743417078543237</c:v>
                </c:pt>
                <c:pt idx="722" formatCode="0%">
                  <c:v>0.84463003701497208</c:v>
                </c:pt>
                <c:pt idx="723" formatCode="0%">
                  <c:v>0.84083944017780399</c:v>
                </c:pt>
                <c:pt idx="724" formatCode="0%">
                  <c:v>0.85863926003227298</c:v>
                </c:pt>
                <c:pt idx="725" formatCode="0%">
                  <c:v>0.80600642891069441</c:v>
                </c:pt>
                <c:pt idx="726" formatCode="0%">
                  <c:v>0.80810165929328959</c:v>
                </c:pt>
                <c:pt idx="727" formatCode="0%">
                  <c:v>0.84829934118735051</c:v>
                </c:pt>
                <c:pt idx="728" formatCode="0%">
                  <c:v>0.84743475745420105</c:v>
                </c:pt>
                <c:pt idx="729" formatCode="0%">
                  <c:v>0.84463062368374076</c:v>
                </c:pt>
                <c:pt idx="730" formatCode="0%">
                  <c:v>0.84084002684657266</c:v>
                </c:pt>
                <c:pt idx="731" formatCode="0%">
                  <c:v>0.85863984670104165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8-40F0-9E8B-0638641B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296608"/>
        <c:axId val="1251584832"/>
      </c:barChart>
      <c:catAx>
        <c:axId val="1064296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84832"/>
        <c:crosses val="autoZero"/>
        <c:auto val="1"/>
        <c:lblAlgn val="ctr"/>
        <c:lblOffset val="100"/>
        <c:noMultiLvlLbl val="0"/>
      </c:catAx>
      <c:valAx>
        <c:axId val="1251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Data.xlsx]tables!PivotTable1</c:name>
    <c:fmtId val="0"/>
  </c:pivotSource>
  <c:chart>
    <c:title>
      <c:layout>
        <c:manualLayout>
          <c:xMode val="edge"/>
          <c:yMode val="edge"/>
          <c:x val="0.10948600174978126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0-414D-AA3A-D4DC9FA798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0-414D-AA3A-D4DC9FA798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A0-414D-AA3A-D4DC9FA798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A0-414D-AA3A-D4DC9FA798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A0-414D-AA3A-D4DC9FA798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A0-414D-AA3A-D4DC9FA798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A0-414D-AA3A-D4DC9FA798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A0-414D-AA3A-D4DC9FA798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A0-414D-AA3A-D4DC9FA798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A0-414D-AA3A-D4DC9FA798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A0-414D-AA3A-D4DC9FA798B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4A0-414D-AA3A-D4DC9FA798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tables!$B$4:$B$16</c:f>
              <c:numCache>
                <c:formatCode>0.00%</c:formatCode>
                <c:ptCount val="12"/>
                <c:pt idx="0">
                  <c:v>2.313184707699838</c:v>
                </c:pt>
                <c:pt idx="1">
                  <c:v>0.14612578776605267</c:v>
                </c:pt>
                <c:pt idx="2">
                  <c:v>1.2479203793825404</c:v>
                </c:pt>
                <c:pt idx="3">
                  <c:v>0.98410450009412054</c:v>
                </c:pt>
                <c:pt idx="4">
                  <c:v>0.54454955618710243</c:v>
                </c:pt>
                <c:pt idx="5">
                  <c:v>0.66868395338183384</c:v>
                </c:pt>
                <c:pt idx="6">
                  <c:v>0.81216358118160148</c:v>
                </c:pt>
                <c:pt idx="7">
                  <c:v>0.41989159517230323</c:v>
                </c:pt>
                <c:pt idx="8">
                  <c:v>0.67296162176357033</c:v>
                </c:pt>
                <c:pt idx="9">
                  <c:v>-5.3752857447780578E-2</c:v>
                </c:pt>
                <c:pt idx="10">
                  <c:v>1.8104868797157276</c:v>
                </c:pt>
                <c:pt idx="11">
                  <c:v>-0.2906392550439163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A-43AD-9153-56E4C397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Data.xlsx]tables!PivotTable5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6A-4BC9-9AB3-B09B4078AD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A-4BC9-9AB3-B09B4078AD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6A-4BC9-9AB3-B09B4078AD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6A-4BC9-9AB3-B09B4078AD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6A-4BC9-9AB3-B09B4078AD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6A-4BC9-9AB3-B09B4078AD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6A-4BC9-9AB3-B09B4078AD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6A-4BC9-9AB3-B09B4078AD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6A-4BC9-9AB3-B09B4078AD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86A-4BC9-9AB3-B09B4078AD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86A-4BC9-9AB3-B09B4078AD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86A-4BC9-9AB3-B09B4078AD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tables!$A$21:$A$33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tables!$B$21:$B$33</c:f>
              <c:numCache>
                <c:formatCode>0.00%</c:formatCode>
                <c:ptCount val="12"/>
                <c:pt idx="0">
                  <c:v>0.88950191262574152</c:v>
                </c:pt>
                <c:pt idx="1">
                  <c:v>0.14277263797149065</c:v>
                </c:pt>
                <c:pt idx="2">
                  <c:v>0.12025416727829763</c:v>
                </c:pt>
                <c:pt idx="3">
                  <c:v>-0.11508605876968514</c:v>
                </c:pt>
                <c:pt idx="4">
                  <c:v>0.14085318128891644</c:v>
                </c:pt>
                <c:pt idx="5">
                  <c:v>0.56294490397034613</c:v>
                </c:pt>
                <c:pt idx="6">
                  <c:v>0.22764677582933746</c:v>
                </c:pt>
                <c:pt idx="7">
                  <c:v>-0.12271529099131617</c:v>
                </c:pt>
                <c:pt idx="8">
                  <c:v>-5.2059575936439173E-2</c:v>
                </c:pt>
                <c:pt idx="9">
                  <c:v>-9.2473882408182217E-2</c:v>
                </c:pt>
                <c:pt idx="10">
                  <c:v>0.20104056364939715</c:v>
                </c:pt>
                <c:pt idx="11">
                  <c:v>-1.4986079293488608E-3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8-4E71-93F1-6C3A1A7C45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Data.xlsx]tables!PivotTable6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B-4FEB-8DEA-0AD780A83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B-4FEB-8DEA-0AD780A83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8B-4FEB-8DEA-0AD780A83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8B-4FEB-8DEA-0AD780A83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8B-4FEB-8DEA-0AD780A83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8B-4FEB-8DEA-0AD780A83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8B-4FEB-8DEA-0AD780A83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8B-4FEB-8DEA-0AD780A83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8B-4FEB-8DEA-0AD780A83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8B-4FEB-8DEA-0AD780A83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08B-4FEB-8DEA-0AD780A83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08B-4FEB-8DEA-0AD780A83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tables!$A$38:$A$50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tables!$B$38:$B$50</c:f>
              <c:numCache>
                <c:formatCode>0.00%</c:formatCode>
                <c:ptCount val="12"/>
                <c:pt idx="0">
                  <c:v>1.2227369369192287</c:v>
                </c:pt>
                <c:pt idx="1">
                  <c:v>-2.242945362891513E-2</c:v>
                </c:pt>
                <c:pt idx="2">
                  <c:v>1.1988715619353503</c:v>
                </c:pt>
                <c:pt idx="3">
                  <c:v>1.0698188657269943</c:v>
                </c:pt>
                <c:pt idx="4">
                  <c:v>0.41754185726638315</c:v>
                </c:pt>
                <c:pt idx="5">
                  <c:v>0.12456405524047576</c:v>
                </c:pt>
                <c:pt idx="6">
                  <c:v>0.47749075986451639</c:v>
                </c:pt>
                <c:pt idx="7">
                  <c:v>0.54481336792380841</c:v>
                </c:pt>
                <c:pt idx="8">
                  <c:v>0.70853422153633772</c:v>
                </c:pt>
                <c:pt idx="9">
                  <c:v>4.0688544636325097E-2</c:v>
                </c:pt>
                <c:pt idx="10">
                  <c:v>1.497493672765678</c:v>
                </c:pt>
                <c:pt idx="11">
                  <c:v>-0.26692766680289648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D-47B3-A882-F99AD92280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Data.xlsx]tables!PivotTable3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tables!$B$55</c:f>
              <c:strCache>
                <c:ptCount val="1"/>
                <c:pt idx="0">
                  <c:v>L-M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tables!$A$56:$A$71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tables!$B$56:$B$71</c:f>
              <c:numCache>
                <c:formatCode>General</c:formatCode>
                <c:ptCount val="13"/>
                <c:pt idx="0">
                  <c:v>5.957358768913541</c:v>
                </c:pt>
                <c:pt idx="1">
                  <c:v>6.6843805720396769</c:v>
                </c:pt>
                <c:pt idx="2">
                  <c:v>7.3513047095167758</c:v>
                </c:pt>
                <c:pt idx="3">
                  <c:v>7.2791066558070412</c:v>
                </c:pt>
                <c:pt idx="4">
                  <c:v>7.4175194280720618</c:v>
                </c:pt>
                <c:pt idx="5">
                  <c:v>7.3119409652486915</c:v>
                </c:pt>
                <c:pt idx="6">
                  <c:v>7.2845216353379838</c:v>
                </c:pt>
                <c:pt idx="7">
                  <c:v>7.4093821001602445</c:v>
                </c:pt>
                <c:pt idx="8">
                  <c:v>7.0888150077056205</c:v>
                </c:pt>
                <c:pt idx="9">
                  <c:v>7.4268924539230543</c:v>
                </c:pt>
                <c:pt idx="10">
                  <c:v>7.2038438579862722</c:v>
                </c:pt>
                <c:pt idx="11">
                  <c:v>7.297476577656445</c:v>
                </c:pt>
                <c:pt idx="12">
                  <c:v>0.26052628428420987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344-B840-A4F29548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3663"/>
        <c:axId val="307649039"/>
      </c:barChart>
      <c:lineChart>
        <c:grouping val="standard"/>
        <c:varyColors val="0"/>
        <c:ser>
          <c:idx val="1"/>
          <c:order val="1"/>
          <c:tx>
            <c:strRef>
              <c:f>tables!$C$55</c:f>
              <c:strCache>
                <c:ptCount val="1"/>
                <c:pt idx="0">
                  <c:v>P-O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tables!$A$56:$A$71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tables!$C$56:$C$71</c:f>
              <c:numCache>
                <c:formatCode>General</c:formatCode>
                <c:ptCount val="13"/>
                <c:pt idx="0">
                  <c:v>21.129206841419084</c:v>
                </c:pt>
                <c:pt idx="1">
                  <c:v>23.060980643866049</c:v>
                </c:pt>
                <c:pt idx="2">
                  <c:v>24.96352780860429</c:v>
                </c:pt>
                <c:pt idx="3">
                  <c:v>25.173107176757743</c:v>
                </c:pt>
                <c:pt idx="4">
                  <c:v>25.053649759772334</c:v>
                </c:pt>
                <c:pt idx="5">
                  <c:v>24.624494208310168</c:v>
                </c:pt>
                <c:pt idx="6">
                  <c:v>26.411693911843233</c:v>
                </c:pt>
                <c:pt idx="7">
                  <c:v>25.652476222929447</c:v>
                </c:pt>
                <c:pt idx="8">
                  <c:v>24.613646424269021</c:v>
                </c:pt>
                <c:pt idx="9">
                  <c:v>25.410543932374893</c:v>
                </c:pt>
                <c:pt idx="10">
                  <c:v>24.197349931581833</c:v>
                </c:pt>
                <c:pt idx="11">
                  <c:v>25.322800211685379</c:v>
                </c:pt>
                <c:pt idx="12">
                  <c:v>0.82753736873354955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344-B840-A4F29548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334735"/>
        <c:axId val="307642799"/>
      </c:lineChart>
      <c:catAx>
        <c:axId val="155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49039"/>
        <c:crosses val="autoZero"/>
        <c:auto val="1"/>
        <c:lblAlgn val="ctr"/>
        <c:lblOffset val="100"/>
        <c:noMultiLvlLbl val="0"/>
      </c:catAx>
      <c:valAx>
        <c:axId val="3076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663"/>
        <c:crosses val="autoZero"/>
        <c:crossBetween val="between"/>
      </c:valAx>
      <c:valAx>
        <c:axId val="307642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4735"/>
        <c:crosses val="max"/>
        <c:crossBetween val="between"/>
      </c:valAx>
      <c:catAx>
        <c:axId val="354334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4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hyperlink" Target="https://fhlogo.blogspot.com/2011/03/facebook.html" TargetMode="External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15</xdr:col>
      <xdr:colOff>51954</xdr:colOff>
      <xdr:row>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05A79EA-8F70-C01A-757E-2973B56474BD}"/>
            </a:ext>
          </a:extLst>
        </xdr:cNvPr>
        <xdr:cNvSpPr/>
      </xdr:nvSpPr>
      <xdr:spPr>
        <a:xfrm>
          <a:off x="0" y="19050"/>
          <a:ext cx="10461418" cy="745671"/>
        </a:xfrm>
        <a:prstGeom prst="rect">
          <a:avLst/>
        </a:prstGeom>
        <a:solidFill>
          <a:schemeClr val="accent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800" b="1" cap="none" spc="0">
              <a:ln w="0"/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Swiggy</a:t>
          </a:r>
          <a:r>
            <a:rPr lang="en-US" sz="2800" b="1" cap="none" spc="0" baseline="0">
              <a:ln w="0"/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Insights</a:t>
          </a:r>
        </a:p>
      </xdr:txBody>
    </xdr:sp>
    <xdr:clientData/>
  </xdr:twoCellAnchor>
  <xdr:twoCellAnchor>
    <xdr:from>
      <xdr:col>0</xdr:col>
      <xdr:colOff>0</xdr:colOff>
      <xdr:row>3</xdr:row>
      <xdr:rowOff>176893</xdr:rowOff>
    </xdr:from>
    <xdr:to>
      <xdr:col>8</xdr:col>
      <xdr:colOff>163285</xdr:colOff>
      <xdr:row>21</xdr:row>
      <xdr:rowOff>46883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B76C3-64B7-4D8B-B30B-4864AF0B2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13606</xdr:rowOff>
    </xdr:from>
    <xdr:to>
      <xdr:col>8</xdr:col>
      <xdr:colOff>149679</xdr:colOff>
      <xdr:row>36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243D3-3522-4EBC-AD67-8118A5640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149677</xdr:colOff>
      <xdr:row>17</xdr:row>
      <xdr:rowOff>204106</xdr:rowOff>
    </xdr:from>
    <xdr:to>
      <xdr:col>15</xdr:col>
      <xdr:colOff>40820</xdr:colOff>
      <xdr:row>36</xdr:row>
      <xdr:rowOff>40822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4749BE-8C28-4495-918E-C0D0A53D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136071</xdr:colOff>
      <xdr:row>3</xdr:row>
      <xdr:rowOff>176893</xdr:rowOff>
    </xdr:from>
    <xdr:to>
      <xdr:col>15</xdr:col>
      <xdr:colOff>40821</xdr:colOff>
      <xdr:row>18</xdr:row>
      <xdr:rowOff>4823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A0D95C-EAE0-4EE9-9CE8-FCB6213DA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12988</xdr:rowOff>
    </xdr:from>
    <xdr:to>
      <xdr:col>15</xdr:col>
      <xdr:colOff>34636</xdr:colOff>
      <xdr:row>60</xdr:row>
      <xdr:rowOff>30307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335788-9065-49AC-9429-2C6D42BC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16</xdr:col>
      <xdr:colOff>666750</xdr:colOff>
      <xdr:row>78</xdr:row>
      <xdr:rowOff>33609</xdr:rowOff>
    </xdr:from>
    <xdr:ext cx="1619250" cy="23320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BB365FB-5FD1-CF8E-10A8-A85661D11145}"/>
            </a:ext>
          </a:extLst>
        </xdr:cNvPr>
        <xdr:cNvSpPr txBox="1"/>
      </xdr:nvSpPr>
      <xdr:spPr>
        <a:xfrm>
          <a:off x="11906250" y="14892609"/>
          <a:ext cx="16192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0</xdr:col>
      <xdr:colOff>0</xdr:colOff>
      <xdr:row>62</xdr:row>
      <xdr:rowOff>0</xdr:rowOff>
    </xdr:from>
    <xdr:to>
      <xdr:col>2</xdr:col>
      <xdr:colOff>547687</xdr:colOff>
      <xdr:row>73</xdr:row>
      <xdr:rowOff>47625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D8ABA9A-000B-4EC2-A846-556B55EA9DD3}"/>
            </a:ext>
          </a:extLst>
        </xdr:cNvPr>
        <xdr:cNvSpPr/>
      </xdr:nvSpPr>
      <xdr:spPr>
        <a:xfrm>
          <a:off x="0" y="12884727"/>
          <a:ext cx="2123642" cy="2333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571499</xdr:colOff>
      <xdr:row>62</xdr:row>
      <xdr:rowOff>0</xdr:rowOff>
    </xdr:from>
    <xdr:to>
      <xdr:col>6</xdr:col>
      <xdr:colOff>619124</xdr:colOff>
      <xdr:row>73</xdr:row>
      <xdr:rowOff>47625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E54B45F-9DA9-4DD7-9332-098930A3D8EF}"/>
            </a:ext>
          </a:extLst>
        </xdr:cNvPr>
        <xdr:cNvSpPr/>
      </xdr:nvSpPr>
      <xdr:spPr>
        <a:xfrm>
          <a:off x="2840181" y="12884727"/>
          <a:ext cx="2125807" cy="23336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30616</xdr:colOff>
      <xdr:row>62</xdr:row>
      <xdr:rowOff>3403</xdr:rowOff>
    </xdr:from>
    <xdr:to>
      <xdr:col>11</xdr:col>
      <xdr:colOff>68035</xdr:colOff>
      <xdr:row>73</xdr:row>
      <xdr:rowOff>64635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7D42802-1CBA-43AB-A82F-67FA3ED027F8}"/>
            </a:ext>
          </a:extLst>
        </xdr:cNvPr>
        <xdr:cNvSpPr/>
      </xdr:nvSpPr>
      <xdr:spPr>
        <a:xfrm>
          <a:off x="5762934" y="12888130"/>
          <a:ext cx="2115601" cy="2347232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666750</xdr:colOff>
      <xdr:row>62</xdr:row>
      <xdr:rowOff>23812</xdr:rowOff>
    </xdr:from>
    <xdr:to>
      <xdr:col>15</xdr:col>
      <xdr:colOff>23812</xdr:colOff>
      <xdr:row>73</xdr:row>
      <xdr:rowOff>71437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2349F70-FB80-46AD-8171-442EBC59DF5E}"/>
            </a:ext>
          </a:extLst>
        </xdr:cNvPr>
        <xdr:cNvSpPr/>
      </xdr:nvSpPr>
      <xdr:spPr>
        <a:xfrm>
          <a:off x="8477250" y="12908539"/>
          <a:ext cx="2127971" cy="2333625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207820</xdr:colOff>
      <xdr:row>63</xdr:row>
      <xdr:rowOff>147204</xdr:rowOff>
    </xdr:from>
    <xdr:to>
      <xdr:col>10</xdr:col>
      <xdr:colOff>607261</xdr:colOff>
      <xdr:row>72</xdr:row>
      <xdr:rowOff>58448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98D4602-55B9-4C30-B547-AA0A40437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0138" y="13239749"/>
          <a:ext cx="1784896" cy="1781608"/>
        </a:xfrm>
        <a:prstGeom prst="rect">
          <a:avLst/>
        </a:prstGeom>
      </xdr:spPr>
    </xdr:pic>
    <xdr:clientData/>
  </xdr:twoCellAnchor>
  <xdr:twoCellAnchor editAs="oneCell">
    <xdr:from>
      <xdr:col>4</xdr:col>
      <xdr:colOff>71438</xdr:colOff>
      <xdr:row>63</xdr:row>
      <xdr:rowOff>23813</xdr:rowOff>
    </xdr:from>
    <xdr:to>
      <xdr:col>6</xdr:col>
      <xdr:colOff>428625</xdr:colOff>
      <xdr:row>72</xdr:row>
      <xdr:rowOff>47624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B131FA5-BD39-477F-8DF6-E5B7A2215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847" y="13116358"/>
          <a:ext cx="1742642" cy="189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214313</xdr:colOff>
      <xdr:row>63</xdr:row>
      <xdr:rowOff>47625</xdr:rowOff>
    </xdr:from>
    <xdr:to>
      <xdr:col>14</xdr:col>
      <xdr:colOff>619125</xdr:colOff>
      <xdr:row>72</xdr:row>
      <xdr:rowOff>136380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DB3024F-FA53-438A-8099-C1C138221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7540" y="13140170"/>
          <a:ext cx="1790267" cy="195911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177511</xdr:colOff>
      <xdr:row>63</xdr:row>
      <xdr:rowOff>12988</xdr:rowOff>
    </xdr:from>
    <xdr:to>
      <xdr:col>2</xdr:col>
      <xdr:colOff>401351</xdr:colOff>
      <xdr:row>72</xdr:row>
      <xdr:rowOff>101746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E958FE7-1CCB-46CF-94CE-617B393B5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177511" y="13105533"/>
          <a:ext cx="1799795" cy="1959122"/>
        </a:xfrm>
        <a:prstGeom prst="rect">
          <a:avLst/>
        </a:prstGeom>
      </xdr:spPr>
    </xdr:pic>
    <xdr:clientData/>
  </xdr:twoCellAnchor>
  <xdr:twoCellAnchor editAs="oneCell">
    <xdr:from>
      <xdr:col>10</xdr:col>
      <xdr:colOff>676646</xdr:colOff>
      <xdr:row>81</xdr:row>
      <xdr:rowOff>195448</xdr:rowOff>
    </xdr:from>
    <xdr:to>
      <xdr:col>16</xdr:col>
      <xdr:colOff>367394</xdr:colOff>
      <xdr:row>100</xdr:row>
      <xdr:rowOff>116897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CF24AA0-91B7-DEED-7DEA-E49743EE3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4325" y="17136341"/>
          <a:ext cx="3772890" cy="3799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176892</xdr:colOff>
      <xdr:row>1</xdr:row>
      <xdr:rowOff>131248</xdr:rowOff>
    </xdr:from>
    <xdr:to>
      <xdr:col>3</xdr:col>
      <xdr:colOff>2667000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87DFA-C6C4-72BD-02DB-D29DAB4AC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197303</xdr:colOff>
      <xdr:row>18</xdr:row>
      <xdr:rowOff>179615</xdr:rowOff>
    </xdr:from>
    <xdr:to>
      <xdr:col>3</xdr:col>
      <xdr:colOff>2680607</xdr:colOff>
      <xdr:row>32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AE7382-4A6B-C7E3-E921-5E9FAC730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156483</xdr:colOff>
      <xdr:row>35</xdr:row>
      <xdr:rowOff>70758</xdr:rowOff>
    </xdr:from>
    <xdr:to>
      <xdr:col>3</xdr:col>
      <xdr:colOff>2705101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AC8CA-048F-D0B4-9D9B-BBF491DD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2720</xdr:rowOff>
    </xdr:from>
    <xdr:to>
      <xdr:col>2</xdr:col>
      <xdr:colOff>2680609</xdr:colOff>
      <xdr:row>90</xdr:row>
      <xdr:rowOff>-1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55697-751F-C4D6-F3E5-127F845FB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3</xdr:row>
      <xdr:rowOff>38100</xdr:rowOff>
    </xdr:from>
    <xdr:to>
      <xdr:col>13</xdr:col>
      <xdr:colOff>671512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178DC-3960-A6C4-EF61-6A579DC9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Zine" refreshedDate="44995.095790162035" createdVersion="8" refreshedVersion="8" minRefreshableVersion="3" recordCount="366" xr:uid="{799855D8-EF2E-49C4-A48B-ACAE4F9C4E0A}">
  <cacheSource type="worksheet">
    <worksheetSource ref="B2:W368" sheet="Session Details"/>
  </cacheSource>
  <cacheFields count="23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20" base="0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  <cacheField name="Same Day Last Week" numFmtId="14">
      <sharedItems containsSemiMixedTypes="0" containsNonDate="0" containsDate="1" containsString="0" minDate="2018-12-25T00:00:00" maxDate="2019-12-26T00:00:00" count="366"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</sharedItems>
      <fieldGroup par="22" base="1">
        <rangePr groupBy="months" startDate="2018-12-25T00:00:00" endDate="2019-12-26T00:00:00"/>
        <groupItems count="14">
          <s v="&lt;12/25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19"/>
        </groupItems>
      </fieldGroup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s on same day last week" numFmtId="1">
      <sharedItems containsMixedTypes="1" containsNumber="1" minValue="498841" maxValue="2221600" count="343">
        <s v="Not Available"/>
        <n v="1271572.67328"/>
        <n v="1261133"/>
        <n v="1138655"/>
        <n v="1296620"/>
        <n v="1596026"/>
        <n v="1582881"/>
        <n v="1123504"/>
        <n v="1311445"/>
        <n v="1506485"/>
        <n v="623698"/>
        <n v="1126566"/>
        <n v="1680410"/>
        <n v="1630017"/>
        <n v="1197104"/>
        <n v="1198077"/>
        <n v="1391046"/>
        <n v="1284532"/>
        <n v="1307991"/>
        <n v="1612594"/>
        <n v="1820150"/>
        <n v="1476653"/>
        <n v="2221600"/>
        <n v="1392420"/>
        <n v="1059526"/>
        <n v="1234142"/>
        <n v="1762376"/>
        <n v="1784419"/>
        <n v="1310529"/>
        <n v="628519"/>
        <n v="1283784"/>
        <n v="1272061"/>
        <n v="1322527"/>
        <n v="1566749"/>
        <n v="1892971"/>
        <n v="1349861"/>
        <n v="1281189"/>
        <n v="1378902"/>
        <n v="1246469"/>
        <n v="1855111"/>
        <n v="1799778"/>
        <n v="1297491"/>
        <n v="1404552"/>
        <n v="1393232"/>
        <n v="1184903"/>
        <n v="1285561"/>
        <n v="1768503"/>
        <n v="1579683"/>
        <n v="1431960"/>
        <n v="620260"/>
        <n v="1222680"/>
        <n v="1149121"/>
        <n v="1377230"/>
        <n v="1443732"/>
        <n v="1644180"/>
        <n v="1271939"/>
        <n v="1364832"/>
        <n v="1323241"/>
        <n v="1405660"/>
        <n v="1458532"/>
        <n v="900972"/>
        <n v="1694106"/>
        <n v="1375592"/>
        <n v="1258566"/>
        <n v="1104608"/>
        <n v="1221549"/>
        <n v="1390539"/>
        <n v="1711650"/>
        <n v="1220679"/>
        <n v="1299482"/>
        <n v="1232690"/>
        <n v="1268377"/>
        <n v="1183818"/>
        <n v="1815781"/>
        <n v="1504514"/>
        <n v="1310254"/>
        <n v="707578"/>
        <n v="1377825"/>
        <n v="1234506"/>
        <n v="1361589"/>
        <n v="1874769"/>
        <n v="1839416"/>
        <n v="1351986"/>
        <n v="1259241"/>
        <n v="1150032"/>
        <n v="1311309"/>
        <n v="1390113"/>
        <n v="1748764"/>
        <n v="1640943"/>
        <n v="1363225"/>
        <n v="1309458"/>
        <n v="1335896"/>
        <n v="628275"/>
        <n v="1566003"/>
        <n v="1856364"/>
        <n v="1503900"/>
        <n v="1259605"/>
        <n v="1322295"/>
        <n v="1210438"/>
        <n v="1208741"/>
        <n v="1138287"/>
        <n v="1598870"/>
        <n v="1930656"/>
        <n v="1418322"/>
        <n v="1296248"/>
        <n v="1336086"/>
        <n v="2091398"/>
        <n v="1419728"/>
        <n v="1596752"/>
        <n v="1930065"/>
        <n v="1459713"/>
        <n v="1148508"/>
        <n v="1476951"/>
        <n v="1282226"/>
        <n v="1744392"/>
        <n v="1644526"/>
        <n v="1210178"/>
        <n v="1460599"/>
        <n v="1284697"/>
        <n v="1260104"/>
        <n v="1487205"/>
        <n v="1532762"/>
        <n v="1161517"/>
        <n v="1308664"/>
        <n v="1334864"/>
        <n v="1210693"/>
        <n v="1337275"/>
        <n v="1678481"/>
        <n v="1564043"/>
        <n v="1229941"/>
        <n v="1433796"/>
        <n v="1283523"/>
        <n v="1377798"/>
        <n v="1185026"/>
        <n v="1745944"/>
        <n v="1547175"/>
        <n v="1310666"/>
        <n v="1234793"/>
        <n v="1476099"/>
        <n v="1310678"/>
        <n v="1295850"/>
        <n v="1853429"/>
        <n v="1695580"/>
        <n v="1126111"/>
        <n v="1232661"/>
        <n v="1271788"/>
        <n v="1260879"/>
        <n v="1297655"/>
        <n v="1781953"/>
        <n v="1713789"/>
        <n v="1186099"/>
        <n v="1392276"/>
        <n v="1247523"/>
        <n v="1477227"/>
        <n v="1348621"/>
        <n v="1427220"/>
        <n v="1646008"/>
        <n v="1310514"/>
        <n v="1309687"/>
        <n v="1443963"/>
        <n v="1350226"/>
        <n v="1283508"/>
        <n v="1613252"/>
        <n v="1697253"/>
        <n v="1361297"/>
        <n v="1256715"/>
        <n v="1296201"/>
        <n v="616058"/>
        <n v="1579663"/>
        <n v="1662014"/>
        <n v="1233893"/>
        <n v="1271556"/>
        <n v="1324416"/>
        <n v="1322811"/>
        <n v="1234158"/>
        <n v="1729667"/>
        <n v="1692578"/>
        <n v="1297701"/>
        <n v="1311277"/>
        <n v="1462320"/>
        <n v="1349517"/>
        <n v="1255565"/>
        <n v="1750824"/>
        <n v="1632180"/>
        <n v="1284426"/>
        <n v="1351214"/>
        <n v="1506346"/>
        <n v="1338860"/>
        <n v="1376301"/>
        <n v="1912827"/>
        <n v="1801336"/>
        <n v="1298593"/>
        <n v="498841"/>
        <n v="1285847"/>
        <n v="1445675"/>
        <n v="1491569"/>
        <n v="1729156"/>
        <n v="1547407"/>
        <n v="1286871"/>
        <n v="1172435"/>
        <n v="1297775"/>
        <n v="1296231"/>
        <n v="1246273"/>
        <n v="1698799"/>
        <n v="1660696"/>
        <n v="1298037"/>
        <n v="1208363"/>
        <n v="1506632"/>
        <n v="1322439"/>
        <n v="1782233"/>
        <n v="1677611"/>
        <n v="1208956"/>
        <n v="1221464"/>
        <n v="1184072"/>
        <n v="1233898"/>
        <n v="1322799"/>
        <n v="1890851"/>
        <n v="765773"/>
        <n v="1244880"/>
        <n v="1334469"/>
        <n v="1335977"/>
        <n v="1298330"/>
        <n v="1257579"/>
        <n v="1857275"/>
        <n v="1582215"/>
        <n v="1233394"/>
        <n v="1392160"/>
        <n v="1351172"/>
        <n v="1392436"/>
        <n v="1628371"/>
        <n v="1784821"/>
        <n v="1260124"/>
        <n v="1150283"/>
        <n v="1421096"/>
        <n v="1310421"/>
        <n v="1663518"/>
        <n v="1660788"/>
        <n v="1335405"/>
        <n v="1170762"/>
        <n v="1310465"/>
        <n v="1284380"/>
        <n v="1500680"/>
        <n v="1697763"/>
        <n v="1185281"/>
        <n v="1246140"/>
        <n v="1309611"/>
        <n v="1360362"/>
        <n v="696459"/>
        <n v="1856717"/>
        <n v="1161771"/>
        <n v="1361964"/>
        <n v="1195458"/>
        <n v="1259196"/>
        <n v="1235270"/>
        <n v="1473202"/>
        <n v="1892235"/>
        <n v="1220447"/>
        <n v="1338075"/>
        <n v="1404023"/>
        <n v="1337789"/>
        <n v="1197375"/>
        <n v="1582700"/>
        <n v="1565133"/>
        <n v="1235906"/>
        <n v="1174372"/>
        <n v="1150753"/>
        <n v="1311293"/>
        <n v="1127146"/>
        <n v="1648023"/>
        <n v="1377971"/>
        <n v="1270411"/>
        <n v="1402435"/>
        <n v="1127263"/>
        <n v="1234922"/>
        <n v="1645504"/>
        <n v="1678794"/>
        <n v="1104728"/>
        <n v="1126686"/>
        <n v="1308161"/>
        <n v="1196493"/>
        <n v="1323473"/>
        <n v="1697790"/>
        <n v="1694736"/>
        <n v="1462471"/>
        <n v="1350531"/>
        <n v="1324554"/>
        <n v="1309474"/>
        <n v="1186714"/>
        <n v="1582222"/>
        <n v="1613560"/>
        <n v="1222069"/>
        <n v="1173032"/>
        <n v="1070679"/>
        <n v="1270816"/>
        <n v="1457267"/>
        <n v="1648175"/>
        <n v="1070795"/>
        <n v="1162369"/>
        <n v="1209191"/>
        <n v="1839957"/>
        <n v="1627268"/>
        <n v="1245980"/>
        <n v="1230803"/>
        <n v="1361836"/>
        <n v="1349577"/>
        <n v="1324260"/>
        <n v="1547007"/>
        <n v="699650"/>
        <n v="1459163"/>
        <n v="1197954"/>
        <n v="1338732"/>
        <n v="1518155"/>
        <n v="1631184"/>
        <n v="1647515"/>
        <n v="1364973"/>
        <n v="1258689"/>
        <n v="1347154"/>
        <n v="1295492"/>
        <n v="1364454"/>
        <n v="1728295"/>
        <n v="1989333"/>
        <n v="1310814"/>
        <n v="1282884"/>
        <n v="1336022"/>
        <n v="1418862"/>
        <n v="1336464"/>
        <n v="1665666"/>
        <n v="1632680"/>
        <n v="1245504"/>
        <n v="1235782"/>
        <n v="1379437"/>
        <n v="1308303"/>
        <n v="1783676"/>
        <n v="1385685"/>
        <n v="1324939"/>
        <n v="1104375"/>
        <n v="1284054"/>
        <n v="1211187"/>
        <n v="1231419"/>
        <n v="1502374"/>
        <n v="1677083"/>
        <n v="1196595"/>
        <n v="1312214"/>
      </sharedItems>
    </cacheField>
    <cacheField name="Traffic on same day last week" numFmtId="1">
      <sharedItems containsMixedTypes="1" containsNumber="1" containsInteger="1" minValue="10207150" maxValue="47134238" count="26">
        <s v="Not Available"/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Overall conversion on same day last week" numFmtId="0">
      <sharedItems containsMixedTypes="1" containsNumber="1" minValue="1.5671593882322647E-2" maxValue="9.1715082005789803E-2"/>
    </cacheField>
    <cacheField name="Order Change with respect to same day last week" numFmtId="0">
      <sharedItems containsMixedTypes="1" containsNumber="1" minValue="-0.71708723442563915" maxValue="1.3547702422639891" count="360">
        <s v="Not Available"/>
        <n v="3.1356703048005974E-2"/>
        <n v="0.1945488699447242"/>
        <n v="-0.4522502426107996"/>
        <n v="-0.13115176381669258"/>
        <n v="5.2871319138911188E-2"/>
        <n v="2.9778612542572747E-2"/>
        <n v="6.550933508024892E-2"/>
        <n v="-8.6445104445859289E-2"/>
        <n v="-7.6628044753183744E-2"/>
        <n v="1.0595416371384867"/>
        <n v="0.16104249551291261"/>
        <n v="-4.0356817681399204E-2"/>
        <n v="0.11664479572912434"/>
        <n v="0.23352106416819263"/>
        <n v="0.85430485686646174"/>
        <n v="9.8774591206907125E-4"/>
        <n v="-0.17516574129721951"/>
        <n v="-5.6459868607658614E-2"/>
        <n v="9.2882647461171253E-2"/>
        <n v="-1.9630799659368758E-2"/>
        <n v="-0.11250036399885421"/>
        <n v="-0.71708723442563915"/>
        <n v="-7.8019563062868946E-2"/>
        <n v="0.20059441674862155"/>
        <n v="7.1616556279585408E-2"/>
        <n v="-0.11100185204519353"/>
        <n v="6.0833246003320962E-2"/>
        <n v="-8.5806571239552931E-2"/>
        <n v="1.1476852728398028"/>
        <n v="-2.0213680806117074E-3"/>
        <n v="8.3990469010527091E-2"/>
        <n v="-5.7509600938203898E-2"/>
        <n v="0.1840511785869976"/>
        <n v="-4.9231076440156785E-2"/>
        <n v="8.2977972200451333E-2"/>
        <n v="4.0516023501679044E-2"/>
        <n v="8.7452358707419409E-2"/>
        <n v="-0.14069092654880477"/>
        <n v="3.1362191919734883E-2"/>
        <n v="-4.6686155168073507E-2"/>
        <n v="-0.12229008244350137"/>
        <n v="0.10363771309396363"/>
        <n v="-0.55839299648571217"/>
        <n v="-0.12241464451003137"/>
        <n v="-3.019825251518482E-2"/>
        <n v="7.1306612443905903E-2"/>
        <n v="-0.18364175802924843"/>
        <n v="4.0829077732684294E-2"/>
        <n v="-0.11174962987792958"/>
        <n v="1.2004191790539451"/>
        <n v="8.2246376811594191E-2"/>
        <n v="0.22324803045110131"/>
        <n v="5.9032986501891482E-2"/>
        <n v="-0.37594234941110949"/>
        <n v="3.03652884720651E-2"/>
        <n v="8.1492115581014435E-2"/>
        <n v="-7.7860132236055479E-2"/>
        <n v="-0.16522538222440208"/>
        <n v="-0.13097833046398133"/>
        <n v="-4.6617420803931608E-2"/>
        <n v="1.0202070652584099"/>
        <n v="1.0355904530176874E-2"/>
        <n v="-0.11261551390237801"/>
        <n v="3.2510015366695066E-2"/>
        <n v="0.11595244647875091"/>
        <n v="3.8334933760332257E-2"/>
        <n v="-0.14866249706049239"/>
        <n v="-2.4003516193720209E-3"/>
        <n v="-0.12101539450238075"/>
        <n v="7.3381290249115549E-2"/>
        <n v="-0.45549226537958976"/>
        <n v="0.11773844194404104"/>
        <n v="-2.6704205453110585E-2"/>
        <n v="0.15016750885693586"/>
        <n v="3.2486296530253478E-2"/>
        <n v="0.22259812803337153"/>
        <n v="3.1850312992747876E-2"/>
        <n v="0.77964973472889199"/>
        <n v="-0.16532796254967064"/>
        <n v="6.221354938736634E-2"/>
        <n v="2.0949052908036059E-2"/>
        <n v="-6.7210947055343917E-2"/>
        <n v="-0.10790000739365102"/>
        <n v="8.3129559033894296E-3"/>
        <n v="3.9878784124722788E-2"/>
        <n v="0.16161637241398497"/>
        <n v="-0.52087951809985289"/>
        <n v="0.12652928215188264"/>
        <n v="6.1529171460528609E-2"/>
        <n v="-8.3514783877319365E-2"/>
        <n v="-7.6010929963872487E-2"/>
        <n v="9.8032926600166714E-3"/>
        <n v="-9.3912999215507775E-2"/>
        <n v="0.9239043412518404"/>
        <n v="-0.27312591355188975"/>
        <n v="-0.13870878771620221"/>
        <n v="0.28376620785956508"/>
        <n v="0.12600537470079898"/>
        <n v="-1.9698327529031001E-2"/>
        <n v="0.10380374707337348"/>
        <n v="0.7302283946685022"/>
        <n v="0.2472495952251057"/>
        <n v="-1.3246855591761975E-3"/>
        <n v="-3.0611356968823777E-4"/>
        <n v="2.9183076903552152E-2"/>
        <n v="-0.11397510352957152"/>
        <n v="0.10543108751981545"/>
        <n v="-0.38690483590402214"/>
        <n v="-7.8703103693101739E-2"/>
        <n v="9.246269927953743E-2"/>
        <n v="-0.14794268586809256"/>
        <n v="-0.17094798772087394"/>
        <n v="8.5294138133996444E-2"/>
        <n v="-1.1071457346926161E-2"/>
        <n v="1.9271173724444424E-3"/>
        <n v="-3.6611108180407914E-2"/>
        <n v="-0.14743647070153953"/>
        <n v="-6.796122408523797E-2"/>
        <n v="-4.0209787320542922E-2"/>
        <n v="4.9896948901256177E-2"/>
        <n v="-8.6084544765537951E-2"/>
        <n v="-5.7604244424950046E-2"/>
        <n v="6.1241770520528371E-2"/>
        <n v="0.12861441428720322"/>
        <n v="2.0408256467735919E-2"/>
        <n v="5.8909167924360961E-2"/>
        <n v="9.5618126577945217E-2"/>
        <n v="-3.8461596087691285E-2"/>
        <n v="0.13802425552968423"/>
        <n v="-0.11385018040418016"/>
        <n v="4.0192888689237538E-2"/>
        <n v="-1.0784869725448676E-2"/>
        <n v="6.5633229561417927E-2"/>
        <n v="-0.13879450075185029"/>
        <n v="0.15003704647287197"/>
        <n v="-4.8715414015697567E-2"/>
        <n v="9.352031094676394E-2"/>
        <n v="6.1562684713828197E-2"/>
        <n v="9.5919983195178249E-2"/>
        <n v="-0.14081009196851069"/>
        <n v="-1.7266051880761024E-3"/>
        <n v="-0.13841280293530445"/>
        <n v="-3.7994839312172735E-2"/>
        <n v="1.3929081297989754E-3"/>
        <n v="-3.8564196416479901E-2"/>
        <n v="1.0739098125715163E-2"/>
        <n v="5.3270059523439439E-2"/>
        <n v="0.12948815611104747"/>
        <n v="-1.9079437767929863E-2"/>
        <n v="0.17158506089799253"/>
        <n v="3.9275462276182838E-2"/>
        <n v="-0.19906978466884373"/>
        <n v="-3.9550376388225117E-2"/>
        <n v="0.10489427948257268"/>
        <n v="-5.9319416552465198E-2"/>
        <n v="0.1574640307232813"/>
        <n v="-8.5972568873978084E-2"/>
        <n v="-4.8281170173087862E-2"/>
        <n v="0.13034570703885873"/>
        <n v="3.113289850353107E-2"/>
        <n v="3.8750444482088753E-2"/>
        <n v="-4.0446305109541392E-2"/>
        <n v="-0.10233087689920028"/>
        <n v="-0.54373712252615491"/>
        <n v="4.0964294729756157E-2"/>
        <n v="-2.0820677736646198E-2"/>
        <n v="-2.0762373081679608E-2"/>
        <n v="-9.3590157034063814E-2"/>
        <n v="1.1809360117449152E-2"/>
        <n v="2.1767457361936859E-2"/>
        <n v="1.1472182813955829"/>
        <n v="-7.6288502386822388E-2"/>
        <n v="9.4959494525097998E-2"/>
        <n v="1.8389736789220734E-2"/>
        <n v="5.171274980893803E-2"/>
        <n v="3.1238105124744786E-2"/>
        <n v="0.10412438387938527"/>
        <n v="2.0188825160964097E-2"/>
        <n v="1.7345429029346215E-2"/>
        <n v="1.2231834220112869E-2"/>
        <n v="-3.5684027560325182E-2"/>
        <n v="-1.0229629167273546E-2"/>
        <n v="3.0456570198363897E-2"/>
        <n v="3.0106953334427589E-2"/>
        <n v="-7.8968994091960232E-3"/>
        <n v="9.6160692596560127E-2"/>
        <n v="9.2529574645995316E-2"/>
        <n v="0.10363807913342882"/>
        <n v="1.1029829667104307E-2"/>
        <n v="-0.63082013655867986"/>
        <n v="-0.14638004814298977"/>
        <n v="7.9780559580538757E-2"/>
        <n v="8.3752028081066632E-2"/>
        <n v="-9.6020706524949762E-2"/>
        <n v="-0.14096703779861175"/>
        <n v="-9.0266927359072824E-3"/>
        <n v="1.3503180372102532"/>
        <n v="9.2763758052085699E-3"/>
        <n v="-0.10337316478461622"/>
        <n v="-0.16445501347909486"/>
        <n v="-1.7555963718715928E-2"/>
        <n v="7.3212154268398777E-2"/>
        <n v="8.6768603846072434E-3"/>
        <n v="3.064391629386698E-2"/>
        <n v="1.8893876057097803E-2"/>
        <n v="0.16231751902245817"/>
        <n v="6.1115020545257748E-2"/>
        <n v="4.9113520787332776E-2"/>
        <n v="1.0185488493980932E-2"/>
        <n v="-6.8627473639041092E-2"/>
        <n v="1.0841940708214315E-2"/>
        <n v="-0.10453264967348441"/>
        <n v="-0.18102230670794195"/>
        <n v="2.7222427650719361E-4"/>
        <n v="6.0944893288363611E-2"/>
        <n v="-0.54353363205176886"/>
        <n v="2.971489450401843E-2"/>
        <n v="9.2516029944394562E-2"/>
        <n v="0.12829034045226972"/>
        <n v="5.2218254669348596E-2"/>
        <n v="-4.9304542867056877E-2"/>
        <n v="-1.7757083979647259E-2"/>
        <n v="1.0661671278564273"/>
        <n v="-9.2265921213289248E-3"/>
        <n v="4.3231427631514885E-2"/>
        <n v="1.1373698798706755E-2"/>
        <n v="7.2482342701778446E-2"/>
        <n v="3.0748764093547987E-2"/>
        <n v="-0.12324723048552311"/>
        <n v="0.12805212945143363"/>
        <n v="2.1671906949441988E-2"/>
        <n v="-0.17374224227100332"/>
        <n v="5.1750628343393723E-2"/>
        <n v="-5.8900373158981778E-2"/>
        <n v="-6.6002030475649676E-2"/>
        <n v="2.158414759290106E-2"/>
        <n v="-6.9493243300028373E-2"/>
        <n v="5.9740946129111183E-2"/>
        <n v="1.7803444891387521E-2"/>
        <n v="-7.7849068606202554E-2"/>
        <n v="-1.9872239532180869E-2"/>
        <n v="1.9166708653638898E-2"/>
        <n v="-9.7887729498568721E-2"/>
        <n v="2.2263527915664216E-2"/>
        <n v="6.3144139792796983E-2"/>
        <n v="1.2401324949050219E-2"/>
        <n v="-4.9085629909993767E-2"/>
        <n v="1.9644497734315314E-2"/>
        <n v="0.10249145391272219"/>
        <n v="-0.53590439000986212"/>
        <n v="9.3625553154356611E-2"/>
        <n v="-0.18169466263960421"/>
        <n v="0.14906423033862848"/>
        <n v="-4.0671192642881215E-2"/>
        <n v="-3.849616412812662E-2"/>
        <n v="-9.1954935524514836E-2"/>
        <n v="1.1152745531323451"/>
        <n v="1.9129463456197149E-2"/>
        <n v="5.0505650425083815E-2"/>
        <n v="-1.7540111192366314E-2"/>
        <n v="0.17446451485539427"/>
        <n v="6.2415223682413146E-2"/>
        <n v="-3.0677503703643749E-2"/>
        <n v="7.4326534989770598E-2"/>
        <n v="-0.17286542104971103"/>
        <n v="1.2666670490402376E-2"/>
        <n v="-0.12234217065560604"/>
        <n v="-0.18038878280484005"/>
        <n v="-1.9805813921328408E-2"/>
        <n v="-5.8652468942478331E-2"/>
        <n v="4.1273140835281552E-2"/>
        <n v="8.5402326831010456E-2"/>
        <n v="0.11494806239309452"/>
        <n v="8.1779027429128126E-2"/>
        <n v="0.21871070507745793"/>
        <n v="-0.14034239487284683"/>
        <n v="9.5618491304586994E-2"/>
        <n v="-1.5284980852815488E-3"/>
        <n v="-1.1775966432756357E-2"/>
        <n v="-0.19829372316253391"/>
        <n v="-0.11313267910935909"/>
        <n v="-6.7221653766484701E-2"/>
        <n v="6.1414239622874067E-2"/>
        <n v="7.1705743358689844E-2"/>
        <n v="3.177506709190614E-2"/>
        <n v="9.4961025593371939E-3"/>
        <n v="0.32382903302894461"/>
        <n v="0.19867558485682779"/>
        <n v="1.2531332152540875E-2"/>
        <n v="9.4426795643601791E-2"/>
        <n v="-0.10333342652249045"/>
        <n v="-6.8069667037737314E-2"/>
        <n v="-4.7898905788276158E-2"/>
        <n v="-0.16438069541208"/>
        <n v="-0.13142904531624966"/>
        <n v="3.906748988716191E-2"/>
        <n v="-0.18235948174610572"/>
        <n v="7.0869645087190403E-2"/>
        <n v="-7.8974379069435274E-2"/>
        <n v="2.14525645157293E-2"/>
        <n v="-0.12378515452073491"/>
        <n v="7.3492453743802422E-2"/>
        <n v="-0.15543983474545175"/>
        <n v="0.1293683727802637"/>
        <n v="-3.0024016065268277E-2"/>
        <n v="0.26260801898348074"/>
        <n v="-1.2684939402672679E-2"/>
        <n v="0.16360274375580763"/>
        <n v="-2.2583445107012823E-2"/>
        <n v="0.17160385385363863"/>
        <n v="0.11609911089315084"/>
        <n v="7.4309968434143725E-2"/>
        <n v="-0.15921567732289399"/>
        <n v="-0.57004623700582813"/>
        <n v="0.17109664681616077"/>
        <n v="-2.6689080218361472E-2"/>
        <n v="-1.6965332095788321E-2"/>
        <n v="-9.5681832159261737E-2"/>
        <n v="0.14641762191714625"/>
        <n v="5.4412811318888643E-2"/>
        <n v="1.3547702422639891"/>
        <n v="-6.4550704753341459E-2"/>
        <n v="5.0698941695590971E-2"/>
        <n v="6.2910276291296974E-3"/>
        <n v="6.1489765635050153E-2"/>
        <n v="-0.1012419680467409"/>
        <n v="5.9534056243808253E-2"/>
        <n v="0.20747489400703478"/>
        <n v="-3.9677707910705906E-2"/>
        <n v="1.9222381382533626E-2"/>
        <n v="-8.263346284092199E-3"/>
        <n v="9.5230229133024258E-2"/>
        <n v="-2.0513699985488687E-2"/>
        <n v="-3.623744788939387E-2"/>
        <n v="-0.17928270430340221"/>
        <n v="-4.9824002490055808E-2"/>
        <n v="-3.671571241047511E-2"/>
        <n v="-6.7176289013204826E-2"/>
        <n v="-2.7786352724930241E-2"/>
        <n v="-2.1071274647128546E-2"/>
        <n v="7.0848537461892125E-2"/>
        <n v="-0.1512819413479678"/>
        <n v="6.3777394532654963E-2"/>
        <n v="-0.10633509793798579"/>
        <n v="3.0315187763836571E-2"/>
        <n v="-0.12197005010014961"/>
        <n v="-5.8766203241909509E-2"/>
        <n v="-0.15770913551564303"/>
        <n v="0.21029166080314066"/>
        <n v="-9.6867855803172809E-2"/>
        <n v="0.18819603848330502"/>
        <n v="-1.9849632492091485E-2"/>
        <n v="6.9238688988570773E-2"/>
        <n v="6.335698896963593E-2"/>
        <n v="0.17702582712427128"/>
        <n v="-4.8227189709752039E-2"/>
        <n v="-2.0096189604669967E-2"/>
        <n v="-2.1348651972925126E-2"/>
        <n v="2.0618704144240274E-2"/>
      </sharedItems>
    </cacheField>
    <cacheField name="fluctuations" numFmtId="0">
      <sharedItems containsBlank="1"/>
    </cacheField>
    <cacheField name="Traffic Change with respect to same day last week" numFmtId="0">
      <sharedItems containsMixedTypes="1" containsNumber="1" minValue="-0.52999999079076909" maxValue="1.1914892991677402" count="164">
        <s v="Not Available"/>
        <n v="4.1666686651977258E-2"/>
        <n v="2.9703007310898588E-2"/>
        <n v="-0.48958335231937844"/>
        <n v="-5.0000000000000044E-2"/>
        <n v="0"/>
        <n v="6.1855669392811174E-2"/>
        <n v="-7.6190467419780084E-2"/>
        <n v="-2.0000009209230951E-2"/>
        <n v="-6.7307699970698742E-2"/>
        <n v="1.1020409160516529"/>
        <n v="7.3684220220243013E-2"/>
        <n v="-3.8834951036350263E-2"/>
        <n v="5.154639126319327E-2"/>
        <n v="0.76530612964069489"/>
        <n v="2.0618565999329652E-2"/>
        <n v="-7.7669894666066996E-2"/>
        <n v="-6.8627459389436152E-2"/>
        <n v="0.10526315666056507"/>
        <n v="2.0202019974729035E-2"/>
        <n v="-3.9215703977760197E-2"/>
        <n v="-0.40462427961056557"/>
        <n v="4.0404011745583279E-2"/>
        <n v="1.0526296401619062E-2"/>
        <n v="-7.6190475382247658E-2"/>
        <n v="-9.9010010179394481E-3"/>
        <n v="6.2500029977965887E-2"/>
        <n v="6.3157875348987425E-2"/>
        <n v="1.0309266749248591E-2"/>
        <n v="3.0000011138400229E-2"/>
        <n v="5.1020408642713067E-2"/>
        <n v="1.9417484842767951E-2"/>
        <n v="5.2631578947368363E-2"/>
        <n v="-2.9411755411675844E-2"/>
        <n v="-1.9801944086928258E-2"/>
        <n v="4.081632653061229E-2"/>
        <n v="-1.9417475518175187E-2"/>
        <n v="-2.9126204911649523E-2"/>
        <n v="-3.809525563663041E-2"/>
        <n v="2.0000009209230951E-2"/>
        <n v="-3.0303066948270674E-2"/>
        <n v="3.0303020437004058E-2"/>
        <n v="-5.8823529411764719E-2"/>
        <n v="-1.9801979979641171E-2"/>
        <n v="-2.9999990790768982E-2"/>
        <n v="1.9801989677181275E-2"/>
        <n v="8.3333373303954517E-2"/>
        <n v="9.80390342279569E-3"/>
        <n v="8.3333333333333259E-2"/>
        <n v="-1.0101021238273722E-2"/>
        <n v="3.0927825263863395E-2"/>
        <n v="-2.0202029128424948E-2"/>
        <n v="-3.8461555490441612E-2"/>
        <n v="5.1020419528979843E-2"/>
        <n v="-9.9999815815380311E-3"/>
        <n v="5.0000000000000044E-2"/>
        <n v="-8.6538450828461344E-2"/>
        <n v="-7.7669902072700525E-2"/>
        <n v="2.0201982617158221E-2"/>
        <n v="-4.7619047619047672E-2"/>
        <n v="4.2105262664225984E-2"/>
        <n v="6.3157893996339087E-2"/>
        <n v="-4.9504951397826846E-2"/>
        <n v="-2.0408172854259776E-2"/>
        <n v="8.2474216527056665E-2"/>
        <n v="1.0100998736455313E-2"/>
        <n v="-5.9405939938923624E-2"/>
        <n v="-5.8252409823299045E-2"/>
        <n v="9.3750020984576077E-2"/>
        <n v="7.2916677658587448E-2"/>
        <n v="-9.5237919824172623E-3"/>
        <n v="4.0000000000000036E-2"/>
        <n v="1.0526303941424953E-2"/>
        <n v="-3.8834924980530983E-2"/>
        <n v="-8.6538477715919493E-2"/>
        <n v="-7.6923076923076872E-2"/>
        <n v="4.0000018418461902E-2"/>
        <n v="0.10526315789473695"/>
        <n v="3.1250011602500294E-2"/>
        <n v="-1.030930673479602E-2"/>
        <n v="-9.9009720434640736E-3"/>
        <n v="6.0606059924187328E-2"/>
        <n v="-9.6153739053844722E-3"/>
        <n v="-1.041664768062156E-2"/>
        <n v="2.105264127287465E-2"/>
        <n v="-6.6666675437362821E-2"/>
        <n v="-5.8823555966640351E-2"/>
        <n v="-8.5714295413028663E-2"/>
        <n v="-4.8543699609418511E-2"/>
        <n v="-1.0204062934193514E-2"/>
        <n v="1.0416695645367069E-2"/>
        <n v="6.25E-2"/>
        <n v="-3.0612233532244737E-2"/>
        <n v="-4.0000018418461902E-2"/>
        <n v="2.9411755411675955E-2"/>
        <n v="-2.0618565999329763E-2"/>
        <n v="-1.9607843137254943E-2"/>
        <n v="-1.9047627818315149E-2"/>
        <n v="8.4210516621862075E-2"/>
        <n v="5.0000011138400247E-2"/>
        <n v="9.7087647738864913E-3"/>
        <n v="-5.940592344129092E-2"/>
        <n v="-9.523820030781005E-3"/>
        <n v="-9.6154110101844825E-3"/>
        <n v="3.0927823213518835E-2"/>
        <n v="-1.9417484842768062E-2"/>
        <n v="6.1855650527727013E-2"/>
        <n v="2.0000000000000018E-2"/>
        <n v="9.9010176337173128E-3"/>
        <n v="-0.52999999079076909"/>
        <n v="-4.9019596923137065E-2"/>
        <n v="-5.7692333235662363E-2"/>
        <n v="7.2164957262522922E-2"/>
        <n v="1.1914892991677402"/>
        <n v="1.0309259264533743E-2"/>
        <n v="1.0204109920066262E-2"/>
        <n v="-2.8846188755405233E-2"/>
        <n v="-9.7087200688814601E-3"/>
        <n v="-3.061223578845329E-2"/>
        <n v="-3.8461538461538436E-2"/>
        <n v="-1.0204070266938592E-2"/>
        <n v="-1.0101037819845726E-2"/>
        <n v="3.9603979354362773E-2"/>
        <n v="-1.0309289715021874E-2"/>
        <n v="-9.5238095238095233E-2"/>
        <n v="-5.7142839601464823E-2"/>
        <n v="-9.9999888615998067E-3"/>
        <n v="-1.0416655064166447E-2"/>
        <n v="3.1578937674493712E-2"/>
        <n v="2.1052631332113103E-2"/>
        <n v="1.0000011138400211E-2"/>
        <n v="2.9702958941342894E-2"/>
        <n v="-7.6923110980883114E-2"/>
        <n v="5.2083334332598819E-2"/>
        <n v="3.0612256263673698E-2"/>
        <n v="-2.970296172064546E-2"/>
        <n v="5.2083344935833553E-2"/>
        <n v="-4.0404039949458181E-2"/>
        <n v="-4.8076912366922908E-2"/>
        <n v="7.2916678269166812E-2"/>
        <n v="2.0833343325988629E-2"/>
        <n v="-9.7087485730682488E-3"/>
        <n v="-6.8627440060392009E-2"/>
        <n v="-4.8543689754417474E-2"/>
        <n v="-4.0404058256849784E-2"/>
        <n v="4.0816345708519552E-2"/>
        <n v="1.9801979979641171E-2"/>
        <n v="-4.9019607400555998E-2"/>
        <n v="3.1250038971355698E-2"/>
        <n v="7.3684197937763818E-2"/>
        <n v="2.9411775625882486E-2"/>
        <n v="-6.6666676567466721E-2"/>
        <n v="6.0606040874008116E-2"/>
        <n v="-2.8571438876342947E-2"/>
        <n v="-2.8571419800732412E-2"/>
        <n v="7.1428581496972621E-2"/>
        <n v="9.708726945106827E-3"/>
        <n v="-5.7692307692307709E-2"/>
        <n v="5.0505049565428894E-2"/>
        <n v="-2.0408163265306145E-2"/>
        <n v="-3.9603933764109533E-2"/>
        <n v="9.8039324886276535E-3"/>
        <n v="1.0416678269166812E-2"/>
        <n v="3.061223578845329E-2"/>
      </sharedItems>
    </cacheField>
    <cacheField name="Conversion change with respect to same day last week" numFmtId="0">
      <sharedItems containsMixedTypes="1" containsNumber="1" minValue="-0.59195909830169868" maxValue="1.2783695472773182" count="360">
        <s v="Not Available"/>
        <n v="-9.8975840699184747E-3"/>
        <n v="0.16009068776474278"/>
        <n v="7.3142421741578811E-2"/>
        <n v="-8.5422909280729042E-2"/>
        <n v="5.2871319138911188E-2"/>
        <n v="-3.0208490451984704E-2"/>
        <n v="0.15338638269325777"/>
        <n v="-6.7801118225535251E-2"/>
        <n v="-9.992947065385005E-3"/>
        <n v="-2.0218102601444077E-2"/>
        <n v="8.136309880269077E-2"/>
        <n v="-4.0356817681399204E-2"/>
        <n v="0.16176175666511861"/>
        <n v="0.17305434588235169"/>
        <n v="5.041546377221362E-2"/>
        <n v="-1.9234237688042999E-2"/>
        <n v="-0.10570602224444781"/>
        <n v="1.3064150220491788E-2"/>
        <n v="-1.120141309767364E-2"/>
        <n v="-3.9044050937170782E-2"/>
        <n v="-7.6275872039646142E-2"/>
        <n v="-0.52481642115115479"/>
        <n v="-0.11382460416483964"/>
        <n v="0.18808824770202981"/>
        <n v="7.1616556279585408E-2"/>
        <n v="-3.7682418004241769E-2"/>
        <n v="7.1441590279339273E-2"/>
        <n v="-8.5806571239552931E-2"/>
        <n v="1.1476852728398028"/>
        <n v="8.2018928090899168E-2"/>
        <n v="2.0226294989381444E-2"/>
        <n v="-0.11349911342902064"/>
        <n v="0.1719690371610445"/>
        <n v="-7.6923385166750902E-2"/>
        <n v="3.0406225507084272E-2"/>
        <n v="2.0696661547025652E-2"/>
        <n v="3.3079740772048449E-2"/>
        <n v="-0.1146512661343102"/>
        <n v="5.2197752992891644E-2"/>
        <n v="-8.4071011828148912E-2"/>
        <n v="-0.10490968822811508"/>
        <n v="0.13674683432312817"/>
        <n v="-0.54090360183579034"/>
        <n v="-0.13962220826808736"/>
        <n v="1.0808988820465437E-4"/>
        <n v="3.9797604387794561E-2"/>
        <n v="-0.13261936790607654"/>
        <n v="6.1855927551318857E-2"/>
        <n v="-8.427797764023226E-2"/>
        <n v="1.157692572996929"/>
        <n v="0.11504171088598958"/>
        <n v="0.12915198644756454"/>
        <n v="4.8751131692233107E-2"/>
        <n v="-0.42394678407179354"/>
        <n v="4.0879231697923846E-2"/>
        <n v="4.9047362073294742E-2"/>
        <n v="-5.019594469533617E-2"/>
        <n v="-0.14801352667323064"/>
        <n v="-9.6217447676498091E-2"/>
        <n v="-1.8015952207970032E-2"/>
        <n v="1.0202070652584103"/>
        <n v="-3.8690508997938244E-2"/>
        <n v="-9.4505617921909368E-2"/>
        <n v="4.2939390057935123E-2"/>
        <n v="8.2473883361452227E-2"/>
        <n v="-1.1109586894921697E-2"/>
        <n v="-0.14006314434263278"/>
        <n v="9.2109075948952679E-2"/>
        <n v="-4.6995639117804022E-2"/>
        <n v="2.1275401907066005E-2"/>
        <n v="-0.46627457709544307"/>
        <n v="0.14054944127308611"/>
        <n v="2.1960584274233863E-2"/>
        <n v="0.17388231354858696"/>
        <n v="-9.2303210420231485E-3"/>
        <n v="0.14996853706998059"/>
        <n v="3.1850312992747876E-2"/>
        <n v="0.87233982685769784"/>
        <n v="-0.14793895342886554"/>
        <n v="7.2942959217582981E-2"/>
        <n v="-5.6837532644808841E-2"/>
        <n v="-7.6538827195012704E-2"/>
        <n v="-5.1556850626484518E-2"/>
        <n v="7.068280972632901E-2"/>
        <n v="-4.9253701326889554E-2"/>
        <n v="8.267155931340886E-2"/>
        <n v="-0.53497129252622422"/>
        <n v="0.13736127433753009"/>
        <n v="2.0701126404354619E-2"/>
        <n v="-9.306149424507737E-2"/>
        <n v="-9.46773840710885E-2"/>
        <n v="6.0293457293017383E-2"/>
        <n v="-5.7303449393291017E-2"/>
        <n v="1.0656657324153227"/>
        <n v="-0.20426414390111858"/>
        <n v="-6.6934520025885735E-2"/>
        <n v="0.18501496110113713"/>
        <n v="0.14922199083466747"/>
        <n v="-5.7402254702145883E-2"/>
        <n v="8.1946286990884687E-2"/>
        <n v="0.56544473803340667"/>
        <n v="0.16165402428030418"/>
        <n v="-3.1587584771085031E-2"/>
        <n v="-3.0611356968823777E-4"/>
        <n v="3.9903763779018941E-2"/>
        <n v="-3.0035885633198478E-2"/>
        <n v="0.11648537803467307"/>
        <n v="-0.38690483590402214"/>
        <n v="-7.8703103693101739E-2"/>
        <n v="3.0036259982926472E-2"/>
        <n v="-0.13967029406360465"/>
        <n v="-0.16222114050726522"/>
        <n v="6.2916929318195036E-2"/>
        <n v="-5.8163292711358228E-2"/>
        <n v="7.3493350129709034E-2"/>
        <n v="2.3600726438755881E-2"/>
        <n v="-6.750862993794049E-2"/>
        <n v="-2.040821472079013E-2"/>
        <n v="-8.8199297954515754E-2"/>
        <n v="-1.5685873449249321E-3"/>
        <n v="-8.6084544765537951E-2"/>
        <n v="-4.7888842250930708E-2"/>
        <n v="5.030110358845441E-2"/>
        <n v="6.2225331093838321E-2"/>
        <n v="5.2631662751314368E-2"/>
        <n v="0.10303040441717126"/>
        <n v="6.4314761142194588E-2"/>
        <n v="-3.808489907213275E-4"/>
        <n v="0.13802425552968423"/>
        <n v="-9.5194386138206633E-2"/>
        <n v="6.0996746463022111E-2"/>
        <n v="-0.10499583351411135"/>
        <n v="-6.7884564093682043E-3"/>
        <n v="-0.12207205602369087"/>
        <n v="0.15003704647287197"/>
        <n v="-4.8715414015697567E-2"/>
        <n v="8.5867035803239844E-3"/>
        <n v="1.1012069955020243E-2"/>
        <n v="9.5919983195178471E-2"/>
        <n v="-8.7664341280365043E-2"/>
        <n v="-1.1325414179724769E-2"/>
        <n v="-8.3996786140808966E-2"/>
        <n v="-5.7429295590083362E-2"/>
        <n v="1.3929081297989754E-3"/>
        <n v="-2.9319611085045327E-2"/>
        <n v="9.4099022787118125E-2"/>
        <n v="3.1991867100849225E-2"/>
        <n v="0.14045409093362049"/>
        <n v="-9.5267434512274041E-2"/>
        <n v="0.12608664294970828"/>
        <n v="0.10356052207278021"/>
        <n v="-0.12319219560193007"/>
        <n v="-6.8363854398706181E-2"/>
        <n v="8.3015224738292037E-2"/>
        <n v="-5.9319416552465198E-2"/>
        <n v="0.1803841215113724"/>
        <n v="-5.8551754357687225E-2"/>
        <n v="-0.1037210854847157"/>
        <n v="8.4675173934962045E-2"/>
        <n v="1.0914606376010827E-2"/>
        <n v="8.786453090797286E-3"/>
        <n v="1.8907512904191792E-2"/>
        <n v="-0.11113157881144275"/>
        <n v="-2.9227939289827587E-2"/>
        <n v="0.10535381835640178"/>
        <n v="-3.0612460052788726E-2"/>
        <n v="2.9713781430229513E-2"/>
        <n v="-3.8095650777910106E-2"/>
        <n v="-5.6293200720880954E-2"/>
        <n v="1.1847403142917212E-2"/>
        <n v="-2.0201338783159994E-2"/>
        <n v="-8.5714112641505413E-2"/>
        <n v="5.2845667812594366E-2"/>
        <n v="7.9980163558943662E-3"/>
        <n v="4.1089359547503923E-2"/>
        <n v="6.1868978100542371E-2"/>
        <n v="0.11494911270569252"/>
        <n v="2.0188825160964097E-2"/>
        <n v="4.9472116926095211E-2"/>
        <n v="5.2721107588917349E-2"/>
        <n v="-2.5742636969883437E-2"/>
        <n v="-1.2990350767172476E-4"/>
        <n v="-8.7989362657882042E-3"/>
        <n v="6.7533513105622056E-4"/>
        <n v="3.2188045919904207E-2"/>
        <n v="8.4742372860435511E-2"/>
        <n v="9.2529574645995316E-2"/>
        <n v="0.11513432192936301"/>
        <n v="8.1737912064450136E-4"/>
        <n v="-0.59195909830169868"/>
        <n v="-9.4645522449875008E-2"/>
        <n v="4.8022317863873454E-2"/>
        <n v="3.8645054922947786E-4"/>
        <n v="-8.6889612823776385E-2"/>
        <n v="-0.13192459574277737"/>
        <n v="-9.0266927359072824E-3"/>
        <n v="1.2783695472773182"/>
        <n v="-1.0709258556743761E-2"/>
        <n v="-3.730591560322627E-2"/>
        <n v="-0.10415794523589839"/>
        <n v="-2.7380393138674131E-2"/>
        <n v="5.1084068867474519E-2"/>
        <n v="8.6768603846072434E-3"/>
        <n v="5.2115674848858706E-2"/>
        <n v="-8.9048033763017287E-4"/>
        <n v="8.2550620688114362E-2"/>
        <n v="-1.9731828856234923E-2"/>
        <n v="3.8726246750083293E-2"/>
        <n v="-1.2251521325334913E-4"/>
        <n v="-0.10479725582919641"/>
        <n v="-6.6915166081014887E-2"/>
        <n v="-0.1131429362930747"/>
        <n v="-0.12983617632590294"/>
        <n v="9.8902085477963197E-3"/>
        <n v="3.034072503699603E-2"/>
        <n v="-0.54353363205176897"/>
        <n v="0.11642771774342786"/>
        <n v="0.18355907610830524"/>
        <n v="0.12829034045226972"/>
        <n v="1.282411120364646E-4"/>
        <n v="8.9013287957289133E-3"/>
        <n v="-1.7757083979647148E-2"/>
        <n v="1.0047958049198824"/>
        <n v="-2.9654919022056192E-2"/>
        <n v="-8.4136934900688187E-3"/>
        <n v="2.1192888138839239E-2"/>
        <n v="7.2482342701778446E-2"/>
        <n v="5.2222706978747313E-2"/>
        <n v="-5.0184499692650153E-2"/>
        <n v="0.15084106110314699"/>
        <n v="-3.7842943679128327E-2"/>
        <n v="-0.13070798323030053"/>
        <n v="7.2577383428818587E-2"/>
        <n v="-3.0091209481699188E-2"/>
        <n v="-0.11223955456262158"/>
        <n v="-2.8989335768633939E-2"/>
        <n v="-3.0314011898338933E-2"/>
        <n v="3.9555395003414651E-2"/>
        <n v="-6.048916245671776E-2"/>
        <n v="-9.575492033928612E-2"/>
        <n v="1.1079153928673646E-2"/>
        <n v="7.2248309081100803E-2"/>
        <n v="-0.12391018917833363"/>
        <n v="1.1614961360688625E-2"/>
        <n v="0.11630134678243675"/>
        <n v="2.2230491269751518E-2"/>
        <n v="9.7337970480873004E-3"/>
        <n v="9.0232202419324725E-3"/>
        <n v="7.9921670952536328E-3"/>
        <n v="-0.51246522327334754"/>
        <n v="1.9301475412422109E-2"/>
        <n v="-0.1386259606732676"/>
        <n v="0.1490642303386287"/>
        <n v="-6.0051581152846811E-2"/>
        <n v="-5.8118700610633511E-2"/>
        <n v="-2.7094564633703744E-2"/>
        <n v="1.1368590113895878"/>
        <n v="2.9120939913092947E-2"/>
        <n v="3.9562903178103515E-2"/>
        <n v="1.9145493840471151E-3"/>
        <n v="0.18644887986219594"/>
        <n v="1.0841668673604143E-2"/>
        <n v="-1.0483275344697396E-2"/>
        <n v="7.4326534989770598E-2"/>
        <n v="-0.11191867301316905"/>
        <n v="-2.7840014980976324E-2"/>
        <n v="-0.12234217065560604"/>
        <n v="-0.18866770670729816"/>
        <n v="3.0204094001616832E-2"/>
        <n v="-6.835710938419326E-2"/>
        <n v="-9.2741097247820425E-3"/>
        <n v="6.3022897668794764E-2"/>
        <n v="0.12621014308084444"/>
        <n v="6.077359956079853E-2"/>
        <n v="0.27002486365627365"/>
        <n v="-0.14034239487284683"/>
        <n v="8.443873126744883E-2"/>
        <n v="1.824321460587619E-2"/>
        <n v="-1.1775966432756246E-2"/>
        <n v="-0.17324037076778254"/>
        <n v="-9.557094157605317E-2"/>
        <n v="-6.7221653766484812E-2"/>
        <n v="1.9790133004043975E-2"/>
        <n v="9.4032957054515309E-2"/>
        <n v="1.1740599986385547E-2"/>
        <n v="2.0011698673675582E-2"/>
        <n v="0.21035794983323086"/>
        <n v="0.21066231862763574"/>
        <n v="-3.8095234455086113E-2"/>
        <n v="0.15084054746076969"/>
        <n v="-0.13050517372885584"/>
        <n v="-2.0522190478220792E-2"/>
        <n v="-4.7898905788276158E-2"/>
        <n v="-9.5463647951307462E-2"/>
        <n v="-0.14845985603752898"/>
        <n v="4.9563101571539425E-2"/>
        <n v="-0.16514598922513912"/>
        <n v="9.2949441541099409E-2"/>
        <n v="-4.9889370600798899E-2"/>
        <n v="-3.8632880455784169E-2"/>
        <n v="-0.13272610594787992"/>
        <n v="0.14058576428391034"/>
        <n v="-0.15543983474545175"/>
        <n v="0.11760414033937483"/>
        <n v="-3.0024016065268277E-2"/>
        <n v="0.17595846284092165"/>
        <n v="-4.0893951308222043E-2"/>
        <n v="0.15184914843385378"/>
        <n v="-1.2294868742359966E-2"/>
        <n v="0.17160385385363841"/>
        <n v="0.11609911089315084"/>
        <n v="4.2080679274687949E-2"/>
        <n v="-0.18323809520645018"/>
        <n v="-0.53933524904808428"/>
        <n v="0.10417685896933171"/>
        <n v="-5.6484303590193408E-2"/>
        <n v="-5.5141409677109565E-2"/>
        <n v="-0.11413731364380297"/>
        <n v="9.1826306587758255E-2"/>
        <n v="8.5424964342455612E-2"/>
        <n v="1.2404609829743283"/>
        <n v="-3.7037498881522302E-2"/>
        <n v="6.1530869494502038E-2"/>
        <n v="-1.2876429342059903E-2"/>
        <n v="-9.2762280506242245E-3"/>
        <n v="-5.6304066449077927E-2"/>
        <n v="2.9261643718434538E-2"/>
        <n v="0.19586457141979285"/>
        <n v="-1.0577041867413484E-2"/>
        <n v="2.9839310724341761E-2"/>
        <n v="1.0993685157453914E-2"/>
        <n v="0.10576126944543618"/>
        <n v="9.7796811497079528E-3"/>
        <n v="3.2602745358070839E-2"/>
        <n v="-0.12903470660769212"/>
        <n v="-9.5505540022857272E-2"/>
        <n v="-6.5906180667517744E-2"/>
        <n v="-7.6145772394388356E-2"/>
        <n v="1.0913163478365462E-3"/>
        <n v="-9.5656311802413296E-2"/>
        <n v="2.8854477169268922E-2"/>
        <n v="-0.13360031512605031"/>
        <n v="0.12890665337088447"/>
        <n v="-8.7909009173535724E-2"/>
        <n v="4.0318275564798389E-2"/>
        <n v="-8.5762654837664987E-2"/>
        <n v="-3.1082865026457518E-2"/>
        <n v="-0.16588672574431385"/>
        <n v="0.21029166080314066"/>
        <n v="-0.10599042774802347"/>
        <n v="0.17607161132846216"/>
        <n v="6.2689336322857558E-2"/>
        <n v="9.1748987542926042E-2"/>
        <n v="5.3033153630440921E-2"/>
        <n v="0.2003332689885069"/>
        <n v="-5.8039291353914724E-2"/>
        <n v="-4.8916880802986507E-2"/>
        <n v="-5.0417495501231424E-2"/>
        <n v="-3.0412231062971751E-2"/>
      </sharedItems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Quarters" numFmtId="0" databaseField="0">
      <fieldGroup base="0">
        <rangePr groupBy="quarters" startDate="2019-01-01T00:00:00" endDate="2020-01-02T00:00:00"/>
        <groupItems count="6">
          <s v="&lt;1/1/2019"/>
          <s v="Qtr1"/>
          <s v="Qtr2"/>
          <s v="Qtr3"/>
          <s v="Qtr4"/>
          <s v="&gt;1/2/2020"/>
        </groupItems>
      </fieldGroup>
    </cacheField>
    <cacheField name="Years" numFmtId="0" databaseField="0">
      <fieldGroup base="0">
        <rangePr groupBy="years" startDate="2019-01-01T00:00:00" endDate="2020-01-02T00:00:00"/>
        <groupItems count="4">
          <s v="&lt;1/1/2019"/>
          <s v="2019"/>
          <s v="2020"/>
          <s v="&gt;1/2/2020"/>
        </groupItems>
      </fieldGroup>
    </cacheField>
    <cacheField name="Quarters2" numFmtId="0" databaseField="0">
      <fieldGroup base="1">
        <rangePr groupBy="quarters" startDate="2018-12-25T00:00:00" endDate="2019-12-26T00:00:00"/>
        <groupItems count="6">
          <s v="&lt;12/25/2018"/>
          <s v="Qtr1"/>
          <s v="Qtr2"/>
          <s v="Qtr3"/>
          <s v="Qtr4"/>
          <s v="&gt;12/26/2019"/>
        </groupItems>
      </fieldGroup>
    </cacheField>
    <cacheField name="Years2" numFmtId="0" databaseField="0">
      <fieldGroup base="1">
        <rangePr groupBy="years" startDate="2018-12-25T00:00:00" endDate="2019-12-26T00:00:00"/>
        <groupItems count="4">
          <s v="&lt;12/25/2018"/>
          <s v="2018"/>
          <s v="2019"/>
          <s v="&gt;12/2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Zine" refreshedDate="44995.100834259261" createdVersion="8" refreshedVersion="8" minRefreshableVersion="3" recordCount="366" xr:uid="{E66AAD8B-6A72-4542-B177-B0A6FC32C789}">
  <cacheSource type="worksheet">
    <worksheetSource ref="Y2:AA368" sheet="Session Details"/>
  </cacheSource>
  <cacheFields count="5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4" base="0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  <cacheField name="L2M" numFmtId="9">
      <sharedItems containsMixedTypes="1" containsNumber="1" minValue="6.9956645814944818E-2" maxValue="0.56430845044894995" count="321">
        <s v="Not Available"/>
        <n v="0.25520832384031078"/>
        <n v="0.26772274360502102"/>
        <n v="0.13143227622551604"/>
        <n v="0.2279999760559995"/>
        <n v="0.21209999338027297"/>
        <n v="0.22521957461049244"/>
        <n v="0.235571426422608"/>
        <n v="0.23274995924915298"/>
        <n v="0.24483169555133052"/>
        <n v="0.53076531720727993"/>
        <n v="0.27915786720608848"/>
        <n v="0.20369999828585886"/>
        <n v="0.1998262063541523"/>
        <n v="0.2734020322968676"/>
        <n v="0.45897957115336174"/>
        <n v="0.25770617996356182"/>
        <n v="0.21905336257636732"/>
        <n v="0.2281862324977777"/>
        <n v="0.23442629489704403"/>
        <n v="0.21638484301820218"/>
        <n v="0.23779407861803031"/>
        <n v="6.9956645814944818E-2"/>
        <n v="0.25749999988372185"/>
        <n v="0.25768417019957807"/>
        <n v="0.24499995710437156"/>
        <n v="0.1920599840820594"/>
        <n v="0.21415841513403752"/>
        <n v="0.2374999606493316"/>
        <n v="0.26249996647124618"/>
        <n v="0.23980582828092267"/>
        <n v="0.26296873187831959"/>
        <n v="0.25250000327170047"/>
        <n v="0.21004328634888253"/>
        <n v="0.2227889885775706"/>
        <n v="0.24961733530617616"/>
        <n v="0.25995142354147688"/>
        <n v="0.26578945671983767"/>
        <n v="0.23536762685388252"/>
        <n v="0.24995047758753522"/>
        <n v="0.22294285398318853"/>
        <n v="0.21415920770548894"/>
        <n v="0.25"/>
        <n v="0.2476904673978533"/>
        <n v="0.24989998775172281"/>
        <n v="0.23272726207196437"/>
        <n v="0.2653030090417437"/>
        <n v="0.19764704571952918"/>
        <n v="0.19760792161248389"/>
        <n v="0.23279996537329156"/>
        <n v="0.24985145555773225"/>
        <n v="0.2474999759611988"/>
        <n v="0.27624997805612894"/>
        <n v="0.26254898780395369"/>
        <n v="0.22749999071799984"/>
        <n v="0.20164241671958907"/>
        <n v="0.27061851852906749"/>
        <n v="0.23543689754417524"/>
        <n v="0.24005046100339592"/>
        <n v="0.2283653695022331"/>
        <n v="0.25485433768193821"/>
        <n v="0.20789999601587994"/>
        <n v="0.22954285618813713"/>
        <n v="0.23519998305501502"/>
        <n v="0.24997499693793071"/>
        <n v="0.24937496949442242"/>
        <n v="0.23512497386880712"/>
        <n v="0.19949999293139989"/>
        <n v="0.18787863936678692"/>
        <n v="0.25224487927990202"/>
        <n v="0.26780298962328991"/>
        <n v="0.23809523809523808"/>
        <n v="0.25719693247033848"/>
        <n v="0.22540735649818833"/>
        <n v="0.22103050460727608"/>
        <n v="0.24750000670575076"/>
        <n v="0.23287127459816409"/>
        <n v="0.24489793329349871"/>
        <n v="0.2425499623802915"/>
        <n v="0.27332470323965552"/>
        <n v="0.22272727303411571"/>
        <n v="0.18962376204954326"/>
        <n v="0.24249997541224722"/>
        <n v="0.27343746927258489"/>
        <n v="0.26554688491521222"/>
        <n v="0.27045450391152775"/>
        <n v="0.25999996404014575"/>
        <n v="0.22276798155480929"/>
        <n v="0.20372208749187454"/>
        <n v="0.26280928062615172"/>
        <n v="0.24523809304542121"/>
        <n v="0.24029123522611345"/>
        <n v="0.23051467818229826"/>
        <n v="0.22379803377609367"/>
        <n v="0.19578460818749527"/>
        <n v="0.2547474631243562"/>
        <n v="0.27039996611003003"/>
        <n v="0.24739896206387607"/>
        <n v="0.2624999678888657"/>
        <n v="0.2684210187028333"/>
        <n v="0.22305936581662109"/>
        <n v="0.21629999910035999"/>
        <n v="0.25484533713854957"/>
        <n v="0.2169470744620326"/>
        <n v="0.25990096064590085"/>
        <n v="0.24999996710988942"/>
        <n v="0.25999997201116104"/>
        <n v="0.22495452551282039"/>
        <n v="0.19758172479840566"/>
        <n v="0.24986979969826337"/>
        <n v="0.25781576526310068"/>
        <n v="0.25462496788280703"/>
        <n v="0.24266665649265912"/>
        <n v="0.2376470469269451"/>
        <n v="0.1977599807596338"/>
        <n v="0.19181358739036219"/>
        <n v="0.24999998788259084"/>
        <n v="0.27603088795024355"/>
        <n v="0.25249996634245347"/>
        <n v="0.24002549829340261"/>
        <n v="0.25007811058809287"/>
        <n v="0.23428123439463724"/>
        <n v="0.20357142572999995"/>
        <n v="0.24959999705304609"/>
        <n v="0.25735290499545249"/>
        <n v="0.24047617512747221"/>
        <n v="0.25749996914432954"/>
        <n v="0.25219070513276959"/>
        <n v="0.20382352886576469"/>
        <n v="0.2204999884746871"/>
        <n v="0.26286455245103207"/>
        <n v="0.23788092613464412"/>
        <n v="0.25749999555495034"/>
        <n v="0.25249997389135576"/>
        <n v="0.25749998558028309"/>
        <n v="0.22050000278460005"/>
        <n v="0.2078999982984768"/>
        <n v="0.22601938587840417"/>
        <n v="0.24485436450494125"/>
        <n v="0.23985146148446515"/>
        <n v="0.23999998211799797"/>
        <n v="0.21631999227398138"/>
        <n v="0.19399999635084797"/>
        <n v="0.25515460589713573"/>
        <n v="0.25502401174106087"/>
        <n v="0.26834211013435638"/>
        <n v="0.27050501514709163"/>
        <n v="0.18415384786744618"/>
        <n v="0.22515462740352321"/>
        <n v="0.2574999798827477"/>
        <n v="0.25740288061170752"/>
        <n v="0.24514561761305673"/>
        <n v="0.27608244065505166"/>
        <n v="0.20789999583306593"/>
        <n v="0.20563199839607038"/>
        <n v="0.27029699724812672"/>
        <n v="0.24720870889263019"/>
        <n v="0.1163249735004379"/>
        <n v="0.2283737749710982"/>
        <n v="0.20999999707476361"/>
        <n v="0.19371468813189263"/>
        <n v="0.26804121558049959"/>
        <n v="0.26002448481689"/>
        <n v="0.56430845044894995"/>
        <n v="0.25510305319232768"/>
        <n v="0.20155669819974517"/>
        <n v="0.24497447328014438"/>
        <n v="0.23307690938568498"/>
        <n v="0.23022955464957395"/>
        <n v="0.19990384561834615"/>
        <n v="0.20785714115228568"/>
        <n v="0.24499995744219102"/>
        <n v="0.25730195149534435"/>
        <n v="0.26249996219249577"/>
        <n v="0.23788834120290439"/>
        <n v="0.25010526393340893"/>
        <n v="0.21199174848950664"/>
        <n v="0.26265304884515067"/>
        <n v="9.0476177320146248E-2"/>
        <n v="0.23099996417170621"/>
        <n v="0.26787875647663573"/>
        <n v="0.28166663676864195"/>
        <n v="0.20789999944307999"/>
        <n v="0.21196874472086241"/>
        <n v="0.24749998453500385"/>
        <n v="0.2601515141719597"/>
        <n v="0.24448526200284429"/>
        <n v="0.23550478140606712"/>
        <n v="0.2163636238035305"/>
        <n v="0.20584419892075703"/>
        <n v="0.25495049741929532"/>
        <n v="0.27647366719768385"/>
        <n v="0.20149499607371393"/>
        <n v="0.20792163931159818"/>
        <n v="0.26010100293639582"/>
        <n v="0.2600000019185898"/>
        <n v="0.2451428432851572"/>
        <n v="0.20758810452398138"/>
        <n v="0.22049999823831426"/>
        <n v="0.23058251515723197"/>
        <n v="0.23538457437901669"/>
        <n v="0.24249998915258872"/>
        <n v="0.27354164869987241"/>
        <n v="0.24264419330990114"/>
        <n v="0.21642857199685717"/>
        <n v="0.24249999018489857"/>
        <n v="0.27617184348566332"/>
        <n v="0.24759614724745388"/>
        <n v="0.24999998860243672"/>
        <n v="0.25469387693732737"/>
        <n v="0.19966152115417815"/>
        <n v="0.20584158133696442"/>
        <n v="0.22811880984091146"/>
        <n v="0.25004854963552009"/>
        <n v="0.23772276138521972"/>
        <n v="0.25513018926984515"/>
        <n v="0.21430936349612106"/>
        <n v="0.20756059745297867"/>
        <n v="0.24719385097763272"/>
        <n v="0.23999999452916962"/>
        <n v="0.20542573303023945"/>
        <n v="0.21645473261590625"/>
        <n v="0.23571425720952321"/>
        <n v="0.28710934033797686"/>
        <n v="0.22080625309786756"/>
        <n v="0.23749998882374873"/>
        <n v="0.2679123338184794"/>
        <n v="0.24244787886944794"/>
        <n v="0.22399998386191908"/>
        <n v="0.19956363123813128"/>
        <n v="0.20380192308478401"/>
        <n v="0.2551578842674006"/>
        <n v="0.25495143695297839"/>
        <n v="0.25984844675857632"/>
        <n v="0.25487242325362791"/>
        <n v="0.2375509873070954"/>
        <n v="0.20999998749771406"/>
        <n v="0.19363235133047643"/>
        <n v="0.25781247376927979"/>
        <n v="0.24249998164992312"/>
        <n v="0.2474999639383427"/>
        <n v="0.24499996870649643"/>
        <n v="0.21850713386117984"/>
        <n v="0.21442104835887635"/>
        <n v="0.25987496627119161"/>
        <n v="0.25240099928364035"/>
        <n v="0.25189390389386279"/>
        <n v="0.25005150523454583"/>
        <n v="0.19562620766480673"/>
        <n v="0.21839998008408137"/>
        <n v="0.2375757360396317"/>
        <n v="0.23288835461440591"/>
        <n v="0.26000000096939274"/>
        <n v="0.265408159463286"/>
        <n v="0.24979588162247668"/>
        <n v="0.20773365363695892"/>
        <n v="0.20991339193494402"/>
        <n v="0.24752475698913398"/>
        <n v="0.25789472230121424"/>
        <n v="0.24012252430255085"/>
        <n v="0.25523436869713267"/>
        <n v="0.20180386713571372"/>
        <n v="0.21629998125035968"/>
        <n v="0.24224997168161477"/>
        <n v="0.23749998813243445"/>
        <n v="0.23515147580016471"/>
        <n v="0.20764285197145704"/>
        <n v="0.22535624316612737"/>
        <n v="0.24247420703300418"/>
        <n v="0.24470587725440504"/>
        <n v="0.23749996918628585"/>
        <n v="0.24249998338540821"/>
        <n v="0.22772841147679168"/>
        <n v="0.22049998531259976"/>
        <n v="0.25760202054288134"/>
        <n v="0.23502600600537799"/>
        <n v="0.26249996104681417"/>
        <n v="0.24750000551594573"/>
        <n v="0.24742264958116988"/>
        <n v="0.20536763873232339"/>
        <n v="0.19795998399295223"/>
        <n v="0.27840904677624134"/>
        <n v="0.26047364625880082"/>
        <n v="0.26270200598906979"/>
        <n v="0.20195998501132023"/>
        <n v="0.2207142874191429"/>
        <n v="0.2452857179255532"/>
        <n v="0.26759705233078485"/>
        <n v="0.25714282760888002"/>
        <n v="0.24285711215970632"/>
        <n v="0.22266175222978213"/>
        <n v="0.22052038042805325"/>
        <n v="0.25477937639693088"/>
        <n v="0.25731958214776351"/>
        <n v="0.25259521610271746"/>
        <n v="0.25504759045514958"/>
        <n v="0.23522498611708431"/>
        <n v="0.19403998851111159"/>
        <n v="0.19788460360361518"/>
        <n v="0.2573737217948121"/>
        <n v="0.25007210207865621"/>
        <n v="0.28144325737141968"/>
        <n v="0.20982856979190853"/>
        <n v="0.1974856993738969"/>
        <n v="0.24028844550574927"/>
        <n v="0.23760099165741363"/>
        <n v="0.24016823847869884"/>
        <n v="0.23769800587776899"/>
        <n v="0.23071425874439502"/>
        <n v="0.203576452941515"/>
        <n v="0.21209999220311987"/>
        <n v="0.23992344497787504"/>
        <n v="0.25257730294856789"/>
        <n v="0.23519414936657479"/>
        <n v="0.24729381528941194"/>
        <n v="0.25497547884276262"/>
        <n v="0.20592232841094632"/>
        <n v="0.20369999090363985"/>
        <n v="0.24727268397496632"/>
        <n v="0.24992344826688614"/>
        <n v="0.26052628428420987"/>
      </sharedItems>
    </cacheField>
    <cacheField name="P2O" numFmtId="9">
      <sharedItems containsMixedTypes="1" containsNumber="1" minValue="0.32130515149079802" maxValue="2.8114686050985078" count="360">
        <s v="Not Available"/>
        <n v="0.80302008810928782"/>
        <n v="0.71390975230340403"/>
        <n v="1.4970346052560652"/>
        <n v="0.90602716083026757"/>
        <n v="0.7482393689388207"/>
        <n v="0.71957182484950588"/>
        <n v="0.77728119283700048"/>
        <n v="0.88861642413614594"/>
        <n v="0.9058104122635865"/>
        <n v="0.40610970141041691"/>
        <n v="0.67801092337089808"/>
        <n v="0.82093037570873462"/>
        <n v="0.70550618025624756"/>
        <n v="0.65811575343858975"/>
        <n v="0.45105858302163476"/>
        <n v="0.84376643424935471"/>
        <n v="0.96431485803642014"/>
        <n v="0.86037662127512904"/>
        <n v="0.67802344037420503"/>
        <n v="0.77175000243802028"/>
        <n v="0.96090157261782594"/>
        <n v="2.8114686050985078"/>
        <n v="0.86270787497730805"/>
        <n v="0.69665508562170753"/>
        <n v="0.78815502260096992"/>
        <n v="0.8510703233956739"/>
        <n v="0.76468196014302714"/>
        <n v="0.8879957556029564"/>
        <n v="0.37417034624444939"/>
        <n v="0.86274414928791476"/>
        <n v="0.78672295506679091"/>
        <n v="0.88743584255028751"/>
        <n v="0.68510538189046788"/>
        <n v="0.86140809845230848"/>
        <n v="0.75717149527335426"/>
        <n v="0.78807065109512231"/>
        <n v="0.76159658455595836"/>
        <n v="0.98288279554869995"/>
        <n v="0.76326266931197495"/>
        <n v="0.81001679756424405"/>
        <n v="0.862015487539466"/>
        <n v="0.72070781497094094"/>
        <n v="1.9311308211917435"/>
        <n v="0.9063504878059887"/>
        <n v="0.82016724475309566"/>
        <n v="0.73480363297571349"/>
        <n v="0.92679898793827009"/>
        <n v="0.7718843817431279"/>
        <n v="0.95085812030284877"/>
        <n v="0.36892985598138517"/>
        <n v="0.75768307668854795"/>
        <n v="0.6971599033907282"/>
        <n v="0.73557679725558711"/>
        <n v="1.2998795317404153"/>
        <n v="0.78729359149011557"/>
        <n v="0.72030129518875685"/>
        <n v="0.91591348954320828"/>
        <n v="0.93318603480157014"/>
        <n v="0.97189735221823892"/>
        <n v="0.84289352613028179"/>
        <n v="0.38995992939817919"/>
        <n v="0.7488449766873595"/>
        <n v="0.94254524325702116"/>
        <n v="0.78623913160271919"/>
        <n v="0.72010221909306626"/>
        <n v="0.75023998732351027"/>
        <n v="0.91503055938681177"/>
        <n v="0.82097018049030435"/>
        <n v="0.86963966083214905"/>
        <n v="0.75630153697837255"/>
        <n v="0.70779505849262347"/>
        <n v="0.77030511253782197"/>
        <n v="0.85934856620200206"/>
        <n v="0.73432784715196409"/>
        <n v="0.79323094934897853"/>
        <n v="0.65712501201114637"/>
        <n v="0.80263531890911766"/>
        <n v="0.47919506811946661"/>
        <n v="0.9333011355477101"/>
        <n v="0.7951319738757423"/>
        <n v="0.79514232788907158"/>
        <n v="0.81111568756906149"/>
        <n v="0.91805870753191887"/>
        <n v="0.82950389386166901"/>
        <n v="0.80432463713314106"/>
        <n v="0.72003095420855778"/>
        <n v="1.6258953646243406"/>
        <n v="0.74973626530092718"/>
        <n v="0.76418065413777292"/>
        <n v="0.84256654376029816"/>
        <n v="0.89633136826103599"/>
        <n v="0.85264105818135172"/>
        <n v="0.87783997755288312"/>
        <n v="0.41769243503171544"/>
        <n v="1.1168376865671641"/>
        <n v="0.87844863076901236"/>
        <n v="0.63796671916950209"/>
        <n v="0.72823807670982932"/>
        <n v="0.82811233762411085"/>
        <n v="0.78002944995601842"/>
        <n v="0.4549687664204014"/>
        <n v="0.6508722233404084"/>
        <n v="0.74979342660477755"/>
        <n v="0.81925068700320625"/>
        <n v="0.83658601755723971"/>
        <n v="0.91622719500808258"/>
        <n v="0.75662785423166157"/>
        <n v="1.3776000463723514"/>
        <n v="0.9256513889712934"/>
        <n v="0.67828381559708861"/>
        <n v="0.89712256466153362"/>
        <n v="0.98908070588171526"/>
        <n v="0.77066643225865761"/>
        <n v="0.87063943720754211"/>
        <n v="0.79387032104599053"/>
        <n v="0.84265011419018387"/>
        <n v="0.87829222634304704"/>
        <n v="0.79503119402660372"/>
        <n v="0.84580987313320177"/>
        <n v="0.74197763237472081"/>
        <n v="0.93312791642602688"/>
        <n v="0.85272008851795478"/>
        <n v="0.79586035193071791"/>
        <n v="0.67037961605660168"/>
        <n v="0.7338238061063812"/>
        <n v="0.81310084753059675"/>
        <n v="0.75592053922698399"/>
        <n v="0.81016038561494097"/>
        <n v="0.72054680218682787"/>
        <n v="0.89759096391647741"/>
        <n v="0.77985529884802196"/>
        <n v="0.75696372965715908"/>
        <n v="0.80027549015971788"/>
        <n v="0.94263196095344293"/>
        <n v="0.70589021417760722"/>
        <n v="0.85337246126279243"/>
        <n v="0.78736548637522163"/>
        <n v="0.70537491919844864"/>
        <n v="0.67614428956504413"/>
        <n v="0.90666823465932478"/>
        <n v="0.78034699980535449"/>
        <n v="0.9612491493580706"/>
        <n v="0.83533859600596039"/>
        <n v="0.81067081391137019"/>
        <n v="0.78694817576854048"/>
        <n v="0.77942972615289707"/>
        <n v="0.74738689255082691"/>
        <n v="0.71873265354672289"/>
        <n v="0.82758988688370227"/>
        <n v="0.71390458352607589"/>
        <n v="0.81268107001812417"/>
        <n v="0.92517417564131788"/>
        <n v="0.79587736778287432"/>
        <n v="0.71988800788533247"/>
        <n v="0.82812398698342471"/>
        <n v="0.67302308844736036"/>
        <n v="0.9330139551628418"/>
        <n v="0.81851877477792423"/>
        <n v="0.67625310237187519"/>
        <n v="0.77157830591102983"/>
        <n v="0.81309247936268625"/>
        <n v="0.82892684016686302"/>
        <n v="0.9500162835910746"/>
        <n v="1.8511258445204879"/>
        <n v="0.79560834370066225"/>
        <n v="0.75675579322638142"/>
        <n v="0.82043432549033823"/>
        <n v="0.93180803877009011"/>
        <n v="0.76990820269902693"/>
        <n v="0.80253067532142686"/>
        <n v="0.36661390145203521"/>
        <n v="0.91435457975929935"/>
        <n v="0.69098444734603182"/>
        <n v="0.8042106994928967"/>
        <n v="0.77968066969888072"/>
        <n v="0.80311251606627987"/>
        <n v="0.76495040069309073"/>
        <n v="0.80377249806015849"/>
        <n v="0.78989903515368742"/>
        <n v="0.79369137082205088"/>
        <n v="0.79268635935113707"/>
        <n v="0.84504447599077925"/>
        <n v="0.79576325855386165"/>
        <n v="0.8039942402185154"/>
        <n v="0.84305715724332841"/>
        <n v="0.78546892037552918"/>
        <n v="0.72821832275002218"/>
        <n v="0.72088839696429918"/>
        <n v="0.80294390133817106"/>
        <n v="2.2655638532965354"/>
        <n v="0.97022118022903814"/>
        <n v="0.78979005550934689"/>
        <n v="0.77176334028665639"/>
        <n v="0.88873706150356502"/>
        <n v="0.93523765713968265"/>
        <n v="0.83574384885736219"/>
        <n v="0.33144436205526456"/>
        <n v="0.83683760099703552"/>
        <n v="0.91453906294974152"/>
        <n v="0.95195392028592396"/>
        <n v="0.80187758766527673"/>
        <n v="0.7631299529370803"/>
        <n v="0.82920525563925762"/>
        <n v="0.82744386478994114"/>
        <n v="0.84503378442172539"/>
        <n v="0.7407614196082779"/>
        <n v="0.78822712412616713"/>
        <n v="0.7583544929896362"/>
        <n v="0.80302080064369474"/>
        <n v="0.83640015387262212"/>
        <n v="0.78686883815427899"/>
        <n v="0.8882510999899238"/>
        <n v="0.99123526106711124"/>
        <n v="0.84437013786375037"/>
        <n v="0.76460135456605105"/>
        <n v="1.623339513388399"/>
        <n v="0.83615415951690797"/>
        <n v="0.7880890841121978"/>
        <n v="0.76310163908647333"/>
        <n v="0.76371946030156412"/>
        <n v="0.83665061208742209"/>
        <n v="0.80204203862830248"/>
        <n v="0.3775105608581002"/>
        <n v="0.81108339913840954"/>
        <n v="0.77815868624869233"/>
        <n v="0.83510149533247735"/>
        <n v="0.80281048285619061"/>
        <n v="0.82736004842137123"/>
        <n v="0.88075022928362023"/>
        <n v="0.69145742214950234"/>
        <n v="0.78655365509448061"/>
        <n v="0.96265307674754697"/>
        <n v="0.79524537936497941"/>
        <n v="0.88874733523111682"/>
        <n v="0.85160752871490342"/>
        <n v="0.74824973348527735"/>
        <n v="0.80472268549140125"/>
        <n v="0.74282332330031042"/>
        <n v="0.76537357010161655"/>
        <n v="0.90700941349623088"/>
        <n v="0.81989348563019537"/>
        <n v="0.82871560317524418"/>
        <n v="0.82140518761017378"/>
        <n v="0.77827305360038235"/>
        <n v="0.78672308146388625"/>
        <n v="0.77755742874372713"/>
        <n v="0.87095093368034948"/>
        <n v="0.83637002982431008"/>
        <n v="0.76608317842769846"/>
        <n v="1.5966549277043058"/>
        <n v="0.7274884176932056"/>
        <n v="0.98202888686450729"/>
        <n v="0.74930523946796135"/>
        <n v="0.82912165560851758"/>
        <n v="0.85283064329694158"/>
        <n v="0.90303877984130665"/>
        <n v="0.35399663619862998"/>
        <n v="0.77301270690192814"/>
        <n v="0.76496519446588052"/>
        <n v="0.84298573385333275"/>
        <n v="0.6842269137563346"/>
        <n v="0.76410769874934004"/>
        <n v="0.83749162691428403"/>
        <n v="0.68973457053406606"/>
        <n v="0.97130489282837906"/>
        <n v="0.7854509250445838"/>
        <n v="0.9062755045023384"/>
        <n v="0.96045507312404788"/>
        <n v="0.85330039508043853"/>
        <n v="0.83624799384289605"/>
        <n v="0.72661046113389249"/>
        <n v="0.73299994426863824"/>
        <n v="0.7575241785661968"/>
        <n v="0.72011003033437715"/>
        <n v="0.69302764515149906"/>
        <n v="0.93479031086417064"/>
        <n v="0.73346707992324001"/>
        <n v="0.8124419208264706"/>
        <n v="0.8129734132460954"/>
        <n v="0.98190632074523843"/>
        <n v="0.89686495324397708"/>
        <n v="0.8527213560509237"/>
        <n v="0.74937743723516981"/>
        <n v="0.788089461142502"/>
        <n v="0.74085893503869293"/>
        <n v="0.81129574367834145"/>
        <n v="0.63180349676385494"/>
        <n v="0.71829321160809911"/>
        <n v="0.83414697289100925"/>
        <n v="0.719280558932056"/>
        <n v="0.87791813403930841"/>
        <n v="0.82023318181137428"/>
        <n v="0.78647114593470302"/>
        <n v="0.98130814156346791"/>
        <n v="0.94407934977808883"/>
        <n v="0.81284419433824473"/>
        <n v="0.98282738671554259"/>
        <n v="0.75041798300750473"/>
        <n v="0.82147561385264212"/>
        <n v="0.74834614000393296"/>
        <n v="0.89840905298182183"/>
        <n v="0.74858455647734523"/>
        <n v="0.94179205180913173"/>
        <n v="0.71880903755443037"/>
        <n v="0.87919702676300726"/>
        <n v="0.63630195095390696"/>
        <n v="0.75842042584834679"/>
        <n v="0.68356630745434199"/>
        <n v="0.81377754455532558"/>
        <n v="0.66490045389932984"/>
        <n v="0.74204893435530495"/>
        <n v="0.78617896134609422"/>
        <n v="0.9184281932098618"/>
        <n v="1.7960083748414817"/>
        <n v="0.70720062116595761"/>
        <n v="0.80036038238769258"/>
        <n v="0.82581009780539705"/>
        <n v="0.87049041386409898"/>
        <n v="0.75103488053573886"/>
        <n v="0.72495337263465698"/>
        <n v="0.32130515149079802"/>
        <n v="0.85905227505676829"/>
        <n v="0.78823705132751976"/>
        <n v="0.77412975369765769"/>
        <n v="0.80339871174145305"/>
        <n v="0.95798908458280929"/>
        <n v="0.70672552637747188"/>
        <n v="0.67181536928304597"/>
        <n v="0.86241847141042016"/>
        <n v="0.79648939186076528"/>
        <n v="0.85163733373792549"/>
        <n v="0.72623981478107558"/>
        <n v="0.86228832304071634"/>
        <n v="0.8012345621777992"/>
        <n v="0.95038838054461661"/>
        <n v="0.82847763488215109"/>
        <n v="0.84274184542336006"/>
        <n v="0.85268021827232987"/>
        <n v="0.84343563139883049"/>
        <n v="0.80414447914222276"/>
        <n v="0.75024592822138947"/>
        <n v="0.90065231482119956"/>
        <n v="0.78625488211896111"/>
        <n v="0.88086670905456921"/>
        <n v="0.77995552849186767"/>
        <n v="0.91523034072407017"/>
        <n v="0.91475647103242863"/>
        <n v="0.90752456205512277"/>
        <n v="0.65736235303828794"/>
        <n v="0.92611045756156818"/>
        <n v="0.70392393574030965"/>
        <n v="0.81150801425261609"/>
        <n v="0.73622481357119063"/>
        <n v="0.75571982215021494"/>
        <n v="0.68256808875356023"/>
        <n v="0.79493720686067482"/>
        <n v="0.84518487701823519"/>
        <n v="0.87978245026385815"/>
        <n v="0.82753736873354955"/>
      </sharedItems>
    </cacheField>
    <cacheField name="Quarters" numFmtId="0" databaseField="0">
      <fieldGroup base="0">
        <rangePr groupBy="quarters" startDate="2019-01-01T00:00:00" endDate="2020-01-02T00:00:00"/>
        <groupItems count="6">
          <s v="&lt;1/1/2019"/>
          <s v="Qtr1"/>
          <s v="Qtr2"/>
          <s v="Qtr3"/>
          <s v="Qtr4"/>
          <s v="&gt;1/2/2020"/>
        </groupItems>
      </fieldGroup>
    </cacheField>
    <cacheField name="Years" numFmtId="0" databaseField="0">
      <fieldGroup base="0">
        <rangePr groupBy="years" startDate="2019-01-01T00:00:00" endDate="2020-01-02T00:00:00"/>
        <groupItems count="4">
          <s v="&lt;1/1/2019"/>
          <s v="2019"/>
          <s v="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20848646"/>
    <n v="5107918"/>
    <n v="2104462"/>
    <n v="1505532"/>
    <n v="1271572.67328"/>
    <n v="6.0990659694639161E-2"/>
    <x v="0"/>
    <x v="0"/>
    <s v="Not Available"/>
    <x v="0"/>
    <m/>
    <x v="0"/>
    <x v="0"/>
    <n v="0.2449999870495187"/>
    <n v="0.41199995771271192"/>
    <n v="0.71539994544924068"/>
    <n v="0.84460022987223116"/>
  </r>
  <r>
    <x v="1"/>
    <x v="1"/>
    <n v="21934513"/>
    <n v="5428792"/>
    <n v="2171516"/>
    <n v="1569355"/>
    <n v="1261133"/>
    <n v="5.749537270328272E-2"/>
    <x v="0"/>
    <x v="0"/>
    <s v="Not Available"/>
    <x v="0"/>
    <m/>
    <x v="0"/>
    <x v="0"/>
    <n v="0.24750000148168322"/>
    <n v="0.39999985263756649"/>
    <n v="0.72270017812440712"/>
    <n v="0.80359956797537846"/>
  </r>
  <r>
    <x v="2"/>
    <x v="2"/>
    <n v="20848646"/>
    <n v="5212161"/>
    <n v="2001470"/>
    <n v="1402630"/>
    <n v="1138655"/>
    <n v="5.4615297319547756E-2"/>
    <x v="0"/>
    <x v="0"/>
    <s v="Not Available"/>
    <x v="0"/>
    <m/>
    <x v="0"/>
    <x v="0"/>
    <n v="0.24999997601762725"/>
    <n v="0.38400003376718411"/>
    <n v="0.70079991206463255"/>
    <n v="0.81179997575982266"/>
  </r>
  <r>
    <x v="3"/>
    <x v="3"/>
    <n v="21717340"/>
    <n v="5700801"/>
    <n v="2303123"/>
    <n v="1597216"/>
    <n v="1296620"/>
    <n v="5.9704365267569601E-2"/>
    <x v="0"/>
    <x v="0"/>
    <s v="Not Available"/>
    <x v="0"/>
    <m/>
    <x v="0"/>
    <x v="0"/>
    <n v="0.2624999654653839"/>
    <n v="0.40399989404997649"/>
    <n v="0.69350008662151352"/>
    <n v="0.811800032055777"/>
  </r>
  <r>
    <x v="4"/>
    <x v="4"/>
    <n v="42645263"/>
    <n v="8776395"/>
    <n v="2924294"/>
    <n v="2087946"/>
    <n v="1596026"/>
    <n v="3.7425633885761242E-2"/>
    <x v="0"/>
    <x v="0"/>
    <s v="Not Available"/>
    <x v="0"/>
    <m/>
    <x v="0"/>
    <x v="0"/>
    <n v="0.20579999705946239"/>
    <n v="0.3331999072512119"/>
    <n v="0.714000028724882"/>
    <n v="0.76440003716571214"/>
  </r>
  <r>
    <x v="5"/>
    <x v="5"/>
    <n v="43543058"/>
    <n v="8778280"/>
    <n v="3014461"/>
    <n v="2049833"/>
    <n v="1582881"/>
    <n v="3.6352086249890857E-2"/>
    <x v="0"/>
    <x v="0"/>
    <s v="Not Available"/>
    <x v="0"/>
    <m/>
    <x v="0"/>
    <x v="0"/>
    <n v="0.2015999886824669"/>
    <n v="0.34339995990102845"/>
    <n v="0.67999984076755349"/>
    <n v="0.77219997921781924"/>
  </r>
  <r>
    <x v="6"/>
    <x v="6"/>
    <n v="22803207"/>
    <n v="5415761"/>
    <n v="2079652"/>
    <n v="1442239"/>
    <n v="1123504"/>
    <n v="4.9269561075334707E-2"/>
    <x v="0"/>
    <x v="0"/>
    <s v="Not Available"/>
    <x v="0"/>
    <m/>
    <x v="0"/>
    <x v="0"/>
    <n v="0.23749997094706898"/>
    <n v="0.3839999586392383"/>
    <n v="0.69350016252719204"/>
    <n v="0.77899987450068953"/>
  </r>
  <r>
    <x v="7"/>
    <x v="7"/>
    <n v="21717340"/>
    <n v="5320748"/>
    <n v="2085733"/>
    <n v="1583488"/>
    <n v="1311445"/>
    <n v="6.0386999512831684E-2"/>
    <x v="1"/>
    <x v="1"/>
    <n v="6.0990659694639161E-2"/>
    <x v="1"/>
    <s v="low"/>
    <x v="1"/>
    <x v="1"/>
    <n v="0.24499998618615354"/>
    <n v="0.39199995940420407"/>
    <n v="0.75919976334458916"/>
    <n v="0.82820015055371432"/>
  </r>
  <r>
    <x v="8"/>
    <x v="8"/>
    <n v="22586034"/>
    <n v="5872368"/>
    <n v="2372437"/>
    <n v="1766516"/>
    <n v="1506485"/>
    <n v="6.6699846462641474E-2"/>
    <x v="2"/>
    <x v="2"/>
    <n v="5.749537270328272E-2"/>
    <x v="2"/>
    <s v="low"/>
    <x v="2"/>
    <x v="2"/>
    <n v="0.25999996280887561"/>
    <n v="0.40400005585481019"/>
    <n v="0.74459975122627076"/>
    <n v="0.85280008785654926"/>
  </r>
  <r>
    <x v="9"/>
    <x v="9"/>
    <n v="10641496"/>
    <n v="2740185"/>
    <n v="1063191"/>
    <n v="760607"/>
    <n v="623698"/>
    <n v="5.8609992429635833E-2"/>
    <x v="3"/>
    <x v="1"/>
    <n v="5.4615297319547756E-2"/>
    <x v="3"/>
    <s v="low"/>
    <x v="3"/>
    <x v="3"/>
    <n v="0.25749997932621504"/>
    <n v="0.3879997153476864"/>
    <n v="0.71540014917357275"/>
    <n v="0.82000034183224713"/>
  </r>
  <r>
    <x v="10"/>
    <x v="10"/>
    <n v="20631473"/>
    <n v="4951553"/>
    <n v="2000427"/>
    <n v="1431105"/>
    <n v="1126566"/>
    <n v="5.4604244689654489E-2"/>
    <x v="4"/>
    <x v="3"/>
    <n v="5.9704365267569601E-2"/>
    <x v="4"/>
    <s v="low"/>
    <x v="4"/>
    <x v="4"/>
    <n v="0.23999997479578894"/>
    <n v="0.40399991679378167"/>
    <n v="0.71539976215078083"/>
    <n v="0.78720010062154766"/>
  </r>
  <r>
    <x v="11"/>
    <x v="11"/>
    <n v="42645263"/>
    <n v="9045060"/>
    <n v="3075320"/>
    <n v="2133042"/>
    <n v="1680410"/>
    <n v="3.9404376518911377E-2"/>
    <x v="5"/>
    <x v="4"/>
    <n v="3.7425633885761242E-2"/>
    <x v="5"/>
    <s v="low"/>
    <x v="5"/>
    <x v="5"/>
    <n v="0.21209999338027297"/>
    <n v="0.33999995577696557"/>
    <n v="0.69360001560813178"/>
    <n v="0.78779977140628266"/>
  </r>
  <r>
    <x v="12"/>
    <x v="12"/>
    <n v="46236443"/>
    <n v="9806749"/>
    <n v="3300951"/>
    <n v="2199754"/>
    <n v="1630017"/>
    <n v="3.5253944599501305E-2"/>
    <x v="6"/>
    <x v="5"/>
    <n v="3.6352086249890857E-2"/>
    <x v="6"/>
    <s v="low"/>
    <x v="6"/>
    <x v="6"/>
    <n v="0.21209998788185327"/>
    <n v="0.33659992725417975"/>
    <n v="0.66640007682634494"/>
    <n v="0.74099967541825129"/>
  </r>
  <r>
    <x v="13"/>
    <x v="13"/>
    <n v="21065820"/>
    <n v="5371784"/>
    <n v="2084252"/>
    <n v="1445428"/>
    <n v="1197104"/>
    <n v="5.6826840825564828E-2"/>
    <x v="7"/>
    <x v="6"/>
    <n v="4.9269561075334707E-2"/>
    <x v="7"/>
    <s v="low"/>
    <x v="7"/>
    <x v="7"/>
    <n v="0.25499999525297379"/>
    <n v="0.38799996425768424"/>
    <n v="0.69349963440121443"/>
    <n v="0.82820036695013521"/>
  </r>
  <r>
    <x v="14"/>
    <x v="14"/>
    <n v="21282993"/>
    <n v="5054710"/>
    <n v="2042103"/>
    <n v="1475828"/>
    <n v="1198077"/>
    <n v="5.6292693419576843E-2"/>
    <x v="8"/>
    <x v="3"/>
    <n v="6.0386999512831684E-2"/>
    <x v="8"/>
    <s v="low"/>
    <x v="8"/>
    <x v="8"/>
    <n v="0.2374999606493316"/>
    <n v="0.40400003165364579"/>
    <n v="0.72270007928101565"/>
    <n v="0.81179988453939078"/>
  </r>
  <r>
    <x v="15"/>
    <x v="15"/>
    <n v="21065820"/>
    <n v="5529777"/>
    <n v="2278268"/>
    <n v="1663135"/>
    <n v="1391046"/>
    <n v="6.6033318427670989E-2"/>
    <x v="9"/>
    <x v="7"/>
    <n v="6.6699846462641474E-2"/>
    <x v="9"/>
    <s v="low"/>
    <x v="9"/>
    <x v="9"/>
    <n v="0.26249996439730333"/>
    <n v="0.41199997757594925"/>
    <n v="0.72999971908484862"/>
    <n v="0.83639993145475267"/>
  </r>
  <r>
    <x v="16"/>
    <x v="16"/>
    <n v="22368860"/>
    <n v="5648137"/>
    <n v="2168884"/>
    <n v="1535787"/>
    <n v="1284532"/>
    <n v="5.7425009589223593E-2"/>
    <x v="10"/>
    <x v="8"/>
    <n v="5.8609992429635833E-2"/>
    <x v="10"/>
    <s v="high"/>
    <x v="10"/>
    <x v="10"/>
    <n v="0.25249999329424921"/>
    <n v="0.38399989235388587"/>
    <n v="0.70810011047156052"/>
    <n v="0.83639983930063222"/>
  </r>
  <r>
    <x v="17"/>
    <x v="17"/>
    <n v="22151687"/>
    <n v="5759438"/>
    <n v="2395926"/>
    <n v="1661575"/>
    <n v="1307991"/>
    <n v="5.9047015245385151E-2"/>
    <x v="11"/>
    <x v="9"/>
    <n v="5.4604244689654489E-2"/>
    <x v="11"/>
    <s v="low"/>
    <x v="11"/>
    <x v="11"/>
    <n v="0.25999997201116104"/>
    <n v="0.4159999638853652"/>
    <n v="0.69350013314267633"/>
    <n v="0.7871994944555617"/>
  </r>
  <r>
    <x v="18"/>
    <x v="18"/>
    <n v="42645263"/>
    <n v="8686840"/>
    <n v="2894455"/>
    <n v="2046958"/>
    <n v="1612594"/>
    <n v="3.7814141279888462E-2"/>
    <x v="12"/>
    <x v="4"/>
    <n v="3.9404376518911377E-2"/>
    <x v="12"/>
    <s v="low"/>
    <x v="5"/>
    <x v="12"/>
    <n v="0.20369999828585886"/>
    <n v="0.33319998986973398"/>
    <n v="0.7071998009988063"/>
    <n v="0.78780023820713474"/>
  </r>
  <r>
    <x v="19"/>
    <x v="19"/>
    <n v="44440853"/>
    <n v="9239253"/>
    <n v="3267000"/>
    <n v="2310422"/>
    <n v="1820150"/>
    <n v="4.0956684607291405E-2"/>
    <x v="13"/>
    <x v="10"/>
    <n v="3.5253944599501305E-2"/>
    <x v="13"/>
    <s v="low"/>
    <x v="12"/>
    <x v="13"/>
    <n v="0.20789999237863413"/>
    <n v="0.35360001506615307"/>
    <n v="0.70719987756351388"/>
    <n v="0.78779980453787235"/>
  </r>
  <r>
    <x v="20"/>
    <x v="20"/>
    <n v="22151687"/>
    <n v="5759438"/>
    <n v="2395926"/>
    <n v="1818987"/>
    <n v="1476653"/>
    <n v="6.6660972593193465E-2"/>
    <x v="14"/>
    <x v="11"/>
    <n v="5.6826840825564828E-2"/>
    <x v="14"/>
    <s v="high"/>
    <x v="13"/>
    <x v="14"/>
    <n v="0.25999997201116104"/>
    <n v="0.4159999638853652"/>
    <n v="0.75919999198639687"/>
    <n v="0.81179964452742104"/>
  </r>
  <r>
    <x v="21"/>
    <x v="21"/>
    <n v="37570998"/>
    <n v="9768459"/>
    <n v="3751088"/>
    <n v="2656145"/>
    <n v="2221600"/>
    <n v="5.9130715665311848E-2"/>
    <x v="15"/>
    <x v="12"/>
    <n v="5.6292693419576843E-2"/>
    <x v="15"/>
    <s v="high"/>
    <x v="14"/>
    <x v="15"/>
    <n v="0.25999998722418821"/>
    <n v="0.38399997379320527"/>
    <n v="0.70809988995192863"/>
    <n v="0.83640012122832152"/>
  </r>
  <r>
    <x v="22"/>
    <x v="22"/>
    <n v="21500167"/>
    <n v="5428792"/>
    <n v="2258377"/>
    <n v="1648615"/>
    <n v="1392420"/>
    <n v="6.4763217885702939E-2"/>
    <x v="16"/>
    <x v="11"/>
    <n v="6.6033318427670989E-2"/>
    <x v="16"/>
    <s v="low"/>
    <x v="15"/>
    <x v="16"/>
    <n v="0.25249999220936281"/>
    <n v="0.41599991305616424"/>
    <n v="0.7299999070128681"/>
    <n v="0.84459986109552565"/>
  </r>
  <r>
    <x v="23"/>
    <x v="23"/>
    <n v="20631473"/>
    <n v="4899974"/>
    <n v="1861990"/>
    <n v="1332067"/>
    <n v="1059526"/>
    <n v="5.1354840248197496E-2"/>
    <x v="17"/>
    <x v="13"/>
    <n v="5.7425009589223593E-2"/>
    <x v="17"/>
    <s v="low"/>
    <x v="16"/>
    <x v="17"/>
    <n v="0.23749995940667931"/>
    <n v="0.37999997551007414"/>
    <n v="0.71539965305936126"/>
    <n v="0.79539993108454754"/>
  </r>
  <r>
    <x v="24"/>
    <x v="24"/>
    <n v="20631473"/>
    <n v="5054710"/>
    <n v="2021884"/>
    <n v="1520254"/>
    <n v="1234142"/>
    <n v="5.9818414322622526E-2"/>
    <x v="18"/>
    <x v="14"/>
    <n v="5.9047015245385151E-2"/>
    <x v="18"/>
    <s v="low"/>
    <x v="17"/>
    <x v="18"/>
    <n v="0.24499995710437156"/>
    <n v="0.4"/>
    <n v="0.75189971333667016"/>
    <n v="0.81179987028483402"/>
  </r>
  <r>
    <x v="25"/>
    <x v="25"/>
    <n v="47134238"/>
    <n v="9997171"/>
    <n v="3568990"/>
    <n v="2378375"/>
    <n v="1762376"/>
    <n v="3.7390569462478637E-2"/>
    <x v="19"/>
    <x v="4"/>
    <n v="3.7814141279888462E-2"/>
    <x v="19"/>
    <s v="low"/>
    <x v="18"/>
    <x v="19"/>
    <n v="0.21209998133416308"/>
    <n v="0.35699999529866999"/>
    <n v="0.66640001793224413"/>
    <n v="0.74100005255689283"/>
  </r>
  <r>
    <x v="26"/>
    <x v="26"/>
    <n v="45338648"/>
    <n v="9616327"/>
    <n v="3400333"/>
    <n v="2358471"/>
    <n v="1784419"/>
    <n v="3.9357569727266679E-2"/>
    <x v="20"/>
    <x v="15"/>
    <n v="4.0956684607291405E-2"/>
    <x v="20"/>
    <s v="low"/>
    <x v="19"/>
    <x v="20"/>
    <n v="0.21209999468885796"/>
    <n v="0.35359997637351559"/>
    <n v="0.69360000917557196"/>
    <n v="0.75659993275304216"/>
  </r>
  <r>
    <x v="27"/>
    <x v="27"/>
    <n v="21282993"/>
    <n v="5267540"/>
    <n v="2043805"/>
    <n v="1536737"/>
    <n v="1310529"/>
    <n v="6.157634877763668E-2"/>
    <x v="21"/>
    <x v="14"/>
    <n v="6.6660972593193465E-2"/>
    <x v="21"/>
    <s v="low"/>
    <x v="20"/>
    <x v="21"/>
    <n v="0.2474999639383427"/>
    <n v="0.38799990128219247"/>
    <n v="0.75190001003031115"/>
    <n v="0.8527997959312491"/>
  </r>
  <r>
    <x v="28"/>
    <x v="28"/>
    <n v="22368860"/>
    <n v="2628341"/>
    <n v="1093389"/>
    <n v="790192"/>
    <n v="628519"/>
    <n v="2.8097945089736356E-2"/>
    <x v="22"/>
    <x v="16"/>
    <n v="5.9130715665311848E-2"/>
    <x v="22"/>
    <s v="low"/>
    <x v="21"/>
    <x v="22"/>
    <n v="0.11749999776474974"/>
    <n v="0.41599967431927592"/>
    <n v="0.72269978937048018"/>
    <n v="0.79540035839390932"/>
  </r>
  <r>
    <x v="29"/>
    <x v="29"/>
    <n v="22368860"/>
    <n v="5536293"/>
    <n v="2303097"/>
    <n v="1614011"/>
    <n v="1283784"/>
    <n v="5.739157024542154E-2"/>
    <x v="23"/>
    <x v="17"/>
    <n v="6.4763217885702939E-2"/>
    <x v="23"/>
    <s v="low"/>
    <x v="22"/>
    <x v="23"/>
    <n v="0.24750000670575076"/>
    <n v="0.41599983960386488"/>
    <n v="0.70080027024480518"/>
    <n v="0.7953997835206823"/>
  </r>
  <r>
    <x v="30"/>
    <x v="30"/>
    <n v="20848646"/>
    <n v="5316404"/>
    <n v="2147827"/>
    <n v="1520876"/>
    <n v="1272061"/>
    <n v="6.1014082161498638E-2"/>
    <x v="24"/>
    <x v="9"/>
    <n v="5.1354840248197496E-2"/>
    <x v="24"/>
    <s v="high"/>
    <x v="23"/>
    <x v="24"/>
    <n v="0.25499996498573574"/>
    <n v="0.4039999593710335"/>
    <n v="0.70809986092920896"/>
    <n v="0.83640020619695488"/>
  </r>
  <r>
    <x v="31"/>
    <x v="31"/>
    <n v="20631473"/>
    <n v="5054710"/>
    <n v="2082540"/>
    <n v="1565862"/>
    <n v="1322527"/>
    <n v="6.4102403158514176E-2"/>
    <x v="25"/>
    <x v="9"/>
    <n v="5.9818414322622526E-2"/>
    <x v="25"/>
    <s v="low"/>
    <x v="5"/>
    <x v="25"/>
    <n v="0.24499995710437156"/>
    <n v="0.4119998971256511"/>
    <n v="0.75190008355181648"/>
    <n v="0.84459997113411012"/>
  </r>
  <r>
    <x v="32"/>
    <x v="32"/>
    <n v="43543058"/>
    <n v="9052601"/>
    <n v="2985548"/>
    <n v="2070776"/>
    <n v="1566749"/>
    <n v="3.598160239457688E-2"/>
    <x v="26"/>
    <x v="18"/>
    <n v="3.7390569462478637E-2"/>
    <x v="26"/>
    <s v="low"/>
    <x v="24"/>
    <x v="26"/>
    <n v="0.20789998258735065"/>
    <n v="0.32980002101053607"/>
    <n v="0.6935999689169291"/>
    <n v="0.7565999412780523"/>
  </r>
  <r>
    <x v="33"/>
    <x v="33"/>
    <n v="44889750"/>
    <n v="9709653"/>
    <n v="3268269"/>
    <n v="2333544"/>
    <n v="1892971"/>
    <n v="4.2169337098112596E-2"/>
    <x v="27"/>
    <x v="19"/>
    <n v="3.9357569727266679E-2"/>
    <x v="27"/>
    <s v="low"/>
    <x v="25"/>
    <x v="27"/>
    <n v="0.21630000167076002"/>
    <n v="0.33659997942253961"/>
    <n v="0.71399997980582386"/>
    <n v="0.81120004593870954"/>
  </r>
  <r>
    <x v="34"/>
    <x v="34"/>
    <n v="21282993"/>
    <n v="5054710"/>
    <n v="2001665"/>
    <n v="1475828"/>
    <n v="1198077"/>
    <n v="5.6292693419576843E-2"/>
    <x v="28"/>
    <x v="12"/>
    <n v="6.157634877763668E-2"/>
    <x v="28"/>
    <s v="low"/>
    <x v="5"/>
    <x v="28"/>
    <n v="0.2374999606493316"/>
    <n v="0.3959999683463542"/>
    <n v="0.73730019758551002"/>
    <n v="0.81179988453939078"/>
  </r>
  <r>
    <x v="35"/>
    <x v="35"/>
    <n v="22368860"/>
    <n v="5871825"/>
    <n v="2372217"/>
    <n v="1679767"/>
    <n v="1349861"/>
    <n v="6.0345542866288224E-2"/>
    <x v="29"/>
    <x v="13"/>
    <n v="2.8097945089736356E-2"/>
    <x v="29"/>
    <s v="high"/>
    <x v="5"/>
    <x v="29"/>
    <n v="0.26249996647124618"/>
    <n v="0.40399994890855911"/>
    <n v="0.7081000599860805"/>
    <n v="0.80360014216257369"/>
  </r>
  <r>
    <x v="36"/>
    <x v="36"/>
    <n v="20631473"/>
    <n v="5364183"/>
    <n v="2145673"/>
    <n v="1488024"/>
    <n v="1281189"/>
    <n v="6.2098765318404553E-2"/>
    <x v="30"/>
    <x v="13"/>
    <n v="5.739157024542154E-2"/>
    <x v="30"/>
    <s v="low"/>
    <x v="16"/>
    <x v="30"/>
    <n v="0.26000000096939274"/>
    <n v="0.39999996271566424"/>
    <n v="0.69349989490476882"/>
    <n v="0.86100022580280966"/>
  </r>
  <r>
    <x v="37"/>
    <x v="37"/>
    <n v="22151687"/>
    <n v="5482542"/>
    <n v="2193017"/>
    <n v="1616911"/>
    <n v="1378902"/>
    <n v="6.2248170985803472E-2"/>
    <x v="31"/>
    <x v="1"/>
    <n v="6.1014082161498638E-2"/>
    <x v="31"/>
    <s v="low"/>
    <x v="26"/>
    <x v="31"/>
    <n v="0.2474999759611988"/>
    <n v="0.40000003647942872"/>
    <n v="0.73729980205351808"/>
    <n v="0.85280018504419852"/>
  </r>
  <r>
    <x v="38"/>
    <x v="38"/>
    <n v="21934513"/>
    <n v="5209447"/>
    <n v="2104616"/>
    <n v="1490279"/>
    <n v="1246469"/>
    <n v="5.6826837231353164E-2"/>
    <x v="32"/>
    <x v="9"/>
    <n v="6.4102403158514176E-2"/>
    <x v="32"/>
    <s v="low"/>
    <x v="27"/>
    <x v="32"/>
    <n v="0.23750000740841615"/>
    <n v="0.40399988712813473"/>
    <n v="0.70810019499994303"/>
    <n v="0.83639976138696182"/>
  </r>
  <r>
    <x v="39"/>
    <x v="39"/>
    <n v="43991955"/>
    <n v="9145927"/>
    <n v="3265096"/>
    <n v="2286873"/>
    <n v="1855111"/>
    <n v="4.2169323913883797E-2"/>
    <x v="33"/>
    <x v="5"/>
    <n v="3.598160239457688E-2"/>
    <x v="33"/>
    <s v="low"/>
    <x v="28"/>
    <x v="33"/>
    <n v="0.20789998989587982"/>
    <n v="0.35700000666963555"/>
    <n v="0.70039992698530151"/>
    <n v="0.81119983488370362"/>
  </r>
  <r>
    <x v="40"/>
    <x v="40"/>
    <n v="46236443"/>
    <n v="10000942"/>
    <n v="3366317"/>
    <n v="2197531"/>
    <n v="1799778"/>
    <n v="3.892552893828792E-2"/>
    <x v="34"/>
    <x v="20"/>
    <n v="4.2169337098112596E-2"/>
    <x v="34"/>
    <s v="low"/>
    <x v="29"/>
    <x v="34"/>
    <n v="0.21629998657119884"/>
    <n v="0.33659999228072718"/>
    <n v="0.65279978088813384"/>
    <n v="0.81900005051123281"/>
  </r>
  <r>
    <x v="41"/>
    <x v="41"/>
    <n v="22368860"/>
    <n v="5312604"/>
    <n v="2125041"/>
    <n v="1582306"/>
    <n v="1297491"/>
    <n v="5.8004341750093655E-2"/>
    <x v="15"/>
    <x v="12"/>
    <n v="5.6292693419576843E-2"/>
    <x v="35"/>
    <s v="low"/>
    <x v="30"/>
    <x v="35"/>
    <n v="0.23749998882374873"/>
    <n v="0.39999988706103445"/>
    <n v="0.74460022183101404"/>
    <n v="0.82000005055912073"/>
  </r>
  <r>
    <x v="42"/>
    <x v="42"/>
    <n v="22803207"/>
    <n v="5814817"/>
    <n v="2256149"/>
    <n v="1712868"/>
    <n v="1404552"/>
    <n v="6.1594494142863325E-2"/>
    <x v="35"/>
    <x v="13"/>
    <n v="6.0345542866288224E-2"/>
    <x v="36"/>
    <s v="low"/>
    <x v="31"/>
    <x v="36"/>
    <n v="0.25499996557501758"/>
    <n v="0.38800000068789781"/>
    <n v="0.75919985781080945"/>
    <n v="0.82000014011587585"/>
  </r>
  <r>
    <x v="43"/>
    <x v="43"/>
    <n v="21717340"/>
    <n v="5483628"/>
    <n v="2259254"/>
    <n v="1682241"/>
    <n v="1393232"/>
    <n v="6.4152976377401652E-2"/>
    <x v="36"/>
    <x v="9"/>
    <n v="6.2098765318404553E-2"/>
    <x v="37"/>
    <s v="low"/>
    <x v="32"/>
    <x v="37"/>
    <n v="0.25249998388384581"/>
    <n v="0.41199986578228864"/>
    <n v="0.74460020874146948"/>
    <n v="0.82820000225889157"/>
  </r>
  <r>
    <x v="44"/>
    <x v="44"/>
    <n v="21500167"/>
    <n v="5213790"/>
    <n v="1981240"/>
    <n v="1402916"/>
    <n v="1184903"/>
    <n v="5.5111339367736073E-2"/>
    <x v="37"/>
    <x v="14"/>
    <n v="6.2248170985803472E-2"/>
    <x v="38"/>
    <s v="low"/>
    <x v="33"/>
    <x v="38"/>
    <n v="0.24249997686064484"/>
    <n v="0.37999996164018879"/>
    <n v="0.70809997779168599"/>
    <n v="0.84460010435407396"/>
  </r>
  <r>
    <x v="45"/>
    <x v="45"/>
    <n v="21500167"/>
    <n v="5482542"/>
    <n v="2214947"/>
    <n v="1633080"/>
    <n v="1285561"/>
    <n v="5.9793070444522596E-2"/>
    <x v="38"/>
    <x v="2"/>
    <n v="5.6826837231353164E-2"/>
    <x v="39"/>
    <s v="low"/>
    <x v="34"/>
    <x v="39"/>
    <n v="0.25499997279090902"/>
    <n v="0.40400000583670859"/>
    <n v="0.73729980897962799"/>
    <n v="0.78720025963210616"/>
  </r>
  <r>
    <x v="46"/>
    <x v="46"/>
    <n v="45787545"/>
    <n v="9807692"/>
    <n v="3334615"/>
    <n v="2290213"/>
    <n v="1768503"/>
    <n v="3.8624106184334629E-2"/>
    <x v="39"/>
    <x v="21"/>
    <n v="4.2169323913883797E-2"/>
    <x v="40"/>
    <s v="low"/>
    <x v="35"/>
    <x v="40"/>
    <n v="0.21419999696423994"/>
    <n v="0.33999997145097949"/>
    <n v="0.68679982546710794"/>
    <n v="0.77220022766441376"/>
  </r>
  <r>
    <x v="47"/>
    <x v="47"/>
    <n v="45338648"/>
    <n v="9901960"/>
    <n v="3232000"/>
    <n v="2087872"/>
    <n v="1579683"/>
    <n v="3.4841863833257665E-2"/>
    <x v="40"/>
    <x v="10"/>
    <n v="3.892552893828792E-2"/>
    <x v="41"/>
    <s v="low"/>
    <x v="36"/>
    <x v="41"/>
    <n v="0.21839998404892885"/>
    <n v="0.32640002585346739"/>
    <n v="0.64600000000000002"/>
    <n v="0.75659954250068973"/>
  </r>
  <r>
    <x v="48"/>
    <x v="48"/>
    <n v="21717340"/>
    <n v="5592215"/>
    <n v="2348730"/>
    <n v="1800301"/>
    <n v="1431960"/>
    <n v="6.5936251861415815E-2"/>
    <x v="41"/>
    <x v="13"/>
    <n v="5.8004341750093655E-2"/>
    <x v="42"/>
    <s v="low"/>
    <x v="37"/>
    <x v="42"/>
    <n v="0.25749999769769227"/>
    <n v="0.4199999463539939"/>
    <n v="0.76649976795970587"/>
    <n v="0.79540032472347677"/>
  </r>
  <r>
    <x v="49"/>
    <x v="49"/>
    <n v="21934513"/>
    <n v="5648137"/>
    <n v="948887"/>
    <n v="727321"/>
    <n v="620260"/>
    <n v="2.8277810407735061E-2"/>
    <x v="42"/>
    <x v="6"/>
    <n v="6.1594494142863325E-2"/>
    <x v="43"/>
    <s v="low"/>
    <x v="38"/>
    <x v="43"/>
    <n v="0.25749999555495034"/>
    <n v="0.16799999716720751"/>
    <n v="0.76649906680142099"/>
    <n v="0.8528008953405718"/>
  </r>
  <r>
    <x v="50"/>
    <x v="50"/>
    <n v="22151687"/>
    <n v="5427163"/>
    <n v="2105739"/>
    <n v="1537189"/>
    <n v="1222680"/>
    <n v="5.5195796148618387E-2"/>
    <x v="43"/>
    <x v="3"/>
    <n v="6.4152976377401652E-2"/>
    <x v="44"/>
    <s v="low"/>
    <x v="39"/>
    <x v="44"/>
    <n v="0.24499998577986409"/>
    <n v="0.38799995504096707"/>
    <n v="0.7299997768004487"/>
    <n v="0.79539991503972507"/>
  </r>
  <r>
    <x v="51"/>
    <x v="51"/>
    <n v="20848646"/>
    <n v="5003675"/>
    <n v="1921411"/>
    <n v="1444709"/>
    <n v="1149121"/>
    <n v="5.5117296346247138E-2"/>
    <x v="44"/>
    <x v="17"/>
    <n v="5.5111339367736073E-2"/>
    <x v="45"/>
    <s v="low"/>
    <x v="40"/>
    <x v="45"/>
    <n v="0.23999999808141018"/>
    <n v="0.38399996002937842"/>
    <n v="0.75190003596315413"/>
    <n v="0.79539962719135826"/>
  </r>
  <r>
    <x v="52"/>
    <x v="52"/>
    <n v="22151687"/>
    <n v="5704059"/>
    <n v="2304440"/>
    <n v="1749530"/>
    <n v="1377230"/>
    <n v="6.2172691407205237E-2"/>
    <x v="45"/>
    <x v="17"/>
    <n v="5.9793070444522596E-2"/>
    <x v="46"/>
    <s v="low"/>
    <x v="41"/>
    <x v="46"/>
    <n v="0.25749998182982631"/>
    <n v="0.40400002875145574"/>
    <n v="0.75919963201471941"/>
    <n v="0.78719999085468673"/>
  </r>
  <r>
    <x v="53"/>
    <x v="53"/>
    <n v="43094160"/>
    <n v="9049773"/>
    <n v="2923076"/>
    <n v="1908184"/>
    <n v="1443732"/>
    <n v="3.3501801636230989E-2"/>
    <x v="46"/>
    <x v="22"/>
    <n v="3.8624106184334629E-2"/>
    <x v="47"/>
    <s v="low"/>
    <x v="42"/>
    <x v="47"/>
    <n v="0.20999998607699977"/>
    <n v="0.32299992497049373"/>
    <n v="0.65279999562105129"/>
    <n v="0.75659999245355791"/>
  </r>
  <r>
    <x v="54"/>
    <x v="54"/>
    <n v="44440853"/>
    <n v="8959276"/>
    <n v="3168000"/>
    <n v="2046528"/>
    <n v="1644180"/>
    <n v="3.699703963828057E-2"/>
    <x v="47"/>
    <x v="19"/>
    <n v="3.4841863833257665E-2"/>
    <x v="48"/>
    <s v="low"/>
    <x v="43"/>
    <x v="48"/>
    <n v="0.201600000792064"/>
    <n v="0.35360000071434344"/>
    <n v="0.64600000000000002"/>
    <n v="0.80339970916596304"/>
  </r>
  <r>
    <x v="55"/>
    <x v="55"/>
    <n v="21065820"/>
    <n v="5055796"/>
    <n v="2042541"/>
    <n v="1505966"/>
    <n v="1271939"/>
    <n v="6.0379277901358691E-2"/>
    <x v="48"/>
    <x v="3"/>
    <n v="6.5936251861415815E-2"/>
    <x v="49"/>
    <s v="low"/>
    <x v="44"/>
    <x v="49"/>
    <n v="0.2399999620237902"/>
    <n v="0.40399988448901025"/>
    <n v="0.73730025492756324"/>
    <n v="0.84460007729258169"/>
  </r>
  <r>
    <x v="56"/>
    <x v="56"/>
    <n v="22368860"/>
    <n v="5480370"/>
    <n v="2257912"/>
    <n v="1681241"/>
    <n v="1364832"/>
    <n v="6.1014821497385206E-2"/>
    <x v="49"/>
    <x v="2"/>
    <n v="2.8277810407735061E-2"/>
    <x v="50"/>
    <s v="high"/>
    <x v="45"/>
    <x v="50"/>
    <n v="0.24499996870649643"/>
    <n v="0.41199991971345001"/>
    <n v="0.74459987811748196"/>
    <n v="0.81180033082704983"/>
  </r>
  <r>
    <x v="57"/>
    <x v="57"/>
    <n v="21500167"/>
    <n v="5482542"/>
    <n v="2105296"/>
    <n v="1613709"/>
    <n v="1323241"/>
    <n v="6.1545614971269758E-2"/>
    <x v="50"/>
    <x v="14"/>
    <n v="5.5195796148618387E-2"/>
    <x v="51"/>
    <s v="low"/>
    <x v="33"/>
    <x v="51"/>
    <n v="0.25499997279090902"/>
    <n v="0.38399997665316565"/>
    <n v="0.76649981760284536"/>
    <n v="0.81999976451764223"/>
  </r>
  <r>
    <x v="58"/>
    <x v="58"/>
    <n v="22586034"/>
    <n v="5759438"/>
    <n v="2280737"/>
    <n v="1648289"/>
    <n v="1405660"/>
    <n v="6.2235804656984049E-2"/>
    <x v="51"/>
    <x v="1"/>
    <n v="5.5117296346247138E-2"/>
    <x v="52"/>
    <s v="high"/>
    <x v="46"/>
    <x v="52"/>
    <n v="0.25499997033565081"/>
    <n v="0.39599992221463276"/>
    <n v="0.72270016227210765"/>
    <n v="0.85279947873218831"/>
  </r>
  <r>
    <x v="59"/>
    <x v="59"/>
    <n v="22368860"/>
    <n v="5815903"/>
    <n v="2442679"/>
    <n v="1872313"/>
    <n v="1458532"/>
    <n v="6.5203680473658474E-2"/>
    <x v="52"/>
    <x v="14"/>
    <n v="6.2172691407205237E-2"/>
    <x v="53"/>
    <s v="low"/>
    <x v="47"/>
    <x v="53"/>
    <n v="0.25999997317699697"/>
    <n v="0.41999995529499029"/>
    <n v="0.76649981434318626"/>
    <n v="0.77900009239908075"/>
  </r>
  <r>
    <x v="60"/>
    <x v="60"/>
    <n v="46685340"/>
    <n v="9803921"/>
    <n v="3333333"/>
    <n v="1110666"/>
    <n v="900972"/>
    <n v="1.9298820571939712E-2"/>
    <x v="53"/>
    <x v="23"/>
    <n v="3.3501801636230989E-2"/>
    <x v="54"/>
    <s v="low"/>
    <x v="48"/>
    <x v="54"/>
    <n v="0.20999999143199985"/>
    <n v="0.33999998571999918"/>
    <n v="0.33319983331998332"/>
    <n v="0.81119976662651061"/>
  </r>
  <r>
    <x v="61"/>
    <x v="61"/>
    <n v="43991955"/>
    <n v="8961161"/>
    <n v="2924923"/>
    <n v="2088395"/>
    <n v="1694106"/>
    <n v="3.8509450193791116E-2"/>
    <x v="54"/>
    <x v="15"/>
    <n v="3.699703963828057E-2"/>
    <x v="55"/>
    <s v="low"/>
    <x v="49"/>
    <x v="55"/>
    <n v="0.20369999469221134"/>
    <n v="0.3264000055349971"/>
    <n v="0.71399999247843449"/>
    <n v="0.81119998850792119"/>
  </r>
  <r>
    <x v="62"/>
    <x v="62"/>
    <n v="21717340"/>
    <n v="5700801"/>
    <n v="2371533"/>
    <n v="1765843"/>
    <n v="1375592"/>
    <n v="6.3340722206310721E-2"/>
    <x v="55"/>
    <x v="11"/>
    <n v="6.0379277901358691E-2"/>
    <x v="56"/>
    <s v="low"/>
    <x v="50"/>
    <x v="56"/>
    <n v="0.2624999654653839"/>
    <n v="0.4159999621105876"/>
    <n v="0.74459980105695345"/>
    <n v="0.77900017158943347"/>
  </r>
  <r>
    <x v="63"/>
    <x v="63"/>
    <n v="21717340"/>
    <n v="5266455"/>
    <n v="2001252"/>
    <n v="1490132"/>
    <n v="1258566"/>
    <n v="5.7952124891906653E-2"/>
    <x v="56"/>
    <x v="13"/>
    <n v="6.1014821497385206E-2"/>
    <x v="57"/>
    <s v="low"/>
    <x v="37"/>
    <x v="57"/>
    <n v="0.24250000230230775"/>
    <n v="0.37999982910705588"/>
    <n v="0.74459988047482273"/>
    <n v="0.84460034413058704"/>
  </r>
  <r>
    <x v="64"/>
    <x v="64"/>
    <n v="21065820"/>
    <n v="5161125"/>
    <n v="2002516"/>
    <n v="1417982"/>
    <n v="1104608"/>
    <n v="5.2436031448099336E-2"/>
    <x v="57"/>
    <x v="17"/>
    <n v="6.1545614971269758E-2"/>
    <x v="58"/>
    <s v="low"/>
    <x v="51"/>
    <x v="58"/>
    <n v="0.24499995727676396"/>
    <n v="0.38799990312189686"/>
    <n v="0.70810020993590062"/>
    <n v="0.77900001551500653"/>
  </r>
  <r>
    <x v="65"/>
    <x v="65"/>
    <n v="21717340"/>
    <n v="5157868"/>
    <n v="2042515"/>
    <n v="1446305"/>
    <n v="1221549"/>
    <n v="5.624763437879593E-2"/>
    <x v="58"/>
    <x v="7"/>
    <n v="6.2235804656984049E-2"/>
    <x v="59"/>
    <s v="low"/>
    <x v="52"/>
    <x v="59"/>
    <n v="0.23749998848846129"/>
    <n v="0.3959998588564112"/>
    <n v="0.70810006291263472"/>
    <n v="0.84459985964232998"/>
  </r>
  <r>
    <x v="66"/>
    <x v="66"/>
    <n v="21717340"/>
    <n v="5700801"/>
    <n v="2394336"/>
    <n v="1730387"/>
    <n v="1390539"/>
    <n v="6.402897408246129E-2"/>
    <x v="59"/>
    <x v="13"/>
    <n v="6.5203680473658474E-2"/>
    <x v="60"/>
    <s v="low"/>
    <x v="37"/>
    <x v="60"/>
    <n v="0.2624999654653839"/>
    <n v="0.41999992632614258"/>
    <n v="0.72270015570078716"/>
    <n v="0.80360000392975672"/>
  </r>
  <r>
    <x v="67"/>
    <x v="67"/>
    <n v="46685340"/>
    <n v="9705882"/>
    <n v="3267000"/>
    <n v="2310422"/>
    <n v="1820150"/>
    <n v="3.8987613670586958E-2"/>
    <x v="60"/>
    <x v="24"/>
    <n v="1.9298820571939712E-2"/>
    <x v="61"/>
    <s v="high"/>
    <x v="5"/>
    <x v="61"/>
    <n v="0.20789999601587994"/>
    <n v="0.33660001224000047"/>
    <n v="0.70719987756351388"/>
    <n v="0.78779980453787235"/>
  </r>
  <r>
    <x v="68"/>
    <x v="68"/>
    <n v="46236443"/>
    <n v="10098039"/>
    <n v="3502000"/>
    <n v="2262292"/>
    <n v="1711650"/>
    <n v="3.7019499964562587E-2"/>
    <x v="61"/>
    <x v="21"/>
    <n v="3.8509450193791116E-2"/>
    <x v="62"/>
    <s v="low"/>
    <x v="53"/>
    <x v="62"/>
    <n v="0.21839999672985225"/>
    <n v="0.34680000740737882"/>
    <n v="0.64600000000000002"/>
    <n v="0.75659994377383644"/>
  </r>
  <r>
    <x v="69"/>
    <x v="69"/>
    <n v="21282993"/>
    <n v="5107918"/>
    <n v="2104462"/>
    <n v="1459444"/>
    <n v="1220679"/>
    <n v="5.735466811458332E-2"/>
    <x v="62"/>
    <x v="3"/>
    <n v="6.3340722206310721E-2"/>
    <x v="63"/>
    <s v="low"/>
    <x v="8"/>
    <x v="63"/>
    <n v="0.23999998496452074"/>
    <n v="0.41199995771271192"/>
    <n v="0.69349981135321048"/>
    <n v="0.83640002631138977"/>
  </r>
  <r>
    <x v="70"/>
    <x v="70"/>
    <n v="21500167"/>
    <n v="5428792"/>
    <n v="2149801"/>
    <n v="1600742"/>
    <n v="1299482"/>
    <n v="6.04405537873264E-2"/>
    <x v="63"/>
    <x v="3"/>
    <n v="5.7952124891906653E-2"/>
    <x v="64"/>
    <s v="low"/>
    <x v="54"/>
    <x v="64"/>
    <n v="0.25249999220936281"/>
    <n v="0.39599988358367755"/>
    <n v="0.74460008158894708"/>
    <n v="0.81179977785302071"/>
  </r>
  <r>
    <x v="71"/>
    <x v="71"/>
    <n v="21717340"/>
    <n v="5700801"/>
    <n v="2166304"/>
    <n v="1533960"/>
    <n v="1232690"/>
    <n v="5.6760634589687317E-2"/>
    <x v="64"/>
    <x v="11"/>
    <n v="5.2436031448099336E-2"/>
    <x v="65"/>
    <s v="low"/>
    <x v="50"/>
    <x v="65"/>
    <n v="0.2624999654653839"/>
    <n v="0.37999993334270044"/>
    <n v="0.70810006351832433"/>
    <n v="0.80359983311168481"/>
  </r>
  <r>
    <x v="72"/>
    <x v="72"/>
    <n v="22803207"/>
    <n v="5415761"/>
    <n v="2144641"/>
    <n v="1628211"/>
    <n v="1268377"/>
    <n v="5.5622746397030909E-2"/>
    <x v="65"/>
    <x v="3"/>
    <n v="5.624763437879593E-2"/>
    <x v="66"/>
    <s v="low"/>
    <x v="55"/>
    <x v="66"/>
    <n v="0.23749997094706898"/>
    <n v="0.39599993426593233"/>
    <n v="0.75919979148025241"/>
    <n v="0.77900038754190948"/>
  </r>
  <r>
    <x v="73"/>
    <x v="73"/>
    <n v="21500167"/>
    <n v="5106289"/>
    <n v="2124216"/>
    <n v="1519664"/>
    <n v="1183818"/>
    <n v="5.5060874643438819E-2"/>
    <x v="66"/>
    <x v="3"/>
    <n v="6.402897408246129E-2"/>
    <x v="67"/>
    <s v="low"/>
    <x v="54"/>
    <x v="67"/>
    <n v="0.23749996918628585"/>
    <n v="0.41599995613252599"/>
    <n v="0.71539994049569344"/>
    <n v="0.77899983154170926"/>
  </r>
  <r>
    <x v="74"/>
    <x v="74"/>
    <n v="42645263"/>
    <n v="9313725"/>
    <n v="3293333"/>
    <n v="2217072"/>
    <n v="1815781"/>
    <n v="4.2578726739239479E-2"/>
    <x v="20"/>
    <x v="24"/>
    <n v="3.8987613670586958E-2"/>
    <x v="68"/>
    <s v="low"/>
    <x v="56"/>
    <x v="68"/>
    <n v="0.21839998970108357"/>
    <n v="0.35359998282105171"/>
    <n v="0.67320006813765876"/>
    <n v="0.81899956338810831"/>
  </r>
  <r>
    <x v="75"/>
    <x v="75"/>
    <n v="42645263"/>
    <n v="8686840"/>
    <n v="2894455"/>
    <n v="1968229"/>
    <n v="1504514"/>
    <n v="3.5279744903906445E-2"/>
    <x v="67"/>
    <x v="10"/>
    <n v="3.7019499964562587E-2"/>
    <x v="69"/>
    <s v="low"/>
    <x v="57"/>
    <x v="69"/>
    <n v="0.20369999828585886"/>
    <n v="0.33319998986973398"/>
    <n v="0.6799998618047266"/>
    <n v="0.76439987420163003"/>
  </r>
  <r>
    <x v="76"/>
    <x v="76"/>
    <n v="22368860"/>
    <n v="5368526"/>
    <n v="2233307"/>
    <n v="1614011"/>
    <n v="1310254"/>
    <n v="5.8574911729967462E-2"/>
    <x v="68"/>
    <x v="12"/>
    <n v="5.735466811458332E-2"/>
    <x v="70"/>
    <s v="low"/>
    <x v="30"/>
    <x v="70"/>
    <n v="0.23999998211799797"/>
    <n v="0.4160000342738398"/>
    <n v="0.72270001392553729"/>
    <n v="0.81179991957923459"/>
  </r>
  <r>
    <x v="77"/>
    <x v="77"/>
    <n v="21934513"/>
    <n v="5757809"/>
    <n v="2418280"/>
    <n v="1835958"/>
    <n v="707578"/>
    <n v="3.2258660130726403E-2"/>
    <x v="69"/>
    <x v="17"/>
    <n v="6.04405537873264E-2"/>
    <x v="71"/>
    <s v="low"/>
    <x v="58"/>
    <x v="71"/>
    <n v="0.26249996979645729"/>
    <n v="0.42000003820897847"/>
    <n v="0.75919992722100005"/>
    <n v="0.38539988387533919"/>
  </r>
  <r>
    <x v="78"/>
    <x v="78"/>
    <n v="21282993"/>
    <n v="5427163"/>
    <n v="2149156"/>
    <n v="1600262"/>
    <n v="1377825"/>
    <n v="6.4738310067573676E-2"/>
    <x v="70"/>
    <x v="3"/>
    <n v="5.6760634589687317E-2"/>
    <x v="72"/>
    <s v="low"/>
    <x v="8"/>
    <x v="72"/>
    <n v="0.25499998989803735"/>
    <n v="0.39599989902643423"/>
    <n v="0.74460020584824926"/>
    <n v="0.86099963630955434"/>
  </r>
  <r>
    <x v="79"/>
    <x v="79"/>
    <n v="21717340"/>
    <n v="5429335"/>
    <n v="2128299"/>
    <n v="1475975"/>
    <n v="1234506"/>
    <n v="5.6844254406847247E-2"/>
    <x v="71"/>
    <x v="6"/>
    <n v="5.5622746397030909E-2"/>
    <x v="73"/>
    <s v="low"/>
    <x v="59"/>
    <x v="73"/>
    <n v="0.25"/>
    <n v="0.39199994106092184"/>
    <n v="0.6934998324953402"/>
    <n v="0.83640034553430787"/>
  </r>
  <r>
    <x v="80"/>
    <x v="80"/>
    <n v="21065820"/>
    <n v="5529777"/>
    <n v="2123434"/>
    <n v="1612111"/>
    <n v="1361589"/>
    <n v="6.4634986912448691E-2"/>
    <x v="72"/>
    <x v="17"/>
    <n v="5.5060874643438819E-2"/>
    <x v="74"/>
    <s v="low"/>
    <x v="51"/>
    <x v="74"/>
    <n v="0.26249996439730333"/>
    <n v="0.38399993345120426"/>
    <n v="0.75919995629720538"/>
    <n v="0.84460003064305122"/>
  </r>
  <r>
    <x v="81"/>
    <x v="81"/>
    <n v="44440853"/>
    <n v="9612556"/>
    <n v="3268269"/>
    <n v="2289095"/>
    <n v="1874769"/>
    <n v="4.2185711421875723E-2"/>
    <x v="73"/>
    <x v="4"/>
    <n v="4.2578726739239479E-2"/>
    <x v="75"/>
    <s v="low"/>
    <x v="60"/>
    <x v="75"/>
    <n v="0.21629998866133376"/>
    <n v="0.33999999583877588"/>
    <n v="0.70039981409119012"/>
    <n v="0.8190000851865038"/>
  </r>
  <r>
    <x v="82"/>
    <x v="82"/>
    <n v="45338648"/>
    <n v="9425904"/>
    <n v="3300951"/>
    <n v="2289540"/>
    <n v="1839416"/>
    <n v="4.05705966353474E-2"/>
    <x v="74"/>
    <x v="4"/>
    <n v="3.5279744903906445E-2"/>
    <x v="76"/>
    <s v="high"/>
    <x v="61"/>
    <x v="76"/>
    <n v="0.20789997972590626"/>
    <n v="0.35019993838256785"/>
    <n v="0.69360011705717539"/>
    <n v="0.80339980956873436"/>
  </r>
  <r>
    <x v="83"/>
    <x v="83"/>
    <n v="22368860"/>
    <n v="5536293"/>
    <n v="2258807"/>
    <n v="1632440"/>
    <n v="1351986"/>
    <n v="6.044054100208951E-2"/>
    <x v="75"/>
    <x v="13"/>
    <n v="5.8574911729967462E-2"/>
    <x v="77"/>
    <s v="low"/>
    <x v="5"/>
    <x v="77"/>
    <n v="0.24750000670575076"/>
    <n v="0.40799990173930462"/>
    <n v="0.72270008017506582"/>
    <n v="0.82819950503540707"/>
  </r>
  <r>
    <x v="84"/>
    <x v="84"/>
    <n v="20848646"/>
    <n v="5107918"/>
    <n v="2043167"/>
    <n v="1476597"/>
    <n v="1259241"/>
    <n v="6.0399174123825596E-2"/>
    <x v="76"/>
    <x v="2"/>
    <n v="3.2258660130726403E-2"/>
    <x v="78"/>
    <s v="high"/>
    <x v="62"/>
    <x v="78"/>
    <n v="0.2449999870495187"/>
    <n v="0.39999996084510364"/>
    <n v="0.72270010234112048"/>
    <n v="0.85279937586220211"/>
  </r>
  <r>
    <x v="85"/>
    <x v="85"/>
    <n v="20848646"/>
    <n v="5212161"/>
    <n v="2084864"/>
    <n v="1476292"/>
    <n v="1150032"/>
    <n v="5.5160992229423438E-2"/>
    <x v="77"/>
    <x v="12"/>
    <n v="6.4738310067573676E-2"/>
    <x v="79"/>
    <s v="low"/>
    <x v="63"/>
    <x v="79"/>
    <n v="0.24999997601762725"/>
    <n v="0.39999992325639977"/>
    <n v="0.70809990483791752"/>
    <n v="0.77900036036231313"/>
  </r>
  <r>
    <x v="86"/>
    <x v="86"/>
    <n v="21500167"/>
    <n v="5267540"/>
    <n v="2064876"/>
    <n v="1552580"/>
    <n v="1311309"/>
    <n v="6.0990642537799823E-2"/>
    <x v="78"/>
    <x v="3"/>
    <n v="5.6844254406847247E-2"/>
    <x v="80"/>
    <s v="low"/>
    <x v="54"/>
    <x v="80"/>
    <n v="0.24499995744219102"/>
    <n v="0.39200006074942001"/>
    <n v="0.75189987195357011"/>
    <n v="0.84459995620193484"/>
  </r>
  <r>
    <x v="87"/>
    <x v="87"/>
    <n v="22803207"/>
    <n v="5757809"/>
    <n v="2234030"/>
    <n v="1712384"/>
    <n v="1390113"/>
    <n v="6.0961293733815598E-2"/>
    <x v="79"/>
    <x v="11"/>
    <n v="6.4634986912448691E-2"/>
    <x v="81"/>
    <s v="low"/>
    <x v="64"/>
    <x v="81"/>
    <n v="0.25249996634245347"/>
    <n v="0.38800001875713486"/>
    <n v="0.76650000223810777"/>
    <n v="0.81179980658543882"/>
  </r>
  <r>
    <x v="88"/>
    <x v="88"/>
    <n v="44889750"/>
    <n v="9898190"/>
    <n v="3399038"/>
    <n v="2311346"/>
    <n v="1748764"/>
    <n v="3.8956866545258102E-2"/>
    <x v="80"/>
    <x v="15"/>
    <n v="4.2185711421875723E-2"/>
    <x v="82"/>
    <s v="low"/>
    <x v="65"/>
    <x v="82"/>
    <n v="0.22050000278460005"/>
    <n v="0.34339995494125691"/>
    <n v="0.68000004707214212"/>
    <n v="0.75659983403609843"/>
  </r>
  <r>
    <x v="89"/>
    <x v="89"/>
    <n v="42645263"/>
    <n v="8597285"/>
    <n v="2806153"/>
    <n v="2003593"/>
    <n v="1640943"/>
    <n v="3.8478904444791441E-2"/>
    <x v="81"/>
    <x v="19"/>
    <n v="4.05705966353474E-2"/>
    <x v="83"/>
    <s v="low"/>
    <x v="66"/>
    <x v="83"/>
    <n v="0.20159999951225532"/>
    <n v="0.32639990415578873"/>
    <n v="0.71399991376093885"/>
    <n v="0.81900016620141913"/>
  </r>
  <r>
    <x v="90"/>
    <x v="90"/>
    <n v="21065820"/>
    <n v="5424448"/>
    <n v="2278268"/>
    <n v="1629873"/>
    <n v="1363225"/>
    <n v="6.4712648261496586E-2"/>
    <x v="82"/>
    <x v="13"/>
    <n v="6.044054100208951E-2"/>
    <x v="84"/>
    <s v="low"/>
    <x v="67"/>
    <x v="84"/>
    <n v="0.25749996914432954"/>
    <n v="0.41999997050391119"/>
    <n v="0.71540003195409851"/>
    <n v="0.8363995231530309"/>
  </r>
  <r>
    <x v="91"/>
    <x v="91"/>
    <n v="22803207"/>
    <n v="5700801"/>
    <n v="2257517"/>
    <n v="1565588"/>
    <n v="1309458"/>
    <n v="5.7424291241139895E-2"/>
    <x v="83"/>
    <x v="1"/>
    <n v="6.0399174123825596E-2"/>
    <x v="85"/>
    <s v="low"/>
    <x v="68"/>
    <x v="85"/>
    <n v="0.24999996710988942"/>
    <n v="0.39599996561886652"/>
    <n v="0.69349998250290035"/>
    <n v="0.83640012570356947"/>
  </r>
  <r>
    <x v="92"/>
    <x v="92"/>
    <n v="22368860"/>
    <n v="5536293"/>
    <n v="2303097"/>
    <n v="1597198"/>
    <n v="1335896"/>
    <n v="5.9721237470304701E-2"/>
    <x v="84"/>
    <x v="1"/>
    <n v="5.5160992229423438E-2"/>
    <x v="86"/>
    <s v="low"/>
    <x v="69"/>
    <x v="86"/>
    <n v="0.24750000670575076"/>
    <n v="0.41599983960386488"/>
    <n v="0.69350010008262786"/>
    <n v="0.83639974505352499"/>
  </r>
  <r>
    <x v="93"/>
    <x v="93"/>
    <n v="22151687"/>
    <n v="5814817"/>
    <n v="1162963"/>
    <n v="806515"/>
    <n v="628275"/>
    <n v="2.8362399667348135E-2"/>
    <x v="85"/>
    <x v="17"/>
    <n v="6.0990642537799823E-2"/>
    <x v="87"/>
    <s v="low"/>
    <x v="41"/>
    <x v="87"/>
    <n v="0.26249996219249577"/>
    <n v="0.19999993121021695"/>
    <n v="0.69350013714967718"/>
    <n v="0.77899977061802939"/>
  </r>
  <r>
    <x v="94"/>
    <x v="94"/>
    <n v="22586034"/>
    <n v="5928833"/>
    <n v="2418964"/>
    <n v="1854136"/>
    <n v="1566003"/>
    <n v="6.9335014726357003E-2"/>
    <x v="86"/>
    <x v="6"/>
    <n v="6.0961293733815598E-2"/>
    <x v="88"/>
    <s v="low"/>
    <x v="70"/>
    <x v="88"/>
    <n v="0.26249995904548801"/>
    <n v="0.40800002293874699"/>
    <n v="0.76650003885961093"/>
    <n v="0.84459985675268701"/>
  </r>
  <r>
    <x v="95"/>
    <x v="95"/>
    <n v="46685340"/>
    <n v="9999999"/>
    <n v="3434000"/>
    <n v="2288417"/>
    <n v="1856364"/>
    <n v="3.9763317563929063E-2"/>
    <x v="87"/>
    <x v="20"/>
    <n v="3.8956866545258102E-2"/>
    <x v="89"/>
    <s v="low"/>
    <x v="71"/>
    <x v="89"/>
    <n v="0.2141999822642397"/>
    <n v="0.34340003434000343"/>
    <n v="0.66639982527664532"/>
    <n v="0.81120005663303496"/>
  </r>
  <r>
    <x v="96"/>
    <x v="96"/>
    <n v="43094160"/>
    <n v="8687782"/>
    <n v="2983384"/>
    <n v="1947553"/>
    <n v="1503900"/>
    <n v="3.4898000100245602E-2"/>
    <x v="88"/>
    <x v="4"/>
    <n v="3.8478904444791441E-2"/>
    <x v="90"/>
    <s v="low"/>
    <x v="72"/>
    <x v="90"/>
    <n v="0.20159998477751973"/>
    <n v="0.3433999610027047"/>
    <n v="0.6527999747937242"/>
    <n v="0.77219978095589692"/>
  </r>
  <r>
    <x v="97"/>
    <x v="97"/>
    <n v="21500167"/>
    <n v="5536293"/>
    <n v="2170226"/>
    <n v="1520894"/>
    <n v="1259605"/>
    <n v="5.8585824007785614E-2"/>
    <x v="89"/>
    <x v="11"/>
    <n v="6.4712648261496586E-2"/>
    <x v="91"/>
    <s v="low"/>
    <x v="15"/>
    <x v="91"/>
    <n v="0.25749999988372185"/>
    <n v="0.39199984538390581"/>
    <n v="0.70079982453440337"/>
    <n v="0.82820038740372437"/>
  </r>
  <r>
    <x v="98"/>
    <x v="98"/>
    <n v="21717340"/>
    <n v="5592215"/>
    <n v="2214517"/>
    <n v="1535767"/>
    <n v="1322295"/>
    <n v="6.088660029266936E-2"/>
    <x v="90"/>
    <x v="6"/>
    <n v="5.7424291241139895E-2"/>
    <x v="92"/>
    <s v="low"/>
    <x v="59"/>
    <x v="92"/>
    <n v="0.25749999769769227"/>
    <n v="0.39599997496519718"/>
    <n v="0.69349975638028516"/>
    <n v="0.86099974800864976"/>
  </r>
  <r>
    <x v="99"/>
    <x v="99"/>
    <n v="21500167"/>
    <n v="5375041"/>
    <n v="2064016"/>
    <n v="1521799"/>
    <n v="1210438"/>
    <n v="5.6299004561220382E-2"/>
    <x v="91"/>
    <x v="13"/>
    <n v="5.9721237470304701E-2"/>
    <x v="93"/>
    <s v="low"/>
    <x v="73"/>
    <x v="93"/>
    <n v="0.24999996511655004"/>
    <n v="0.38400004762754369"/>
    <n v="0.73730000155037556"/>
    <n v="0.79539939242961788"/>
  </r>
  <r>
    <x v="100"/>
    <x v="100"/>
    <n v="20631473"/>
    <n v="5106289"/>
    <n v="1981240"/>
    <n v="1504157"/>
    <n v="1208741"/>
    <n v="5.8587237081908793E-2"/>
    <x v="92"/>
    <x v="14"/>
    <n v="2.8362399667348135E-2"/>
    <x v="94"/>
    <s v="high"/>
    <x v="17"/>
    <x v="94"/>
    <n v="0.24749997249348119"/>
    <n v="0.38799997414952425"/>
    <n v="0.75919979406836124"/>
    <n v="0.80360028906556957"/>
  </r>
  <r>
    <x v="101"/>
    <x v="101"/>
    <n v="20631473"/>
    <n v="5054710"/>
    <n v="1920790"/>
    <n v="1402176"/>
    <n v="1138287"/>
    <n v="5.5172357300906243E-2"/>
    <x v="93"/>
    <x v="7"/>
    <n v="6.9335014726357003E-2"/>
    <x v="95"/>
    <s v="low"/>
    <x v="74"/>
    <x v="95"/>
    <n v="0.24499995710437156"/>
    <n v="0.38000003956705725"/>
    <n v="0.72999963556661585"/>
    <n v="0.8118003731343284"/>
  </r>
  <r>
    <x v="102"/>
    <x v="102"/>
    <n v="43094160"/>
    <n v="9140271"/>
    <n v="3107692"/>
    <n v="2113230"/>
    <n v="1598870"/>
    <n v="3.7101778988150598E-2"/>
    <x v="94"/>
    <x v="24"/>
    <n v="3.9763317563929063E-2"/>
    <x v="96"/>
    <s v="low"/>
    <x v="75"/>
    <x v="96"/>
    <n v="0.21209999220311987"/>
    <n v="0.3399999846831675"/>
    <n v="0.67999981980196234"/>
    <n v="0.75660008612408491"/>
  </r>
  <r>
    <x v="103"/>
    <x v="103"/>
    <n v="46685340"/>
    <n v="9803921"/>
    <n v="3466666"/>
    <n v="2357333"/>
    <n v="1930656"/>
    <n v="4.1354652231300019E-2"/>
    <x v="95"/>
    <x v="23"/>
    <n v="3.4898000100245602E-2"/>
    <x v="97"/>
    <s v="high"/>
    <x v="48"/>
    <x v="97"/>
    <n v="0.20999999143199985"/>
    <n v="0.35359995250879722"/>
    <n v="0.68000003461539127"/>
    <n v="0.81900011580883991"/>
  </r>
  <r>
    <x v="104"/>
    <x v="104"/>
    <n v="21065820"/>
    <n v="5477113"/>
    <n v="2256570"/>
    <n v="1729661"/>
    <n v="1418322"/>
    <n v="6.732811730091684E-2"/>
    <x v="96"/>
    <x v="17"/>
    <n v="5.8585824007785614E-2"/>
    <x v="98"/>
    <s v="low"/>
    <x v="51"/>
    <x v="98"/>
    <n v="0.25999999050594758"/>
    <n v="0.41199989848666624"/>
    <n v="0.76650004209929223"/>
    <n v="0.81999998843704058"/>
  </r>
  <r>
    <x v="105"/>
    <x v="105"/>
    <n v="22586034"/>
    <n v="5872368"/>
    <n v="2254989"/>
    <n v="1596758"/>
    <n v="1296248"/>
    <n v="5.7391572154721807E-2"/>
    <x v="97"/>
    <x v="3"/>
    <n v="6.088660029266936E-2"/>
    <x v="99"/>
    <s v="low"/>
    <x v="76"/>
    <x v="99"/>
    <n v="0.25999996280887561"/>
    <n v="0.3839999468698147"/>
    <n v="0.70810012820461654"/>
    <n v="0.81179990956675963"/>
  </r>
  <r>
    <x v="106"/>
    <x v="106"/>
    <n v="21934513"/>
    <n v="5319119"/>
    <n v="2191477"/>
    <n v="1551785"/>
    <n v="1336086"/>
    <n v="6.0912498946295274E-2"/>
    <x v="98"/>
    <x v="17"/>
    <n v="5.6299004561220382E-2"/>
    <x v="100"/>
    <s v="low"/>
    <x v="58"/>
    <x v="100"/>
    <n v="0.24249998164992312"/>
    <n v="0.41199999473597038"/>
    <n v="0.70810006219549648"/>
    <n v="0.86099942968903553"/>
  </r>
  <r>
    <x v="107"/>
    <x v="107"/>
    <n v="22803207"/>
    <n v="5415761"/>
    <n v="3639391"/>
    <n v="2656756"/>
    <n v="2091398"/>
    <n v="9.1715082005789803E-2"/>
    <x v="99"/>
    <x v="9"/>
    <n v="5.8587237081908793E-2"/>
    <x v="101"/>
    <s v="high"/>
    <x v="77"/>
    <x v="101"/>
    <n v="0.23749997094706898"/>
    <n v="0.67199992761866711"/>
    <n v="0.73000015661961026"/>
    <n v="0.78719987834787986"/>
  </r>
  <r>
    <x v="108"/>
    <x v="108"/>
    <n v="22151687"/>
    <n v="5537921"/>
    <n v="2281623"/>
    <n v="1748864"/>
    <n v="1419728"/>
    <n v="6.409119088762856E-2"/>
    <x v="100"/>
    <x v="9"/>
    <n v="5.5172357300906243E-2"/>
    <x v="102"/>
    <s v="high"/>
    <x v="11"/>
    <x v="102"/>
    <n v="0.24999996614253353"/>
    <n v="0.41199991838092309"/>
    <n v="0.76649998707060718"/>
    <n v="0.81180011710458899"/>
  </r>
  <r>
    <x v="109"/>
    <x v="109"/>
    <n v="44440853"/>
    <n v="9612556"/>
    <n v="3300951"/>
    <n v="2132414"/>
    <n v="1596752"/>
    <n v="3.5929823399204329E-2"/>
    <x v="101"/>
    <x v="23"/>
    <n v="3.7101778988150598E-2"/>
    <x v="103"/>
    <s v="low"/>
    <x v="78"/>
    <x v="103"/>
    <n v="0.21629998866133376"/>
    <n v="0.34339992401604735"/>
    <n v="0.64599989518172185"/>
    <n v="0.74880018608018895"/>
  </r>
  <r>
    <x v="110"/>
    <x v="110"/>
    <n v="46685340"/>
    <n v="10098039"/>
    <n v="3536333"/>
    <n v="2356612"/>
    <n v="1930065"/>
    <n v="4.1341993011082281E-2"/>
    <x v="102"/>
    <x v="24"/>
    <n v="4.1354652231300019E-2"/>
    <x v="104"/>
    <s v="low"/>
    <x v="5"/>
    <x v="104"/>
    <n v="0.21629999910035999"/>
    <n v="0.35019997447029072"/>
    <n v="0.66639991199923765"/>
    <n v="0.81899990325093819"/>
  </r>
  <r>
    <x v="111"/>
    <x v="111"/>
    <n v="20848646"/>
    <n v="5368526"/>
    <n v="2211832"/>
    <n v="1695369"/>
    <n v="1459713"/>
    <n v="7.0014762589378707E-2"/>
    <x v="103"/>
    <x v="11"/>
    <n v="6.732811730091684E-2"/>
    <x v="105"/>
    <s v="low"/>
    <x v="79"/>
    <x v="105"/>
    <n v="0.2574999834521628"/>
    <n v="0.41199986737514172"/>
    <n v="0.76649989691802989"/>
    <n v="0.86100017164404918"/>
  </r>
  <r>
    <x v="112"/>
    <x v="112"/>
    <n v="20631473"/>
    <n v="4899974"/>
    <n v="1881590"/>
    <n v="1414767"/>
    <n v="1148508"/>
    <n v="5.5667765457173127E-2"/>
    <x v="104"/>
    <x v="7"/>
    <n v="5.7391572154721807E-2"/>
    <x v="106"/>
    <s v="low"/>
    <x v="74"/>
    <x v="106"/>
    <n v="0.23749995940667931"/>
    <n v="0.38399999673467655"/>
    <n v="0.75189972310652164"/>
    <n v="0.81180010560042748"/>
  </r>
  <r>
    <x v="113"/>
    <x v="113"/>
    <n v="21717340"/>
    <n v="5700801"/>
    <n v="2325927"/>
    <n v="1765843"/>
    <n v="1476951"/>
    <n v="6.8007914413091106E-2"/>
    <x v="105"/>
    <x v="2"/>
    <n v="6.0912498946295274E-2"/>
    <x v="107"/>
    <s v="low"/>
    <x v="80"/>
    <x v="107"/>
    <n v="0.2624999654653839"/>
    <n v="0.40800003367947768"/>
    <n v="0.7591996653377342"/>
    <n v="0.83639995175108994"/>
  </r>
  <r>
    <x v="114"/>
    <x v="114"/>
    <n v="22803207"/>
    <n v="5700801"/>
    <n v="2189107"/>
    <n v="1518146"/>
    <n v="1282226"/>
    <n v="5.6230073252415767E-2"/>
    <x v="106"/>
    <x v="6"/>
    <n v="9.1715082005789803E-2"/>
    <x v="108"/>
    <s v="low"/>
    <x v="5"/>
    <x v="108"/>
    <n v="0.24999996710988942"/>
    <n v="0.38399989755825542"/>
    <n v="0.69350013498654928"/>
    <n v="0.84459992648928361"/>
  </r>
  <r>
    <x v="115"/>
    <x v="115"/>
    <n v="22151687"/>
    <n v="5759438"/>
    <n v="2188586"/>
    <n v="1533761"/>
    <n v="1307991"/>
    <n v="5.9047015245385151E-2"/>
    <x v="107"/>
    <x v="14"/>
    <n v="6.409119088762856E-2"/>
    <x v="109"/>
    <s v="low"/>
    <x v="5"/>
    <x v="109"/>
    <n v="0.25999997201116104"/>
    <n v="0.37999992360365714"/>
    <n v="0.70079996856417792"/>
    <n v="0.85279975172142208"/>
  </r>
  <r>
    <x v="116"/>
    <x v="116"/>
    <n v="47134238"/>
    <n v="9997171"/>
    <n v="3297067"/>
    <n v="2354106"/>
    <n v="1744392"/>
    <n v="3.7009020915963468E-2"/>
    <x v="108"/>
    <x v="15"/>
    <n v="3.5929823399204329E-2"/>
    <x v="110"/>
    <s v="low"/>
    <x v="81"/>
    <x v="110"/>
    <n v="0.21209998133416308"/>
    <n v="0.32980000042011887"/>
    <n v="0.71400004913457926"/>
    <n v="0.74099976806481949"/>
  </r>
  <r>
    <x v="117"/>
    <x v="117"/>
    <n v="46236443"/>
    <n v="9224170"/>
    <n v="3261666"/>
    <n v="2151395"/>
    <n v="1644526"/>
    <n v="3.5567744690048933E-2"/>
    <x v="109"/>
    <x v="24"/>
    <n v="4.1341993011082281E-2"/>
    <x v="111"/>
    <s v="low"/>
    <x v="82"/>
    <x v="111"/>
    <n v="0.19949999181381664"/>
    <n v="0.3535999444936509"/>
    <n v="0.65960003262136591"/>
    <n v="0.76439984289263474"/>
  </r>
  <r>
    <x v="118"/>
    <x v="118"/>
    <n v="20631473"/>
    <n v="5209447"/>
    <n v="2062941"/>
    <n v="1475828"/>
    <n v="1210178"/>
    <n v="5.8656887949784291E-2"/>
    <x v="110"/>
    <x v="1"/>
    <n v="7.0014762589378707E-2"/>
    <x v="112"/>
    <s v="low"/>
    <x v="83"/>
    <x v="112"/>
    <n v="0.25250000327170047"/>
    <n v="0.39599999769649252"/>
    <n v="0.71540000416880556"/>
    <n v="0.81999934951769449"/>
  </r>
  <r>
    <x v="119"/>
    <x v="119"/>
    <n v="21065820"/>
    <n v="5319119"/>
    <n v="2148924"/>
    <n v="1490279"/>
    <n v="1246469"/>
    <n v="5.9170210321743945E-2"/>
    <x v="111"/>
    <x v="9"/>
    <n v="5.5667765457173127E-2"/>
    <x v="113"/>
    <s v="low"/>
    <x v="84"/>
    <x v="113"/>
    <n v="0.25249997389135576"/>
    <n v="0.40399998571191958"/>
    <n v="0.69350009586192907"/>
    <n v="0.83639976138696182"/>
  </r>
  <r>
    <x v="120"/>
    <x v="120"/>
    <n v="22803207"/>
    <n v="5529777"/>
    <n v="2278268"/>
    <n v="1696398"/>
    <n v="1460599"/>
    <n v="6.4052350180393486E-2"/>
    <x v="112"/>
    <x v="3"/>
    <n v="6.8007914413091106E-2"/>
    <x v="114"/>
    <s v="low"/>
    <x v="55"/>
    <x v="114"/>
    <n v="0.24249996941219715"/>
    <n v="0.41199997757594925"/>
    <n v="0.7445998451455228"/>
    <n v="0.86100018981394699"/>
  </r>
  <r>
    <x v="121"/>
    <x v="121"/>
    <n v="21282993"/>
    <n v="5533578"/>
    <n v="2169162"/>
    <n v="1615158"/>
    <n v="1284697"/>
    <n v="6.0362609713774752E-2"/>
    <x v="113"/>
    <x v="6"/>
    <n v="5.6230073252415767E-2"/>
    <x v="115"/>
    <s v="low"/>
    <x v="85"/>
    <x v="115"/>
    <n v="0.25999999154254289"/>
    <n v="0.39199989590821704"/>
    <n v="0.74459998838261043"/>
    <n v="0.79540020233314634"/>
  </r>
  <r>
    <x v="122"/>
    <x v="122"/>
    <n v="20848646"/>
    <n v="5264283"/>
    <n v="2147827"/>
    <n v="1552235"/>
    <n v="1260104"/>
    <n v="6.0440567699216532E-2"/>
    <x v="18"/>
    <x v="14"/>
    <n v="5.9047015245385151E-2"/>
    <x v="116"/>
    <s v="low"/>
    <x v="86"/>
    <x v="116"/>
    <n v="0.25249999448405425"/>
    <n v="0.40799991185884193"/>
    <n v="0.72270019885214221"/>
    <n v="0.81179975970133389"/>
  </r>
  <r>
    <x v="123"/>
    <x v="123"/>
    <n v="43094160"/>
    <n v="9321266"/>
    <n v="3042461"/>
    <n v="1986118"/>
    <n v="1487205"/>
    <n v="3.4510592618582192E-2"/>
    <x v="114"/>
    <x v="18"/>
    <n v="3.7009020915963468E-2"/>
    <x v="117"/>
    <s v="low"/>
    <x v="87"/>
    <x v="117"/>
    <n v="0.21629998125035968"/>
    <n v="0.32639997614058003"/>
    <n v="0.65279982224915944"/>
    <n v="0.74879992024643049"/>
  </r>
  <r>
    <x v="124"/>
    <x v="124"/>
    <n v="43991955"/>
    <n v="8868778"/>
    <n v="3136000"/>
    <n v="2068505"/>
    <n v="1532762"/>
    <n v="3.4841870519280171E-2"/>
    <x v="115"/>
    <x v="10"/>
    <n v="3.5567744690048933E-2"/>
    <x v="118"/>
    <s v="low"/>
    <x v="88"/>
    <x v="118"/>
    <n v="0.2015999970903771"/>
    <n v="0.35360001118530648"/>
    <n v="0.65959980867346935"/>
    <n v="0.74099990089460743"/>
  </r>
  <r>
    <x v="125"/>
    <x v="125"/>
    <n v="21717340"/>
    <n v="5157868"/>
    <n v="1959989"/>
    <n v="1430792"/>
    <n v="1161517"/>
    <n v="5.3483391612416623E-2"/>
    <x v="116"/>
    <x v="9"/>
    <n v="5.8656887949784291E-2"/>
    <x v="119"/>
    <s v="low"/>
    <x v="32"/>
    <x v="119"/>
    <n v="0.23749998848846129"/>
    <n v="0.37999983714201296"/>
    <n v="0.73000001530620839"/>
    <n v="0.81180003802090028"/>
  </r>
  <r>
    <x v="126"/>
    <x v="126"/>
    <n v="22151687"/>
    <n v="5814817"/>
    <n v="2372445"/>
    <n v="1679928"/>
    <n v="1308664"/>
    <n v="5.9077396678636714E-2"/>
    <x v="38"/>
    <x v="11"/>
    <n v="5.9170210321743945E-2"/>
    <x v="120"/>
    <s v="low"/>
    <x v="13"/>
    <x v="120"/>
    <n v="0.26249996219249577"/>
    <n v="0.4079999422165822"/>
    <n v="0.70809987165139765"/>
    <n v="0.77900005238319736"/>
  </r>
  <r>
    <x v="127"/>
    <x v="127"/>
    <n v="22803207"/>
    <n v="5757809"/>
    <n v="2187967"/>
    <n v="1565272"/>
    <n v="1334864"/>
    <n v="5.8538432773951488E-2"/>
    <x v="117"/>
    <x v="6"/>
    <n v="6.4052350180393486E-2"/>
    <x v="121"/>
    <s v="low"/>
    <x v="5"/>
    <x v="121"/>
    <n v="0.25249996634245347"/>
    <n v="0.37999992705558661"/>
    <n v="0.71540018656588511"/>
    <n v="0.85280002453247739"/>
  </r>
  <r>
    <x v="128"/>
    <x v="128"/>
    <n v="21065820"/>
    <n v="5108461"/>
    <n v="2063818"/>
    <n v="1506587"/>
    <n v="1210693"/>
    <n v="5.7471914219337297E-2"/>
    <x v="118"/>
    <x v="12"/>
    <n v="6.0362609713774752E-2"/>
    <x v="122"/>
    <s v="low"/>
    <x v="89"/>
    <x v="122"/>
    <n v="0.24249998338540821"/>
    <n v="0.40399995223610397"/>
    <n v="0.72999993216456105"/>
    <n v="0.80359979211290156"/>
  </r>
  <r>
    <x v="129"/>
    <x v="129"/>
    <n v="21065820"/>
    <n v="5213790"/>
    <n v="2168936"/>
    <n v="1583323"/>
    <n v="1337275"/>
    <n v="6.3480794955999814E-2"/>
    <x v="119"/>
    <x v="1"/>
    <n v="6.0440567699216532E-2"/>
    <x v="123"/>
    <s v="low"/>
    <x v="90"/>
    <x v="123"/>
    <n v="0.247499978638382"/>
    <n v="0.41599987724860416"/>
    <n v="0.72999987090444352"/>
    <n v="0.84460024897004593"/>
  </r>
  <r>
    <x v="130"/>
    <x v="130"/>
    <n v="45787545"/>
    <n v="10096153"/>
    <n v="3398365"/>
    <n v="2218452"/>
    <n v="1678481"/>
    <n v="3.6658025670518041E-2"/>
    <x v="120"/>
    <x v="23"/>
    <n v="3.4510592618582192E-2"/>
    <x v="124"/>
    <s v="low"/>
    <x v="91"/>
    <x v="124"/>
    <n v="0.22049998531259976"/>
    <n v="0.33659999011504677"/>
    <n v="0.6527998022578505"/>
    <n v="0.75660009772580161"/>
  </r>
  <r>
    <x v="131"/>
    <x v="131"/>
    <n v="42645263"/>
    <n v="8955505"/>
    <n v="3166666"/>
    <n v="2088733"/>
    <n v="1564043"/>
    <n v="3.6675656098075889E-2"/>
    <x v="121"/>
    <x v="21"/>
    <n v="3.4841870519280171E-2"/>
    <x v="125"/>
    <s v="low"/>
    <x v="92"/>
    <x v="125"/>
    <n v="0.20999999460666943"/>
    <n v="0.35359993657532435"/>
    <n v="0.65960003360000707"/>
    <n v="0.74879987054353048"/>
  </r>
  <r>
    <x v="132"/>
    <x v="132"/>
    <n v="20848646"/>
    <n v="5420648"/>
    <n v="2059846"/>
    <n v="1428503"/>
    <n v="1229941"/>
    <n v="5.8993807079845854E-2"/>
    <x v="122"/>
    <x v="3"/>
    <n v="5.3483391612416623E-2"/>
    <x v="126"/>
    <s v="low"/>
    <x v="93"/>
    <x v="126"/>
    <n v="0.2600000019185898"/>
    <n v="0.37999995572485062"/>
    <n v="0.69349990241988968"/>
    <n v="0.86099994189721685"/>
  </r>
  <r>
    <x v="133"/>
    <x v="133"/>
    <n v="22803207"/>
    <n v="5700801"/>
    <n v="2280320"/>
    <n v="1731219"/>
    <n v="1433796"/>
    <n v="6.287694533492591E-2"/>
    <x v="123"/>
    <x v="14"/>
    <n v="5.9077396678636714E-2"/>
    <x v="127"/>
    <s v="low"/>
    <x v="94"/>
    <x v="127"/>
    <n v="0.24999996710988942"/>
    <n v="0.39999992983442151"/>
    <n v="0.75920002455795677"/>
    <n v="0.82820024502965828"/>
  </r>
  <r>
    <x v="134"/>
    <x v="134"/>
    <n v="21934513"/>
    <n v="5483628"/>
    <n v="2303123"/>
    <n v="1647654"/>
    <n v="1283523"/>
    <n v="5.8516138470911118E-2"/>
    <x v="124"/>
    <x v="6"/>
    <n v="5.8538432773951488E-2"/>
    <x v="128"/>
    <s v="low"/>
    <x v="38"/>
    <x v="128"/>
    <n v="0.24999998860243672"/>
    <n v="0.41999986140562418"/>
    <n v="0.71539991567970973"/>
    <n v="0.7790003240971709"/>
  </r>
  <r>
    <x v="135"/>
    <x v="135"/>
    <n v="21065820"/>
    <n v="5424448"/>
    <n v="2256570"/>
    <n v="1680242"/>
    <n v="1377798"/>
    <n v="6.5404432393327203E-2"/>
    <x v="125"/>
    <x v="11"/>
    <n v="5.7471914219337297E-2"/>
    <x v="129"/>
    <s v="low"/>
    <x v="5"/>
    <x v="129"/>
    <n v="0.25749996914432954"/>
    <n v="0.41599993215899572"/>
    <n v="0.74459999025069024"/>
    <n v="0.81999973813295945"/>
  </r>
  <r>
    <x v="136"/>
    <x v="136"/>
    <n v="20631473"/>
    <n v="5312604"/>
    <n v="2082540"/>
    <n v="1489849"/>
    <n v="1185026"/>
    <n v="5.7437779648598045E-2"/>
    <x v="126"/>
    <x v="11"/>
    <n v="6.3480794955999814E-2"/>
    <x v="130"/>
    <s v="low"/>
    <x v="95"/>
    <x v="130"/>
    <n v="0.25749998558028309"/>
    <n v="0.39199985543812416"/>
    <n v="0.71539994429878895"/>
    <n v="0.79540007074542451"/>
  </r>
  <r>
    <x v="137"/>
    <x v="137"/>
    <n v="44889750"/>
    <n v="9332579"/>
    <n v="3331730"/>
    <n v="2152298"/>
    <n v="1745944"/>
    <n v="3.8894045968177589E-2"/>
    <x v="127"/>
    <x v="22"/>
    <n v="3.6658025670518041E-2"/>
    <x v="131"/>
    <s v="low"/>
    <x v="96"/>
    <x v="131"/>
    <n v="0.20789999944307999"/>
    <n v="0.35699992467248337"/>
    <n v="0.64600012606063517"/>
    <n v="0.81119993606833252"/>
  </r>
  <r>
    <x v="138"/>
    <x v="138"/>
    <n v="47134238"/>
    <n v="9403280"/>
    <n v="3069230"/>
    <n v="2066206"/>
    <n v="1547175"/>
    <n v="3.2824865016381509E-2"/>
    <x v="128"/>
    <x v="4"/>
    <n v="3.6675656098075889E-2"/>
    <x v="132"/>
    <s v="low"/>
    <x v="18"/>
    <x v="132"/>
    <n v="0.19949998979510394"/>
    <n v="0.32639993704324449"/>
    <n v="0.67320011859652096"/>
    <n v="0.74879997444591684"/>
  </r>
  <r>
    <x v="139"/>
    <x v="139"/>
    <n v="22368860"/>
    <n v="5480370"/>
    <n v="2148305"/>
    <n v="1536897"/>
    <n v="1310666"/>
    <n v="5.8593330192061643E-2"/>
    <x v="129"/>
    <x v="1"/>
    <n v="5.8993807079845854E-2"/>
    <x v="133"/>
    <s v="low"/>
    <x v="69"/>
    <x v="133"/>
    <n v="0.24499996870649643"/>
    <n v="0.39199999270122271"/>
    <n v="0.71539981520314855"/>
    <n v="0.85280015511774698"/>
  </r>
  <r>
    <x v="140"/>
    <x v="140"/>
    <n v="22368860"/>
    <n v="5424448"/>
    <n v="2148081"/>
    <n v="1521056"/>
    <n v="1234793"/>
    <n v="5.5201427341402286E-2"/>
    <x v="130"/>
    <x v="6"/>
    <n v="6.287694533492591E-2"/>
    <x v="134"/>
    <s v="low"/>
    <x v="97"/>
    <x v="134"/>
    <n v="0.24249997541224722"/>
    <n v="0.39599992478497353"/>
    <n v="0.7080999273304871"/>
    <n v="0.81179982854017207"/>
  </r>
  <r>
    <x v="141"/>
    <x v="141"/>
    <n v="21934513"/>
    <n v="5648137"/>
    <n v="2372217"/>
    <n v="1818304"/>
    <n v="1476099"/>
    <n v="6.7295727058084218E-2"/>
    <x v="131"/>
    <x v="2"/>
    <n v="5.8516138470911118E-2"/>
    <x v="135"/>
    <s v="low"/>
    <x v="5"/>
    <x v="135"/>
    <n v="0.25749999555495034"/>
    <n v="0.41999990439325391"/>
    <n v="0.76649986067885023"/>
    <n v="0.81179989704691846"/>
  </r>
  <r>
    <x v="142"/>
    <x v="142"/>
    <n v="21065820"/>
    <n v="5319119"/>
    <n v="2234030"/>
    <n v="1614533"/>
    <n v="1310678"/>
    <n v="6.2218228390824568E-2"/>
    <x v="132"/>
    <x v="11"/>
    <n v="6.5404432393327203E-2"/>
    <x v="136"/>
    <s v="low"/>
    <x v="5"/>
    <x v="136"/>
    <n v="0.25249997389135576"/>
    <n v="0.42000000376002117"/>
    <n v="0.72269978469402829"/>
    <n v="0.81180006850278064"/>
  </r>
  <r>
    <x v="143"/>
    <x v="143"/>
    <n v="22368860"/>
    <n v="5312604"/>
    <n v="2082540"/>
    <n v="1505052"/>
    <n v="1295850"/>
    <n v="5.7930980836752521E-2"/>
    <x v="133"/>
    <x v="9"/>
    <n v="5.7437779648598045E-2"/>
    <x v="137"/>
    <s v="low"/>
    <x v="98"/>
    <x v="137"/>
    <n v="0.23749998882374873"/>
    <n v="0.39199985543812416"/>
    <n v="0.72270016422253591"/>
    <n v="0.86100015148978237"/>
  </r>
  <r>
    <x v="144"/>
    <x v="144"/>
    <n v="47134238"/>
    <n v="9898190"/>
    <n v="3500000"/>
    <n v="2475200"/>
    <n v="1853429"/>
    <n v="3.9322349923212929E-2"/>
    <x v="134"/>
    <x v="20"/>
    <n v="3.8894045968177589E-2"/>
    <x v="138"/>
    <s v="low"/>
    <x v="99"/>
    <x v="138"/>
    <n v="0.21000000042432002"/>
    <n v="0.35360000161645716"/>
    <n v="0.70720000000000005"/>
    <n v="0.74879969295410476"/>
  </r>
  <r>
    <x v="145"/>
    <x v="145"/>
    <n v="47134238"/>
    <n v="9799208"/>
    <n v="3365048"/>
    <n v="2288232"/>
    <n v="1695580"/>
    <n v="3.5973425517136823E-2"/>
    <x v="135"/>
    <x v="18"/>
    <n v="3.2824865016381509E-2"/>
    <x v="139"/>
    <s v="low"/>
    <x v="5"/>
    <x v="139"/>
    <n v="0.2078999982984768"/>
    <n v="0.34339999722426545"/>
    <n v="0.67999980980954799"/>
    <n v="0.74100003845763895"/>
  </r>
  <r>
    <x v="146"/>
    <x v="146"/>
    <n v="21065820"/>
    <n v="5055796"/>
    <n v="1941425"/>
    <n v="1445585"/>
    <n v="1126111"/>
    <n v="5.3456784497351632E-2"/>
    <x v="136"/>
    <x v="13"/>
    <n v="5.8593330192061643E-2"/>
    <x v="140"/>
    <s v="low"/>
    <x v="67"/>
    <x v="140"/>
    <n v="0.2399999620237902"/>
    <n v="0.383999868665587"/>
    <n v="0.74459997167029368"/>
    <n v="0.77900019715201807"/>
  </r>
  <r>
    <x v="147"/>
    <x v="147"/>
    <n v="22586034"/>
    <n v="5477113"/>
    <n v="2125119"/>
    <n v="1582364"/>
    <n v="1232661"/>
    <n v="5.457624831344892E-2"/>
    <x v="137"/>
    <x v="13"/>
    <n v="5.5201427341402286E-2"/>
    <x v="141"/>
    <s v="low"/>
    <x v="100"/>
    <x v="141"/>
    <n v="0.24249998915258872"/>
    <n v="0.38799984590421999"/>
    <n v="0.74460018474259559"/>
    <n v="0.778999648626991"/>
  </r>
  <r>
    <x v="148"/>
    <x v="148"/>
    <n v="20631473"/>
    <n v="5261025"/>
    <n v="2146498"/>
    <n v="1535605"/>
    <n v="1271788"/>
    <n v="6.1643102264196066E-2"/>
    <x v="138"/>
    <x v="2"/>
    <n v="6.7295727058084218E-2"/>
    <x v="142"/>
    <s v="low"/>
    <x v="101"/>
    <x v="142"/>
    <n v="0.25499997019117343"/>
    <n v="0.40799996198459426"/>
    <n v="0.71540015411148761"/>
    <n v="0.82819996027624287"/>
  </r>
  <r>
    <x v="149"/>
    <x v="149"/>
    <n v="21500167"/>
    <n v="5428792"/>
    <n v="2128086"/>
    <n v="1569038"/>
    <n v="1260879"/>
    <n v="5.8645079361476588E-2"/>
    <x v="139"/>
    <x v="11"/>
    <n v="6.2218228390824568E-2"/>
    <x v="143"/>
    <s v="low"/>
    <x v="15"/>
    <x v="143"/>
    <n v="0.25249999220936281"/>
    <n v="0.39199991452978861"/>
    <n v="0.73730009031589894"/>
    <n v="0.80360004027945786"/>
  </r>
  <r>
    <x v="150"/>
    <x v="150"/>
    <n v="22368860"/>
    <n v="5368526"/>
    <n v="2211832"/>
    <n v="1598491"/>
    <n v="1297655"/>
    <n v="5.8011673370927261E-2"/>
    <x v="140"/>
    <x v="13"/>
    <n v="5.7930980836752521E-2"/>
    <x v="144"/>
    <s v="low"/>
    <x v="5"/>
    <x v="144"/>
    <n v="0.23999998211799797"/>
    <n v="0.41199986737514172"/>
    <n v="0.72270000614874907"/>
    <n v="0.81180000387865803"/>
  </r>
  <r>
    <x v="151"/>
    <x v="151"/>
    <n v="46685340"/>
    <n v="10196078"/>
    <n v="3570666"/>
    <n v="2355211"/>
    <n v="1781953"/>
    <n v="3.8169433916514263E-2"/>
    <x v="141"/>
    <x v="18"/>
    <n v="3.9322349923212929E-2"/>
    <x v="145"/>
    <s v="low"/>
    <x v="102"/>
    <x v="145"/>
    <n v="0.2183999945164799"/>
    <n v="0.35019994943153632"/>
    <n v="0.65959991777444316"/>
    <n v="0.75660015174861195"/>
  </r>
  <r>
    <x v="152"/>
    <x v="152"/>
    <n v="43543058"/>
    <n v="9144042"/>
    <n v="3046794"/>
    <n v="2175411"/>
    <n v="1713789"/>
    <n v="3.935848970460458E-2"/>
    <x v="142"/>
    <x v="18"/>
    <n v="3.5973425517136823E-2"/>
    <x v="146"/>
    <s v="low"/>
    <x v="24"/>
    <x v="146"/>
    <n v="0.2099999958661608"/>
    <n v="0.33319991312375863"/>
    <n v="0.71400002756996372"/>
    <n v="0.78780009846415233"/>
  </r>
  <r>
    <x v="153"/>
    <x v="153"/>
    <n v="21500167"/>
    <n v="5375041"/>
    <n v="2150016"/>
    <n v="1506731"/>
    <n v="1186099"/>
    <n v="5.5166966842629638E-2"/>
    <x v="143"/>
    <x v="11"/>
    <n v="5.3456784497351632E-2"/>
    <x v="147"/>
    <s v="low"/>
    <x v="15"/>
    <x v="147"/>
    <n v="0.24999996511655004"/>
    <n v="0.39999992558196301"/>
    <n v="0.70079990102399237"/>
    <n v="0.78720023680404794"/>
  </r>
  <r>
    <x v="154"/>
    <x v="154"/>
    <n v="22368860"/>
    <n v="5759981"/>
    <n v="2280952"/>
    <n v="1715048"/>
    <n v="1392276"/>
    <n v="6.2241705656881932E-2"/>
    <x v="144"/>
    <x v="7"/>
    <n v="5.457624831344892E-2"/>
    <x v="148"/>
    <s v="low"/>
    <x v="103"/>
    <x v="148"/>
    <n v="0.2574999798827477"/>
    <n v="0.3959999173608385"/>
    <n v="0.75190008382464868"/>
    <n v="0.81180001959128845"/>
  </r>
  <r>
    <x v="155"/>
    <x v="155"/>
    <n v="22368860"/>
    <n v="5536293"/>
    <n v="2170226"/>
    <n v="1536737"/>
    <n v="1247523"/>
    <n v="5.5770522056108357E-2"/>
    <x v="145"/>
    <x v="9"/>
    <n v="6.1643102264196066E-2"/>
    <x v="149"/>
    <s v="low"/>
    <x v="98"/>
    <x v="149"/>
    <n v="0.24750000670575076"/>
    <n v="0.39199984538390581"/>
    <n v="0.70809998590008594"/>
    <n v="0.81179993713953658"/>
  </r>
  <r>
    <x v="156"/>
    <x v="156"/>
    <n v="22368860"/>
    <n v="5815903"/>
    <n v="2326361"/>
    <n v="1766173"/>
    <n v="1477227"/>
    <n v="6.6039440543684394E-2"/>
    <x v="146"/>
    <x v="17"/>
    <n v="5.8645079361476588E-2"/>
    <x v="150"/>
    <s v="low"/>
    <x v="22"/>
    <x v="150"/>
    <n v="0.25999997317699697"/>
    <n v="0.39999996561153101"/>
    <n v="0.75919988342308009"/>
    <n v="0.83639994496575365"/>
  </r>
  <r>
    <x v="157"/>
    <x v="157"/>
    <n v="21065820"/>
    <n v="5477113"/>
    <n v="2278479"/>
    <n v="1596758"/>
    <n v="1348621"/>
    <n v="6.4019392551536089E-2"/>
    <x v="147"/>
    <x v="13"/>
    <n v="5.8011673370927261E-2"/>
    <x v="151"/>
    <s v="low"/>
    <x v="67"/>
    <x v="151"/>
    <n v="0.25999999050594758"/>
    <n v="0.41599999853937647"/>
    <n v="0.7007999634844122"/>
    <n v="0.84459949472618889"/>
  </r>
  <r>
    <x v="158"/>
    <x v="158"/>
    <n v="42645263"/>
    <n v="8597285"/>
    <n v="2776923"/>
    <n v="1926073"/>
    <n v="1427220"/>
    <n v="3.3467257547456095E-2"/>
    <x v="148"/>
    <x v="24"/>
    <n v="3.8169433916514263E-2"/>
    <x v="152"/>
    <s v="low"/>
    <x v="56"/>
    <x v="152"/>
    <n v="0.20159999951225532"/>
    <n v="0.32299999360263154"/>
    <n v="0.69359971450414726"/>
    <n v="0.7409999517152257"/>
  </r>
  <r>
    <x v="159"/>
    <x v="159"/>
    <n v="44889750"/>
    <n v="9803921"/>
    <n v="3333333"/>
    <n v="2153333"/>
    <n v="1646008"/>
    <n v="3.6667791645086018E-2"/>
    <x v="149"/>
    <x v="5"/>
    <n v="3.935848970460458E-2"/>
    <x v="153"/>
    <s v="low"/>
    <x v="104"/>
    <x v="153"/>
    <n v="0.21839999108927985"/>
    <n v="0.33999998571999918"/>
    <n v="0.64599996459999642"/>
    <n v="0.76440011832819166"/>
  </r>
  <r>
    <x v="160"/>
    <x v="160"/>
    <n v="21934513"/>
    <n v="5319119"/>
    <n v="2212753"/>
    <n v="1647616"/>
    <n v="1310514"/>
    <n v="5.9746664993200443E-2"/>
    <x v="150"/>
    <x v="17"/>
    <n v="5.5166966842629638E-2"/>
    <x v="154"/>
    <s v="low"/>
    <x v="58"/>
    <x v="154"/>
    <n v="0.24249998164992312"/>
    <n v="0.41599990524746672"/>
    <n v="0.74460005251376904"/>
    <n v="0.79540014178060903"/>
  </r>
  <r>
    <x v="161"/>
    <x v="161"/>
    <n v="22368860"/>
    <n v="5759981"/>
    <n v="2350072"/>
    <n v="1681241"/>
    <n v="1309687"/>
    <n v="5.8549563992085427E-2"/>
    <x v="151"/>
    <x v="13"/>
    <n v="6.2241705656881932E-2"/>
    <x v="155"/>
    <s v="low"/>
    <x v="5"/>
    <x v="155"/>
    <n v="0.2574999798827477"/>
    <n v="0.40799995694430241"/>
    <n v="0.71539978349599498"/>
    <n v="0.77900015524246669"/>
  </r>
  <r>
    <x v="162"/>
    <x v="162"/>
    <n v="21934513"/>
    <n v="5757809"/>
    <n v="2418280"/>
    <n v="1853611"/>
    <n v="1443963"/>
    <n v="6.5830638683430087E-2"/>
    <x v="152"/>
    <x v="13"/>
    <n v="5.5770522056108357E-2"/>
    <x v="156"/>
    <s v="low"/>
    <x v="105"/>
    <x v="156"/>
    <n v="0.26249996979645729"/>
    <n v="0.42000003820897847"/>
    <n v="0.76649974361943196"/>
    <n v="0.77900001672411312"/>
  </r>
  <r>
    <x v="163"/>
    <x v="163"/>
    <n v="21717340"/>
    <n v="5483628"/>
    <n v="2105713"/>
    <n v="1583285"/>
    <n v="1350226"/>
    <n v="6.2172715443051495E-2"/>
    <x v="153"/>
    <x v="13"/>
    <n v="6.6039440543684394E-2"/>
    <x v="157"/>
    <s v="low"/>
    <x v="37"/>
    <x v="157"/>
    <n v="0.25249998388384581"/>
    <n v="0.38399997228112481"/>
    <n v="0.75189971282886126"/>
    <n v="0.85280034864222176"/>
  </r>
  <r>
    <x v="164"/>
    <x v="164"/>
    <n v="22368860"/>
    <n v="5815903"/>
    <n v="2279834"/>
    <n v="1647636"/>
    <n v="1283508"/>
    <n v="5.7379231664018641E-2"/>
    <x v="154"/>
    <x v="11"/>
    <n v="6.4019392551536089E-2"/>
    <x v="158"/>
    <s v="low"/>
    <x v="106"/>
    <x v="158"/>
    <n v="0.25999997317699697"/>
    <n v="0.39200000412661629"/>
    <n v="0.72269998605161601"/>
    <n v="0.77899973052300386"/>
  </r>
  <r>
    <x v="165"/>
    <x v="165"/>
    <n v="44440853"/>
    <n v="8865950"/>
    <n v="3135000"/>
    <n v="2110482"/>
    <n v="1613252"/>
    <n v="3.6301103401413112E-2"/>
    <x v="155"/>
    <x v="4"/>
    <n v="3.3467257547456095E-2"/>
    <x v="159"/>
    <s v="low"/>
    <x v="60"/>
    <x v="159"/>
    <n v="0.19949999609593452"/>
    <n v="0.3536000090232857"/>
    <n v="0.67320000000000002"/>
    <n v="0.76439979113775902"/>
  </r>
  <r>
    <x v="166"/>
    <x v="166"/>
    <n v="45787545"/>
    <n v="9230769"/>
    <n v="3201230"/>
    <n v="2133300"/>
    <n v="1697253"/>
    <n v="3.7068006157569708E-2"/>
    <x v="156"/>
    <x v="20"/>
    <n v="3.6667791645086018E-2"/>
    <x v="160"/>
    <s v="low"/>
    <x v="107"/>
    <x v="160"/>
    <n v="0.20159999842751997"/>
    <n v="0.34679992533666482"/>
    <n v="0.66640010246061665"/>
    <n v="0.79559977499648427"/>
  </r>
  <r>
    <x v="167"/>
    <x v="167"/>
    <n v="22586034"/>
    <n v="5928833"/>
    <n v="2252956"/>
    <n v="1611765"/>
    <n v="1361297"/>
    <n v="6.0271626262494778E-2"/>
    <x v="157"/>
    <x v="2"/>
    <n v="5.9746664993200443E-2"/>
    <x v="161"/>
    <s v="low"/>
    <x v="2"/>
    <x v="161"/>
    <n v="0.26249995904548801"/>
    <n v="0.37999990891968116"/>
    <n v="0.71540012321589952"/>
    <n v="0.84460017434303392"/>
  </r>
  <r>
    <x v="168"/>
    <x v="168"/>
    <n v="21065820"/>
    <n v="5529777"/>
    <n v="2101315"/>
    <n v="1579979"/>
    <n v="1256715"/>
    <n v="5.965659062880059E-2"/>
    <x v="158"/>
    <x v="13"/>
    <n v="5.8549563992085427E-2"/>
    <x v="162"/>
    <s v="low"/>
    <x v="67"/>
    <x v="162"/>
    <n v="0.26249996439730333"/>
    <n v="0.37999995298182909"/>
    <n v="0.75190011968695791"/>
    <n v="0.795399812275986"/>
  </r>
  <r>
    <x v="169"/>
    <x v="169"/>
    <n v="22151687"/>
    <n v="5261025"/>
    <n v="2146498"/>
    <n v="1519935"/>
    <n v="1296201"/>
    <n v="5.8514775872374865E-2"/>
    <x v="159"/>
    <x v="2"/>
    <n v="6.5830638683430087E-2"/>
    <x v="163"/>
    <s v="low"/>
    <x v="108"/>
    <x v="163"/>
    <n v="0.23749997009257129"/>
    <n v="0.40799996198459426"/>
    <n v="0.70809989107839844"/>
    <n v="0.85280028422268062"/>
  </r>
  <r>
    <x v="170"/>
    <x v="170"/>
    <n v="10207150"/>
    <n v="2526269"/>
    <n v="1040823"/>
    <n v="729408"/>
    <n v="616058"/>
    <n v="6.035553509059826E-2"/>
    <x v="160"/>
    <x v="3"/>
    <n v="6.2172715443051495E-2"/>
    <x v="164"/>
    <s v="low"/>
    <x v="109"/>
    <x v="164"/>
    <n v="0.24749993876841234"/>
    <n v="0.41200006808459433"/>
    <n v="0.70079927134584841"/>
    <n v="0.84460000438711946"/>
  </r>
  <r>
    <x v="171"/>
    <x v="171"/>
    <n v="21065820"/>
    <n v="5108461"/>
    <n v="2104686"/>
    <n v="1613241"/>
    <n v="1336086"/>
    <n v="6.342435281417956E-2"/>
    <x v="161"/>
    <x v="13"/>
    <n v="5.7379231664018641E-2"/>
    <x v="165"/>
    <s v="low"/>
    <x v="67"/>
    <x v="165"/>
    <n v="0.24249998338540821"/>
    <n v="0.41200001331124969"/>
    <n v="0.76649961086831953"/>
    <n v="0.82819987838146936"/>
  </r>
  <r>
    <x v="172"/>
    <x v="172"/>
    <n v="44889750"/>
    <n v="9332579"/>
    <n v="3014423"/>
    <n v="2131800"/>
    <n v="1579663"/>
    <n v="3.51898373236652E-2"/>
    <x v="162"/>
    <x v="15"/>
    <n v="3.6301103401413112E-2"/>
    <x v="166"/>
    <s v="low"/>
    <x v="65"/>
    <x v="166"/>
    <n v="0.20789999944307999"/>
    <n v="0.32299999817842423"/>
    <n v="0.7072000180465714"/>
    <n v="0.74099962473027492"/>
  </r>
  <r>
    <x v="173"/>
    <x v="173"/>
    <n v="43543058"/>
    <n v="8869720"/>
    <n v="3136333"/>
    <n v="2068725"/>
    <n v="1662014"/>
    <n v="3.8169436790590136E-2"/>
    <x v="163"/>
    <x v="22"/>
    <n v="3.7068006157569708E-2"/>
    <x v="167"/>
    <s v="low"/>
    <x v="110"/>
    <x v="167"/>
    <n v="0.20369997899550371"/>
    <n v="0.35360000090194504"/>
    <n v="0.65959992130937628"/>
    <n v="0.80340016193549169"/>
  </r>
  <r>
    <x v="174"/>
    <x v="174"/>
    <n v="21282993"/>
    <n v="5054710"/>
    <n v="2042103"/>
    <n v="1460920"/>
    <n v="1233893"/>
    <n v="5.7975539436582062E-2"/>
    <x v="164"/>
    <x v="7"/>
    <n v="6.0271626262494778E-2"/>
    <x v="168"/>
    <s v="low"/>
    <x v="111"/>
    <x v="168"/>
    <n v="0.2374999606493316"/>
    <n v="0.40400003165364579"/>
    <n v="0.7153997619121073"/>
    <n v="0.8445999780959943"/>
  </r>
  <r>
    <x v="175"/>
    <x v="175"/>
    <n v="22586034"/>
    <n v="5646508"/>
    <n v="2236017"/>
    <n v="1632292"/>
    <n v="1271556"/>
    <n v="5.6298330198210095E-2"/>
    <x v="165"/>
    <x v="11"/>
    <n v="5.965659062880059E-2"/>
    <x v="169"/>
    <s v="low"/>
    <x v="112"/>
    <x v="169"/>
    <n v="0.24999997786242595"/>
    <n v="0.39599997024709788"/>
    <n v="0.72999981663824565"/>
    <n v="0.77900032592207769"/>
  </r>
  <r>
    <x v="176"/>
    <x v="176"/>
    <n v="22368860"/>
    <n v="5759981"/>
    <n v="2234872"/>
    <n v="1615142"/>
    <n v="1324416"/>
    <n v="5.9208024011952333E-2"/>
    <x v="166"/>
    <x v="14"/>
    <n v="5.8514775872374865E-2"/>
    <x v="170"/>
    <s v="low"/>
    <x v="47"/>
    <x v="170"/>
    <n v="0.2574999798827477"/>
    <n v="0.3879998909718626"/>
    <n v="0.72270000250573629"/>
    <n v="0.81999972757813244"/>
  </r>
  <r>
    <x v="177"/>
    <x v="177"/>
    <n v="22368860"/>
    <n v="5759981"/>
    <n v="2234872"/>
    <n v="1680400"/>
    <n v="1322811"/>
    <n v="5.9136272478794182E-2"/>
    <x v="167"/>
    <x v="25"/>
    <n v="6.035553509059826E-2"/>
    <x v="171"/>
    <s v="high"/>
    <x v="113"/>
    <x v="171"/>
    <n v="0.2574999798827477"/>
    <n v="0.3879998909718626"/>
    <n v="0.75189988509409045"/>
    <n v="0.78720007141156867"/>
  </r>
  <r>
    <x v="178"/>
    <x v="178"/>
    <n v="21282993"/>
    <n v="5373955"/>
    <n v="2063599"/>
    <n v="1461234"/>
    <n v="1234158"/>
    <n v="5.7987990692850391E-2"/>
    <x v="105"/>
    <x v="11"/>
    <n v="6.342435281417956E-2"/>
    <x v="172"/>
    <s v="low"/>
    <x v="114"/>
    <x v="172"/>
    <n v="0.25249996558284826"/>
    <n v="0.38400005210315308"/>
    <n v="0.70809978101365623"/>
    <n v="0.84459983821893003"/>
  </r>
  <r>
    <x v="179"/>
    <x v="179"/>
    <n v="46685340"/>
    <n v="9999999"/>
    <n v="3502000"/>
    <n v="2286105"/>
    <n v="1729667"/>
    <n v="3.7049467777250843E-2"/>
    <x v="168"/>
    <x v="20"/>
    <n v="3.51898373236652E-2"/>
    <x v="173"/>
    <s v="low"/>
    <x v="71"/>
    <x v="173"/>
    <n v="0.2141999822642397"/>
    <n v="0.35020003502000352"/>
    <n v="0.65279982866933184"/>
    <n v="0.75659998119071525"/>
  </r>
  <r>
    <x v="180"/>
    <x v="180"/>
    <n v="43991955"/>
    <n v="8776395"/>
    <n v="3133173"/>
    <n v="2066640"/>
    <n v="1692578"/>
    <n v="3.8474716570336555E-2"/>
    <x v="169"/>
    <x v="5"/>
    <n v="3.8169436790590136E-2"/>
    <x v="174"/>
    <s v="low"/>
    <x v="28"/>
    <x v="174"/>
    <n v="0.19949999948854286"/>
    <n v="0.35699999829086998"/>
    <n v="0.65959970930427403"/>
    <n v="0.81899992257964616"/>
  </r>
  <r>
    <x v="181"/>
    <x v="181"/>
    <n v="21500167"/>
    <n v="5213790"/>
    <n v="2189792"/>
    <n v="1582562"/>
    <n v="1297701"/>
    <n v="6.0357717221452278E-2"/>
    <x v="170"/>
    <x v="12"/>
    <n v="5.7975539436582062E-2"/>
    <x v="175"/>
    <s v="low"/>
    <x v="115"/>
    <x v="175"/>
    <n v="0.24249997686064484"/>
    <n v="0.4200000383598112"/>
    <n v="0.72269969019888647"/>
    <n v="0.82000010110188415"/>
  </r>
  <r>
    <x v="182"/>
    <x v="182"/>
    <n v="21934513"/>
    <n v="5264283"/>
    <n v="2105713"/>
    <n v="1583285"/>
    <n v="1311277"/>
    <n v="5.9781450356340256E-2"/>
    <x v="171"/>
    <x v="7"/>
    <n v="5.6298330198210095E-2"/>
    <x v="176"/>
    <s v="low"/>
    <x v="116"/>
    <x v="176"/>
    <n v="0.23999999452916962"/>
    <n v="0.39999996200812155"/>
    <n v="0.75189971282886126"/>
    <n v="0.82820022927015668"/>
  </r>
  <r>
    <x v="183"/>
    <x v="183"/>
    <n v="22151687"/>
    <n v="5814817"/>
    <n v="2302667"/>
    <n v="1731375"/>
    <n v="1462320"/>
    <n v="6.6013933837183597E-2"/>
    <x v="172"/>
    <x v="13"/>
    <n v="5.9208024011952333E-2"/>
    <x v="177"/>
    <s v="low"/>
    <x v="117"/>
    <x v="177"/>
    <n v="0.26249996219249577"/>
    <n v="0.39599990850958855"/>
    <n v="0.75189986220326255"/>
    <n v="0.8446003898635478"/>
  </r>
  <r>
    <x v="184"/>
    <x v="184"/>
    <n v="22368860"/>
    <n v="5759981"/>
    <n v="2373112"/>
    <n v="1645753"/>
    <n v="1349517"/>
    <n v="6.0330164344539687E-2"/>
    <x v="173"/>
    <x v="13"/>
    <n v="5.9136272478794182E-2"/>
    <x v="178"/>
    <s v="low"/>
    <x v="5"/>
    <x v="178"/>
    <n v="0.2574999798827477"/>
    <n v="0.41199997013879036"/>
    <n v="0.69349992752133061"/>
    <n v="0.81999972049268632"/>
  </r>
  <r>
    <x v="185"/>
    <x v="185"/>
    <n v="20631473"/>
    <n v="4899974"/>
    <n v="2038389"/>
    <n v="1562425"/>
    <n v="1255565"/>
    <n v="6.0856779348716403E-2"/>
    <x v="174"/>
    <x v="12"/>
    <n v="5.7987990692850391E-2"/>
    <x v="179"/>
    <s v="low"/>
    <x v="118"/>
    <x v="179"/>
    <n v="0.23749995940667931"/>
    <n v="0.41599996244878035"/>
    <n v="0.7664999173366811"/>
    <n v="0.80360017280829477"/>
  </r>
  <r>
    <x v="186"/>
    <x v="186"/>
    <n v="44889750"/>
    <n v="9332579"/>
    <n v="3204807"/>
    <n v="2179269"/>
    <n v="1750824"/>
    <n v="3.9002756754047414E-2"/>
    <x v="175"/>
    <x v="24"/>
    <n v="3.7049467777250843E-2"/>
    <x v="180"/>
    <s v="low"/>
    <x v="119"/>
    <x v="180"/>
    <n v="0.20789999944307999"/>
    <n v="0.34339993264455626"/>
    <n v="0.68000007488750491"/>
    <n v="0.80339967209188035"/>
  </r>
  <r>
    <x v="187"/>
    <x v="187"/>
    <n v="43543058"/>
    <n v="9144042"/>
    <n v="3140064"/>
    <n v="2135243"/>
    <n v="1632180"/>
    <n v="3.748427590914722E-2"/>
    <x v="176"/>
    <x v="21"/>
    <n v="3.8474716570336555E-2"/>
    <x v="181"/>
    <s v="low"/>
    <x v="120"/>
    <x v="181"/>
    <n v="0.2099999958661608"/>
    <n v="0.34339999750657313"/>
    <n v="0.67999983439827982"/>
    <n v="0.76440011745735736"/>
  </r>
  <r>
    <x v="188"/>
    <x v="188"/>
    <n v="21282993"/>
    <n v="5267540"/>
    <n v="2022735"/>
    <n v="1535660"/>
    <n v="1284426"/>
    <n v="6.0349876542270156E-2"/>
    <x v="177"/>
    <x v="17"/>
    <n v="6.0357717221452278E-2"/>
    <x v="182"/>
    <s v="low"/>
    <x v="121"/>
    <x v="182"/>
    <n v="0.2474999639383427"/>
    <n v="0.38399993165690244"/>
    <n v="0.75919979631538481"/>
    <n v="0.83639998437154062"/>
  </r>
  <r>
    <x v="189"/>
    <x v="189"/>
    <n v="22803207"/>
    <n v="5643793"/>
    <n v="2234942"/>
    <n v="1647823"/>
    <n v="1351214"/>
    <n v="5.9255437184778437E-2"/>
    <x v="178"/>
    <x v="2"/>
    <n v="5.9781450356340256E-2"/>
    <x v="183"/>
    <s v="low"/>
    <x v="122"/>
    <x v="183"/>
    <n v="0.24749996787732534"/>
    <n v="0.39599999503879751"/>
    <n v="0.73730011785540739"/>
    <n v="0.81999947809928619"/>
  </r>
  <r>
    <x v="190"/>
    <x v="190"/>
    <n v="22803207"/>
    <n v="5814817"/>
    <n v="2395704"/>
    <n v="1818819"/>
    <n v="1506346"/>
    <n v="6.6058515365843062E-2"/>
    <x v="179"/>
    <x v="14"/>
    <n v="6.6013933837183597E-2"/>
    <x v="184"/>
    <s v="low"/>
    <x v="94"/>
    <x v="184"/>
    <n v="0.25499996557501758"/>
    <n v="0.41199989612742755"/>
    <n v="0.75920021839091978"/>
    <n v="0.82820005728992274"/>
  </r>
  <r>
    <x v="191"/>
    <x v="191"/>
    <n v="21500167"/>
    <n v="5321291"/>
    <n v="2149801"/>
    <n v="1600742"/>
    <n v="1338860"/>
    <n v="6.2272074444817103E-2"/>
    <x v="180"/>
    <x v="13"/>
    <n v="6.0330164344539687E-2"/>
    <x v="185"/>
    <s v="low"/>
    <x v="73"/>
    <x v="185"/>
    <n v="0.24749998453500385"/>
    <n v="0.40399989401068276"/>
    <n v="0.74460008158894708"/>
    <n v="0.83639961967637511"/>
  </r>
  <r>
    <x v="192"/>
    <x v="192"/>
    <n v="20848646"/>
    <n v="5160040"/>
    <n v="2125936"/>
    <n v="1598491"/>
    <n v="1376301"/>
    <n v="6.6013927235370584E-2"/>
    <x v="181"/>
    <x v="9"/>
    <n v="6.0856779348716403E-2"/>
    <x v="186"/>
    <s v="low"/>
    <x v="23"/>
    <x v="186"/>
    <n v="0.24750000551594573"/>
    <n v="0.4119999069774653"/>
    <n v="0.75189986904591677"/>
    <n v="0.86100015577191236"/>
  </r>
  <r>
    <x v="193"/>
    <x v="193"/>
    <n v="44889750"/>
    <n v="9898190"/>
    <n v="3466346"/>
    <n v="2404257"/>
    <n v="1912827"/>
    <n v="4.2611665246520644E-2"/>
    <x v="182"/>
    <x v="20"/>
    <n v="3.9002756754047414E-2"/>
    <x v="187"/>
    <s v="low"/>
    <x v="5"/>
    <x v="187"/>
    <n v="0.22050000278460005"/>
    <n v="0.35019998605805708"/>
    <n v="0.6935998310612963"/>
    <n v="0.79560005440350179"/>
  </r>
  <r>
    <x v="194"/>
    <x v="194"/>
    <n v="43094160"/>
    <n v="9230769"/>
    <n v="3232615"/>
    <n v="2264123"/>
    <n v="1801336"/>
    <n v="4.1800002598960044E-2"/>
    <x v="183"/>
    <x v="5"/>
    <n v="3.748427590914722E-2"/>
    <x v="188"/>
    <s v="low"/>
    <x v="123"/>
    <x v="188"/>
    <n v="0.21419999832923997"/>
    <n v="0.35019996708833251"/>
    <n v="0.70039983109649617"/>
    <n v="0.79559988569525597"/>
  </r>
  <r>
    <x v="195"/>
    <x v="195"/>
    <n v="21500167"/>
    <n v="5590043"/>
    <n v="2236017"/>
    <n v="1599646"/>
    <n v="1298593"/>
    <n v="6.0399205271289287E-2"/>
    <x v="184"/>
    <x v="12"/>
    <n v="6.0349876542270156E-2"/>
    <x v="189"/>
    <s v="low"/>
    <x v="115"/>
    <x v="189"/>
    <n v="0.25999998046526801"/>
    <n v="0.39999996422209988"/>
    <n v="0.71539974874967405"/>
    <n v="0.8118002358021712"/>
  </r>
  <r>
    <x v="196"/>
    <x v="196"/>
    <n v="20631473"/>
    <n v="2063147"/>
    <n v="817006"/>
    <n v="596414"/>
    <n v="498841"/>
    <n v="2.4178642019404045E-2"/>
    <x v="185"/>
    <x v="6"/>
    <n v="5.9255437184778437E-2"/>
    <x v="190"/>
    <s v="low"/>
    <x v="124"/>
    <x v="190"/>
    <n v="9.9999985459109E-2"/>
    <n v="0.39599989724435536"/>
    <n v="0.72999953488713665"/>
    <n v="0.83640055397760615"/>
  </r>
  <r>
    <x v="197"/>
    <x v="197"/>
    <n v="21500167"/>
    <n v="5267540"/>
    <n v="2064876"/>
    <n v="1552580"/>
    <n v="1285847"/>
    <n v="5.9806372666779753E-2"/>
    <x v="186"/>
    <x v="6"/>
    <n v="6.6058515365843062E-2"/>
    <x v="191"/>
    <s v="low"/>
    <x v="125"/>
    <x v="191"/>
    <n v="0.24499995744219102"/>
    <n v="0.39200006074942001"/>
    <n v="0.75189987195357011"/>
    <n v="0.82820015715776318"/>
  </r>
  <r>
    <x v="198"/>
    <x v="198"/>
    <n v="22151687"/>
    <n v="5759438"/>
    <n v="2211624"/>
    <n v="1695210"/>
    <n v="1445675"/>
    <n v="6.5262523797848901E-2"/>
    <x v="187"/>
    <x v="17"/>
    <n v="6.2272074444817103E-2"/>
    <x v="192"/>
    <s v="low"/>
    <x v="41"/>
    <x v="192"/>
    <n v="0.25999997201116104"/>
    <n v="0.38399996666341402"/>
    <n v="0.76650009223991056"/>
    <n v="0.85279994808902737"/>
  </r>
  <r>
    <x v="199"/>
    <x v="199"/>
    <n v="22586034"/>
    <n v="5872368"/>
    <n v="2442905"/>
    <n v="1783320"/>
    <n v="1491569"/>
    <n v="6.6039438353807489E-2"/>
    <x v="188"/>
    <x v="1"/>
    <n v="6.6013927235370584E-2"/>
    <x v="193"/>
    <s v="low"/>
    <x v="46"/>
    <x v="193"/>
    <n v="0.25999996280887561"/>
    <n v="0.41599998501456315"/>
    <n v="0.72999973392334128"/>
    <n v="0.83640008523428211"/>
  </r>
  <r>
    <x v="200"/>
    <x v="200"/>
    <n v="44440853"/>
    <n v="9332579"/>
    <n v="3331730"/>
    <n v="2152298"/>
    <n v="1729156"/>
    <n v="3.8909154151474099E-2"/>
    <x v="189"/>
    <x v="20"/>
    <n v="4.2611665246520644E-2"/>
    <x v="194"/>
    <s v="low"/>
    <x v="126"/>
    <x v="194"/>
    <n v="0.20999999707476361"/>
    <n v="0.35699992467248337"/>
    <n v="0.64600012606063517"/>
    <n v="0.803399900943085"/>
  </r>
  <r>
    <x v="201"/>
    <x v="201"/>
    <n v="42645263"/>
    <n v="9134615"/>
    <n v="2950480"/>
    <n v="1926073"/>
    <n v="1547407"/>
    <n v="3.6285554154045198E-2"/>
    <x v="190"/>
    <x v="23"/>
    <n v="4.1800002598960044E-2"/>
    <x v="195"/>
    <s v="low"/>
    <x v="127"/>
    <x v="195"/>
    <n v="0.2141999921538765"/>
    <n v="0.3229999293894707"/>
    <n v="0.65279988340880124"/>
    <n v="0.80339997497498794"/>
  </r>
  <r>
    <x v="202"/>
    <x v="202"/>
    <n v="21500167"/>
    <n v="5321291"/>
    <n v="2128516"/>
    <n v="1553817"/>
    <n v="1286871"/>
    <n v="5.9854000203812367E-2"/>
    <x v="191"/>
    <x v="17"/>
    <n v="6.0399205271289287E-2"/>
    <x v="196"/>
    <s v="low"/>
    <x v="5"/>
    <x v="196"/>
    <n v="0.24749998453500385"/>
    <n v="0.39999992483027147"/>
    <n v="0.7300001503394854"/>
    <n v="0.82819984592780227"/>
  </r>
  <r>
    <x v="203"/>
    <x v="203"/>
    <n v="21282993"/>
    <n v="5054710"/>
    <n v="2001665"/>
    <n v="1505052"/>
    <n v="1172435"/>
    <n v="5.5087881671529941E-2"/>
    <x v="192"/>
    <x v="9"/>
    <n v="2.4178642019404045E-2"/>
    <x v="197"/>
    <s v="high"/>
    <x v="128"/>
    <x v="197"/>
    <n v="0.2374999606493316"/>
    <n v="0.3959999683463542"/>
    <n v="0.75190004321402437"/>
    <n v="0.77899966247013397"/>
  </r>
  <r>
    <x v="204"/>
    <x v="204"/>
    <n v="21934513"/>
    <n v="5593301"/>
    <n v="2192574"/>
    <n v="1536555"/>
    <n v="1297775"/>
    <n v="5.9165890758550235E-2"/>
    <x v="193"/>
    <x v="17"/>
    <n v="5.9806372666779753E-2"/>
    <x v="198"/>
    <s v="low"/>
    <x v="58"/>
    <x v="198"/>
    <n v="0.25500000843419685"/>
    <n v="0.39200000143028241"/>
    <n v="0.70079960813181219"/>
    <n v="0.84460042107181321"/>
  </r>
  <r>
    <x v="205"/>
    <x v="205"/>
    <n v="20631473"/>
    <n v="5415761"/>
    <n v="2122978"/>
    <n v="1580769"/>
    <n v="1296231"/>
    <n v="6.2827845592992801E-2"/>
    <x v="194"/>
    <x v="14"/>
    <n v="6.5262523797848901E-2"/>
    <x v="199"/>
    <s v="low"/>
    <x v="17"/>
    <x v="199"/>
    <n v="0.2624999678888657"/>
    <n v="0.39199994239036767"/>
    <n v="0.74459980272993875"/>
    <n v="0.8200002656934694"/>
  </r>
  <r>
    <x v="206"/>
    <x v="206"/>
    <n v="21065820"/>
    <n v="5319119"/>
    <n v="2063818"/>
    <n v="1566850"/>
    <n v="1246273"/>
    <n v="5.916090615034212E-2"/>
    <x v="195"/>
    <x v="7"/>
    <n v="6.6039438353807489E-2"/>
    <x v="200"/>
    <s v="low"/>
    <x v="9"/>
    <x v="200"/>
    <n v="0.25249997389135576"/>
    <n v="0.387999967663818"/>
    <n v="0.75919969687249556"/>
    <n v="0.79540032549382522"/>
  </r>
  <r>
    <x v="207"/>
    <x v="207"/>
    <n v="44889750"/>
    <n v="9615384"/>
    <n v="3171153"/>
    <n v="2156384"/>
    <n v="1698799"/>
    <n v="3.7843806214113464E-2"/>
    <x v="196"/>
    <x v="15"/>
    <n v="3.8909154151474099E-2"/>
    <x v="201"/>
    <s v="low"/>
    <x v="65"/>
    <x v="201"/>
    <n v="0.21419998997543982"/>
    <n v="0.32979993310719574"/>
    <n v="0.6799999873862913"/>
    <n v="0.78779985382937356"/>
  </r>
  <r>
    <x v="208"/>
    <x v="208"/>
    <n v="43543058"/>
    <n v="8778280"/>
    <n v="3074153"/>
    <n v="2027711"/>
    <n v="1660696"/>
    <n v="3.8139167901344917E-2"/>
    <x v="197"/>
    <x v="4"/>
    <n v="3.6285554154045198E-2"/>
    <x v="202"/>
    <s v="low"/>
    <x v="129"/>
    <x v="202"/>
    <n v="0.2015999886824669"/>
    <n v="0.35019992527009847"/>
    <n v="0.65959989629663851"/>
    <n v="0.8190003407783456"/>
  </r>
  <r>
    <x v="209"/>
    <x v="209"/>
    <n v="21500167"/>
    <n v="5536293"/>
    <n v="2214517"/>
    <n v="1551933"/>
    <n v="1298037"/>
    <n v="6.0373345007041106E-2"/>
    <x v="198"/>
    <x v="17"/>
    <n v="5.9854000203812367E-2"/>
    <x v="203"/>
    <s v="low"/>
    <x v="5"/>
    <x v="203"/>
    <n v="0.25749999988372185"/>
    <n v="0.39999996387474435"/>
    <n v="0.70079976807583777"/>
    <n v="0.83640015387262212"/>
  </r>
  <r>
    <x v="210"/>
    <x v="210"/>
    <n v="20848646"/>
    <n v="5212161"/>
    <n v="2043167"/>
    <n v="1416936"/>
    <n v="1208363"/>
    <n v="5.7958823800835793E-2"/>
    <x v="199"/>
    <x v="12"/>
    <n v="5.5087881671529941E-2"/>
    <x v="204"/>
    <s v="low"/>
    <x v="63"/>
    <x v="204"/>
    <n v="0.24999997601762725"/>
    <n v="0.39199997851179197"/>
    <n v="0.69349984607229853"/>
    <n v="0.85279998532043788"/>
  </r>
  <r>
    <x v="211"/>
    <x v="211"/>
    <n v="22368860"/>
    <n v="5592215"/>
    <n v="2214517"/>
    <n v="1535767"/>
    <n v="1322295"/>
    <n v="5.9113204696171373E-2"/>
    <x v="200"/>
    <x v="2"/>
    <n v="5.9165890758550235E-2"/>
    <x v="205"/>
    <s v="low"/>
    <x v="45"/>
    <x v="205"/>
    <n v="0.25"/>
    <n v="0.39599997496519718"/>
    <n v="0.69349975638028516"/>
    <n v="0.86099974800864976"/>
  </r>
  <r>
    <x v="212"/>
    <x v="212"/>
    <n v="22151687"/>
    <n v="5704059"/>
    <n v="2327256"/>
    <n v="1749863"/>
    <n v="1506632"/>
    <n v="6.8014323243191371E-2"/>
    <x v="201"/>
    <x v="9"/>
    <n v="6.2827845592992801E-2"/>
    <x v="206"/>
    <s v="low"/>
    <x v="11"/>
    <x v="206"/>
    <n v="0.25749998182982631"/>
    <n v="0.40799998737740967"/>
    <n v="0.75189966209132131"/>
    <n v="0.86099997542664763"/>
  </r>
  <r>
    <x v="213"/>
    <x v="213"/>
    <n v="22803207"/>
    <n v="5814817"/>
    <n v="2256149"/>
    <n v="1581109"/>
    <n v="1322439"/>
    <n v="5.7993553275203794E-2"/>
    <x v="202"/>
    <x v="11"/>
    <n v="5.916090615034212E-2"/>
    <x v="207"/>
    <s v="low"/>
    <x v="64"/>
    <x v="207"/>
    <n v="0.25499996557501758"/>
    <n v="0.38800000068789781"/>
    <n v="0.7007999028432963"/>
    <n v="0.83639964101146724"/>
  </r>
  <r>
    <x v="214"/>
    <x v="214"/>
    <n v="45338648"/>
    <n v="9045060"/>
    <n v="3167580"/>
    <n v="2240112"/>
    <n v="1782233"/>
    <n v="3.930935479152356E-2"/>
    <x v="203"/>
    <x v="20"/>
    <n v="3.7843806214113464E-2"/>
    <x v="208"/>
    <s v="low"/>
    <x v="130"/>
    <x v="208"/>
    <n v="0.19949999391247838"/>
    <n v="0.35019999867330898"/>
    <n v="0.70719981815771027"/>
    <n v="0.79559995214524992"/>
  </r>
  <r>
    <x v="215"/>
    <x v="215"/>
    <n v="43991955"/>
    <n v="9053544"/>
    <n v="2924294"/>
    <n v="2068061"/>
    <n v="1677611"/>
    <n v="3.8134495273056179E-2"/>
    <x v="204"/>
    <x v="5"/>
    <n v="3.8139167901344917E-2"/>
    <x v="209"/>
    <s v="low"/>
    <x v="28"/>
    <x v="209"/>
    <n v="0.20579999229404558"/>
    <n v="0.3229999213567637"/>
    <n v="0.70720009684388774"/>
    <n v="0.81119995976907833"/>
  </r>
  <r>
    <x v="216"/>
    <x v="216"/>
    <n v="22368860"/>
    <n v="5592215"/>
    <n v="2214517"/>
    <n v="1551933"/>
    <n v="1208956"/>
    <n v="5.4046384125073878E-2"/>
    <x v="205"/>
    <x v="17"/>
    <n v="6.0373345007041106E-2"/>
    <x v="210"/>
    <s v="low"/>
    <x v="22"/>
    <x v="210"/>
    <n v="0.25"/>
    <n v="0.39599997496519718"/>
    <n v="0.70079976807583777"/>
    <n v="0.77900012436103883"/>
  </r>
  <r>
    <x v="217"/>
    <x v="217"/>
    <n v="22586034"/>
    <n v="5420648"/>
    <n v="2124894"/>
    <n v="1535660"/>
    <n v="1221464"/>
    <n v="5.4080499480342589E-2"/>
    <x v="206"/>
    <x v="1"/>
    <n v="5.7958823800835793E-2"/>
    <x v="211"/>
    <s v="low"/>
    <x v="46"/>
    <x v="211"/>
    <n v="0.23999999291597632"/>
    <n v="0.39199999704832339"/>
    <n v="0.72269957936725315"/>
    <n v="0.79540002344268912"/>
  </r>
  <r>
    <x v="218"/>
    <x v="218"/>
    <n v="22586034"/>
    <n v="5364183"/>
    <n v="2124216"/>
    <n v="1488650"/>
    <n v="1184072"/>
    <n v="5.2424963143152974E-2"/>
    <x v="97"/>
    <x v="13"/>
    <n v="5.9113204696171373E-2"/>
    <x v="212"/>
    <s v="low"/>
    <x v="100"/>
    <x v="212"/>
    <n v="0.23749999667936389"/>
    <n v="0.39599991275465435"/>
    <n v="0.70079973034757292"/>
    <n v="0.79539985893258991"/>
  </r>
  <r>
    <x v="219"/>
    <x v="219"/>
    <n v="20848646"/>
    <n v="5264283"/>
    <n v="2168884"/>
    <n v="1519954"/>
    <n v="1233898"/>
    <n v="5.9183603577901416E-2"/>
    <x v="207"/>
    <x v="14"/>
    <n v="6.8014323243191371E-2"/>
    <x v="213"/>
    <s v="low"/>
    <x v="86"/>
    <x v="213"/>
    <n v="0.25249999448405425"/>
    <n v="0.41199988678420213"/>
    <n v="0.70080004278698171"/>
    <n v="0.8117995676184937"/>
  </r>
  <r>
    <x v="220"/>
    <x v="220"/>
    <n v="22586034"/>
    <n v="5590043"/>
    <n v="2124216"/>
    <n v="1566184"/>
    <n v="1322799"/>
    <n v="5.8567121611523297E-2"/>
    <x v="208"/>
    <x v="6"/>
    <n v="5.7993553275203794E-2"/>
    <x v="214"/>
    <s v="low"/>
    <x v="70"/>
    <x v="214"/>
    <n v="0.24749998162581355"/>
    <n v="0.37999993917756986"/>
    <n v="0.7372997849559555"/>
    <n v="0.84459999591363466"/>
  </r>
  <r>
    <x v="221"/>
    <x v="221"/>
    <n v="46685340"/>
    <n v="9411764"/>
    <n v="3328000"/>
    <n v="2330931"/>
    <n v="1890851"/>
    <n v="4.0502029116634898E-2"/>
    <x v="209"/>
    <x v="19"/>
    <n v="3.930935479152356E-2"/>
    <x v="215"/>
    <s v="low"/>
    <x v="131"/>
    <x v="215"/>
    <n v="0.2015999883475198"/>
    <n v="0.353600026520002"/>
    <n v="0.70039993990384619"/>
    <n v="0.81119990252821728"/>
  </r>
  <r>
    <x v="222"/>
    <x v="222"/>
    <n v="43991955"/>
    <n v="9700226"/>
    <n v="3166153"/>
    <n v="1033432"/>
    <n v="765773"/>
    <n v="1.7407114550830941E-2"/>
    <x v="210"/>
    <x v="21"/>
    <n v="3.8134495273056179E-2"/>
    <x v="216"/>
    <s v="low"/>
    <x v="5"/>
    <x v="216"/>
    <n v="0.22049999823831426"/>
    <n v="0.32639992099153153"/>
    <n v="0.32639989286683241"/>
    <n v="0.74099989162325142"/>
  </r>
  <r>
    <x v="223"/>
    <x v="223"/>
    <n v="20631473"/>
    <n v="5157868"/>
    <n v="2063147"/>
    <n v="1445853"/>
    <n v="1244880"/>
    <n v="6.0338881281040861E-2"/>
    <x v="211"/>
    <x v="13"/>
    <n v="5.4046384125073878E-2"/>
    <x v="217"/>
    <s v="low"/>
    <x v="16"/>
    <x v="217"/>
    <n v="0.24999998788259084"/>
    <n v="0.39999996122428877"/>
    <n v="0.70079979759076794"/>
    <n v="0.86100039215604907"/>
  </r>
  <r>
    <x v="224"/>
    <x v="224"/>
    <n v="20848646"/>
    <n v="5316404"/>
    <n v="2211624"/>
    <n v="1549906"/>
    <n v="1334469"/>
    <n v="6.4007466000429961E-2"/>
    <x v="212"/>
    <x v="7"/>
    <n v="5.4080499480342589E-2"/>
    <x v="218"/>
    <s v="low"/>
    <x v="132"/>
    <x v="218"/>
    <n v="0.25499996498573574"/>
    <n v="0.41599998796178772"/>
    <n v="0.70079995514608273"/>
    <n v="0.86099995741677238"/>
  </r>
  <r>
    <x v="225"/>
    <x v="225"/>
    <n v="22586034"/>
    <n v="5477113"/>
    <n v="2147028"/>
    <n v="1551657"/>
    <n v="1335977"/>
    <n v="5.9150579512985767E-2"/>
    <x v="213"/>
    <x v="7"/>
    <n v="5.2424963143152974E-2"/>
    <x v="219"/>
    <s v="low"/>
    <x v="5"/>
    <x v="219"/>
    <n v="0.24249998915258872"/>
    <n v="0.39199994595693022"/>
    <n v="0.72269993684292888"/>
    <n v="0.86100020816456213"/>
  </r>
  <r>
    <x v="226"/>
    <x v="226"/>
    <n v="21934513"/>
    <n v="5702973"/>
    <n v="2235565"/>
    <n v="1615643"/>
    <n v="1298330"/>
    <n v="5.9191193349038565E-2"/>
    <x v="214"/>
    <x v="1"/>
    <n v="5.9183603577901416E-2"/>
    <x v="220"/>
    <s v="low"/>
    <x v="133"/>
    <x v="220"/>
    <n v="0.25999998267570379"/>
    <n v="0.39199992705559011"/>
    <n v="0.7227000780563303"/>
    <n v="0.8035995575755287"/>
  </r>
  <r>
    <x v="227"/>
    <x v="227"/>
    <n v="21282993"/>
    <n v="5480370"/>
    <n v="2279834"/>
    <n v="1581065"/>
    <n v="1257579"/>
    <n v="5.9088446817606902E-2"/>
    <x v="215"/>
    <x v="7"/>
    <n v="5.8567121611523297E-2"/>
    <x v="221"/>
    <s v="low"/>
    <x v="111"/>
    <x v="221"/>
    <n v="0.2574999672273538"/>
    <n v="0.41600001459755453"/>
    <n v="0.69350005307403961"/>
    <n v="0.79539993611900839"/>
  </r>
  <r>
    <x v="228"/>
    <x v="228"/>
    <n v="46685340"/>
    <n v="10098039"/>
    <n v="3399000"/>
    <n v="2357546"/>
    <n v="1857275"/>
    <n v="3.9782831184264698E-2"/>
    <x v="216"/>
    <x v="24"/>
    <n v="4.0502029116634898E-2"/>
    <x v="222"/>
    <s v="low"/>
    <x v="5"/>
    <x v="222"/>
    <n v="0.21629999910035999"/>
    <n v="0.33660000718951472"/>
    <n v="0.69359988231832892"/>
    <n v="0.78780011079317225"/>
  </r>
  <r>
    <x v="229"/>
    <x v="229"/>
    <n v="45338648"/>
    <n v="9521116"/>
    <n v="3140064"/>
    <n v="2028481"/>
    <n v="1582215"/>
    <n v="3.4897710227265712E-2"/>
    <x v="217"/>
    <x v="21"/>
    <n v="1.7407114550830941E-2"/>
    <x v="223"/>
    <s v="high"/>
    <x v="134"/>
    <x v="223"/>
    <n v="0.20999999823550097"/>
    <n v="0.32979999403431276"/>
    <n v="0.64599989044809281"/>
    <n v="0.77999991126364998"/>
  </r>
  <r>
    <x v="230"/>
    <x v="230"/>
    <n v="21065820"/>
    <n v="5003132"/>
    <n v="2041277"/>
    <n v="1534836"/>
    <n v="1233394"/>
    <n v="5.8549536642770135E-2"/>
    <x v="218"/>
    <x v="9"/>
    <n v="6.0338881281040861E-2"/>
    <x v="224"/>
    <s v="low"/>
    <x v="84"/>
    <x v="224"/>
    <n v="0.23749998813243445"/>
    <n v="0.40799982890717257"/>
    <n v="0.75189991363249575"/>
    <n v="0.80359986343817846"/>
  </r>
  <r>
    <x v="231"/>
    <x v="231"/>
    <n v="21934513"/>
    <n v="5757809"/>
    <n v="2303123"/>
    <n v="1714906"/>
    <n v="1392160"/>
    <n v="6.3468926800426345E-2"/>
    <x v="219"/>
    <x v="1"/>
    <n v="6.4007466000429961E-2"/>
    <x v="225"/>
    <s v="low"/>
    <x v="133"/>
    <x v="225"/>
    <n v="0.26249996979645729"/>
    <n v="0.39999989579369516"/>
    <n v="0.74460026668137136"/>
    <n v="0.81179959717908734"/>
  </r>
  <r>
    <x v="232"/>
    <x v="232"/>
    <n v="22368860"/>
    <n v="5592215"/>
    <n v="2259254"/>
    <n v="1599778"/>
    <n v="1351172"/>
    <n v="6.0404151127951985E-2"/>
    <x v="220"/>
    <x v="7"/>
    <n v="5.9150579512985767E-2"/>
    <x v="226"/>
    <s v="low"/>
    <x v="103"/>
    <x v="226"/>
    <n v="0.25"/>
    <n v="0.40399984621478252"/>
    <n v="0.70810010738057783"/>
    <n v="0.8445996882067387"/>
  </r>
  <r>
    <x v="233"/>
    <x v="233"/>
    <n v="21934513"/>
    <n v="5483628"/>
    <n v="2193451"/>
    <n v="1617231"/>
    <n v="1392436"/>
    <n v="6.3481509710290804E-2"/>
    <x v="221"/>
    <x v="2"/>
    <n v="5.9191193349038565E-2"/>
    <x v="227"/>
    <s v="low"/>
    <x v="5"/>
    <x v="227"/>
    <n v="0.24999998860243672"/>
    <n v="0.39999996352779582"/>
    <n v="0.7372998074723347"/>
    <n v="0.86100006739915325"/>
  </r>
  <r>
    <x v="234"/>
    <x v="234"/>
    <n v="20848646"/>
    <n v="5420648"/>
    <n v="2146576"/>
    <n v="1519990"/>
    <n v="1296248"/>
    <n v="6.2174205461592087E-2"/>
    <x v="222"/>
    <x v="12"/>
    <n v="5.9088446817606902E-2"/>
    <x v="228"/>
    <s v="low"/>
    <x v="63"/>
    <x v="228"/>
    <n v="0.2600000019185898"/>
    <n v="0.3959998878362882"/>
    <n v="0.70809978309642896"/>
    <n v="0.85280034737070642"/>
  </r>
  <r>
    <x v="235"/>
    <x v="235"/>
    <n v="43094160"/>
    <n v="9321266"/>
    <n v="3264307"/>
    <n v="2108742"/>
    <n v="1628371"/>
    <n v="3.7786349704925212E-2"/>
    <x v="223"/>
    <x v="24"/>
    <n v="3.9782831184264698E-2"/>
    <x v="229"/>
    <s v="low"/>
    <x v="75"/>
    <x v="229"/>
    <n v="0.21629998125035968"/>
    <n v="0.35019996210815141"/>
    <n v="0.64599990135731722"/>
    <n v="0.77220020277492463"/>
  </r>
  <r>
    <x v="236"/>
    <x v="236"/>
    <n v="44440853"/>
    <n v="9332579"/>
    <n v="3331730"/>
    <n v="2288232"/>
    <n v="1784821"/>
    <n v="4.0161717868016616E-2"/>
    <x v="224"/>
    <x v="19"/>
    <n v="3.4897710227265712E-2"/>
    <x v="230"/>
    <s v="low"/>
    <x v="43"/>
    <x v="230"/>
    <n v="0.20999999707476361"/>
    <n v="0.35699992467248337"/>
    <n v="0.68679995077632339"/>
    <n v="0.78000001748074499"/>
  </r>
  <r>
    <x v="237"/>
    <x v="237"/>
    <n v="22368860"/>
    <n v="5424448"/>
    <n v="2169779"/>
    <n v="1568099"/>
    <n v="1260124"/>
    <n v="5.6333849825158724E-2"/>
    <x v="225"/>
    <x v="11"/>
    <n v="5.8549536642770135E-2"/>
    <x v="231"/>
    <s v="low"/>
    <x v="106"/>
    <x v="231"/>
    <n v="0.24249997541224722"/>
    <n v="0.399999963129889"/>
    <n v="0.72269986943370734"/>
    <n v="0.80359977271843164"/>
  </r>
  <r>
    <x v="238"/>
    <x v="238"/>
    <n v="20848646"/>
    <n v="5003675"/>
    <n v="1961440"/>
    <n v="1446170"/>
    <n v="1150283"/>
    <n v="5.5173031380551046E-2"/>
    <x v="226"/>
    <x v="2"/>
    <n v="6.3468926800426345E-2"/>
    <x v="232"/>
    <s v="low"/>
    <x v="62"/>
    <x v="232"/>
    <n v="0.23999999808141018"/>
    <n v="0.39199988008813524"/>
    <n v="0.73730014683089973"/>
    <n v="0.79539957266434791"/>
  </r>
  <r>
    <x v="239"/>
    <x v="239"/>
    <n v="21934513"/>
    <n v="5593301"/>
    <n v="2304440"/>
    <n v="1699063"/>
    <n v="1421096"/>
    <n v="6.4788126365057666E-2"/>
    <x v="227"/>
    <x v="13"/>
    <n v="6.0404151127951985E-2"/>
    <x v="233"/>
    <s v="low"/>
    <x v="105"/>
    <x v="233"/>
    <n v="0.25500000843419685"/>
    <n v="0.41199999785457642"/>
    <n v="0.73729973442571728"/>
    <n v="0.83639982743429764"/>
  </r>
  <r>
    <x v="240"/>
    <x v="240"/>
    <n v="21282993"/>
    <n v="5214333"/>
    <n v="2044018"/>
    <n v="1566740"/>
    <n v="1310421"/>
    <n v="6.1571274303383924E-2"/>
    <x v="228"/>
    <x v="2"/>
    <n v="6.3481509710290804E-2"/>
    <x v="234"/>
    <s v="low"/>
    <x v="135"/>
    <x v="234"/>
    <n v="0.24499998660902628"/>
    <n v="0.39199989720641165"/>
    <n v="0.76650009931419394"/>
    <n v="0.83639978554195338"/>
  </r>
  <r>
    <x v="241"/>
    <x v="241"/>
    <n v="21934513"/>
    <n v="5319119"/>
    <n v="2127647"/>
    <n v="1522119"/>
    <n v="1210693"/>
    <n v="5.5195800335298077E-2"/>
    <x v="104"/>
    <x v="1"/>
    <n v="6.2174205461592087E-2"/>
    <x v="235"/>
    <s v="low"/>
    <x v="133"/>
    <x v="235"/>
    <n v="0.24249998164992312"/>
    <n v="0.39999988719936513"/>
    <n v="0.71540015801493384"/>
    <n v="0.79539970265136961"/>
  </r>
  <r>
    <x v="242"/>
    <x v="242"/>
    <n v="45338648"/>
    <n v="9235482"/>
    <n v="3265666"/>
    <n v="2176240"/>
    <n v="1663518"/>
    <n v="3.6690948525858115E-2"/>
    <x v="229"/>
    <x v="23"/>
    <n v="3.7786349704925212E-2"/>
    <x v="236"/>
    <s v="low"/>
    <x v="136"/>
    <x v="236"/>
    <n v="0.20369998681919232"/>
    <n v="0.35359995287739177"/>
    <n v="0.66640005438400618"/>
    <n v="0.76440006616917255"/>
  </r>
  <r>
    <x v="243"/>
    <x v="243"/>
    <n v="42645263"/>
    <n v="9224170"/>
    <n v="3261666"/>
    <n v="2217933"/>
    <n v="1660788"/>
    <n v="3.8944255074707827E-2"/>
    <x v="230"/>
    <x v="15"/>
    <n v="4.0161717868016616E-2"/>
    <x v="237"/>
    <s v="low"/>
    <x v="137"/>
    <x v="237"/>
    <n v="0.21629999092748003"/>
    <n v="0.3535999444936509"/>
    <n v="0.68000003679101417"/>
    <n v="0.74879989611949505"/>
  </r>
  <r>
    <x v="244"/>
    <x v="244"/>
    <n v="22803207"/>
    <n v="5529777"/>
    <n v="2278268"/>
    <n v="1696398"/>
    <n v="1335405"/>
    <n v="5.8562157507055915E-2"/>
    <x v="231"/>
    <x v="13"/>
    <n v="5.6333849825158724E-2"/>
    <x v="238"/>
    <s v="low"/>
    <x v="31"/>
    <x v="238"/>
    <n v="0.24249996941219715"/>
    <n v="0.41199997757594925"/>
    <n v="0.7445998451455228"/>
    <n v="0.78720029144104153"/>
  </r>
  <r>
    <x v="245"/>
    <x v="245"/>
    <n v="22586034"/>
    <n v="5702973"/>
    <n v="2167129"/>
    <n v="1502904"/>
    <n v="1170762"/>
    <n v="5.1835660922143305E-2"/>
    <x v="232"/>
    <x v="1"/>
    <n v="5.5173031380551046E-2"/>
    <x v="239"/>
    <s v="low"/>
    <x v="46"/>
    <x v="239"/>
    <n v="0.25249997409903835"/>
    <n v="0.37999987024311704"/>
    <n v="0.6935000177654399"/>
    <n v="0.77899985627824531"/>
  </r>
  <r>
    <x v="246"/>
    <x v="246"/>
    <n v="22368860"/>
    <n v="5592215"/>
    <n v="2259254"/>
    <n v="1566793"/>
    <n v="1310465"/>
    <n v="5.8584344486039969E-2"/>
    <x v="233"/>
    <x v="2"/>
    <n v="6.4788126365057666E-2"/>
    <x v="240"/>
    <s v="low"/>
    <x v="45"/>
    <x v="240"/>
    <n v="0.25"/>
    <n v="0.40399984621478252"/>
    <n v="0.69350015536101739"/>
    <n v="0.83639957543849119"/>
  </r>
  <r>
    <x v="247"/>
    <x v="247"/>
    <n v="20631473"/>
    <n v="5261025"/>
    <n v="2146498"/>
    <n v="1598282"/>
    <n v="1284380"/>
    <n v="6.22534319289757E-2"/>
    <x v="234"/>
    <x v="12"/>
    <n v="6.1571274303383924E-2"/>
    <x v="241"/>
    <s v="low"/>
    <x v="118"/>
    <x v="241"/>
    <n v="0.25499997019117343"/>
    <n v="0.40799996198459426"/>
    <n v="0.74459980861850328"/>
    <n v="0.80360036589287742"/>
  </r>
  <r>
    <x v="248"/>
    <x v="248"/>
    <n v="20848646"/>
    <n v="5264283"/>
    <n v="2084656"/>
    <n v="1460927"/>
    <n v="1233898"/>
    <n v="5.9183603577901416E-2"/>
    <x v="125"/>
    <x v="2"/>
    <n v="5.5195800335298077E-2"/>
    <x v="242"/>
    <s v="low"/>
    <x v="62"/>
    <x v="242"/>
    <n v="0.25249999448405425"/>
    <n v="0.3959999870827613"/>
    <n v="0.70080003607309793"/>
    <n v="0.84459935369802874"/>
  </r>
  <r>
    <x v="249"/>
    <x v="249"/>
    <n v="46685340"/>
    <n v="9313725"/>
    <n v="3135000"/>
    <n v="2025210"/>
    <n v="1500680"/>
    <n v="3.2144566152886536E-2"/>
    <x v="235"/>
    <x v="19"/>
    <n v="3.6690948525858115E-2"/>
    <x v="243"/>
    <s v="low"/>
    <x v="131"/>
    <x v="243"/>
    <n v="0.19949999293139989"/>
    <n v="0.3366000177157904"/>
    <n v="0.64600000000000002"/>
    <n v="0.74099969879666805"/>
  </r>
  <r>
    <x v="250"/>
    <x v="250"/>
    <n v="43094160"/>
    <n v="9230769"/>
    <n v="3169846"/>
    <n v="2133940"/>
    <n v="1697763"/>
    <n v="3.9396591092621364E-2"/>
    <x v="236"/>
    <x v="4"/>
    <n v="3.8944255074707827E-2"/>
    <x v="244"/>
    <s v="low"/>
    <x v="72"/>
    <x v="244"/>
    <n v="0.21419999832923997"/>
    <n v="0.34339999191833315"/>
    <n v="0.67319989677731973"/>
    <n v="0.79560015745522372"/>
  </r>
  <r>
    <x v="251"/>
    <x v="251"/>
    <n v="21717340"/>
    <n v="5375041"/>
    <n v="2257517"/>
    <n v="1697427"/>
    <n v="1419728"/>
    <n v="6.5373015295611708E-2"/>
    <x v="237"/>
    <x v="6"/>
    <n v="5.8562157507055915E-2"/>
    <x v="245"/>
    <s v="low"/>
    <x v="59"/>
    <x v="245"/>
    <n v="0.24749997006999935"/>
    <n v="0.41999995907007964"/>
    <n v="0.75189998569224503"/>
    <n v="0.83640003369806182"/>
  </r>
  <r>
    <x v="252"/>
    <x v="252"/>
    <n v="22368860"/>
    <n v="5480370"/>
    <n v="2126383"/>
    <n v="1505692"/>
    <n v="1185281"/>
    <n v="5.2987993129734817E-2"/>
    <x v="238"/>
    <x v="7"/>
    <n v="5.1835660922143305E-2"/>
    <x v="246"/>
    <s v="low"/>
    <x v="103"/>
    <x v="246"/>
    <n v="0.24499996870649643"/>
    <n v="0.38799989781711819"/>
    <n v="0.70810009297478393"/>
    <n v="0.7872001710841261"/>
  </r>
  <r>
    <x v="253"/>
    <x v="253"/>
    <n v="21065820"/>
    <n v="5055796"/>
    <n v="1981872"/>
    <n v="1504637"/>
    <n v="1246140"/>
    <n v="5.9154592605462311E-2"/>
    <x v="239"/>
    <x v="13"/>
    <n v="5.8584344486039969E-2"/>
    <x v="247"/>
    <s v="low"/>
    <x v="67"/>
    <x v="247"/>
    <n v="0.2399999620237902"/>
    <n v="0.39199999367063071"/>
    <n v="0.75919988778286385"/>
    <n v="0.82819975847995231"/>
  </r>
  <r>
    <x v="254"/>
    <x v="254"/>
    <n v="20848646"/>
    <n v="5160040"/>
    <n v="2022735"/>
    <n v="1535660"/>
    <n v="1309611"/>
    <n v="6.2815158356087003E-2"/>
    <x v="240"/>
    <x v="9"/>
    <n v="6.22534319289757E-2"/>
    <x v="248"/>
    <s v="low"/>
    <x v="23"/>
    <x v="248"/>
    <n v="0.24750000551594573"/>
    <n v="0.39199986821807581"/>
    <n v="0.75919979631538481"/>
    <n v="0.852800098980243"/>
  </r>
  <r>
    <x v="255"/>
    <x v="255"/>
    <n v="22803207"/>
    <n v="5985841"/>
    <n v="2322506"/>
    <n v="1610658"/>
    <n v="1360362"/>
    <n v="5.9656608826995257E-2"/>
    <x v="214"/>
    <x v="1"/>
    <n v="5.9183603577901416E-2"/>
    <x v="249"/>
    <s v="low"/>
    <x v="68"/>
    <x v="249"/>
    <n v="0.26249996327270986"/>
    <n v="0.387999948545242"/>
    <n v="0.69350003832067608"/>
    <n v="0.84460015720283266"/>
  </r>
  <r>
    <x v="256"/>
    <x v="256"/>
    <n v="44440853"/>
    <n v="9332579"/>
    <n v="1396153"/>
    <n v="939890"/>
    <n v="696459"/>
    <n v="1.5671593882322647E-2"/>
    <x v="241"/>
    <x v="24"/>
    <n v="3.2144566152886536E-2"/>
    <x v="250"/>
    <s v="low"/>
    <x v="138"/>
    <x v="250"/>
    <n v="0.20999999707476361"/>
    <n v="0.14959991230719827"/>
    <n v="0.67319985703572605"/>
    <n v="0.74100054261668924"/>
  </r>
  <r>
    <x v="257"/>
    <x v="257"/>
    <n v="46236443"/>
    <n v="9515460"/>
    <n v="3364666"/>
    <n v="2333732"/>
    <n v="1856717"/>
    <n v="4.0157003426928843E-2"/>
    <x v="242"/>
    <x v="23"/>
    <n v="3.9396591092621364E-2"/>
    <x v="251"/>
    <s v="low"/>
    <x v="139"/>
    <x v="251"/>
    <n v="0.20580000066181561"/>
    <n v="0.35359993105955989"/>
    <n v="0.69359989966314639"/>
    <n v="0.79559992321311956"/>
  </r>
  <r>
    <x v="258"/>
    <x v="258"/>
    <n v="20631473"/>
    <n v="5106289"/>
    <n v="1960815"/>
    <n v="1445709"/>
    <n v="1161771"/>
    <n v="5.631061824814932E-2"/>
    <x v="107"/>
    <x v="3"/>
    <n v="6.5373015295611708E-2"/>
    <x v="252"/>
    <s v="low"/>
    <x v="4"/>
    <x v="252"/>
    <n v="0.24749997249348119"/>
    <n v="0.38400000470008649"/>
    <n v="0.73730005125419784"/>
    <n v="0.80359947956331457"/>
  </r>
  <r>
    <x v="259"/>
    <x v="259"/>
    <n v="22368860"/>
    <n v="5312604"/>
    <n v="2188793"/>
    <n v="1581840"/>
    <n v="1361964"/>
    <n v="6.0886607542807281E-2"/>
    <x v="243"/>
    <x v="13"/>
    <n v="5.2987993129734817E-2"/>
    <x v="253"/>
    <s v="low"/>
    <x v="5"/>
    <x v="253"/>
    <n v="0.23749998882374873"/>
    <n v="0.41200002861120461"/>
    <n v="0.72269967968647564"/>
    <n v="0.86099984827795484"/>
  </r>
  <r>
    <x v="260"/>
    <x v="260"/>
    <n v="21500167"/>
    <n v="5643793"/>
    <n v="2144641"/>
    <n v="1502964"/>
    <n v="1195458"/>
    <n v="5.5602265787051797E-2"/>
    <x v="244"/>
    <x v="11"/>
    <n v="5.9154592605462311E-2"/>
    <x v="254"/>
    <s v="low"/>
    <x v="15"/>
    <x v="254"/>
    <n v="0.26249996104681417"/>
    <n v="0.37999993975682667"/>
    <n v="0.70079980752023296"/>
    <n v="0.79540028902887894"/>
  </r>
  <r>
    <x v="261"/>
    <x v="261"/>
    <n v="21282993"/>
    <n v="5054710"/>
    <n v="2062322"/>
    <n v="1535605"/>
    <n v="1259196"/>
    <n v="5.9164422973780051E-2"/>
    <x v="245"/>
    <x v="1"/>
    <n v="6.2815158356087003E-2"/>
    <x v="255"/>
    <s v="low"/>
    <x v="140"/>
    <x v="255"/>
    <n v="0.2374999606493316"/>
    <n v="0.4080000633072916"/>
    <n v="0.74460001881374493"/>
    <n v="0.81999993487908673"/>
  </r>
  <r>
    <x v="262"/>
    <x v="262"/>
    <n v="21282993"/>
    <n v="5107918"/>
    <n v="2043167"/>
    <n v="1506427"/>
    <n v="1235270"/>
    <n v="5.8040238983304654E-2"/>
    <x v="246"/>
    <x v="6"/>
    <n v="5.9656608826995257E-2"/>
    <x v="256"/>
    <s v="low"/>
    <x v="85"/>
    <x v="256"/>
    <n v="0.23999998496452074"/>
    <n v="0.39999996084510364"/>
    <n v="0.73729998575740507"/>
    <n v="0.8199999070648627"/>
  </r>
  <r>
    <x v="263"/>
    <x v="263"/>
    <n v="43991955"/>
    <n v="8868778"/>
    <n v="3045538"/>
    <n v="1967417"/>
    <n v="1473202"/>
    <n v="3.3487986610279082E-2"/>
    <x v="247"/>
    <x v="15"/>
    <n v="1.5671593882322647E-2"/>
    <x v="257"/>
    <s v="high"/>
    <x v="49"/>
    <x v="257"/>
    <n v="0.2015999970903771"/>
    <n v="0.34339995882183544"/>
    <n v="0.6459998200646323"/>
    <n v="0.74880007644541036"/>
  </r>
  <r>
    <x v="264"/>
    <x v="264"/>
    <n v="45787545"/>
    <n v="9423076"/>
    <n v="3364038"/>
    <n v="2401923"/>
    <n v="1892235"/>
    <n v="4.1326413110814308E-2"/>
    <x v="248"/>
    <x v="10"/>
    <n v="4.0157003426928843E-2"/>
    <x v="258"/>
    <s v="low"/>
    <x v="141"/>
    <x v="258"/>
    <n v="0.20579998337975972"/>
    <n v="0.35699998599183536"/>
    <n v="0.71399996076144201"/>
    <n v="0.78780002522978465"/>
  </r>
  <r>
    <x v="265"/>
    <x v="265"/>
    <n v="20848646"/>
    <n v="5264283"/>
    <n v="2189941"/>
    <n v="1518724"/>
    <n v="1220447"/>
    <n v="5.8538429785799997E-2"/>
    <x v="249"/>
    <x v="9"/>
    <n v="5.631061824814932E-2"/>
    <x v="259"/>
    <s v="low"/>
    <x v="23"/>
    <x v="259"/>
    <n v="0.25249999448405425"/>
    <n v="0.41599986170956232"/>
    <n v="0.69349996187111895"/>
    <n v="0.80360025916493061"/>
  </r>
  <r>
    <x v="266"/>
    <x v="266"/>
    <n v="21934513"/>
    <n v="5702973"/>
    <n v="2235565"/>
    <n v="1615643"/>
    <n v="1338075"/>
    <n v="6.1003177959775085E-2"/>
    <x v="250"/>
    <x v="13"/>
    <n v="6.0886607542807281E-2"/>
    <x v="260"/>
    <s v="low"/>
    <x v="105"/>
    <x v="260"/>
    <n v="0.25999998267570379"/>
    <n v="0.39199992705559011"/>
    <n v="0.7227000780563303"/>
    <n v="0.82819967034796671"/>
  </r>
  <r>
    <x v="267"/>
    <x v="267"/>
    <n v="21282993"/>
    <n v="5586785"/>
    <n v="2279408"/>
    <n v="1747166"/>
    <n v="1404023"/>
    <n v="6.5969245960847703E-2"/>
    <x v="251"/>
    <x v="17"/>
    <n v="5.5602265787051797E-2"/>
    <x v="261"/>
    <s v="low"/>
    <x v="121"/>
    <x v="261"/>
    <n v="0.26249996887185933"/>
    <n v="0.40799994988172983"/>
    <n v="0.76649989821918674"/>
    <n v="0.80360023031583716"/>
  </r>
  <r>
    <x v="268"/>
    <x v="268"/>
    <n v="22368860"/>
    <n v="5424448"/>
    <n v="2213175"/>
    <n v="1647930"/>
    <n v="1337789"/>
    <n v="5.9805864044926743E-2"/>
    <x v="252"/>
    <x v="12"/>
    <n v="5.9164422973780051E-2"/>
    <x v="262"/>
    <s v="low"/>
    <x v="30"/>
    <x v="262"/>
    <n v="0.24249997541224722"/>
    <n v="0.40800003981971988"/>
    <n v="0.74459995255684708"/>
    <n v="0.81179965168423418"/>
  </r>
  <r>
    <x v="269"/>
    <x v="269"/>
    <n v="20848646"/>
    <n v="5055796"/>
    <n v="1961649"/>
    <n v="1474964"/>
    <n v="1197375"/>
    <n v="5.7431787176970631E-2"/>
    <x v="253"/>
    <x v="12"/>
    <n v="5.8040238983304654E-2"/>
    <x v="263"/>
    <s v="low"/>
    <x v="63"/>
    <x v="263"/>
    <n v="0.24249996858309167"/>
    <n v="0.38800003006450418"/>
    <n v="0.75190005959272022"/>
    <n v="0.81179947442785039"/>
  </r>
  <r>
    <x v="270"/>
    <x v="270"/>
    <n v="43991955"/>
    <n v="9238310"/>
    <n v="3141025"/>
    <n v="2135897"/>
    <n v="1582700"/>
    <n v="3.5977032618804958E-2"/>
    <x v="254"/>
    <x v="21"/>
    <n v="3.3487986610279082E-2"/>
    <x v="264"/>
    <s v="low"/>
    <x v="5"/>
    <x v="264"/>
    <n v="0.20999998749771406"/>
    <n v="0.33999995670203748"/>
    <n v="0.68"/>
    <n v="0.74100015122452068"/>
  </r>
  <r>
    <x v="271"/>
    <x v="271"/>
    <n v="42645263"/>
    <n v="8865950"/>
    <n v="2984278"/>
    <n v="1948137"/>
    <n v="1565133"/>
    <n v="3.6701215795057938E-2"/>
    <x v="255"/>
    <x v="22"/>
    <n v="4.1326413110814308E-2"/>
    <x v="265"/>
    <s v="low"/>
    <x v="142"/>
    <x v="265"/>
    <n v="0.20789999583306593"/>
    <n v="0.33659991315087495"/>
    <n v="0.65280010776475916"/>
    <n v="0.80339986356195692"/>
  </r>
  <r>
    <x v="272"/>
    <x v="272"/>
    <n v="21717340"/>
    <n v="5375041"/>
    <n v="2150016"/>
    <n v="1553817"/>
    <n v="1235906"/>
    <n v="5.6908719023600493E-2"/>
    <x v="256"/>
    <x v="1"/>
    <n v="5.8538429785799997E-2"/>
    <x v="266"/>
    <s v="low"/>
    <x v="1"/>
    <x v="266"/>
    <n v="0.24749997006999935"/>
    <n v="0.39999992558196301"/>
    <n v="0.72270020316127881"/>
    <n v="0.79539997309850519"/>
  </r>
  <r>
    <x v="273"/>
    <x v="273"/>
    <n v="21934513"/>
    <n v="5319119"/>
    <n v="2085094"/>
    <n v="1476455"/>
    <n v="1174372"/>
    <n v="5.3539916751285978E-2"/>
    <x v="257"/>
    <x v="2"/>
    <n v="6.1003177959775085E-2"/>
    <x v="267"/>
    <s v="low"/>
    <x v="5"/>
    <x v="267"/>
    <n v="0.24249998164992312"/>
    <n v="0.3919998781753144"/>
    <n v="0.70809997055288632"/>
    <n v="0.79539979206951783"/>
  </r>
  <r>
    <x v="274"/>
    <x v="274"/>
    <n v="21500167"/>
    <n v="5267540"/>
    <n v="2085946"/>
    <n v="1461831"/>
    <n v="1150753"/>
    <n v="5.3522979612204875E-2"/>
    <x v="258"/>
    <x v="12"/>
    <n v="6.5969245960847703E-2"/>
    <x v="268"/>
    <s v="low"/>
    <x v="115"/>
    <x v="268"/>
    <n v="0.24499995744219102"/>
    <n v="0.39600003037471004"/>
    <n v="0.700800020710028"/>
    <n v="0.7871997515444672"/>
  </r>
  <r>
    <x v="275"/>
    <x v="275"/>
    <n v="21282993"/>
    <n v="5480370"/>
    <n v="2126383"/>
    <n v="1567782"/>
    <n v="1311293"/>
    <n v="6.161224598438763E-2"/>
    <x v="259"/>
    <x v="13"/>
    <n v="5.9805864044926743E-2"/>
    <x v="269"/>
    <s v="low"/>
    <x v="143"/>
    <x v="269"/>
    <n v="0.2574999672273538"/>
    <n v="0.38799989781711819"/>
    <n v="0.73729991257454564"/>
    <n v="0.83640008623647932"/>
  </r>
  <r>
    <x v="276"/>
    <x v="276"/>
    <n v="21065820"/>
    <n v="5213790"/>
    <n v="2064661"/>
    <n v="1431842"/>
    <n v="1127146"/>
    <n v="5.3505916218784741E-2"/>
    <x v="260"/>
    <x v="1"/>
    <n v="5.7431787176970631E-2"/>
    <x v="270"/>
    <s v="low"/>
    <x v="90"/>
    <x v="270"/>
    <n v="0.247499978638382"/>
    <n v="0.39600003068784895"/>
    <n v="0.69349980456840132"/>
    <n v="0.78719998435581584"/>
  </r>
  <r>
    <x v="277"/>
    <x v="277"/>
    <n v="46236443"/>
    <n v="9612556"/>
    <n v="3235586"/>
    <n v="2178196"/>
    <n v="1648023"/>
    <n v="3.5643377670726097E-2"/>
    <x v="261"/>
    <x v="21"/>
    <n v="3.5977032618804958E-2"/>
    <x v="271"/>
    <s v="low"/>
    <x v="53"/>
    <x v="271"/>
    <n v="0.20789998919250774"/>
    <n v="0.33659996363090111"/>
    <n v="0.67319984695198953"/>
    <n v="0.75659995702866045"/>
  </r>
  <r>
    <x v="278"/>
    <x v="278"/>
    <n v="43543058"/>
    <n v="9144042"/>
    <n v="3140064"/>
    <n v="2135243"/>
    <n v="1698799"/>
    <n v="3.9014232762430233E-2"/>
    <x v="262"/>
    <x v="4"/>
    <n v="3.6701215795057938E-2"/>
    <x v="272"/>
    <s v="low"/>
    <x v="129"/>
    <x v="272"/>
    <n v="0.2099999958661608"/>
    <n v="0.34339999750657313"/>
    <n v="0.67999983439827982"/>
    <n v="0.79559984507618098"/>
  </r>
  <r>
    <x v="279"/>
    <x v="279"/>
    <n v="21500167"/>
    <n v="5643793"/>
    <n v="2234942"/>
    <n v="1631507"/>
    <n v="1377971"/>
    <n v="6.4091176594116686E-2"/>
    <x v="263"/>
    <x v="3"/>
    <n v="5.6908719023600493E-2"/>
    <x v="273"/>
    <s v="low"/>
    <x v="54"/>
    <x v="273"/>
    <n v="0.26249996104681417"/>
    <n v="0.39599999503879751"/>
    <n v="0.72999970469032305"/>
    <n v="0.84460011510830169"/>
  </r>
  <r>
    <x v="280"/>
    <x v="280"/>
    <n v="22368860"/>
    <n v="5536293"/>
    <n v="2303097"/>
    <n v="1630823"/>
    <n v="1270411"/>
    <n v="5.6793730212447123E-2"/>
    <x v="264"/>
    <x v="2"/>
    <n v="5.3539916751285978E-2"/>
    <x v="274"/>
    <s v="low"/>
    <x v="45"/>
    <x v="274"/>
    <n v="0.24750000670575076"/>
    <n v="0.41599983960386488"/>
    <n v="0.70810000620903069"/>
    <n v="0.77899992825708242"/>
  </r>
  <r>
    <x v="281"/>
    <x v="281"/>
    <n v="20631473"/>
    <n v="5415761"/>
    <n v="2166304"/>
    <n v="1660472"/>
    <n v="1402435"/>
    <n v="6.7975514884468013E-2"/>
    <x v="265"/>
    <x v="17"/>
    <n v="5.3522979612204875E-2"/>
    <x v="275"/>
    <s v="high"/>
    <x v="144"/>
    <x v="275"/>
    <n v="0.2624999678888657"/>
    <n v="0.39999992614149699"/>
    <n v="0.76649999261414836"/>
    <n v="0.84460021006075381"/>
  </r>
  <r>
    <x v="282"/>
    <x v="282"/>
    <n v="21282993"/>
    <n v="5267540"/>
    <n v="2022735"/>
    <n v="1402767"/>
    <n v="1127263"/>
    <n v="5.2965435829443727E-2"/>
    <x v="266"/>
    <x v="12"/>
    <n v="6.161224598438763E-2"/>
    <x v="276"/>
    <s v="low"/>
    <x v="5"/>
    <x v="276"/>
    <n v="0.2474999639383427"/>
    <n v="0.38399993165690244"/>
    <n v="0.69350013719048709"/>
    <n v="0.80359959993355989"/>
  </r>
  <r>
    <x v="283"/>
    <x v="283"/>
    <n v="21282993"/>
    <n v="5267540"/>
    <n v="2043805"/>
    <n v="1536737"/>
    <n v="1234922"/>
    <n v="5.8023887899601341E-2"/>
    <x v="267"/>
    <x v="11"/>
    <n v="5.3505916218784741E-2"/>
    <x v="277"/>
    <s v="low"/>
    <x v="114"/>
    <x v="277"/>
    <n v="0.2474999639383427"/>
    <n v="0.38799990128219247"/>
    <n v="0.75190001003031115"/>
    <n v="0.80360009552708112"/>
  </r>
  <r>
    <x v="284"/>
    <x v="284"/>
    <n v="45338648"/>
    <n v="9045060"/>
    <n v="2983060"/>
    <n v="2028481"/>
    <n v="1645504"/>
    <n v="3.6293627458851445E-2"/>
    <x v="268"/>
    <x v="10"/>
    <n v="3.5643377670726097E-2"/>
    <x v="278"/>
    <s v="low"/>
    <x v="36"/>
    <x v="278"/>
    <n v="0.19949999391247838"/>
    <n v="0.3297999128806221"/>
    <n v="0.68000006704524885"/>
    <n v="0.81120010490608485"/>
  </r>
  <r>
    <x v="285"/>
    <x v="285"/>
    <n v="43543058"/>
    <n v="9509803"/>
    <n v="3104000"/>
    <n v="2089612"/>
    <n v="1678794"/>
    <n v="3.8554802467020116E-2"/>
    <x v="203"/>
    <x v="5"/>
    <n v="3.9014232762430233E-2"/>
    <x v="279"/>
    <s v="low"/>
    <x v="5"/>
    <x v="279"/>
    <n v="0.21839998008408137"/>
    <n v="0.32640003163051851"/>
    <n v="0.67319974226804125"/>
    <n v="0.80339986562098609"/>
  </r>
  <r>
    <x v="286"/>
    <x v="286"/>
    <n v="20848646"/>
    <n v="5107918"/>
    <n v="1981872"/>
    <n v="1403363"/>
    <n v="1104728"/>
    <n v="5.2987997398008482E-2"/>
    <x v="269"/>
    <x v="17"/>
    <n v="6.4091176594116686E-2"/>
    <x v="280"/>
    <s v="low"/>
    <x v="40"/>
    <x v="280"/>
    <n v="0.2449999870495187"/>
    <n v="0.38799996397749531"/>
    <n v="0.70809971582423081"/>
    <n v="0.78720046060783988"/>
  </r>
  <r>
    <x v="287"/>
    <x v="287"/>
    <n v="21934513"/>
    <n v="5209447"/>
    <n v="2000427"/>
    <n v="1416502"/>
    <n v="1126686"/>
    <n v="5.1365899940427215E-2"/>
    <x v="270"/>
    <x v="13"/>
    <n v="5.6793730212447123E-2"/>
    <x v="281"/>
    <s v="low"/>
    <x v="105"/>
    <x v="281"/>
    <n v="0.23750000740841615"/>
    <n v="0.38399987561059745"/>
    <n v="0.70809982068828303"/>
    <n v="0.79540021828419583"/>
  </r>
  <r>
    <x v="288"/>
    <x v="288"/>
    <n v="20631473"/>
    <n v="5364183"/>
    <n v="2252956"/>
    <n v="1644658"/>
    <n v="1308161"/>
    <n v="6.3406088358305773E-2"/>
    <x v="271"/>
    <x v="9"/>
    <n v="6.7975514884468013E-2"/>
    <x v="282"/>
    <s v="low"/>
    <x v="5"/>
    <x v="282"/>
    <n v="0.26000000096939274"/>
    <n v="0.41999983967735627"/>
    <n v="0.73000005326335715"/>
    <n v="0.79540001629518109"/>
  </r>
  <r>
    <x v="289"/>
    <x v="289"/>
    <n v="22151687"/>
    <n v="5648680"/>
    <n v="2146498"/>
    <n v="1504266"/>
    <n v="1196493"/>
    <n v="5.4013628849125576E-2"/>
    <x v="272"/>
    <x v="12"/>
    <n v="5.2965435829443727E-2"/>
    <x v="283"/>
    <s v="low"/>
    <x v="145"/>
    <x v="283"/>
    <n v="0.25499999164849158"/>
    <n v="0.37999992918699588"/>
    <n v="0.70080009392042297"/>
    <n v="0.79539988273350593"/>
  </r>
  <r>
    <x v="290"/>
    <x v="290"/>
    <n v="20848646"/>
    <n v="5316404"/>
    <n v="2190358"/>
    <n v="1566982"/>
    <n v="1323473"/>
    <n v="6.3480045658600562E-2"/>
    <x v="273"/>
    <x v="12"/>
    <n v="5.8023887899601341E-2"/>
    <x v="284"/>
    <s v="low"/>
    <x v="63"/>
    <x v="284"/>
    <n v="0.25499996498573574"/>
    <n v="0.41199991573251393"/>
    <n v="0.7153999483189506"/>
    <n v="0.84460000178687433"/>
  </r>
  <r>
    <x v="291"/>
    <x v="291"/>
    <n v="46236443"/>
    <n v="9418363"/>
    <n v="3202243"/>
    <n v="2221076"/>
    <n v="1697790"/>
    <n v="3.671973642090072E-2"/>
    <x v="274"/>
    <x v="19"/>
    <n v="3.6293627458851445E-2"/>
    <x v="285"/>
    <s v="low"/>
    <x v="146"/>
    <x v="285"/>
    <n v="0.2036999905031622"/>
    <n v="0.33999995540626327"/>
    <n v="0.69360007969413939"/>
    <n v="0.76439977740518561"/>
  </r>
  <r>
    <x v="292"/>
    <x v="292"/>
    <n v="43094160"/>
    <n v="9140271"/>
    <n v="3169846"/>
    <n v="2069275"/>
    <n v="1694736"/>
    <n v="3.9326349556413211E-2"/>
    <x v="275"/>
    <x v="5"/>
    <n v="3.8554802467020116E-2"/>
    <x v="286"/>
    <s v="low"/>
    <x v="123"/>
    <x v="286"/>
    <n v="0.21209999220311987"/>
    <n v="0.34680000188178228"/>
    <n v="0.65279985210637992"/>
    <n v="0.81899989126626471"/>
  </r>
  <r>
    <x v="293"/>
    <x v="293"/>
    <n v="22803207"/>
    <n v="5700801"/>
    <n v="2371533"/>
    <n v="1748531"/>
    <n v="1462471"/>
    <n v="6.4134443896422116E-2"/>
    <x v="276"/>
    <x v="1"/>
    <n v="5.2987997398008482E-2"/>
    <x v="287"/>
    <s v="high"/>
    <x v="68"/>
    <x v="287"/>
    <n v="0.24999996710988942"/>
    <n v="0.4159999621105876"/>
    <n v="0.73729988155340875"/>
    <n v="0.83639981218519999"/>
  </r>
  <r>
    <x v="294"/>
    <x v="294"/>
    <n v="21717340"/>
    <n v="5429335"/>
    <n v="2106582"/>
    <n v="1568560"/>
    <n v="1350531"/>
    <n v="6.2186759520272743E-2"/>
    <x v="277"/>
    <x v="2"/>
    <n v="5.1365899940427215E-2"/>
    <x v="288"/>
    <s v="low"/>
    <x v="80"/>
    <x v="288"/>
    <n v="0.25"/>
    <n v="0.38800000368369236"/>
    <n v="0.74459954561464969"/>
    <n v="0.86100053552302747"/>
  </r>
  <r>
    <x v="295"/>
    <x v="295"/>
    <n v="21717340"/>
    <n v="5320748"/>
    <n v="2085733"/>
    <n v="1568262"/>
    <n v="1324554"/>
    <n v="6.0990618556416208E-2"/>
    <x v="278"/>
    <x v="9"/>
    <n v="6.3406088358305773E-2"/>
    <x v="289"/>
    <s v="low"/>
    <x v="32"/>
    <x v="289"/>
    <n v="0.24499998618615354"/>
    <n v="0.39199995940420407"/>
    <n v="0.75189969185892924"/>
    <n v="0.84459994567234298"/>
  </r>
  <r>
    <x v="296"/>
    <x v="296"/>
    <n v="21065820"/>
    <n v="5319119"/>
    <n v="2234030"/>
    <n v="1663458"/>
    <n v="1309474"/>
    <n v="6.2161074195070498E-2"/>
    <x v="279"/>
    <x v="14"/>
    <n v="5.4013628849125576E-2"/>
    <x v="290"/>
    <s v="low"/>
    <x v="147"/>
    <x v="290"/>
    <n v="0.25249997389135576"/>
    <n v="0.42000000376002117"/>
    <n v="0.74459966965528668"/>
    <n v="0.7871999172807489"/>
  </r>
  <r>
    <x v="297"/>
    <x v="297"/>
    <n v="21500167"/>
    <n v="5321291"/>
    <n v="2107231"/>
    <n v="1507513"/>
    <n v="1186714"/>
    <n v="5.5195571271609192E-2"/>
    <x v="280"/>
    <x v="1"/>
    <n v="6.3480045658600562E-2"/>
    <x v="291"/>
    <s v="low"/>
    <x v="148"/>
    <x v="291"/>
    <n v="0.24749998453500385"/>
    <n v="0.39599995564986018"/>
    <n v="0.71539997276046152"/>
    <n v="0.78719984504279561"/>
  </r>
  <r>
    <x v="298"/>
    <x v="298"/>
    <n v="43991955"/>
    <n v="9330693"/>
    <n v="3204160"/>
    <n v="2069887"/>
    <n v="1582222"/>
    <n v="3.5966166995760933E-2"/>
    <x v="281"/>
    <x v="10"/>
    <n v="3.671973642090072E-2"/>
    <x v="292"/>
    <s v="low"/>
    <x v="88"/>
    <x v="292"/>
    <n v="0.2120999850995483"/>
    <n v="0.34340000255072156"/>
    <n v="0.64599988764606009"/>
    <n v="0.76440018223217021"/>
  </r>
  <r>
    <x v="299"/>
    <x v="299"/>
    <n v="43094160"/>
    <n v="9321266"/>
    <n v="3137538"/>
    <n v="2154861"/>
    <n v="1613560"/>
    <n v="3.7442660444013759E-2"/>
    <x v="282"/>
    <x v="23"/>
    <n v="3.9326349556413211E-2"/>
    <x v="293"/>
    <s v="low"/>
    <x v="5"/>
    <x v="293"/>
    <n v="0.21629998125035968"/>
    <n v="0.33659998545261982"/>
    <n v="0.68679996863782999"/>
    <n v="0.74880003861037903"/>
  </r>
  <r>
    <x v="300"/>
    <x v="300"/>
    <n v="21065820"/>
    <n v="5424448"/>
    <n v="2104686"/>
    <n v="1490328"/>
    <n v="1222069"/>
    <n v="5.8011935922741197E-2"/>
    <x v="283"/>
    <x v="6"/>
    <n v="6.4134443896422116E-2"/>
    <x v="294"/>
    <s v="low"/>
    <x v="7"/>
    <x v="294"/>
    <n v="0.25749996914432954"/>
    <n v="0.3880000324456977"/>
    <n v="0.70809992559460178"/>
    <n v="0.82000002683972928"/>
  </r>
  <r>
    <x v="301"/>
    <x v="301"/>
    <n v="22151687"/>
    <n v="5261025"/>
    <n v="2020233"/>
    <n v="1430527"/>
    <n v="1173032"/>
    <n v="5.2954522154452614E-2"/>
    <x v="284"/>
    <x v="3"/>
    <n v="6.2186759520272743E-2"/>
    <x v="295"/>
    <s v="low"/>
    <x v="39"/>
    <x v="295"/>
    <n v="0.23749997009257129"/>
    <n v="0.38399988595378276"/>
    <n v="0.70810000628640357"/>
    <n v="0.81999990213396878"/>
  </r>
  <r>
    <x v="302"/>
    <x v="302"/>
    <n v="21500167"/>
    <n v="5643793"/>
    <n v="2325243"/>
    <n v="1629530"/>
    <n v="1376301"/>
    <n v="6.4013502778838882E-2"/>
    <x v="285"/>
    <x v="3"/>
    <n v="6.0990618556416208E-2"/>
    <x v="296"/>
    <s v="low"/>
    <x v="54"/>
    <x v="296"/>
    <n v="0.26249996104681417"/>
    <n v="0.41200005032076831"/>
    <n v="0.70079987338957694"/>
    <n v="0.84459997668039255"/>
  </r>
  <r>
    <x v="303"/>
    <x v="303"/>
    <n v="20631473"/>
    <n v="5003132"/>
    <n v="1921202"/>
    <n v="1332354"/>
    <n v="1070679"/>
    <n v="5.1895422105828315E-2"/>
    <x v="286"/>
    <x v="11"/>
    <n v="6.2161074195070498E-2"/>
    <x v="297"/>
    <s v="low"/>
    <x v="95"/>
    <x v="297"/>
    <n v="0.24249999018489857"/>
    <n v="0.38399986248613871"/>
    <n v="0.6935002149695868"/>
    <n v="0.80359949382821683"/>
  </r>
  <r>
    <x v="304"/>
    <x v="304"/>
    <n v="21065820"/>
    <n v="5055796"/>
    <n v="2103211"/>
    <n v="1581404"/>
    <n v="1270816"/>
    <n v="6.0325968796847214E-2"/>
    <x v="287"/>
    <x v="17"/>
    <n v="5.5195571271609192E-2"/>
    <x v="298"/>
    <s v="low"/>
    <x v="51"/>
    <x v="298"/>
    <n v="0.2399999620237902"/>
    <n v="0.41599997310018044"/>
    <n v="0.75189983315986841"/>
    <n v="0.80359983913029187"/>
  </r>
  <r>
    <x v="305"/>
    <x v="305"/>
    <n v="42645263"/>
    <n v="9134615"/>
    <n v="2981538"/>
    <n v="1926073"/>
    <n v="1457267"/>
    <n v="3.4171837561419192E-2"/>
    <x v="288"/>
    <x v="21"/>
    <n v="3.5966166995760933E-2"/>
    <x v="299"/>
    <s v="low"/>
    <x v="92"/>
    <x v="299"/>
    <n v="0.2141999921538765"/>
    <n v="0.32639996321684056"/>
    <n v="0.64599981620224189"/>
    <n v="0.75660008732794659"/>
  </r>
  <r>
    <x v="306"/>
    <x v="306"/>
    <n v="45787545"/>
    <n v="9711538"/>
    <n v="3268903"/>
    <n v="2156168"/>
    <n v="1648175"/>
    <n v="3.5996142619133656E-2"/>
    <x v="289"/>
    <x v="23"/>
    <n v="3.7442660444013759E-2"/>
    <x v="300"/>
    <s v="low"/>
    <x v="91"/>
    <x v="300"/>
    <n v="0.2120999935681199"/>
    <n v="0.33659992886811541"/>
    <n v="0.65959987188362579"/>
    <n v="0.76440008385246416"/>
  </r>
  <r>
    <x v="307"/>
    <x v="307"/>
    <n v="21282993"/>
    <n v="5107918"/>
    <n v="1941009"/>
    <n v="1360259"/>
    <n v="1070795"/>
    <n v="5.0312237569217828E-2"/>
    <x v="290"/>
    <x v="11"/>
    <n v="5.8011935922741197E-2"/>
    <x v="301"/>
    <s v="low"/>
    <x v="114"/>
    <x v="301"/>
    <n v="0.23999998496452074"/>
    <n v="0.38000003132391708"/>
    <n v="0.70079994477099283"/>
    <n v="0.78719934953563986"/>
  </r>
  <r>
    <x v="308"/>
    <x v="308"/>
    <n v="20848646"/>
    <n v="5420648"/>
    <n v="2168259"/>
    <n v="1567000"/>
    <n v="1259241"/>
    <n v="6.0399174123825596E-2"/>
    <x v="291"/>
    <x v="14"/>
    <n v="5.2954522154452614E-2"/>
    <x v="302"/>
    <s v="low"/>
    <x v="86"/>
    <x v="302"/>
    <n v="0.2600000019185898"/>
    <n v="0.39999996310404218"/>
    <n v="0.7226996405872177"/>
    <n v="0.80359987236758135"/>
  </r>
  <r>
    <x v="309"/>
    <x v="309"/>
    <n v="21500167"/>
    <n v="5106289"/>
    <n v="2022090"/>
    <n v="1461364"/>
    <n v="1162369"/>
    <n v="5.4063254485418648E-2"/>
    <x v="188"/>
    <x v="17"/>
    <n v="6.4013502778838882E-2"/>
    <x v="303"/>
    <s v="low"/>
    <x v="5"/>
    <x v="303"/>
    <n v="0.23749996918628585"/>
    <n v="0.39599991304839971"/>
    <n v="0.72269978091974141"/>
    <n v="0.79540005091134036"/>
  </r>
  <r>
    <x v="310"/>
    <x v="310"/>
    <n v="20848646"/>
    <n v="5264283"/>
    <n v="2000427"/>
    <n v="1489518"/>
    <n v="1209191"/>
    <n v="5.7998538610133245E-2"/>
    <x v="292"/>
    <x v="9"/>
    <n v="5.1895422105828315E-2"/>
    <x v="304"/>
    <s v="low"/>
    <x v="23"/>
    <x v="304"/>
    <n v="0.25249999448405425"/>
    <n v="0.37999989742192813"/>
    <n v="0.74460002789404467"/>
    <n v="0.81180019308259455"/>
  </r>
  <r>
    <x v="311"/>
    <x v="311"/>
    <n v="21065820"/>
    <n v="5108461"/>
    <n v="2084252"/>
    <n v="1445428"/>
    <n v="1232661"/>
    <n v="5.8514740940537803E-2"/>
    <x v="293"/>
    <x v="11"/>
    <n v="6.0325968796847214E-2"/>
    <x v="305"/>
    <s v="low"/>
    <x v="5"/>
    <x v="305"/>
    <n v="0.24249998338540821"/>
    <n v="0.40799998277367683"/>
    <n v="0.69349963440121443"/>
    <n v="0.85280000110693854"/>
  </r>
  <r>
    <x v="312"/>
    <x v="312"/>
    <n v="45787545"/>
    <n v="9711538"/>
    <n v="3367961"/>
    <n v="2290213"/>
    <n v="1839957"/>
    <n v="4.0184661571176179E-2"/>
    <x v="294"/>
    <x v="4"/>
    <n v="3.4171837561419192E-2"/>
    <x v="306"/>
    <s v="high"/>
    <x v="149"/>
    <x v="306"/>
    <n v="0.2120999935681199"/>
    <n v="0.34679996103603777"/>
    <n v="0.67999985748053493"/>
    <n v="0.80339994576923635"/>
  </r>
  <r>
    <x v="313"/>
    <x v="313"/>
    <n v="47134238"/>
    <n v="10096153"/>
    <n v="3261057"/>
    <n v="2173168"/>
    <n v="1627268"/>
    <n v="3.4524118115582987E-2"/>
    <x v="295"/>
    <x v="22"/>
    <n v="3.5996142619133656E-2"/>
    <x v="307"/>
    <s v="low"/>
    <x v="150"/>
    <x v="307"/>
    <n v="0.21419998346000629"/>
    <n v="0.32299995849904412"/>
    <n v="0.66639988200144917"/>
    <n v="0.74879990870471125"/>
  </r>
  <r>
    <x v="314"/>
    <x v="314"/>
    <n v="21500167"/>
    <n v="5482542"/>
    <n v="2083366"/>
    <n v="1566483"/>
    <n v="1245980"/>
    <n v="5.79521079999053E-2"/>
    <x v="296"/>
    <x v="12"/>
    <n v="5.0312237569217828E-2"/>
    <x v="308"/>
    <s v="low"/>
    <x v="115"/>
    <x v="308"/>
    <n v="0.25499997279090902"/>
    <n v="0.38000000729588573"/>
    <n v="0.75190005020721273"/>
    <n v="0.79539963089289833"/>
  </r>
  <r>
    <x v="315"/>
    <x v="315"/>
    <n v="20631473"/>
    <n v="4899974"/>
    <n v="2018789"/>
    <n v="1547402"/>
    <n v="1230803"/>
    <n v="5.9656574205826214E-2"/>
    <x v="83"/>
    <x v="1"/>
    <n v="6.0399174123825596E-2"/>
    <x v="309"/>
    <s v="low"/>
    <x v="83"/>
    <x v="309"/>
    <n v="0.23749995940667931"/>
    <n v="0.41199994122417793"/>
    <n v="0.76650011467270729"/>
    <n v="0.79539964404854069"/>
  </r>
  <r>
    <x v="316"/>
    <x v="316"/>
    <n v="21500167"/>
    <n v="5643793"/>
    <n v="2302667"/>
    <n v="1748185"/>
    <n v="1361836"/>
    <n v="6.3340717306986496E-2"/>
    <x v="297"/>
    <x v="17"/>
    <n v="5.4063254485418648E-2"/>
    <x v="310"/>
    <s v="low"/>
    <x v="5"/>
    <x v="310"/>
    <n v="0.26249996104681417"/>
    <n v="0.40799990361092264"/>
    <n v="0.75920009276200162"/>
    <n v="0.77899993421748848"/>
  </r>
  <r>
    <x v="317"/>
    <x v="317"/>
    <n v="20848646"/>
    <n v="5160040"/>
    <n v="2125936"/>
    <n v="1629530"/>
    <n v="1349577"/>
    <n v="6.4732117375871798E-2"/>
    <x v="298"/>
    <x v="1"/>
    <n v="5.7998538610133245E-2"/>
    <x v="311"/>
    <s v="low"/>
    <x v="5"/>
    <x v="311"/>
    <n v="0.24750000551594573"/>
    <n v="0.4119999069774653"/>
    <n v="0.76650002634133863"/>
    <n v="0.82820015587316587"/>
  </r>
  <r>
    <x v="318"/>
    <x v="318"/>
    <n v="21717340"/>
    <n v="5212161"/>
    <n v="2126561"/>
    <n v="1567914"/>
    <n v="1324260"/>
    <n v="6.0977080986898025E-2"/>
    <x v="144"/>
    <x v="11"/>
    <n v="5.8514740940537803E-2"/>
    <x v="312"/>
    <s v="low"/>
    <x v="50"/>
    <x v="312"/>
    <n v="0.23999997237230711"/>
    <n v="0.40799986800100763"/>
    <n v="0.73730027024853739"/>
    <n v="0.84459989514731038"/>
  </r>
  <r>
    <x v="319"/>
    <x v="319"/>
    <n v="47134238"/>
    <n v="9403280"/>
    <n v="3037259"/>
    <n v="2003376"/>
    <n v="1547007"/>
    <n v="3.2821300728358017E-2"/>
    <x v="299"/>
    <x v="22"/>
    <n v="4.0184661571176179E-2"/>
    <x v="313"/>
    <s v="low"/>
    <x v="150"/>
    <x v="313"/>
    <n v="0.19949998979510394"/>
    <n v="0.32299995320781683"/>
    <n v="0.65959998801551001"/>
    <n v="0.77220002635551188"/>
  </r>
  <r>
    <x v="320"/>
    <x v="320"/>
    <n v="43991955"/>
    <n v="9330693"/>
    <n v="1268974"/>
    <n v="906047"/>
    <n v="699650"/>
    <n v="1.5904044273549561E-2"/>
    <x v="300"/>
    <x v="18"/>
    <n v="3.4524118115582987E-2"/>
    <x v="314"/>
    <s v="low"/>
    <x v="151"/>
    <x v="314"/>
    <n v="0.2120999850995483"/>
    <n v="0.13599997342105244"/>
    <n v="0.71399965641534024"/>
    <n v="0.77220055913214214"/>
  </r>
  <r>
    <x v="321"/>
    <x v="321"/>
    <n v="22803207"/>
    <n v="5985841"/>
    <n v="2298563"/>
    <n v="1761848"/>
    <n v="1459163"/>
    <n v="6.3989376581986918E-2"/>
    <x v="301"/>
    <x v="17"/>
    <n v="5.79521079999053E-2"/>
    <x v="315"/>
    <s v="low"/>
    <x v="152"/>
    <x v="315"/>
    <n v="0.26249996327270986"/>
    <n v="0.38400000935541057"/>
    <n v="0.76649976528813868"/>
    <n v="0.8282002760737589"/>
  </r>
  <r>
    <x v="322"/>
    <x v="322"/>
    <n v="21282993"/>
    <n v="5373955"/>
    <n v="2149582"/>
    <n v="1537811"/>
    <n v="1197954"/>
    <n v="5.6286914157233428E-2"/>
    <x v="302"/>
    <x v="9"/>
    <n v="5.9656574205826214E-2"/>
    <x v="316"/>
    <s v="low"/>
    <x v="128"/>
    <x v="316"/>
    <n v="0.25249996558284826"/>
    <n v="0.4"/>
    <n v="0.71540001730569014"/>
    <n v="0.778999499938549"/>
  </r>
  <r>
    <x v="323"/>
    <x v="323"/>
    <n v="22368860"/>
    <n v="5648137"/>
    <n v="2281847"/>
    <n v="1649091"/>
    <n v="1338732"/>
    <n v="5.9848020864719971E-2"/>
    <x v="303"/>
    <x v="17"/>
    <n v="6.3340717306986496E-2"/>
    <x v="317"/>
    <s v="low"/>
    <x v="22"/>
    <x v="317"/>
    <n v="0.25249999329424921"/>
    <n v="0.40399993838676362"/>
    <n v="0.72270007585959972"/>
    <n v="0.81179995524807302"/>
  </r>
  <r>
    <x v="324"/>
    <x v="324"/>
    <n v="21282993"/>
    <n v="5054710"/>
    <n v="2102759"/>
    <n v="1550364"/>
    <n v="1220447"/>
    <n v="5.7343767392114449E-2"/>
    <x v="304"/>
    <x v="1"/>
    <n v="6.4732117375871798E-2"/>
    <x v="318"/>
    <s v="low"/>
    <x v="140"/>
    <x v="318"/>
    <n v="0.2374999606493316"/>
    <n v="0.41599992877929692"/>
    <n v="0.73729989979831256"/>
    <n v="0.78720029618850795"/>
  </r>
  <r>
    <x v="325"/>
    <x v="325"/>
    <n v="22803207"/>
    <n v="5529777"/>
    <n v="2300387"/>
    <n v="1763247"/>
    <n v="1518155"/>
    <n v="6.6576381120427491E-2"/>
    <x v="305"/>
    <x v="3"/>
    <n v="6.0977080986898025E-2"/>
    <x v="319"/>
    <s v="low"/>
    <x v="55"/>
    <x v="319"/>
    <n v="0.24249996941219715"/>
    <n v="0.41599995804532441"/>
    <n v="0.76650015845159969"/>
    <n v="0.86099962172060973"/>
  </r>
  <r>
    <x v="326"/>
    <x v="326"/>
    <n v="45787545"/>
    <n v="9519230"/>
    <n v="3268903"/>
    <n v="2133940"/>
    <n v="1631184"/>
    <n v="3.5625059172751015E-2"/>
    <x v="306"/>
    <x v="18"/>
    <n v="3.2821300728358017E-2"/>
    <x v="320"/>
    <s v="low"/>
    <x v="153"/>
    <x v="320"/>
    <n v="0.20789998677587979"/>
    <n v="0.34339993886060111"/>
    <n v="0.65280003719902369"/>
    <n v="0.76440012371481858"/>
  </r>
  <r>
    <x v="327"/>
    <x v="327"/>
    <n v="46236443"/>
    <n v="9709653"/>
    <n v="3301282"/>
    <n v="2177525"/>
    <n v="1647515"/>
    <n v="3.5632390666384087E-2"/>
    <x v="307"/>
    <x v="21"/>
    <n v="1.5904044273549561E-2"/>
    <x v="321"/>
    <s v="high"/>
    <x v="53"/>
    <x v="321"/>
    <n v="0.20999999935116115"/>
    <n v="0.33999999794019414"/>
    <n v="0.65959981607145346"/>
    <n v="0.75659980941665428"/>
  </r>
  <r>
    <x v="328"/>
    <x v="328"/>
    <n v="22151687"/>
    <n v="5593301"/>
    <n v="2237320"/>
    <n v="1698573"/>
    <n v="1364973"/>
    <n v="6.1619370118402267E-2"/>
    <x v="308"/>
    <x v="6"/>
    <n v="6.3989376581986918E-2"/>
    <x v="322"/>
    <s v="low"/>
    <x v="154"/>
    <x v="322"/>
    <n v="0.2525000014671569"/>
    <n v="0.39999992848587979"/>
    <n v="0.75919984624461412"/>
    <n v="0.80359984528189254"/>
  </r>
  <r>
    <x v="329"/>
    <x v="329"/>
    <n v="21065820"/>
    <n v="5424448"/>
    <n v="2191477"/>
    <n v="1519789"/>
    <n v="1258689"/>
    <n v="5.97502969264904E-2"/>
    <x v="309"/>
    <x v="12"/>
    <n v="5.6286914157233428E-2"/>
    <x v="323"/>
    <s v="low"/>
    <x v="89"/>
    <x v="323"/>
    <n v="0.25749996914432954"/>
    <n v="0.40400000147480442"/>
    <n v="0.69349986333418057"/>
    <n v="0.82819983563507826"/>
  </r>
  <r>
    <x v="330"/>
    <x v="330"/>
    <n v="22803207"/>
    <n v="5985841"/>
    <n v="2442223"/>
    <n v="1729338"/>
    <n v="1347154"/>
    <n v="5.9077392052793276E-2"/>
    <x v="310"/>
    <x v="13"/>
    <n v="5.9848020864719971E-2"/>
    <x v="324"/>
    <s v="low"/>
    <x v="31"/>
    <x v="324"/>
    <n v="0.26249996327270986"/>
    <n v="0.40799997861620446"/>
    <n v="0.70809995647408119"/>
    <n v="0.77899982536670098"/>
  </r>
  <r>
    <x v="331"/>
    <x v="331"/>
    <n v="22803207"/>
    <n v="5472769"/>
    <n v="2123434"/>
    <n v="1519105"/>
    <n v="1295492"/>
    <n v="5.6811833528503247E-2"/>
    <x v="256"/>
    <x v="12"/>
    <n v="5.7343767392114449E-2"/>
    <x v="325"/>
    <s v="low"/>
    <x v="155"/>
    <x v="325"/>
    <n v="0.23999997017963307"/>
    <n v="0.38799993202709632"/>
    <n v="0.71540014900392479"/>
    <n v="0.8527995102379361"/>
  </r>
  <r>
    <x v="332"/>
    <x v="332"/>
    <n v="21717340"/>
    <n v="5537921"/>
    <n v="2170865"/>
    <n v="1584731"/>
    <n v="1364454"/>
    <n v="6.2827860133883806E-2"/>
    <x v="311"/>
    <x v="6"/>
    <n v="6.6576381120427491E-2"/>
    <x v="326"/>
    <s v="low"/>
    <x v="59"/>
    <x v="326"/>
    <n v="0.25499996776769163"/>
    <n v="0.39199999422165827"/>
    <n v="0.72999979270935778"/>
    <n v="0.86100038429234993"/>
  </r>
  <r>
    <x v="333"/>
    <x v="333"/>
    <n v="47134238"/>
    <n v="10195135"/>
    <n v="3327692"/>
    <n v="2308087"/>
    <n v="1728295"/>
    <n v="3.6667506961712205E-2"/>
    <x v="312"/>
    <x v="22"/>
    <n v="3.5625059172751015E-2"/>
    <x v="327"/>
    <s v="low"/>
    <x v="150"/>
    <x v="327"/>
    <n v="0.21629998558584951"/>
    <n v="0.32639999372249606"/>
    <n v="0.69359994855293094"/>
    <n v="0.74879976361376321"/>
  </r>
  <r>
    <x v="334"/>
    <x v="334"/>
    <n v="46685340"/>
    <n v="10196078"/>
    <n v="3501333"/>
    <n v="2452333"/>
    <n v="1989333"/>
    <n v="4.2611513592918031E-2"/>
    <x v="313"/>
    <x v="10"/>
    <n v="3.5632390666384087E-2"/>
    <x v="328"/>
    <s v="high"/>
    <x v="156"/>
    <x v="328"/>
    <n v="0.2183999945164799"/>
    <n v="0.34339998183615306"/>
    <n v="0.7003998191545906"/>
    <n v="0.81120019181734293"/>
  </r>
  <r>
    <x v="335"/>
    <x v="335"/>
    <n v="21500167"/>
    <n v="5643793"/>
    <n v="2212367"/>
    <n v="1582727"/>
    <n v="1310814"/>
    <n v="6.0967619460816282E-2"/>
    <x v="314"/>
    <x v="14"/>
    <n v="6.1619370118402267E-2"/>
    <x v="329"/>
    <s v="low"/>
    <x v="33"/>
    <x v="329"/>
    <n v="0.26249996104681417"/>
    <n v="0.39200002551475577"/>
    <n v="0.71539984098479137"/>
    <n v="0.82819968320499993"/>
  </r>
  <r>
    <x v="336"/>
    <x v="336"/>
    <n v="20848646"/>
    <n v="5420648"/>
    <n v="2254989"/>
    <n v="1580296"/>
    <n v="1282884"/>
    <n v="6.1533204602351635E-2"/>
    <x v="315"/>
    <x v="11"/>
    <n v="5.97502969264904E-2"/>
    <x v="330"/>
    <s v="low"/>
    <x v="79"/>
    <x v="330"/>
    <n v="0.2600000019185898"/>
    <n v="0.41599989521547975"/>
    <n v="0.7007998708641151"/>
    <n v="0.81179981471825535"/>
  </r>
  <r>
    <x v="337"/>
    <x v="337"/>
    <n v="22368860"/>
    <n v="5759981"/>
    <n v="2280952"/>
    <n v="1581840"/>
    <n v="1336022"/>
    <n v="5.9726870300945152E-2"/>
    <x v="316"/>
    <x v="6"/>
    <n v="5.9077392052793276E-2"/>
    <x v="331"/>
    <s v="low"/>
    <x v="97"/>
    <x v="331"/>
    <n v="0.2574999798827477"/>
    <n v="0.3959999173608385"/>
    <n v="0.69349990705635189"/>
    <n v="0.84459995954078793"/>
  </r>
  <r>
    <x v="338"/>
    <x v="338"/>
    <n v="22586034"/>
    <n v="5815903"/>
    <n v="2419415"/>
    <n v="1783835"/>
    <n v="1418862"/>
    <n v="6.2820325162000548E-2"/>
    <x v="317"/>
    <x v="6"/>
    <n v="5.6811833528503247E-2"/>
    <x v="332"/>
    <s v="low"/>
    <x v="70"/>
    <x v="332"/>
    <n v="0.25749996657226321"/>
    <n v="0.41599988858136044"/>
    <n v="0.73730013247003923"/>
    <n v="0.79539979874820266"/>
  </r>
  <r>
    <x v="339"/>
    <x v="339"/>
    <n v="21065820"/>
    <n v="5108461"/>
    <n v="2125119"/>
    <n v="1582364"/>
    <n v="1336464"/>
    <n v="6.3442296573311643E-2"/>
    <x v="318"/>
    <x v="3"/>
    <n v="6.2827860133883806E-2"/>
    <x v="333"/>
    <s v="low"/>
    <x v="44"/>
    <x v="333"/>
    <n v="0.24249998338540821"/>
    <n v="0.41599984809515039"/>
    <n v="0.74460018474259559"/>
    <n v="0.8445995990808689"/>
  </r>
  <r>
    <x v="340"/>
    <x v="340"/>
    <n v="43991955"/>
    <n v="9145927"/>
    <n v="3140711"/>
    <n v="2157040"/>
    <n v="1665666"/>
    <n v="3.7862968354100197E-2"/>
    <x v="319"/>
    <x v="18"/>
    <n v="3.6667506961712205E-2"/>
    <x v="334"/>
    <s v="low"/>
    <x v="151"/>
    <x v="334"/>
    <n v="0.20789998989587982"/>
    <n v="0.34339996372155607"/>
    <n v="0.68679989976791878"/>
    <n v="0.77219986648369987"/>
  </r>
  <r>
    <x v="341"/>
    <x v="341"/>
    <n v="43991955"/>
    <n v="9238310"/>
    <n v="3078205"/>
    <n v="2093179"/>
    <n v="1632680"/>
    <n v="3.711314943834617E-2"/>
    <x v="320"/>
    <x v="24"/>
    <n v="4.2611513592918031E-2"/>
    <x v="335"/>
    <s v="low"/>
    <x v="157"/>
    <x v="335"/>
    <n v="0.20999998749771406"/>
    <n v="0.33320001169044988"/>
    <n v="0.67999987005413864"/>
    <n v="0.78000018154204676"/>
  </r>
  <r>
    <x v="342"/>
    <x v="342"/>
    <n v="22586034"/>
    <n v="5533578"/>
    <n v="2257699"/>
    <n v="1582196"/>
    <n v="1245504"/>
    <n v="5.5144874040302959E-2"/>
    <x v="321"/>
    <x v="17"/>
    <n v="6.0967619460816282E-2"/>
    <x v="336"/>
    <s v="low"/>
    <x v="158"/>
    <x v="336"/>
    <n v="0.24499998538920112"/>
    <n v="0.40799985109092163"/>
    <n v="0.70080023953591686"/>
    <n v="0.78719956313882733"/>
  </r>
  <r>
    <x v="343"/>
    <x v="343"/>
    <n v="21500167"/>
    <n v="5213790"/>
    <n v="2106371"/>
    <n v="1522274"/>
    <n v="1235782"/>
    <n v="5.7477786102777713E-2"/>
    <x v="322"/>
    <x v="1"/>
    <n v="6.1533204602351635E-2"/>
    <x v="337"/>
    <s v="low"/>
    <x v="148"/>
    <x v="337"/>
    <n v="0.24249997686064484"/>
    <n v="0.40399996931215104"/>
    <n v="0.72269984727286884"/>
    <n v="0.81179997819052285"/>
  </r>
  <r>
    <x v="344"/>
    <x v="344"/>
    <n v="22586034"/>
    <n v="5477113"/>
    <n v="2212753"/>
    <n v="1566850"/>
    <n v="1246273"/>
    <n v="5.5178921629180228E-2"/>
    <x v="323"/>
    <x v="13"/>
    <n v="5.9726870300945152E-2"/>
    <x v="338"/>
    <s v="low"/>
    <x v="100"/>
    <x v="338"/>
    <n v="0.24249998915258872"/>
    <n v="0.40399988095918415"/>
    <n v="0.70809981954605872"/>
    <n v="0.79540032549382522"/>
  </r>
  <r>
    <x v="345"/>
    <x v="345"/>
    <n v="21934513"/>
    <n v="5648137"/>
    <n v="2259254"/>
    <n v="1682241"/>
    <n v="1379437"/>
    <n v="6.2888882009826244E-2"/>
    <x v="324"/>
    <x v="7"/>
    <n v="6.2820325162000548E-2"/>
    <x v="339"/>
    <s v="low"/>
    <x v="116"/>
    <x v="339"/>
    <n v="0.25749999555495034"/>
    <n v="0.39999985836037616"/>
    <n v="0.74460020874146948"/>
    <n v="0.81999963144400834"/>
  </r>
  <r>
    <x v="346"/>
    <x v="346"/>
    <n v="22803207"/>
    <n v="5928833"/>
    <n v="2276672"/>
    <n v="1661970"/>
    <n v="1308303"/>
    <n v="5.7373640470833771E-2"/>
    <x v="325"/>
    <x v="11"/>
    <n v="6.3442296573311643E-2"/>
    <x v="340"/>
    <s v="low"/>
    <x v="64"/>
    <x v="340"/>
    <n v="0.25999996404014575"/>
    <n v="0.38400002158940894"/>
    <n v="0.72999975402693051"/>
    <n v="0.78720012996624489"/>
  </r>
  <r>
    <x v="347"/>
    <x v="347"/>
    <n v="45787545"/>
    <n v="9230769"/>
    <n v="3232615"/>
    <n v="2220160"/>
    <n v="1783676"/>
    <n v="3.8955484510034333E-2"/>
    <x v="326"/>
    <x v="21"/>
    <n v="3.7862968354100197E-2"/>
    <x v="341"/>
    <s v="low"/>
    <x v="35"/>
    <x v="341"/>
    <n v="0.20159999842751997"/>
    <n v="0.35019996708833251"/>
    <n v="0.68680000556824738"/>
    <n v="0.80339975497261462"/>
  </r>
  <r>
    <x v="348"/>
    <x v="348"/>
    <n v="43094160"/>
    <n v="8687782"/>
    <n v="2806153"/>
    <n v="1812775"/>
    <n v="1385685"/>
    <n v="3.2154820978062923E-2"/>
    <x v="327"/>
    <x v="21"/>
    <n v="3.711314943834617E-2"/>
    <x v="342"/>
    <s v="low"/>
    <x v="159"/>
    <x v="342"/>
    <n v="0.20159998477751973"/>
    <n v="0.3229999325489521"/>
    <n v="0.64600005773028057"/>
    <n v="0.76439988415550741"/>
  </r>
  <r>
    <x v="349"/>
    <x v="349"/>
    <n v="21282993"/>
    <n v="5427163"/>
    <n v="2214282"/>
    <n v="1584097"/>
    <n v="1324939"/>
    <n v="6.2253415203397382E-2"/>
    <x v="328"/>
    <x v="7"/>
    <n v="5.5144874040302959E-2"/>
    <x v="343"/>
    <s v="low"/>
    <x v="111"/>
    <x v="343"/>
    <n v="0.25499998989803735"/>
    <n v="0.40799990713380085"/>
    <n v="0.71539984518683708"/>
    <n v="0.83640016993908828"/>
  </r>
  <r>
    <x v="350"/>
    <x v="350"/>
    <n v="21065820"/>
    <n v="5108461"/>
    <n v="2022950"/>
    <n v="1402916"/>
    <n v="1104375"/>
    <n v="5.2424970876994104E-2"/>
    <x v="329"/>
    <x v="17"/>
    <n v="5.7477786102777713E-2"/>
    <x v="344"/>
    <s v="low"/>
    <x v="51"/>
    <x v="344"/>
    <n v="0.24249998338540821"/>
    <n v="0.39599989116095824"/>
    <n v="0.69350008650732842"/>
    <n v="0.7871996612769403"/>
  </r>
  <r>
    <x v="351"/>
    <x v="351"/>
    <n v="22368860"/>
    <n v="5424448"/>
    <n v="2104686"/>
    <n v="1597877"/>
    <n v="1284054"/>
    <n v="5.7403640596793933E-2"/>
    <x v="202"/>
    <x v="7"/>
    <n v="5.5178921629180228E-2"/>
    <x v="345"/>
    <s v="low"/>
    <x v="103"/>
    <x v="345"/>
    <n v="0.24249997541224722"/>
    <n v="0.3880000324456977"/>
    <n v="0.75919970960038696"/>
    <n v="0.8036000267855411"/>
  </r>
  <r>
    <x v="352"/>
    <x v="352"/>
    <n v="21065820"/>
    <n v="5213790"/>
    <n v="2064661"/>
    <n v="1507202"/>
    <n v="1211187"/>
    <n v="5.7495364528890876E-2"/>
    <x v="330"/>
    <x v="2"/>
    <n v="6.2888882009826244E-2"/>
    <x v="346"/>
    <s v="low"/>
    <x v="160"/>
    <x v="346"/>
    <n v="0.247499978638382"/>
    <n v="0.39600003068784895"/>
    <n v="0.7299997432992632"/>
    <n v="0.80359965021277835"/>
  </r>
  <r>
    <x v="353"/>
    <x v="353"/>
    <n v="22151687"/>
    <n v="5261025"/>
    <n v="2062322"/>
    <n v="1430220"/>
    <n v="1231419"/>
    <n v="5.5590303348002343E-2"/>
    <x v="331"/>
    <x v="6"/>
    <n v="5.7373640470833771E-2"/>
    <x v="347"/>
    <s v="low"/>
    <x v="154"/>
    <x v="347"/>
    <n v="0.23749997009257129"/>
    <n v="0.39200003801540573"/>
    <n v="0.69349985113866797"/>
    <n v="0.8609997063388849"/>
  </r>
  <r>
    <x v="354"/>
    <x v="354"/>
    <n v="46236443"/>
    <n v="9321266"/>
    <n v="3042461"/>
    <n v="1965430"/>
    <n v="1502374"/>
    <n v="3.2493286734881402E-2"/>
    <x v="332"/>
    <x v="22"/>
    <n v="3.8955484510034333E-2"/>
    <x v="348"/>
    <s v="low"/>
    <x v="161"/>
    <x v="348"/>
    <n v="0.20159998034450877"/>
    <n v="0.32639997614058003"/>
    <n v="0.64600006376416985"/>
    <n v="0.7643996479141969"/>
  </r>
  <r>
    <x v="355"/>
    <x v="355"/>
    <n v="43094160"/>
    <n v="9140271"/>
    <n v="3263076"/>
    <n v="2107947"/>
    <n v="1677083"/>
    <n v="3.8916711684367444E-2"/>
    <x v="333"/>
    <x v="23"/>
    <n v="3.2154820978062923E-2"/>
    <x v="349"/>
    <s v="high"/>
    <x v="5"/>
    <x v="349"/>
    <n v="0.21209999220311987"/>
    <n v="0.35699991827375799"/>
    <n v="0.64599997057990677"/>
    <n v="0.79560017400817007"/>
  </r>
  <r>
    <x v="356"/>
    <x v="356"/>
    <n v="21500167"/>
    <n v="5106289"/>
    <n v="1940390"/>
    <n v="1430649"/>
    <n v="1196595"/>
    <n v="5.5655149097213988E-2"/>
    <x v="334"/>
    <x v="12"/>
    <n v="6.2253415203397382E-2"/>
    <x v="350"/>
    <s v="low"/>
    <x v="115"/>
    <x v="350"/>
    <n v="0.23749996918628585"/>
    <n v="0.38000003525064874"/>
    <n v="0.73729971809790817"/>
    <n v="0.83640012330068381"/>
  </r>
  <r>
    <x v="357"/>
    <x v="357"/>
    <n v="21282993"/>
    <n v="5320748"/>
    <n v="2107016"/>
    <n v="1568884"/>
    <n v="1312214"/>
    <n v="6.1655519973154153E-2"/>
    <x v="335"/>
    <x v="11"/>
    <n v="5.2424970876994104E-2"/>
    <x v="351"/>
    <s v="low"/>
    <x v="114"/>
    <x v="351"/>
    <n v="0.24999998825353181"/>
    <n v="0.39599996090775208"/>
    <n v="0.74459994608488977"/>
    <n v="0.83639963184021249"/>
  </r>
  <r>
    <x v="358"/>
    <x v="358"/>
    <n v="20631473"/>
    <n v="5261025"/>
    <n v="2167542"/>
    <n v="1582306"/>
    <n v="1258566"/>
    <n v="6.1002236728322792E-2"/>
    <x v="336"/>
    <x v="13"/>
    <n v="5.7403640596793933E-2"/>
    <x v="352"/>
    <s v="low"/>
    <x v="16"/>
    <x v="352"/>
    <n v="0.25499997019117343"/>
    <n v="0.41199994297689141"/>
    <n v="0.73000015685970565"/>
    <n v="0.79539987840531479"/>
  </r>
  <r>
    <x v="359"/>
    <x v="359"/>
    <n v="20631473"/>
    <n v="5209447"/>
    <n v="2146292"/>
    <n v="1645132"/>
    <n v="1295048"/>
    <n v="6.2770506012828076E-2"/>
    <x v="337"/>
    <x v="11"/>
    <n v="5.7495364528890876E-2"/>
    <x v="353"/>
    <s v="low"/>
    <x v="95"/>
    <x v="353"/>
    <n v="0.25250000327170047"/>
    <n v="0.41199996851873144"/>
    <n v="0.76649961887758045"/>
    <n v="0.78720005446371477"/>
  </r>
  <r>
    <x v="360"/>
    <x v="360"/>
    <n v="22368860"/>
    <n v="5648137"/>
    <n v="2349625"/>
    <n v="1629465"/>
    <n v="1309438"/>
    <n v="5.8538432445819771E-2"/>
    <x v="338"/>
    <x v="14"/>
    <n v="5.5590303348002343E-2"/>
    <x v="354"/>
    <s v="low"/>
    <x v="47"/>
    <x v="354"/>
    <n v="0.25249999329424921"/>
    <n v="0.41600000141639626"/>
    <n v="0.69350002659998933"/>
    <n v="0.80359995458632127"/>
  </r>
  <r>
    <x v="361"/>
    <x v="361"/>
    <n v="45338648"/>
    <n v="9521116"/>
    <n v="3269551"/>
    <n v="2201061"/>
    <n v="1768333"/>
    <n v="3.9002773086661079E-2"/>
    <x v="339"/>
    <x v="10"/>
    <n v="3.2493286734881402E-2"/>
    <x v="355"/>
    <s v="low"/>
    <x v="36"/>
    <x v="355"/>
    <n v="0.20999999823550097"/>
    <n v="0.34339997538103728"/>
    <n v="0.6731997757490249"/>
    <n v="0.80340026923379226"/>
  </r>
  <r>
    <x v="362"/>
    <x v="362"/>
    <n v="43543058"/>
    <n v="8778280"/>
    <n v="3133846"/>
    <n v="2109705"/>
    <n v="1596202"/>
    <n v="3.6658013316382146E-2"/>
    <x v="340"/>
    <x v="23"/>
    <n v="3.8916711684367444E-2"/>
    <x v="356"/>
    <s v="low"/>
    <x v="162"/>
    <x v="356"/>
    <n v="0.2015999886824669"/>
    <n v="0.35700000455670133"/>
    <n v="0.67319995941089639"/>
    <n v="0.75659961937806475"/>
  </r>
  <r>
    <x v="363"/>
    <x v="363"/>
    <n v="22151687"/>
    <n v="5316404"/>
    <n v="2041499"/>
    <n v="1415779"/>
    <n v="1172548"/>
    <n v="5.2932672802753128E-2"/>
    <x v="341"/>
    <x v="17"/>
    <n v="5.5655149097213988E-2"/>
    <x v="357"/>
    <s v="low"/>
    <x v="41"/>
    <x v="357"/>
    <n v="0.23999996027390599"/>
    <n v="0.38399997441879885"/>
    <n v="0.69349972740618537"/>
    <n v="0.82819988147867707"/>
  </r>
  <r>
    <x v="364"/>
    <x v="364"/>
    <n v="21934513"/>
    <n v="5319119"/>
    <n v="2106371"/>
    <n v="1491521"/>
    <n v="1284200"/>
    <n v="5.854700307228157E-2"/>
    <x v="342"/>
    <x v="12"/>
    <n v="6.1655519973154153E-2"/>
    <x v="358"/>
    <s v="low"/>
    <x v="163"/>
    <x v="358"/>
    <n v="0.24249998164992312"/>
    <n v="0.39599997668786879"/>
    <n v="0.70809985515372176"/>
    <n v="0.86100028092128778"/>
  </r>
  <r>
    <x v="365"/>
    <x v="365"/>
    <n v="21717340"/>
    <n v="5375041"/>
    <n v="2042515"/>
    <n v="1520857"/>
    <n v="1284516"/>
    <n v="5.914702260958294E-2"/>
    <x v="63"/>
    <x v="9"/>
    <n v="6.1002236728322792E-2"/>
    <x v="359"/>
    <s v="low"/>
    <x v="32"/>
    <x v="359"/>
    <n v="0.24749997006999935"/>
    <n v="0.37999989209384638"/>
    <n v="0.74460016205511348"/>
    <n v="0.844600116907769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1"/>
    <x v="1"/>
  </r>
  <r>
    <x v="8"/>
    <x v="2"/>
    <x v="2"/>
  </r>
  <r>
    <x v="9"/>
    <x v="3"/>
    <x v="3"/>
  </r>
  <r>
    <x v="10"/>
    <x v="4"/>
    <x v="4"/>
  </r>
  <r>
    <x v="11"/>
    <x v="5"/>
    <x v="5"/>
  </r>
  <r>
    <x v="12"/>
    <x v="6"/>
    <x v="6"/>
  </r>
  <r>
    <x v="13"/>
    <x v="7"/>
    <x v="7"/>
  </r>
  <r>
    <x v="14"/>
    <x v="8"/>
    <x v="8"/>
  </r>
  <r>
    <x v="15"/>
    <x v="9"/>
    <x v="9"/>
  </r>
  <r>
    <x v="16"/>
    <x v="10"/>
    <x v="10"/>
  </r>
  <r>
    <x v="17"/>
    <x v="11"/>
    <x v="11"/>
  </r>
  <r>
    <x v="18"/>
    <x v="12"/>
    <x v="12"/>
  </r>
  <r>
    <x v="19"/>
    <x v="13"/>
    <x v="13"/>
  </r>
  <r>
    <x v="20"/>
    <x v="14"/>
    <x v="14"/>
  </r>
  <r>
    <x v="21"/>
    <x v="15"/>
    <x v="15"/>
  </r>
  <r>
    <x v="22"/>
    <x v="16"/>
    <x v="16"/>
  </r>
  <r>
    <x v="23"/>
    <x v="17"/>
    <x v="17"/>
  </r>
  <r>
    <x v="24"/>
    <x v="18"/>
    <x v="18"/>
  </r>
  <r>
    <x v="25"/>
    <x v="19"/>
    <x v="19"/>
  </r>
  <r>
    <x v="26"/>
    <x v="20"/>
    <x v="20"/>
  </r>
  <r>
    <x v="27"/>
    <x v="21"/>
    <x v="21"/>
  </r>
  <r>
    <x v="28"/>
    <x v="22"/>
    <x v="22"/>
  </r>
  <r>
    <x v="29"/>
    <x v="23"/>
    <x v="23"/>
  </r>
  <r>
    <x v="30"/>
    <x v="24"/>
    <x v="24"/>
  </r>
  <r>
    <x v="31"/>
    <x v="25"/>
    <x v="25"/>
  </r>
  <r>
    <x v="32"/>
    <x v="26"/>
    <x v="26"/>
  </r>
  <r>
    <x v="33"/>
    <x v="27"/>
    <x v="27"/>
  </r>
  <r>
    <x v="34"/>
    <x v="28"/>
    <x v="28"/>
  </r>
  <r>
    <x v="35"/>
    <x v="29"/>
    <x v="29"/>
  </r>
  <r>
    <x v="36"/>
    <x v="30"/>
    <x v="30"/>
  </r>
  <r>
    <x v="37"/>
    <x v="31"/>
    <x v="31"/>
  </r>
  <r>
    <x v="38"/>
    <x v="32"/>
    <x v="32"/>
  </r>
  <r>
    <x v="39"/>
    <x v="33"/>
    <x v="33"/>
  </r>
  <r>
    <x v="40"/>
    <x v="34"/>
    <x v="34"/>
  </r>
  <r>
    <x v="41"/>
    <x v="35"/>
    <x v="35"/>
  </r>
  <r>
    <x v="42"/>
    <x v="36"/>
    <x v="36"/>
  </r>
  <r>
    <x v="43"/>
    <x v="37"/>
    <x v="37"/>
  </r>
  <r>
    <x v="44"/>
    <x v="38"/>
    <x v="38"/>
  </r>
  <r>
    <x v="45"/>
    <x v="39"/>
    <x v="39"/>
  </r>
  <r>
    <x v="46"/>
    <x v="40"/>
    <x v="40"/>
  </r>
  <r>
    <x v="47"/>
    <x v="41"/>
    <x v="41"/>
  </r>
  <r>
    <x v="48"/>
    <x v="42"/>
    <x v="42"/>
  </r>
  <r>
    <x v="49"/>
    <x v="43"/>
    <x v="43"/>
  </r>
  <r>
    <x v="50"/>
    <x v="44"/>
    <x v="44"/>
  </r>
  <r>
    <x v="51"/>
    <x v="45"/>
    <x v="45"/>
  </r>
  <r>
    <x v="52"/>
    <x v="46"/>
    <x v="46"/>
  </r>
  <r>
    <x v="53"/>
    <x v="47"/>
    <x v="47"/>
  </r>
  <r>
    <x v="54"/>
    <x v="48"/>
    <x v="48"/>
  </r>
  <r>
    <x v="55"/>
    <x v="49"/>
    <x v="49"/>
  </r>
  <r>
    <x v="56"/>
    <x v="50"/>
    <x v="50"/>
  </r>
  <r>
    <x v="57"/>
    <x v="51"/>
    <x v="51"/>
  </r>
  <r>
    <x v="58"/>
    <x v="52"/>
    <x v="52"/>
  </r>
  <r>
    <x v="59"/>
    <x v="53"/>
    <x v="53"/>
  </r>
  <r>
    <x v="60"/>
    <x v="54"/>
    <x v="54"/>
  </r>
  <r>
    <x v="61"/>
    <x v="55"/>
    <x v="55"/>
  </r>
  <r>
    <x v="62"/>
    <x v="56"/>
    <x v="56"/>
  </r>
  <r>
    <x v="63"/>
    <x v="57"/>
    <x v="57"/>
  </r>
  <r>
    <x v="64"/>
    <x v="58"/>
    <x v="58"/>
  </r>
  <r>
    <x v="65"/>
    <x v="59"/>
    <x v="59"/>
  </r>
  <r>
    <x v="66"/>
    <x v="60"/>
    <x v="60"/>
  </r>
  <r>
    <x v="67"/>
    <x v="61"/>
    <x v="61"/>
  </r>
  <r>
    <x v="68"/>
    <x v="62"/>
    <x v="62"/>
  </r>
  <r>
    <x v="69"/>
    <x v="63"/>
    <x v="63"/>
  </r>
  <r>
    <x v="70"/>
    <x v="64"/>
    <x v="64"/>
  </r>
  <r>
    <x v="71"/>
    <x v="56"/>
    <x v="65"/>
  </r>
  <r>
    <x v="72"/>
    <x v="65"/>
    <x v="66"/>
  </r>
  <r>
    <x v="73"/>
    <x v="66"/>
    <x v="67"/>
  </r>
  <r>
    <x v="74"/>
    <x v="67"/>
    <x v="68"/>
  </r>
  <r>
    <x v="75"/>
    <x v="68"/>
    <x v="69"/>
  </r>
  <r>
    <x v="76"/>
    <x v="69"/>
    <x v="70"/>
  </r>
  <r>
    <x v="77"/>
    <x v="70"/>
    <x v="71"/>
  </r>
  <r>
    <x v="78"/>
    <x v="44"/>
    <x v="72"/>
  </r>
  <r>
    <x v="79"/>
    <x v="71"/>
    <x v="73"/>
  </r>
  <r>
    <x v="80"/>
    <x v="72"/>
    <x v="74"/>
  </r>
  <r>
    <x v="81"/>
    <x v="73"/>
    <x v="75"/>
  </r>
  <r>
    <x v="82"/>
    <x v="74"/>
    <x v="76"/>
  </r>
  <r>
    <x v="83"/>
    <x v="75"/>
    <x v="77"/>
  </r>
  <r>
    <x v="84"/>
    <x v="76"/>
    <x v="78"/>
  </r>
  <r>
    <x v="85"/>
    <x v="77"/>
    <x v="79"/>
  </r>
  <r>
    <x v="86"/>
    <x v="78"/>
    <x v="80"/>
  </r>
  <r>
    <x v="87"/>
    <x v="79"/>
    <x v="81"/>
  </r>
  <r>
    <x v="88"/>
    <x v="80"/>
    <x v="82"/>
  </r>
  <r>
    <x v="89"/>
    <x v="81"/>
    <x v="83"/>
  </r>
  <r>
    <x v="90"/>
    <x v="82"/>
    <x v="84"/>
  </r>
  <r>
    <x v="91"/>
    <x v="83"/>
    <x v="85"/>
  </r>
  <r>
    <x v="92"/>
    <x v="84"/>
    <x v="86"/>
  </r>
  <r>
    <x v="93"/>
    <x v="85"/>
    <x v="87"/>
  </r>
  <r>
    <x v="94"/>
    <x v="86"/>
    <x v="88"/>
  </r>
  <r>
    <x v="95"/>
    <x v="87"/>
    <x v="89"/>
  </r>
  <r>
    <x v="96"/>
    <x v="88"/>
    <x v="90"/>
  </r>
  <r>
    <x v="97"/>
    <x v="89"/>
    <x v="91"/>
  </r>
  <r>
    <x v="98"/>
    <x v="90"/>
    <x v="92"/>
  </r>
  <r>
    <x v="99"/>
    <x v="91"/>
    <x v="93"/>
  </r>
  <r>
    <x v="100"/>
    <x v="92"/>
    <x v="94"/>
  </r>
  <r>
    <x v="101"/>
    <x v="93"/>
    <x v="95"/>
  </r>
  <r>
    <x v="102"/>
    <x v="94"/>
    <x v="96"/>
  </r>
  <r>
    <x v="103"/>
    <x v="54"/>
    <x v="97"/>
  </r>
  <r>
    <x v="104"/>
    <x v="95"/>
    <x v="98"/>
  </r>
  <r>
    <x v="105"/>
    <x v="96"/>
    <x v="99"/>
  </r>
  <r>
    <x v="106"/>
    <x v="97"/>
    <x v="100"/>
  </r>
  <r>
    <x v="107"/>
    <x v="98"/>
    <x v="101"/>
  </r>
  <r>
    <x v="108"/>
    <x v="99"/>
    <x v="102"/>
  </r>
  <r>
    <x v="109"/>
    <x v="100"/>
    <x v="103"/>
  </r>
  <r>
    <x v="110"/>
    <x v="101"/>
    <x v="104"/>
  </r>
  <r>
    <x v="111"/>
    <x v="102"/>
    <x v="105"/>
  </r>
  <r>
    <x v="112"/>
    <x v="103"/>
    <x v="106"/>
  </r>
  <r>
    <x v="113"/>
    <x v="104"/>
    <x v="107"/>
  </r>
  <r>
    <x v="114"/>
    <x v="105"/>
    <x v="108"/>
  </r>
  <r>
    <x v="115"/>
    <x v="106"/>
    <x v="109"/>
  </r>
  <r>
    <x v="116"/>
    <x v="107"/>
    <x v="110"/>
  </r>
  <r>
    <x v="117"/>
    <x v="108"/>
    <x v="111"/>
  </r>
  <r>
    <x v="118"/>
    <x v="109"/>
    <x v="112"/>
  </r>
  <r>
    <x v="119"/>
    <x v="110"/>
    <x v="113"/>
  </r>
  <r>
    <x v="120"/>
    <x v="111"/>
    <x v="114"/>
  </r>
  <r>
    <x v="121"/>
    <x v="112"/>
    <x v="115"/>
  </r>
  <r>
    <x v="122"/>
    <x v="113"/>
    <x v="116"/>
  </r>
  <r>
    <x v="123"/>
    <x v="114"/>
    <x v="117"/>
  </r>
  <r>
    <x v="124"/>
    <x v="115"/>
    <x v="118"/>
  </r>
  <r>
    <x v="125"/>
    <x v="116"/>
    <x v="119"/>
  </r>
  <r>
    <x v="126"/>
    <x v="117"/>
    <x v="120"/>
  </r>
  <r>
    <x v="127"/>
    <x v="118"/>
    <x v="121"/>
  </r>
  <r>
    <x v="128"/>
    <x v="119"/>
    <x v="122"/>
  </r>
  <r>
    <x v="129"/>
    <x v="120"/>
    <x v="123"/>
  </r>
  <r>
    <x v="130"/>
    <x v="121"/>
    <x v="124"/>
  </r>
  <r>
    <x v="131"/>
    <x v="122"/>
    <x v="125"/>
  </r>
  <r>
    <x v="132"/>
    <x v="123"/>
    <x v="126"/>
  </r>
  <r>
    <x v="133"/>
    <x v="124"/>
    <x v="127"/>
  </r>
  <r>
    <x v="134"/>
    <x v="125"/>
    <x v="128"/>
  </r>
  <r>
    <x v="135"/>
    <x v="126"/>
    <x v="129"/>
  </r>
  <r>
    <x v="136"/>
    <x v="127"/>
    <x v="130"/>
  </r>
  <r>
    <x v="137"/>
    <x v="128"/>
    <x v="131"/>
  </r>
  <r>
    <x v="138"/>
    <x v="129"/>
    <x v="132"/>
  </r>
  <r>
    <x v="139"/>
    <x v="130"/>
    <x v="133"/>
  </r>
  <r>
    <x v="140"/>
    <x v="131"/>
    <x v="134"/>
  </r>
  <r>
    <x v="141"/>
    <x v="132"/>
    <x v="135"/>
  </r>
  <r>
    <x v="142"/>
    <x v="133"/>
    <x v="136"/>
  </r>
  <r>
    <x v="143"/>
    <x v="134"/>
    <x v="137"/>
  </r>
  <r>
    <x v="144"/>
    <x v="135"/>
    <x v="138"/>
  </r>
  <r>
    <x v="145"/>
    <x v="136"/>
    <x v="139"/>
  </r>
  <r>
    <x v="146"/>
    <x v="137"/>
    <x v="140"/>
  </r>
  <r>
    <x v="147"/>
    <x v="138"/>
    <x v="141"/>
  </r>
  <r>
    <x v="148"/>
    <x v="139"/>
    <x v="142"/>
  </r>
  <r>
    <x v="149"/>
    <x v="16"/>
    <x v="143"/>
  </r>
  <r>
    <x v="150"/>
    <x v="140"/>
    <x v="144"/>
  </r>
  <r>
    <x v="151"/>
    <x v="141"/>
    <x v="145"/>
  </r>
  <r>
    <x v="152"/>
    <x v="142"/>
    <x v="146"/>
  </r>
  <r>
    <x v="153"/>
    <x v="143"/>
    <x v="147"/>
  </r>
  <r>
    <x v="154"/>
    <x v="144"/>
    <x v="148"/>
  </r>
  <r>
    <x v="155"/>
    <x v="145"/>
    <x v="149"/>
  </r>
  <r>
    <x v="156"/>
    <x v="146"/>
    <x v="150"/>
  </r>
  <r>
    <x v="157"/>
    <x v="138"/>
    <x v="151"/>
  </r>
  <r>
    <x v="158"/>
    <x v="147"/>
    <x v="152"/>
  </r>
  <r>
    <x v="159"/>
    <x v="148"/>
    <x v="153"/>
  </r>
  <r>
    <x v="160"/>
    <x v="97"/>
    <x v="154"/>
  </r>
  <r>
    <x v="161"/>
    <x v="149"/>
    <x v="155"/>
  </r>
  <r>
    <x v="162"/>
    <x v="150"/>
    <x v="156"/>
  </r>
  <r>
    <x v="163"/>
    <x v="151"/>
    <x v="157"/>
  </r>
  <r>
    <x v="164"/>
    <x v="152"/>
    <x v="158"/>
  </r>
  <r>
    <x v="165"/>
    <x v="153"/>
    <x v="159"/>
  </r>
  <r>
    <x v="166"/>
    <x v="154"/>
    <x v="160"/>
  </r>
  <r>
    <x v="167"/>
    <x v="155"/>
    <x v="161"/>
  </r>
  <r>
    <x v="168"/>
    <x v="156"/>
    <x v="162"/>
  </r>
  <r>
    <x v="169"/>
    <x v="139"/>
    <x v="163"/>
  </r>
  <r>
    <x v="170"/>
    <x v="157"/>
    <x v="164"/>
  </r>
  <r>
    <x v="171"/>
    <x v="158"/>
    <x v="165"/>
  </r>
  <r>
    <x v="172"/>
    <x v="159"/>
    <x v="166"/>
  </r>
  <r>
    <x v="173"/>
    <x v="160"/>
    <x v="167"/>
  </r>
  <r>
    <x v="174"/>
    <x v="93"/>
    <x v="168"/>
  </r>
  <r>
    <x v="175"/>
    <x v="161"/>
    <x v="169"/>
  </r>
  <r>
    <x v="176"/>
    <x v="162"/>
    <x v="170"/>
  </r>
  <r>
    <x v="177"/>
    <x v="163"/>
    <x v="171"/>
  </r>
  <r>
    <x v="178"/>
    <x v="164"/>
    <x v="172"/>
  </r>
  <r>
    <x v="179"/>
    <x v="87"/>
    <x v="173"/>
  </r>
  <r>
    <x v="180"/>
    <x v="165"/>
    <x v="174"/>
  </r>
  <r>
    <x v="181"/>
    <x v="166"/>
    <x v="175"/>
  </r>
  <r>
    <x v="182"/>
    <x v="167"/>
    <x v="176"/>
  </r>
  <r>
    <x v="183"/>
    <x v="36"/>
    <x v="177"/>
  </r>
  <r>
    <x v="184"/>
    <x v="149"/>
    <x v="178"/>
  </r>
  <r>
    <x v="185"/>
    <x v="168"/>
    <x v="179"/>
  </r>
  <r>
    <x v="186"/>
    <x v="169"/>
    <x v="180"/>
  </r>
  <r>
    <x v="187"/>
    <x v="170"/>
    <x v="181"/>
  </r>
  <r>
    <x v="188"/>
    <x v="171"/>
    <x v="182"/>
  </r>
  <r>
    <x v="189"/>
    <x v="172"/>
    <x v="183"/>
  </r>
  <r>
    <x v="190"/>
    <x v="173"/>
    <x v="184"/>
  </r>
  <r>
    <x v="191"/>
    <x v="174"/>
    <x v="185"/>
  </r>
  <r>
    <x v="192"/>
    <x v="175"/>
    <x v="186"/>
  </r>
  <r>
    <x v="193"/>
    <x v="135"/>
    <x v="187"/>
  </r>
  <r>
    <x v="194"/>
    <x v="176"/>
    <x v="188"/>
  </r>
  <r>
    <x v="195"/>
    <x v="177"/>
    <x v="189"/>
  </r>
  <r>
    <x v="196"/>
    <x v="178"/>
    <x v="190"/>
  </r>
  <r>
    <x v="197"/>
    <x v="179"/>
    <x v="191"/>
  </r>
  <r>
    <x v="198"/>
    <x v="180"/>
    <x v="192"/>
  </r>
  <r>
    <x v="199"/>
    <x v="181"/>
    <x v="193"/>
  </r>
  <r>
    <x v="200"/>
    <x v="182"/>
    <x v="194"/>
  </r>
  <r>
    <x v="201"/>
    <x v="183"/>
    <x v="195"/>
  </r>
  <r>
    <x v="202"/>
    <x v="184"/>
    <x v="196"/>
  </r>
  <r>
    <x v="203"/>
    <x v="25"/>
    <x v="197"/>
  </r>
  <r>
    <x v="204"/>
    <x v="185"/>
    <x v="198"/>
  </r>
  <r>
    <x v="205"/>
    <x v="186"/>
    <x v="199"/>
  </r>
  <r>
    <x v="206"/>
    <x v="187"/>
    <x v="200"/>
  </r>
  <r>
    <x v="207"/>
    <x v="188"/>
    <x v="201"/>
  </r>
  <r>
    <x v="208"/>
    <x v="189"/>
    <x v="202"/>
  </r>
  <r>
    <x v="209"/>
    <x v="23"/>
    <x v="203"/>
  </r>
  <r>
    <x v="210"/>
    <x v="77"/>
    <x v="204"/>
  </r>
  <r>
    <x v="211"/>
    <x v="190"/>
    <x v="205"/>
  </r>
  <r>
    <x v="212"/>
    <x v="191"/>
    <x v="206"/>
  </r>
  <r>
    <x v="213"/>
    <x v="117"/>
    <x v="207"/>
  </r>
  <r>
    <x v="214"/>
    <x v="192"/>
    <x v="208"/>
  </r>
  <r>
    <x v="215"/>
    <x v="193"/>
    <x v="209"/>
  </r>
  <r>
    <x v="216"/>
    <x v="194"/>
    <x v="210"/>
  </r>
  <r>
    <x v="217"/>
    <x v="195"/>
    <x v="211"/>
  </r>
  <r>
    <x v="218"/>
    <x v="30"/>
    <x v="212"/>
  </r>
  <r>
    <x v="219"/>
    <x v="113"/>
    <x v="213"/>
  </r>
  <r>
    <x v="220"/>
    <x v="196"/>
    <x v="214"/>
  </r>
  <r>
    <x v="221"/>
    <x v="197"/>
    <x v="215"/>
  </r>
  <r>
    <x v="222"/>
    <x v="198"/>
    <x v="216"/>
  </r>
  <r>
    <x v="223"/>
    <x v="199"/>
    <x v="217"/>
  </r>
  <r>
    <x v="224"/>
    <x v="200"/>
    <x v="218"/>
  </r>
  <r>
    <x v="225"/>
    <x v="201"/>
    <x v="219"/>
  </r>
  <r>
    <x v="226"/>
    <x v="202"/>
    <x v="220"/>
  </r>
  <r>
    <x v="227"/>
    <x v="203"/>
    <x v="221"/>
  </r>
  <r>
    <x v="228"/>
    <x v="101"/>
    <x v="222"/>
  </r>
  <r>
    <x v="229"/>
    <x v="204"/>
    <x v="223"/>
  </r>
  <r>
    <x v="230"/>
    <x v="205"/>
    <x v="224"/>
  </r>
  <r>
    <x v="231"/>
    <x v="206"/>
    <x v="225"/>
  </r>
  <r>
    <x v="232"/>
    <x v="207"/>
    <x v="226"/>
  </r>
  <r>
    <x v="233"/>
    <x v="208"/>
    <x v="227"/>
  </r>
  <r>
    <x v="234"/>
    <x v="209"/>
    <x v="228"/>
  </r>
  <r>
    <x v="235"/>
    <x v="210"/>
    <x v="229"/>
  </r>
  <r>
    <x v="236"/>
    <x v="211"/>
    <x v="230"/>
  </r>
  <r>
    <x v="237"/>
    <x v="126"/>
    <x v="231"/>
  </r>
  <r>
    <x v="238"/>
    <x v="212"/>
    <x v="232"/>
  </r>
  <r>
    <x v="239"/>
    <x v="213"/>
    <x v="233"/>
  </r>
  <r>
    <x v="240"/>
    <x v="214"/>
    <x v="234"/>
  </r>
  <r>
    <x v="241"/>
    <x v="215"/>
    <x v="235"/>
  </r>
  <r>
    <x v="242"/>
    <x v="216"/>
    <x v="236"/>
  </r>
  <r>
    <x v="243"/>
    <x v="217"/>
    <x v="237"/>
  </r>
  <r>
    <x v="244"/>
    <x v="156"/>
    <x v="238"/>
  </r>
  <r>
    <x v="245"/>
    <x v="202"/>
    <x v="239"/>
  </r>
  <r>
    <x v="246"/>
    <x v="190"/>
    <x v="240"/>
  </r>
  <r>
    <x v="247"/>
    <x v="218"/>
    <x v="241"/>
  </r>
  <r>
    <x v="248"/>
    <x v="219"/>
    <x v="242"/>
  </r>
  <r>
    <x v="249"/>
    <x v="220"/>
    <x v="243"/>
  </r>
  <r>
    <x v="250"/>
    <x v="221"/>
    <x v="244"/>
  </r>
  <r>
    <x v="251"/>
    <x v="222"/>
    <x v="245"/>
  </r>
  <r>
    <x v="252"/>
    <x v="203"/>
    <x v="246"/>
  </r>
  <r>
    <x v="253"/>
    <x v="137"/>
    <x v="247"/>
  </r>
  <r>
    <x v="254"/>
    <x v="175"/>
    <x v="248"/>
  </r>
  <r>
    <x v="255"/>
    <x v="223"/>
    <x v="249"/>
  </r>
  <r>
    <x v="256"/>
    <x v="169"/>
    <x v="250"/>
  </r>
  <r>
    <x v="257"/>
    <x v="224"/>
    <x v="251"/>
  </r>
  <r>
    <x v="258"/>
    <x v="66"/>
    <x v="252"/>
  </r>
  <r>
    <x v="259"/>
    <x v="225"/>
    <x v="253"/>
  </r>
  <r>
    <x v="260"/>
    <x v="226"/>
    <x v="254"/>
  </r>
  <r>
    <x v="261"/>
    <x v="227"/>
    <x v="255"/>
  </r>
  <r>
    <x v="262"/>
    <x v="228"/>
    <x v="256"/>
  </r>
  <r>
    <x v="263"/>
    <x v="229"/>
    <x v="257"/>
  </r>
  <r>
    <x v="264"/>
    <x v="230"/>
    <x v="258"/>
  </r>
  <r>
    <x v="265"/>
    <x v="231"/>
    <x v="259"/>
  </r>
  <r>
    <x v="266"/>
    <x v="232"/>
    <x v="260"/>
  </r>
  <r>
    <x v="267"/>
    <x v="233"/>
    <x v="261"/>
  </r>
  <r>
    <x v="268"/>
    <x v="234"/>
    <x v="262"/>
  </r>
  <r>
    <x v="269"/>
    <x v="235"/>
    <x v="263"/>
  </r>
  <r>
    <x v="270"/>
    <x v="236"/>
    <x v="264"/>
  </r>
  <r>
    <x v="271"/>
    <x v="237"/>
    <x v="265"/>
  </r>
  <r>
    <x v="272"/>
    <x v="238"/>
    <x v="266"/>
  </r>
  <r>
    <x v="273"/>
    <x v="239"/>
    <x v="267"/>
  </r>
  <r>
    <x v="274"/>
    <x v="240"/>
    <x v="268"/>
  </r>
  <r>
    <x v="275"/>
    <x v="241"/>
    <x v="269"/>
  </r>
  <r>
    <x v="276"/>
    <x v="120"/>
    <x v="270"/>
  </r>
  <r>
    <x v="277"/>
    <x v="242"/>
    <x v="271"/>
  </r>
  <r>
    <x v="278"/>
    <x v="243"/>
    <x v="272"/>
  </r>
  <r>
    <x v="279"/>
    <x v="244"/>
    <x v="273"/>
  </r>
  <r>
    <x v="280"/>
    <x v="245"/>
    <x v="274"/>
  </r>
  <r>
    <x v="281"/>
    <x v="246"/>
    <x v="275"/>
  </r>
  <r>
    <x v="282"/>
    <x v="240"/>
    <x v="276"/>
  </r>
  <r>
    <x v="283"/>
    <x v="247"/>
    <x v="277"/>
  </r>
  <r>
    <x v="284"/>
    <x v="248"/>
    <x v="278"/>
  </r>
  <r>
    <x v="285"/>
    <x v="249"/>
    <x v="279"/>
  </r>
  <r>
    <x v="286"/>
    <x v="250"/>
    <x v="280"/>
  </r>
  <r>
    <x v="287"/>
    <x v="251"/>
    <x v="281"/>
  </r>
  <r>
    <x v="288"/>
    <x v="252"/>
    <x v="282"/>
  </r>
  <r>
    <x v="289"/>
    <x v="253"/>
    <x v="283"/>
  </r>
  <r>
    <x v="290"/>
    <x v="254"/>
    <x v="284"/>
  </r>
  <r>
    <x v="291"/>
    <x v="255"/>
    <x v="285"/>
  </r>
  <r>
    <x v="292"/>
    <x v="256"/>
    <x v="286"/>
  </r>
  <r>
    <x v="293"/>
    <x v="83"/>
    <x v="287"/>
  </r>
  <r>
    <x v="294"/>
    <x v="257"/>
    <x v="288"/>
  </r>
  <r>
    <x v="295"/>
    <x v="258"/>
    <x v="289"/>
  </r>
  <r>
    <x v="296"/>
    <x v="259"/>
    <x v="290"/>
  </r>
  <r>
    <x v="297"/>
    <x v="260"/>
    <x v="291"/>
  </r>
  <r>
    <x v="298"/>
    <x v="261"/>
    <x v="292"/>
  </r>
  <r>
    <x v="299"/>
    <x v="262"/>
    <x v="293"/>
  </r>
  <r>
    <x v="300"/>
    <x v="131"/>
    <x v="294"/>
  </r>
  <r>
    <x v="301"/>
    <x v="263"/>
    <x v="295"/>
  </r>
  <r>
    <x v="302"/>
    <x v="244"/>
    <x v="296"/>
  </r>
  <r>
    <x v="303"/>
    <x v="264"/>
    <x v="297"/>
  </r>
  <r>
    <x v="304"/>
    <x v="265"/>
    <x v="298"/>
  </r>
  <r>
    <x v="305"/>
    <x v="266"/>
    <x v="299"/>
  </r>
  <r>
    <x v="306"/>
    <x v="267"/>
    <x v="300"/>
  </r>
  <r>
    <x v="307"/>
    <x v="268"/>
    <x v="301"/>
  </r>
  <r>
    <x v="308"/>
    <x v="269"/>
    <x v="302"/>
  </r>
  <r>
    <x v="309"/>
    <x v="270"/>
    <x v="303"/>
  </r>
  <r>
    <x v="310"/>
    <x v="231"/>
    <x v="304"/>
  </r>
  <r>
    <x v="311"/>
    <x v="271"/>
    <x v="305"/>
  </r>
  <r>
    <x v="312"/>
    <x v="272"/>
    <x v="306"/>
  </r>
  <r>
    <x v="313"/>
    <x v="273"/>
    <x v="307"/>
  </r>
  <r>
    <x v="314"/>
    <x v="274"/>
    <x v="308"/>
  </r>
  <r>
    <x v="315"/>
    <x v="275"/>
    <x v="309"/>
  </r>
  <r>
    <x v="316"/>
    <x v="276"/>
    <x v="310"/>
  </r>
  <r>
    <x v="317"/>
    <x v="277"/>
    <x v="311"/>
  </r>
  <r>
    <x v="318"/>
    <x v="278"/>
    <x v="312"/>
  </r>
  <r>
    <x v="319"/>
    <x v="279"/>
    <x v="313"/>
  </r>
  <r>
    <x v="320"/>
    <x v="280"/>
    <x v="314"/>
  </r>
  <r>
    <x v="321"/>
    <x v="281"/>
    <x v="315"/>
  </r>
  <r>
    <x v="322"/>
    <x v="282"/>
    <x v="316"/>
  </r>
  <r>
    <x v="323"/>
    <x v="283"/>
    <x v="317"/>
  </r>
  <r>
    <x v="324"/>
    <x v="227"/>
    <x v="318"/>
  </r>
  <r>
    <x v="325"/>
    <x v="111"/>
    <x v="319"/>
  </r>
  <r>
    <x v="326"/>
    <x v="284"/>
    <x v="320"/>
  </r>
  <r>
    <x v="327"/>
    <x v="285"/>
    <x v="321"/>
  </r>
  <r>
    <x v="328"/>
    <x v="286"/>
    <x v="322"/>
  </r>
  <r>
    <x v="329"/>
    <x v="234"/>
    <x v="323"/>
  </r>
  <r>
    <x v="330"/>
    <x v="287"/>
    <x v="324"/>
  </r>
  <r>
    <x v="331"/>
    <x v="288"/>
    <x v="325"/>
  </r>
  <r>
    <x v="332"/>
    <x v="289"/>
    <x v="326"/>
  </r>
  <r>
    <x v="333"/>
    <x v="290"/>
    <x v="327"/>
  </r>
  <r>
    <x v="334"/>
    <x v="291"/>
    <x v="328"/>
  </r>
  <r>
    <x v="335"/>
    <x v="292"/>
    <x v="329"/>
  </r>
  <r>
    <x v="336"/>
    <x v="293"/>
    <x v="330"/>
  </r>
  <r>
    <x v="337"/>
    <x v="294"/>
    <x v="331"/>
  </r>
  <r>
    <x v="338"/>
    <x v="295"/>
    <x v="332"/>
  </r>
  <r>
    <x v="339"/>
    <x v="296"/>
    <x v="333"/>
  </r>
  <r>
    <x v="340"/>
    <x v="297"/>
    <x v="334"/>
  </r>
  <r>
    <x v="341"/>
    <x v="298"/>
    <x v="335"/>
  </r>
  <r>
    <x v="342"/>
    <x v="299"/>
    <x v="336"/>
  </r>
  <r>
    <x v="343"/>
    <x v="120"/>
    <x v="337"/>
  </r>
  <r>
    <x v="344"/>
    <x v="138"/>
    <x v="338"/>
  </r>
  <r>
    <x v="345"/>
    <x v="300"/>
    <x v="339"/>
  </r>
  <r>
    <x v="346"/>
    <x v="301"/>
    <x v="340"/>
  </r>
  <r>
    <x v="347"/>
    <x v="302"/>
    <x v="341"/>
  </r>
  <r>
    <x v="348"/>
    <x v="303"/>
    <x v="342"/>
  </r>
  <r>
    <x v="349"/>
    <x v="304"/>
    <x v="343"/>
  </r>
  <r>
    <x v="350"/>
    <x v="305"/>
    <x v="344"/>
  </r>
  <r>
    <x v="351"/>
    <x v="306"/>
    <x v="345"/>
  </r>
  <r>
    <x v="352"/>
    <x v="307"/>
    <x v="346"/>
  </r>
  <r>
    <x v="353"/>
    <x v="308"/>
    <x v="347"/>
  </r>
  <r>
    <x v="354"/>
    <x v="309"/>
    <x v="348"/>
  </r>
  <r>
    <x v="355"/>
    <x v="310"/>
    <x v="349"/>
  </r>
  <r>
    <x v="356"/>
    <x v="311"/>
    <x v="350"/>
  </r>
  <r>
    <x v="357"/>
    <x v="312"/>
    <x v="351"/>
  </r>
  <r>
    <x v="358"/>
    <x v="313"/>
    <x v="352"/>
  </r>
  <r>
    <x v="359"/>
    <x v="314"/>
    <x v="353"/>
  </r>
  <r>
    <x v="360"/>
    <x v="315"/>
    <x v="354"/>
  </r>
  <r>
    <x v="361"/>
    <x v="316"/>
    <x v="355"/>
  </r>
  <r>
    <x v="362"/>
    <x v="317"/>
    <x v="356"/>
  </r>
  <r>
    <x v="363"/>
    <x v="318"/>
    <x v="357"/>
  </r>
  <r>
    <x v="364"/>
    <x v="319"/>
    <x v="358"/>
  </r>
  <r>
    <x v="365"/>
    <x v="320"/>
    <x v="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07608-344D-4018-B35A-BC24830E54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2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>
      <items count="344">
        <item x="192"/>
        <item x="167"/>
        <item x="49"/>
        <item x="10"/>
        <item x="92"/>
        <item x="29"/>
        <item x="247"/>
        <item x="307"/>
        <item x="76"/>
        <item x="217"/>
        <item x="60"/>
        <item x="24"/>
        <item x="292"/>
        <item x="296"/>
        <item x="335"/>
        <item x="64"/>
        <item x="276"/>
        <item x="7"/>
        <item x="143"/>
        <item x="11"/>
        <item x="277"/>
        <item x="267"/>
        <item x="272"/>
        <item x="100"/>
        <item x="3"/>
        <item x="111"/>
        <item x="51"/>
        <item x="84"/>
        <item x="232"/>
        <item x="265"/>
        <item x="122"/>
        <item x="249"/>
        <item x="297"/>
        <item x="238"/>
        <item x="199"/>
        <item x="291"/>
        <item x="264"/>
        <item x="72"/>
        <item x="213"/>
        <item x="44"/>
        <item x="133"/>
        <item x="243"/>
        <item x="150"/>
        <item x="287"/>
        <item x="251"/>
        <item x="279"/>
        <item x="341"/>
        <item x="14"/>
        <item x="260"/>
        <item x="309"/>
        <item x="15"/>
        <item x="206"/>
        <item x="99"/>
        <item x="211"/>
        <item x="298"/>
        <item x="116"/>
        <item x="98"/>
        <item x="125"/>
        <item x="337"/>
        <item x="256"/>
        <item x="68"/>
        <item x="212"/>
        <item x="65"/>
        <item x="290"/>
        <item x="50"/>
        <item x="129"/>
        <item x="302"/>
        <item x="338"/>
        <item x="144"/>
        <item x="70"/>
        <item x="225"/>
        <item x="170"/>
        <item x="214"/>
        <item x="25"/>
        <item x="174"/>
        <item x="78"/>
        <item x="137"/>
        <item x="273"/>
        <item x="253"/>
        <item x="329"/>
        <item x="263"/>
        <item x="218"/>
        <item x="328"/>
        <item x="301"/>
        <item x="244"/>
        <item x="202"/>
        <item x="38"/>
        <item x="152"/>
        <item x="181"/>
        <item x="165"/>
        <item x="222"/>
        <item x="63"/>
        <item x="315"/>
        <item x="252"/>
        <item x="83"/>
        <item x="96"/>
        <item x="119"/>
        <item x="231"/>
        <item x="146"/>
        <item x="2"/>
        <item x="71"/>
        <item x="270"/>
        <item x="293"/>
        <item x="171"/>
        <item x="1"/>
        <item x="145"/>
        <item x="55"/>
        <item x="31"/>
        <item x="36"/>
        <item x="113"/>
        <item x="322"/>
        <item x="161"/>
        <item x="131"/>
        <item x="30"/>
        <item x="336"/>
        <item x="240"/>
        <item x="184"/>
        <item x="17"/>
        <item x="118"/>
        <item x="45"/>
        <item x="193"/>
        <item x="198"/>
        <item x="317"/>
        <item x="140"/>
        <item x="166"/>
        <item x="201"/>
        <item x="104"/>
        <item x="4"/>
        <item x="41"/>
        <item x="147"/>
        <item x="177"/>
        <item x="200"/>
        <item x="205"/>
        <item x="221"/>
        <item x="191"/>
        <item x="69"/>
        <item x="18"/>
        <item x="278"/>
        <item x="331"/>
        <item x="123"/>
        <item x="90"/>
        <item x="286"/>
        <item x="245"/>
        <item x="158"/>
        <item x="75"/>
        <item x="234"/>
        <item x="239"/>
        <item x="157"/>
        <item x="28"/>
        <item x="136"/>
        <item x="139"/>
        <item x="321"/>
        <item x="178"/>
        <item x="266"/>
        <item x="85"/>
        <item x="8"/>
        <item x="342"/>
        <item x="97"/>
        <item x="208"/>
        <item x="32"/>
        <item x="215"/>
        <item x="173"/>
        <item x="57"/>
        <item x="280"/>
        <item x="305"/>
        <item x="172"/>
        <item x="285"/>
        <item x="334"/>
        <item x="219"/>
        <item x="124"/>
        <item x="237"/>
        <item x="91"/>
        <item x="220"/>
        <item x="323"/>
        <item x="105"/>
        <item x="325"/>
        <item x="126"/>
        <item x="259"/>
        <item x="257"/>
        <item x="310"/>
        <item x="187"/>
        <item x="316"/>
        <item x="154"/>
        <item x="180"/>
        <item x="304"/>
        <item x="35"/>
        <item x="160"/>
        <item x="284"/>
        <item x="227"/>
        <item x="185"/>
        <item x="82"/>
        <item x="246"/>
        <item x="164"/>
        <item x="79"/>
        <item x="303"/>
        <item x="250"/>
        <item x="89"/>
        <item x="318"/>
        <item x="56"/>
        <item x="314"/>
        <item x="62"/>
        <item x="188"/>
        <item x="52"/>
        <item x="132"/>
        <item x="77"/>
        <item x="269"/>
        <item x="37"/>
        <item x="330"/>
        <item x="333"/>
        <item x="86"/>
        <item x="66"/>
        <item x="16"/>
        <item x="226"/>
        <item x="151"/>
        <item x="23"/>
        <item x="228"/>
        <item x="43"/>
        <item x="271"/>
        <item x="258"/>
        <item x="42"/>
        <item x="58"/>
        <item x="103"/>
        <item x="324"/>
        <item x="107"/>
        <item x="233"/>
        <item x="155"/>
        <item x="48"/>
        <item x="130"/>
        <item x="53"/>
        <item x="159"/>
        <item x="194"/>
        <item x="294"/>
        <item x="59"/>
        <item x="308"/>
        <item x="110"/>
        <item x="117"/>
        <item x="179"/>
        <item x="283"/>
        <item x="254"/>
        <item x="138"/>
        <item x="21"/>
        <item x="112"/>
        <item x="153"/>
        <item x="120"/>
        <item x="195"/>
        <item x="241"/>
        <item x="339"/>
        <item x="95"/>
        <item x="74"/>
        <item x="186"/>
        <item x="9"/>
        <item x="207"/>
        <item x="311"/>
        <item x="121"/>
        <item x="306"/>
        <item x="135"/>
        <item x="197"/>
        <item x="128"/>
        <item x="262"/>
        <item x="93"/>
        <item x="33"/>
        <item x="168"/>
        <item x="47"/>
        <item x="224"/>
        <item x="288"/>
        <item x="261"/>
        <item x="6"/>
        <item x="5"/>
        <item x="108"/>
        <item x="101"/>
        <item x="19"/>
        <item x="162"/>
        <item x="289"/>
        <item x="300"/>
        <item x="229"/>
        <item x="13"/>
        <item x="312"/>
        <item x="183"/>
        <item x="327"/>
        <item x="88"/>
        <item x="54"/>
        <item x="115"/>
        <item x="274"/>
        <item x="156"/>
        <item x="313"/>
        <item x="268"/>
        <item x="295"/>
        <item x="204"/>
        <item x="236"/>
        <item x="169"/>
        <item x="235"/>
        <item x="326"/>
        <item x="340"/>
        <item x="210"/>
        <item x="127"/>
        <item x="275"/>
        <item x="12"/>
        <item x="176"/>
        <item x="61"/>
        <item x="282"/>
        <item x="142"/>
        <item x="163"/>
        <item x="242"/>
        <item x="281"/>
        <item x="203"/>
        <item x="67"/>
        <item x="149"/>
        <item x="319"/>
        <item x="196"/>
        <item x="175"/>
        <item x="114"/>
        <item x="134"/>
        <item x="87"/>
        <item x="182"/>
        <item x="26"/>
        <item x="46"/>
        <item x="148"/>
        <item x="209"/>
        <item x="332"/>
        <item x="27"/>
        <item x="230"/>
        <item x="40"/>
        <item x="190"/>
        <item x="73"/>
        <item x="20"/>
        <item x="81"/>
        <item x="299"/>
        <item x="141"/>
        <item x="39"/>
        <item x="94"/>
        <item x="248"/>
        <item x="223"/>
        <item x="80"/>
        <item x="216"/>
        <item x="255"/>
        <item x="34"/>
        <item x="189"/>
        <item x="109"/>
        <item x="102"/>
        <item x="320"/>
        <item x="106"/>
        <item x="22"/>
        <item x="0"/>
        <item t="default"/>
      </items>
    </pivotField>
    <pivotField showAll="0"/>
    <pivotField showAll="0"/>
    <pivotField dataField="1" showAll="0">
      <items count="361">
        <item x="22"/>
        <item x="190"/>
        <item x="314"/>
        <item x="43"/>
        <item x="164"/>
        <item x="216"/>
        <item x="250"/>
        <item x="87"/>
        <item x="71"/>
        <item x="3"/>
        <item x="108"/>
        <item x="54"/>
        <item x="95"/>
        <item x="152"/>
        <item x="280"/>
        <item x="47"/>
        <item x="297"/>
        <item x="252"/>
        <item x="213"/>
        <item x="268"/>
        <item x="335"/>
        <item x="17"/>
        <item x="232"/>
        <item x="265"/>
        <item x="112"/>
        <item x="79"/>
        <item x="58"/>
        <item x="200"/>
        <item x="294"/>
        <item x="313"/>
        <item x="348"/>
        <item x="303"/>
        <item x="342"/>
        <item x="67"/>
        <item x="111"/>
        <item x="117"/>
        <item x="191"/>
        <item x="195"/>
        <item x="140"/>
        <item x="38"/>
        <item x="276"/>
        <item x="134"/>
        <item x="96"/>
        <item x="142"/>
        <item x="295"/>
        <item x="4"/>
        <item x="59"/>
        <item x="301"/>
        <item x="229"/>
        <item x="44"/>
        <item x="267"/>
        <item x="41"/>
        <item x="346"/>
        <item x="69"/>
        <item x="106"/>
        <item x="130"/>
        <item x="281"/>
        <item x="63"/>
        <item x="21"/>
        <item x="49"/>
        <item x="26"/>
        <item x="83"/>
        <item x="344"/>
        <item x="212"/>
        <item x="199"/>
        <item x="291"/>
        <item x="163"/>
        <item x="326"/>
        <item x="243"/>
        <item x="350"/>
        <item x="194"/>
        <item x="318"/>
        <item x="93"/>
        <item x="168"/>
        <item x="256"/>
        <item x="8"/>
        <item x="121"/>
        <item x="157"/>
        <item x="28"/>
        <item x="90"/>
        <item x="299"/>
        <item x="109"/>
        <item x="23"/>
        <item x="57"/>
        <item x="240"/>
        <item x="9"/>
        <item x="172"/>
        <item x="91"/>
        <item x="237"/>
        <item x="210"/>
        <item x="292"/>
        <item x="118"/>
        <item x="282"/>
        <item x="82"/>
        <item x="338"/>
        <item x="235"/>
        <item x="322"/>
        <item x="155"/>
        <item x="234"/>
        <item x="347"/>
        <item x="270"/>
        <item x="122"/>
        <item x="32"/>
        <item x="18"/>
        <item x="336"/>
        <item x="221"/>
        <item x="34"/>
        <item x="247"/>
        <item x="136"/>
        <item x="158"/>
        <item x="356"/>
        <item x="293"/>
        <item x="40"/>
        <item x="60"/>
        <item x="254"/>
        <item x="162"/>
        <item x="12"/>
        <item x="119"/>
        <item x="329"/>
        <item x="153"/>
        <item x="145"/>
        <item x="255"/>
        <item x="128"/>
        <item x="143"/>
        <item x="337"/>
        <item x="116"/>
        <item x="334"/>
        <item x="181"/>
        <item x="263"/>
        <item x="45"/>
        <item x="305"/>
        <item x="339"/>
        <item x="73"/>
        <item x="316"/>
        <item x="309"/>
        <item x="358"/>
        <item x="340"/>
        <item x="166"/>
        <item x="167"/>
        <item x="333"/>
        <item x="357"/>
        <item x="241"/>
        <item x="352"/>
        <item x="269"/>
        <item x="99"/>
        <item x="20"/>
        <item x="149"/>
        <item x="222"/>
        <item x="201"/>
        <item x="260"/>
        <item x="317"/>
        <item x="307"/>
        <item x="279"/>
        <item x="114"/>
        <item x="132"/>
        <item x="182"/>
        <item x="224"/>
        <item x="196"/>
        <item x="331"/>
        <item x="185"/>
        <item x="68"/>
        <item x="30"/>
        <item x="141"/>
        <item x="278"/>
        <item x="103"/>
        <item x="104"/>
        <item x="214"/>
        <item x="16"/>
        <item x="144"/>
        <item x="115"/>
        <item x="324"/>
        <item x="84"/>
        <item x="203"/>
        <item x="198"/>
        <item x="286"/>
        <item x="92"/>
        <item x="209"/>
        <item x="62"/>
        <item x="146"/>
        <item x="211"/>
        <item x="189"/>
        <item x="226"/>
        <item x="169"/>
        <item x="180"/>
        <item x="246"/>
        <item x="289"/>
        <item x="266"/>
        <item x="179"/>
        <item x="239"/>
        <item x="174"/>
        <item x="205"/>
        <item x="258"/>
        <item x="242"/>
        <item x="330"/>
        <item x="248"/>
        <item x="178"/>
        <item x="125"/>
        <item x="359"/>
        <item x="81"/>
        <item x="300"/>
        <item x="236"/>
        <item x="231"/>
        <item x="170"/>
        <item x="244"/>
        <item x="105"/>
        <item x="217"/>
        <item x="6"/>
        <item x="184"/>
        <item x="345"/>
        <item x="55"/>
        <item x="183"/>
        <item x="204"/>
        <item x="228"/>
        <item x="160"/>
        <item x="176"/>
        <item x="1"/>
        <item x="39"/>
        <item x="285"/>
        <item x="77"/>
        <item x="75"/>
        <item x="64"/>
        <item x="66"/>
        <item x="161"/>
        <item x="296"/>
        <item x="151"/>
        <item x="85"/>
        <item x="131"/>
        <item x="36"/>
        <item x="48"/>
        <item x="165"/>
        <item x="271"/>
        <item x="225"/>
        <item x="208"/>
        <item x="120"/>
        <item x="259"/>
        <item x="323"/>
        <item x="175"/>
        <item x="233"/>
        <item x="220"/>
        <item x="5"/>
        <item x="147"/>
        <item x="320"/>
        <item x="126"/>
        <item x="53"/>
        <item x="327"/>
        <item x="238"/>
        <item x="27"/>
        <item x="215"/>
        <item x="207"/>
        <item x="123"/>
        <item x="283"/>
        <item x="325"/>
        <item x="89"/>
        <item x="138"/>
        <item x="80"/>
        <item x="262"/>
        <item x="245"/>
        <item x="354"/>
        <item x="343"/>
        <item x="7"/>
        <item x="133"/>
        <item x="353"/>
        <item x="341"/>
        <item x="298"/>
        <item x="46"/>
        <item x="25"/>
        <item x="284"/>
        <item x="227"/>
        <item x="202"/>
        <item x="70"/>
        <item x="302"/>
        <item x="312"/>
        <item x="264"/>
        <item x="192"/>
        <item x="56"/>
        <item x="274"/>
        <item x="51"/>
        <item x="35"/>
        <item x="193"/>
        <item x="31"/>
        <item x="113"/>
        <item x="272"/>
        <item x="37"/>
        <item x="110"/>
        <item x="218"/>
        <item x="187"/>
        <item x="19"/>
        <item x="137"/>
        <item x="251"/>
        <item x="290"/>
        <item x="173"/>
        <item x="332"/>
        <item x="127"/>
        <item x="277"/>
        <item x="139"/>
        <item x="186"/>
        <item x="249"/>
        <item x="42"/>
        <item x="188"/>
        <item x="100"/>
        <item x="177"/>
        <item x="154"/>
        <item x="107"/>
        <item x="273"/>
        <item x="65"/>
        <item x="311"/>
        <item x="13"/>
        <item x="72"/>
        <item x="98"/>
        <item x="88"/>
        <item x="230"/>
        <item x="219"/>
        <item x="124"/>
        <item x="304"/>
        <item x="148"/>
        <item x="159"/>
        <item x="129"/>
        <item x="319"/>
        <item x="253"/>
        <item x="135"/>
        <item x="74"/>
        <item x="156"/>
        <item x="11"/>
        <item x="86"/>
        <item x="206"/>
        <item x="308"/>
        <item x="315"/>
        <item x="150"/>
        <item x="310"/>
        <item x="261"/>
        <item x="355"/>
        <item x="33"/>
        <item x="351"/>
        <item x="2"/>
        <item x="288"/>
        <item x="24"/>
        <item x="328"/>
        <item x="349"/>
        <item x="275"/>
        <item x="76"/>
        <item x="52"/>
        <item x="14"/>
        <item x="102"/>
        <item x="306"/>
        <item x="97"/>
        <item x="287"/>
        <item x="101"/>
        <item x="78"/>
        <item x="15"/>
        <item x="94"/>
        <item x="61"/>
        <item x="10"/>
        <item x="223"/>
        <item x="257"/>
        <item x="171"/>
        <item x="29"/>
        <item x="50"/>
        <item x="197"/>
        <item x="321"/>
        <item x="0"/>
        <item t="default"/>
      </items>
    </pivotField>
    <pivotField showAll="0"/>
    <pivotField showAll="0">
      <items count="165">
        <item x="109"/>
        <item x="3"/>
        <item x="21"/>
        <item x="124"/>
        <item x="74"/>
        <item x="56"/>
        <item x="87"/>
        <item x="57"/>
        <item x="16"/>
        <item x="132"/>
        <item x="75"/>
        <item x="24"/>
        <item x="7"/>
        <item x="17"/>
        <item x="142"/>
        <item x="9"/>
        <item x="151"/>
        <item x="85"/>
        <item x="66"/>
        <item x="101"/>
        <item x="86"/>
        <item x="42"/>
        <item x="67"/>
        <item x="111"/>
        <item x="157"/>
        <item x="125"/>
        <item x="4"/>
        <item x="62"/>
        <item x="147"/>
        <item x="110"/>
        <item x="88"/>
        <item x="143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118"/>
        <item x="92"/>
        <item x="40"/>
        <item x="44"/>
        <item x="135"/>
        <item x="33"/>
        <item x="37"/>
        <item x="116"/>
        <item x="153"/>
        <item x="154"/>
        <item x="95"/>
        <item x="63"/>
        <item x="159"/>
        <item x="51"/>
        <item x="8"/>
        <item x="43"/>
        <item x="34"/>
        <item x="96"/>
        <item x="105"/>
        <item x="36"/>
        <item x="97"/>
        <item x="127"/>
        <item x="83"/>
        <item x="79"/>
        <item x="123"/>
        <item x="120"/>
        <item x="89"/>
        <item x="121"/>
        <item x="49"/>
        <item x="126"/>
        <item x="54"/>
        <item x="25"/>
        <item x="80"/>
        <item x="141"/>
        <item x="117"/>
        <item x="103"/>
        <item x="82"/>
        <item x="102"/>
        <item x="70"/>
        <item x="5"/>
        <item x="156"/>
        <item x="100"/>
        <item x="47"/>
        <item x="161"/>
        <item x="108"/>
        <item x="130"/>
        <item x="65"/>
        <item x="115"/>
        <item x="114"/>
        <item x="28"/>
        <item x="162"/>
        <item x="90"/>
        <item x="23"/>
        <item x="72"/>
        <item x="31"/>
        <item x="146"/>
        <item x="45"/>
        <item x="107"/>
        <item x="39"/>
        <item x="58"/>
        <item x="19"/>
        <item x="15"/>
        <item x="140"/>
        <item x="129"/>
        <item x="84"/>
        <item x="94"/>
        <item x="150"/>
        <item x="131"/>
        <item x="2"/>
        <item x="29"/>
        <item x="41"/>
        <item x="163"/>
        <item x="134"/>
        <item x="104"/>
        <item x="50"/>
        <item x="78"/>
        <item x="148"/>
        <item x="128"/>
        <item x="122"/>
        <item x="71"/>
        <item x="76"/>
        <item x="22"/>
        <item x="35"/>
        <item x="145"/>
        <item x="1"/>
        <item x="60"/>
        <item x="55"/>
        <item x="99"/>
        <item x="158"/>
        <item x="30"/>
        <item x="53"/>
        <item x="13"/>
        <item x="133"/>
        <item x="136"/>
        <item x="32"/>
        <item x="152"/>
        <item x="81"/>
        <item x="106"/>
        <item x="6"/>
        <item x="91"/>
        <item x="26"/>
        <item x="27"/>
        <item x="61"/>
        <item x="155"/>
        <item x="112"/>
        <item x="69"/>
        <item x="139"/>
        <item x="149"/>
        <item x="11"/>
        <item x="64"/>
        <item x="48"/>
        <item x="46"/>
        <item x="98"/>
        <item x="68"/>
        <item x="18"/>
        <item x="77"/>
        <item x="14"/>
        <item x="10"/>
        <item x="113"/>
        <item x="0"/>
        <item t="default"/>
      </items>
    </pivotField>
    <pivotField showAll="0">
      <items count="361">
        <item x="190"/>
        <item x="216"/>
        <item x="43"/>
        <item x="314"/>
        <item x="87"/>
        <item x="22"/>
        <item x="250"/>
        <item x="71"/>
        <item x="54"/>
        <item x="108"/>
        <item x="95"/>
        <item x="268"/>
        <item x="313"/>
        <item x="280"/>
        <item x="348"/>
        <item x="297"/>
        <item x="112"/>
        <item x="303"/>
        <item x="295"/>
        <item x="58"/>
        <item x="79"/>
        <item x="276"/>
        <item x="67"/>
        <item x="111"/>
        <item x="44"/>
        <item x="252"/>
        <item x="342"/>
        <item x="301"/>
        <item x="47"/>
        <item x="195"/>
        <item x="232"/>
        <item x="291"/>
        <item x="213"/>
        <item x="335"/>
        <item x="243"/>
        <item x="152"/>
        <item x="267"/>
        <item x="134"/>
        <item x="38"/>
        <item x="318"/>
        <item x="23"/>
        <item x="32"/>
        <item x="212"/>
        <item x="235"/>
        <item x="265"/>
        <item x="163"/>
        <item x="350"/>
        <item x="17"/>
        <item x="132"/>
        <item x="41"/>
        <item x="210"/>
        <item x="200"/>
        <item x="158"/>
        <item x="59"/>
        <item x="240"/>
        <item x="340"/>
        <item x="281"/>
        <item x="336"/>
        <item x="294"/>
        <item x="149"/>
        <item x="130"/>
        <item x="91"/>
        <item x="191"/>
        <item x="63"/>
        <item x="90"/>
        <item x="119"/>
        <item x="344"/>
        <item x="140"/>
        <item x="194"/>
        <item x="121"/>
        <item x="28"/>
        <item x="346"/>
        <item x="172"/>
        <item x="4"/>
        <item x="49"/>
        <item x="40"/>
        <item x="142"/>
        <item x="109"/>
        <item x="34"/>
        <item x="82"/>
        <item x="21"/>
        <item x="338"/>
        <item x="153"/>
        <item x="270"/>
        <item x="8"/>
        <item x="117"/>
        <item x="282"/>
        <item x="96"/>
        <item x="211"/>
        <item x="337"/>
        <item x="239"/>
        <item x="254"/>
        <item x="155"/>
        <item x="157"/>
        <item x="114"/>
        <item x="255"/>
        <item x="356"/>
        <item x="143"/>
        <item x="99"/>
        <item x="93"/>
        <item x="81"/>
        <item x="316"/>
        <item x="326"/>
        <item x="169"/>
        <item x="317"/>
        <item x="83"/>
        <item x="358"/>
        <item x="57"/>
        <item x="229"/>
        <item x="299"/>
        <item x="85"/>
        <item x="357"/>
        <item x="136"/>
        <item x="293"/>
        <item x="122"/>
        <item x="69"/>
        <item x="307"/>
        <item x="12"/>
        <item x="20"/>
        <item x="62"/>
        <item x="300"/>
        <item x="168"/>
        <item x="289"/>
        <item x="231"/>
        <item x="26"/>
        <item x="199"/>
        <item x="322"/>
        <item x="103"/>
        <item x="347"/>
        <item x="166"/>
        <item x="359"/>
        <item x="237"/>
        <item x="6"/>
        <item x="234"/>
        <item x="106"/>
        <item x="305"/>
        <item x="224"/>
        <item x="145"/>
        <item x="164"/>
        <item x="236"/>
        <item x="266"/>
        <item x="201"/>
        <item x="256"/>
        <item x="181"/>
        <item x="292"/>
        <item x="118"/>
        <item x="10"/>
        <item x="171"/>
        <item x="207"/>
        <item x="16"/>
        <item x="60"/>
        <item x="222"/>
        <item x="324"/>
        <item x="309"/>
        <item x="279"/>
        <item x="141"/>
        <item x="19"/>
        <item x="66"/>
        <item x="198"/>
        <item x="329"/>
        <item x="263"/>
        <item x="9"/>
        <item x="1"/>
        <item x="325"/>
        <item x="271"/>
        <item x="75"/>
        <item x="196"/>
        <item x="183"/>
        <item x="225"/>
        <item x="133"/>
        <item x="120"/>
        <item x="205"/>
        <item x="128"/>
        <item x="104"/>
        <item x="182"/>
        <item x="209"/>
        <item x="45"/>
        <item x="220"/>
        <item x="193"/>
        <item x="184"/>
        <item x="189"/>
        <item x="339"/>
        <item x="144"/>
        <item x="260"/>
        <item x="249"/>
        <item x="174"/>
        <item x="137"/>
        <item x="203"/>
        <item x="161"/>
        <item x="221"/>
        <item x="248"/>
        <item x="247"/>
        <item x="333"/>
        <item x="214"/>
        <item x="262"/>
        <item x="160"/>
        <item x="331"/>
        <item x="138"/>
        <item x="241"/>
        <item x="244"/>
        <item x="285"/>
        <item x="170"/>
        <item x="18"/>
        <item x="278"/>
        <item x="162"/>
        <item x="251"/>
        <item x="283"/>
        <item x="286"/>
        <item x="178"/>
        <item x="31"/>
        <item x="36"/>
        <item x="89"/>
        <item x="226"/>
        <item x="70"/>
        <item x="73"/>
        <item x="246"/>
        <item x="116"/>
        <item x="341"/>
        <item x="258"/>
        <item x="327"/>
        <item x="167"/>
        <item x="330"/>
        <item x="110"/>
        <item x="269"/>
        <item x="215"/>
        <item x="35"/>
        <item x="77"/>
        <item x="147"/>
        <item x="185"/>
        <item x="334"/>
        <item x="37"/>
        <item x="208"/>
        <item x="238"/>
        <item x="259"/>
        <item x="46"/>
        <item x="105"/>
        <item x="345"/>
        <item x="55"/>
        <item x="175"/>
        <item x="312"/>
        <item x="64"/>
        <item x="192"/>
        <item x="53"/>
        <item x="56"/>
        <item x="179"/>
        <item x="296"/>
        <item x="123"/>
        <item x="15"/>
        <item x="202"/>
        <item x="204"/>
        <item x="39"/>
        <item x="228"/>
        <item x="125"/>
        <item x="180"/>
        <item x="173"/>
        <item x="5"/>
        <item x="354"/>
        <item x="92"/>
        <item x="274"/>
        <item x="131"/>
        <item x="323"/>
        <item x="48"/>
        <item x="176"/>
        <item x="124"/>
        <item x="352"/>
        <item x="113"/>
        <item x="272"/>
        <item x="127"/>
        <item x="84"/>
        <item x="27"/>
        <item x="25"/>
        <item x="242"/>
        <item x="227"/>
        <item x="233"/>
        <item x="80"/>
        <item x="3"/>
        <item x="115"/>
        <item x="264"/>
        <item x="11"/>
        <item x="100"/>
        <item x="30"/>
        <item x="65"/>
        <item x="206"/>
        <item x="86"/>
        <item x="154"/>
        <item x="277"/>
        <item x="159"/>
        <item x="186"/>
        <item x="320"/>
        <item x="353"/>
        <item x="319"/>
        <item x="68"/>
        <item x="187"/>
        <item x="298"/>
        <item x="284"/>
        <item x="146"/>
        <item x="139"/>
        <item x="126"/>
        <item x="151"/>
        <item x="315"/>
        <item x="165"/>
        <item x="332"/>
        <item x="177"/>
        <item x="51"/>
        <item x="188"/>
        <item x="311"/>
        <item x="245"/>
        <item x="217"/>
        <item x="107"/>
        <item x="304"/>
        <item x="150"/>
        <item x="273"/>
        <item x="219"/>
        <item x="343"/>
        <item x="52"/>
        <item x="42"/>
        <item x="88"/>
        <item x="129"/>
        <item x="148"/>
        <item x="72"/>
        <item x="302"/>
        <item x="253"/>
        <item x="98"/>
        <item x="76"/>
        <item x="135"/>
        <item x="290"/>
        <item x="230"/>
        <item x="308"/>
        <item x="7"/>
        <item x="2"/>
        <item x="102"/>
        <item x="13"/>
        <item x="310"/>
        <item x="33"/>
        <item x="14"/>
        <item x="74"/>
        <item x="306"/>
        <item x="351"/>
        <item x="156"/>
        <item x="218"/>
        <item x="97"/>
        <item x="261"/>
        <item x="24"/>
        <item x="328"/>
        <item x="355"/>
        <item x="349"/>
        <item x="287"/>
        <item x="288"/>
        <item x="275"/>
        <item x="101"/>
        <item x="78"/>
        <item x="223"/>
        <item x="61"/>
        <item x="94"/>
        <item x="257"/>
        <item x="29"/>
        <item x="50"/>
        <item x="321"/>
        <item x="197"/>
        <item x="0"/>
        <item t="default"/>
      </items>
    </pivotField>
    <pivotField numFmtId="9" showAll="0"/>
    <pivotField numFmtId="9" showAll="0"/>
    <pivotField numFmtId="9" showAll="0"/>
    <pivotField numFmtId="9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 Change with respect to same day last week" fld="11" baseField="0" baseItem="9" numFmtId="1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199A9-4873-4EDA-B7D5-C5CE64443E8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5:C71" firstHeaderRow="0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22">
        <item x="22"/>
        <item x="178"/>
        <item x="157"/>
        <item x="3"/>
        <item x="147"/>
        <item x="68"/>
        <item x="81"/>
        <item x="115"/>
        <item x="26"/>
        <item x="237"/>
        <item x="160"/>
        <item x="142"/>
        <item x="297"/>
        <item x="248"/>
        <item x="94"/>
        <item x="303"/>
        <item x="108"/>
        <item x="48"/>
        <item x="47"/>
        <item x="114"/>
        <item x="298"/>
        <item x="280"/>
        <item x="67"/>
        <item x="229"/>
        <item x="210"/>
        <item x="13"/>
        <item x="169"/>
        <item x="192"/>
        <item x="165"/>
        <item x="55"/>
        <item x="261"/>
        <item x="284"/>
        <item x="122"/>
        <item x="309"/>
        <item x="317"/>
        <item x="12"/>
        <item x="88"/>
        <item x="230"/>
        <item x="128"/>
        <item x="279"/>
        <item x="220"/>
        <item x="154"/>
        <item x="211"/>
        <item x="189"/>
        <item x="316"/>
        <item x="217"/>
        <item x="197"/>
        <item x="266"/>
        <item x="255"/>
        <item x="170"/>
        <item x="153"/>
        <item x="61"/>
        <item x="136"/>
        <item x="182"/>
        <item x="193"/>
        <item x="302"/>
        <item x="256"/>
        <item x="236"/>
        <item x="159"/>
        <item x="33"/>
        <item x="183"/>
        <item x="176"/>
        <item x="310"/>
        <item x="5"/>
        <item x="27"/>
        <item x="41"/>
        <item x="216"/>
        <item x="243"/>
        <item x="262"/>
        <item x="101"/>
        <item x="141"/>
        <item x="188"/>
        <item x="20"/>
        <item x="204"/>
        <item x="221"/>
        <item x="103"/>
        <item x="249"/>
        <item x="242"/>
        <item x="17"/>
        <item x="273"/>
        <item x="129"/>
        <item x="198"/>
        <item x="135"/>
        <item x="291"/>
        <item x="285"/>
        <item x="224"/>
        <item x="74"/>
        <item x="290"/>
        <item x="80"/>
        <item x="87"/>
        <item x="34"/>
        <item x="40"/>
        <item x="100"/>
        <item x="93"/>
        <item x="228"/>
        <item x="107"/>
        <item x="148"/>
        <item x="6"/>
        <item x="267"/>
        <item x="73"/>
        <item x="137"/>
        <item x="54"/>
        <item x="272"/>
        <item x="4"/>
        <item x="212"/>
        <item x="18"/>
        <item x="59"/>
        <item x="158"/>
        <item x="62"/>
        <item x="168"/>
        <item x="92"/>
        <item x="199"/>
        <item x="308"/>
        <item x="179"/>
        <item x="45"/>
        <item x="8"/>
        <item x="49"/>
        <item x="76"/>
        <item x="251"/>
        <item x="167"/>
        <item x="121"/>
        <item x="19"/>
        <item x="275"/>
        <item x="66"/>
        <item x="265"/>
        <item x="313"/>
        <item x="63"/>
        <item x="296"/>
        <item x="38"/>
        <item x="200"/>
        <item x="57"/>
        <item x="187"/>
        <item x="7"/>
        <item x="222"/>
        <item x="28"/>
        <item x="270"/>
        <item x="264"/>
        <item x="225"/>
        <item x="235"/>
        <item x="250"/>
        <item x="305"/>
        <item x="113"/>
        <item x="307"/>
        <item x="214"/>
        <item x="21"/>
        <item x="131"/>
        <item x="174"/>
        <item x="71"/>
        <item x="30"/>
        <item x="139"/>
        <item x="311"/>
        <item x="140"/>
        <item x="219"/>
        <item x="119"/>
        <item x="58"/>
        <item x="259"/>
        <item x="306"/>
        <item x="304"/>
        <item x="91"/>
        <item x="125"/>
        <item x="263"/>
        <item x="227"/>
        <item x="268"/>
        <item x="82"/>
        <item x="239"/>
        <item x="271"/>
        <item x="201"/>
        <item x="205"/>
        <item x="78"/>
        <item x="203"/>
        <item x="112"/>
        <item x="289"/>
        <item x="186"/>
        <item x="269"/>
        <item x="9"/>
        <item x="138"/>
        <item x="77"/>
        <item x="166"/>
        <item x="25"/>
        <item x="171"/>
        <item x="241"/>
        <item x="196"/>
        <item x="151"/>
        <item x="90"/>
        <item x="286"/>
        <item x="218"/>
        <item x="156"/>
        <item x="318"/>
        <item x="314"/>
        <item x="97"/>
        <item x="278"/>
        <item x="240"/>
        <item x="51"/>
        <item x="184"/>
        <item x="277"/>
        <item x="75"/>
        <item x="257"/>
        <item x="207"/>
        <item x="43"/>
        <item x="65"/>
        <item x="123"/>
        <item x="35"/>
        <item x="254"/>
        <item x="50"/>
        <item x="109"/>
        <item x="44"/>
        <item x="319"/>
        <item x="39"/>
        <item x="64"/>
        <item x="105"/>
        <item x="116"/>
        <item x="208"/>
        <item x="42"/>
        <item x="213"/>
        <item x="247"/>
        <item x="300"/>
        <item x="120"/>
        <item x="175"/>
        <item x="246"/>
        <item x="127"/>
        <item x="69"/>
        <item x="245"/>
        <item x="118"/>
        <item x="133"/>
        <item x="32"/>
        <item x="312"/>
        <item x="294"/>
        <item x="111"/>
        <item x="209"/>
        <item x="95"/>
        <item x="292"/>
        <item x="102"/>
        <item x="60"/>
        <item x="234"/>
        <item x="190"/>
        <item x="232"/>
        <item x="315"/>
        <item x="144"/>
        <item x="295"/>
        <item x="164"/>
        <item x="215"/>
        <item x="143"/>
        <item x="231"/>
        <item x="1"/>
        <item x="260"/>
        <item x="288"/>
        <item x="72"/>
        <item x="172"/>
        <item x="293"/>
        <item x="124"/>
        <item x="299"/>
        <item x="150"/>
        <item x="126"/>
        <item x="149"/>
        <item x="134"/>
        <item x="132"/>
        <item x="23"/>
        <item x="274"/>
        <item x="24"/>
        <item x="16"/>
        <item x="238"/>
        <item x="110"/>
        <item x="258"/>
        <item x="233"/>
        <item x="244"/>
        <item x="104"/>
        <item x="36"/>
        <item x="86"/>
        <item x="106"/>
        <item x="252"/>
        <item x="195"/>
        <item x="162"/>
        <item x="194"/>
        <item x="185"/>
        <item x="282"/>
        <item x="320"/>
        <item x="276"/>
        <item x="173"/>
        <item x="29"/>
        <item x="98"/>
        <item x="53"/>
        <item x="177"/>
        <item x="283"/>
        <item x="89"/>
        <item x="130"/>
        <item x="31"/>
        <item x="46"/>
        <item x="253"/>
        <item x="84"/>
        <item x="37"/>
        <item x="287"/>
        <item x="2"/>
        <item x="70"/>
        <item x="180"/>
        <item x="226"/>
        <item x="161"/>
        <item x="145"/>
        <item x="99"/>
        <item x="155"/>
        <item x="96"/>
        <item x="85"/>
        <item x="146"/>
        <item x="56"/>
        <item x="79"/>
        <item x="14"/>
        <item x="83"/>
        <item x="202"/>
        <item x="117"/>
        <item x="152"/>
        <item x="206"/>
        <item x="52"/>
        <item x="191"/>
        <item x="281"/>
        <item x="11"/>
        <item x="301"/>
        <item x="181"/>
        <item x="223"/>
        <item x="15"/>
        <item x="10"/>
        <item x="163"/>
        <item x="0"/>
        <item t="default"/>
      </items>
    </pivotField>
    <pivotField dataField="1" showAll="0">
      <items count="361">
        <item x="321"/>
        <item x="197"/>
        <item x="257"/>
        <item x="171"/>
        <item x="50"/>
        <item x="29"/>
        <item x="223"/>
        <item x="61"/>
        <item x="10"/>
        <item x="94"/>
        <item x="15"/>
        <item x="101"/>
        <item x="78"/>
        <item x="287"/>
        <item x="306"/>
        <item x="97"/>
        <item x="102"/>
        <item x="76"/>
        <item x="349"/>
        <item x="14"/>
        <item x="310"/>
        <item x="124"/>
        <item x="328"/>
        <item x="156"/>
        <item x="139"/>
        <item x="159"/>
        <item x="11"/>
        <item x="19"/>
        <item x="110"/>
        <item x="355"/>
        <item x="308"/>
        <item x="261"/>
        <item x="33"/>
        <item x="264"/>
        <item x="173"/>
        <item x="230"/>
        <item x="275"/>
        <item x="24"/>
        <item x="52"/>
        <item x="351"/>
        <item x="138"/>
        <item x="13"/>
        <item x="135"/>
        <item x="327"/>
        <item x="315"/>
        <item x="71"/>
        <item x="150"/>
        <item x="2"/>
        <item x="288"/>
        <item x="148"/>
        <item x="304"/>
        <item x="290"/>
        <item x="6"/>
        <item x="154"/>
        <item x="86"/>
        <item x="65"/>
        <item x="274"/>
        <item x="56"/>
        <item x="129"/>
        <item x="42"/>
        <item x="188"/>
        <item x="320"/>
        <item x="332"/>
        <item x="271"/>
        <item x="251"/>
        <item x="187"/>
        <item x="98"/>
        <item x="272"/>
        <item x="277"/>
        <item x="125"/>
        <item x="74"/>
        <item x="46"/>
        <item x="53"/>
        <item x="353"/>
        <item x="206"/>
        <item x="285"/>
        <item x="120"/>
        <item x="311"/>
        <item x="238"/>
        <item x="147"/>
        <item x="5"/>
        <item x="236"/>
        <item x="300"/>
        <item x="302"/>
        <item x="62"/>
        <item x="253"/>
        <item x="283"/>
        <item x="88"/>
        <item x="103"/>
        <item x="66"/>
        <item x="341"/>
        <item x="298"/>
        <item x="319"/>
        <item x="354"/>
        <item x="127"/>
        <item x="70"/>
        <item x="107"/>
        <item x="166"/>
        <item x="132"/>
        <item x="35"/>
        <item x="273"/>
        <item x="51"/>
        <item x="208"/>
        <item x="307"/>
        <item x="37"/>
        <item x="219"/>
        <item x="202"/>
        <item x="39"/>
        <item x="220"/>
        <item x="262"/>
        <item x="89"/>
        <item x="215"/>
        <item x="27"/>
        <item x="177"/>
        <item x="259"/>
        <item x="239"/>
        <item x="249"/>
        <item x="169"/>
        <item x="72"/>
        <item x="113"/>
        <item x="160"/>
        <item x="20"/>
        <item x="193"/>
        <item x="48"/>
        <item x="258"/>
        <item x="324"/>
        <item x="7"/>
        <item x="246"/>
        <item x="225"/>
        <item x="244"/>
        <item x="146"/>
        <item x="175"/>
        <item x="131"/>
        <item x="345"/>
        <item x="100"/>
        <item x="141"/>
        <item x="266"/>
        <item x="186"/>
        <item x="312"/>
        <item x="64"/>
        <item x="343"/>
        <item x="293"/>
        <item x="231"/>
        <item x="31"/>
        <item x="245"/>
        <item x="211"/>
        <item x="145"/>
        <item x="55"/>
        <item x="137"/>
        <item x="36"/>
        <item x="218"/>
        <item x="284"/>
        <item x="25"/>
        <item x="207"/>
        <item x="323"/>
        <item x="192"/>
        <item x="179"/>
        <item x="181"/>
        <item x="75"/>
        <item x="180"/>
        <item x="115"/>
        <item x="356"/>
        <item x="118"/>
        <item x="80"/>
        <item x="81"/>
        <item x="233"/>
        <item x="165"/>
        <item x="183"/>
        <item x="123"/>
        <item x="153"/>
        <item x="330"/>
        <item x="133"/>
        <item x="316"/>
        <item x="334"/>
        <item x="201"/>
        <item x="222"/>
        <item x="170"/>
        <item x="77"/>
        <item x="227"/>
        <item x="189"/>
        <item x="1"/>
        <item x="209"/>
        <item x="176"/>
        <item x="325"/>
        <item x="178"/>
        <item x="184"/>
        <item x="340"/>
        <item x="174"/>
        <item x="85"/>
        <item x="237"/>
        <item x="40"/>
        <item x="128"/>
        <item x="144"/>
        <item x="224"/>
        <item x="82"/>
        <item x="286"/>
        <item x="352"/>
        <item x="278"/>
        <item x="151"/>
        <item x="296"/>
        <item x="279"/>
        <item x="161"/>
        <item x="126"/>
        <item x="309"/>
        <item x="158"/>
        <item x="104"/>
        <item x="241"/>
        <item x="45"/>
        <item x="292"/>
        <item x="167"/>
        <item x="12"/>
        <item x="68"/>
        <item x="243"/>
        <item x="299"/>
        <item x="317"/>
        <item x="228"/>
        <item x="204"/>
        <item x="359"/>
        <item x="149"/>
        <item x="99"/>
        <item x="155"/>
        <item x="336"/>
        <item x="242"/>
        <item x="162"/>
        <item x="254"/>
        <item x="203"/>
        <item x="84"/>
        <item x="289"/>
        <item x="226"/>
        <item x="143"/>
        <item x="196"/>
        <item x="217"/>
        <item x="270"/>
        <item x="248"/>
        <item x="210"/>
        <item x="105"/>
        <item x="221"/>
        <item x="198"/>
        <item x="263"/>
        <item x="90"/>
        <item x="116"/>
        <item x="337"/>
        <item x="60"/>
        <item x="260"/>
        <item x="185"/>
        <item x="339"/>
        <item x="16"/>
        <item x="214"/>
        <item x="205"/>
        <item x="182"/>
        <item x="357"/>
        <item x="119"/>
        <item x="26"/>
        <item x="235"/>
        <item x="331"/>
        <item x="92"/>
        <item x="338"/>
        <item x="122"/>
        <item x="282"/>
        <item x="255"/>
        <item x="269"/>
        <item x="136"/>
        <item x="322"/>
        <item x="73"/>
        <item x="18"/>
        <item x="34"/>
        <item x="41"/>
        <item x="333"/>
        <item x="329"/>
        <item x="23"/>
        <item x="30"/>
        <item x="69"/>
        <item x="318"/>
        <item x="114"/>
        <item x="247"/>
        <item x="93"/>
        <item x="291"/>
        <item x="117"/>
        <item x="96"/>
        <item x="305"/>
        <item x="358"/>
        <item x="229"/>
        <item x="344"/>
        <item x="32"/>
        <item x="28"/>
        <item x="212"/>
        <item x="8"/>
        <item x="194"/>
        <item x="234"/>
        <item x="91"/>
        <item x="281"/>
        <item x="111"/>
        <item x="130"/>
        <item x="301"/>
        <item x="342"/>
        <item x="256"/>
        <item x="9"/>
        <item x="4"/>
        <item x="267"/>
        <item x="44"/>
        <item x="140"/>
        <item x="240"/>
        <item x="348"/>
        <item x="172"/>
        <item x="199"/>
        <item x="347"/>
        <item x="67"/>
        <item x="346"/>
        <item x="57"/>
        <item x="106"/>
        <item x="83"/>
        <item x="313"/>
        <item x="152"/>
        <item x="109"/>
        <item x="350"/>
        <item x="47"/>
        <item x="168"/>
        <item x="157"/>
        <item x="121"/>
        <item x="58"/>
        <item x="79"/>
        <item x="276"/>
        <item x="195"/>
        <item x="303"/>
        <item x="63"/>
        <item x="134"/>
        <item x="295"/>
        <item x="163"/>
        <item x="335"/>
        <item x="49"/>
        <item x="200"/>
        <item x="326"/>
        <item x="268"/>
        <item x="21"/>
        <item x="142"/>
        <item x="232"/>
        <item x="17"/>
        <item x="191"/>
        <item x="265"/>
        <item x="59"/>
        <item x="294"/>
        <item x="280"/>
        <item x="252"/>
        <item x="297"/>
        <item x="38"/>
        <item x="112"/>
        <item x="213"/>
        <item x="95"/>
        <item x="54"/>
        <item x="108"/>
        <item x="3"/>
        <item x="250"/>
        <item x="216"/>
        <item x="87"/>
        <item x="314"/>
        <item x="164"/>
        <item x="43"/>
        <item x="190"/>
        <item x="22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4"/>
    <field x="0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L-M" fld="1" baseField="4" baseItem="1"/>
    <dataField name="P-O" fld="2" baseField="4" baseItem="1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B6CFC-F58C-4FF1-94E7-C42701FE5F1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7:B50" firstHeaderRow="1" firstDataRow="1" firstDataCol="1"/>
  <pivotFields count="2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>
      <items count="344">
        <item x="192"/>
        <item x="167"/>
        <item x="49"/>
        <item x="10"/>
        <item x="92"/>
        <item x="29"/>
        <item x="247"/>
        <item x="307"/>
        <item x="76"/>
        <item x="217"/>
        <item x="60"/>
        <item x="24"/>
        <item x="292"/>
        <item x="296"/>
        <item x="335"/>
        <item x="64"/>
        <item x="276"/>
        <item x="7"/>
        <item x="143"/>
        <item x="11"/>
        <item x="277"/>
        <item x="267"/>
        <item x="272"/>
        <item x="100"/>
        <item x="3"/>
        <item x="111"/>
        <item x="51"/>
        <item x="84"/>
        <item x="232"/>
        <item x="265"/>
        <item x="122"/>
        <item x="249"/>
        <item x="297"/>
        <item x="238"/>
        <item x="199"/>
        <item x="291"/>
        <item x="264"/>
        <item x="72"/>
        <item x="213"/>
        <item x="44"/>
        <item x="133"/>
        <item x="243"/>
        <item x="150"/>
        <item x="287"/>
        <item x="251"/>
        <item x="279"/>
        <item x="341"/>
        <item x="14"/>
        <item x="260"/>
        <item x="309"/>
        <item x="15"/>
        <item x="206"/>
        <item x="99"/>
        <item x="211"/>
        <item x="298"/>
        <item x="116"/>
        <item x="98"/>
        <item x="125"/>
        <item x="337"/>
        <item x="256"/>
        <item x="68"/>
        <item x="212"/>
        <item x="65"/>
        <item x="290"/>
        <item x="50"/>
        <item x="129"/>
        <item x="302"/>
        <item x="338"/>
        <item x="144"/>
        <item x="70"/>
        <item x="225"/>
        <item x="170"/>
        <item x="214"/>
        <item x="25"/>
        <item x="174"/>
        <item x="78"/>
        <item x="137"/>
        <item x="273"/>
        <item x="253"/>
        <item x="329"/>
        <item x="263"/>
        <item x="218"/>
        <item x="328"/>
        <item x="301"/>
        <item x="244"/>
        <item x="202"/>
        <item x="38"/>
        <item x="152"/>
        <item x="181"/>
        <item x="165"/>
        <item x="222"/>
        <item x="63"/>
        <item x="315"/>
        <item x="252"/>
        <item x="83"/>
        <item x="96"/>
        <item x="119"/>
        <item x="231"/>
        <item x="146"/>
        <item x="2"/>
        <item x="71"/>
        <item x="270"/>
        <item x="293"/>
        <item x="171"/>
        <item x="1"/>
        <item x="145"/>
        <item x="55"/>
        <item x="31"/>
        <item x="36"/>
        <item x="113"/>
        <item x="322"/>
        <item x="161"/>
        <item x="131"/>
        <item x="30"/>
        <item x="336"/>
        <item x="240"/>
        <item x="184"/>
        <item x="17"/>
        <item x="118"/>
        <item x="45"/>
        <item x="193"/>
        <item x="198"/>
        <item x="317"/>
        <item x="140"/>
        <item x="166"/>
        <item x="201"/>
        <item x="104"/>
        <item x="4"/>
        <item x="41"/>
        <item x="147"/>
        <item x="177"/>
        <item x="200"/>
        <item x="205"/>
        <item x="221"/>
        <item x="191"/>
        <item x="69"/>
        <item x="18"/>
        <item x="278"/>
        <item x="331"/>
        <item x="123"/>
        <item x="90"/>
        <item x="286"/>
        <item x="245"/>
        <item x="158"/>
        <item x="75"/>
        <item x="234"/>
        <item x="239"/>
        <item x="157"/>
        <item x="28"/>
        <item x="136"/>
        <item x="139"/>
        <item x="321"/>
        <item x="178"/>
        <item x="266"/>
        <item x="85"/>
        <item x="8"/>
        <item x="342"/>
        <item x="97"/>
        <item x="208"/>
        <item x="32"/>
        <item x="215"/>
        <item x="173"/>
        <item x="57"/>
        <item x="280"/>
        <item x="305"/>
        <item x="172"/>
        <item x="285"/>
        <item x="334"/>
        <item x="219"/>
        <item x="124"/>
        <item x="237"/>
        <item x="91"/>
        <item x="220"/>
        <item x="323"/>
        <item x="105"/>
        <item x="325"/>
        <item x="126"/>
        <item x="259"/>
        <item x="257"/>
        <item x="310"/>
        <item x="187"/>
        <item x="316"/>
        <item x="154"/>
        <item x="180"/>
        <item x="304"/>
        <item x="35"/>
        <item x="160"/>
        <item x="284"/>
        <item x="227"/>
        <item x="185"/>
        <item x="82"/>
        <item x="246"/>
        <item x="164"/>
        <item x="79"/>
        <item x="303"/>
        <item x="250"/>
        <item x="89"/>
        <item x="318"/>
        <item x="56"/>
        <item x="314"/>
        <item x="62"/>
        <item x="188"/>
        <item x="52"/>
        <item x="132"/>
        <item x="77"/>
        <item x="269"/>
        <item x="37"/>
        <item x="330"/>
        <item x="333"/>
        <item x="86"/>
        <item x="66"/>
        <item x="16"/>
        <item x="226"/>
        <item x="151"/>
        <item x="23"/>
        <item x="228"/>
        <item x="43"/>
        <item x="271"/>
        <item x="258"/>
        <item x="42"/>
        <item x="58"/>
        <item x="103"/>
        <item x="324"/>
        <item x="107"/>
        <item x="233"/>
        <item x="155"/>
        <item x="48"/>
        <item x="130"/>
        <item x="53"/>
        <item x="159"/>
        <item x="194"/>
        <item x="294"/>
        <item x="59"/>
        <item x="308"/>
        <item x="110"/>
        <item x="117"/>
        <item x="179"/>
        <item x="283"/>
        <item x="254"/>
        <item x="138"/>
        <item x="21"/>
        <item x="112"/>
        <item x="153"/>
        <item x="120"/>
        <item x="195"/>
        <item x="241"/>
        <item x="339"/>
        <item x="95"/>
        <item x="74"/>
        <item x="186"/>
        <item x="9"/>
        <item x="207"/>
        <item x="311"/>
        <item x="121"/>
        <item x="306"/>
        <item x="135"/>
        <item x="197"/>
        <item x="128"/>
        <item x="262"/>
        <item x="93"/>
        <item x="33"/>
        <item x="168"/>
        <item x="47"/>
        <item x="224"/>
        <item x="288"/>
        <item x="261"/>
        <item x="6"/>
        <item x="5"/>
        <item x="108"/>
        <item x="101"/>
        <item x="19"/>
        <item x="162"/>
        <item x="289"/>
        <item x="300"/>
        <item x="229"/>
        <item x="13"/>
        <item x="312"/>
        <item x="183"/>
        <item x="327"/>
        <item x="88"/>
        <item x="54"/>
        <item x="115"/>
        <item x="274"/>
        <item x="156"/>
        <item x="313"/>
        <item x="268"/>
        <item x="295"/>
        <item x="204"/>
        <item x="236"/>
        <item x="169"/>
        <item x="235"/>
        <item x="326"/>
        <item x="340"/>
        <item x="210"/>
        <item x="127"/>
        <item x="275"/>
        <item x="12"/>
        <item x="176"/>
        <item x="61"/>
        <item x="282"/>
        <item x="142"/>
        <item x="163"/>
        <item x="242"/>
        <item x="281"/>
        <item x="203"/>
        <item x="67"/>
        <item x="149"/>
        <item x="319"/>
        <item x="196"/>
        <item x="175"/>
        <item x="114"/>
        <item x="134"/>
        <item x="87"/>
        <item x="182"/>
        <item x="26"/>
        <item x="46"/>
        <item x="148"/>
        <item x="209"/>
        <item x="332"/>
        <item x="27"/>
        <item x="230"/>
        <item x="40"/>
        <item x="190"/>
        <item x="73"/>
        <item x="20"/>
        <item x="81"/>
        <item x="299"/>
        <item x="141"/>
        <item x="39"/>
        <item x="94"/>
        <item x="248"/>
        <item x="223"/>
        <item x="80"/>
        <item x="216"/>
        <item x="255"/>
        <item x="34"/>
        <item x="189"/>
        <item x="109"/>
        <item x="102"/>
        <item x="320"/>
        <item x="106"/>
        <item x="22"/>
        <item x="0"/>
        <item t="default"/>
      </items>
    </pivotField>
    <pivotField showAll="0">
      <items count="27">
        <item x="25"/>
        <item x="8"/>
        <item x="9"/>
        <item x="1"/>
        <item x="11"/>
        <item x="12"/>
        <item x="17"/>
        <item x="3"/>
        <item x="2"/>
        <item x="14"/>
        <item x="13"/>
        <item x="7"/>
        <item x="6"/>
        <item x="16"/>
        <item x="4"/>
        <item x="23"/>
        <item x="5"/>
        <item x="21"/>
        <item x="15"/>
        <item x="20"/>
        <item x="19"/>
        <item x="22"/>
        <item x="10"/>
        <item x="24"/>
        <item x="18"/>
        <item x="0"/>
        <item t="default"/>
      </items>
    </pivotField>
    <pivotField showAll="0"/>
    <pivotField showAll="0">
      <items count="361">
        <item x="22"/>
        <item x="190"/>
        <item x="314"/>
        <item x="43"/>
        <item x="164"/>
        <item x="216"/>
        <item x="250"/>
        <item x="87"/>
        <item x="71"/>
        <item x="3"/>
        <item x="108"/>
        <item x="54"/>
        <item x="95"/>
        <item x="152"/>
        <item x="280"/>
        <item x="47"/>
        <item x="297"/>
        <item x="252"/>
        <item x="213"/>
        <item x="268"/>
        <item x="335"/>
        <item x="17"/>
        <item x="232"/>
        <item x="265"/>
        <item x="112"/>
        <item x="79"/>
        <item x="58"/>
        <item x="200"/>
        <item x="294"/>
        <item x="313"/>
        <item x="348"/>
        <item x="303"/>
        <item x="342"/>
        <item x="67"/>
        <item x="111"/>
        <item x="117"/>
        <item x="191"/>
        <item x="195"/>
        <item x="140"/>
        <item x="38"/>
        <item x="276"/>
        <item x="134"/>
        <item x="96"/>
        <item x="142"/>
        <item x="295"/>
        <item x="4"/>
        <item x="59"/>
        <item x="301"/>
        <item x="229"/>
        <item x="44"/>
        <item x="267"/>
        <item x="41"/>
        <item x="346"/>
        <item x="69"/>
        <item x="106"/>
        <item x="130"/>
        <item x="281"/>
        <item x="63"/>
        <item x="21"/>
        <item x="49"/>
        <item x="26"/>
        <item x="83"/>
        <item x="344"/>
        <item x="212"/>
        <item x="199"/>
        <item x="291"/>
        <item x="163"/>
        <item x="326"/>
        <item x="243"/>
        <item x="350"/>
        <item x="194"/>
        <item x="318"/>
        <item x="93"/>
        <item x="168"/>
        <item x="256"/>
        <item x="8"/>
        <item x="121"/>
        <item x="157"/>
        <item x="28"/>
        <item x="90"/>
        <item x="299"/>
        <item x="109"/>
        <item x="23"/>
        <item x="57"/>
        <item x="240"/>
        <item x="9"/>
        <item x="172"/>
        <item x="91"/>
        <item x="237"/>
        <item x="210"/>
        <item x="292"/>
        <item x="118"/>
        <item x="282"/>
        <item x="82"/>
        <item x="338"/>
        <item x="235"/>
        <item x="322"/>
        <item x="155"/>
        <item x="234"/>
        <item x="347"/>
        <item x="270"/>
        <item x="122"/>
        <item x="32"/>
        <item x="18"/>
        <item x="336"/>
        <item x="221"/>
        <item x="34"/>
        <item x="247"/>
        <item x="136"/>
        <item x="158"/>
        <item x="356"/>
        <item x="293"/>
        <item x="40"/>
        <item x="60"/>
        <item x="254"/>
        <item x="162"/>
        <item x="12"/>
        <item x="119"/>
        <item x="329"/>
        <item x="153"/>
        <item x="145"/>
        <item x="255"/>
        <item x="128"/>
        <item x="143"/>
        <item x="337"/>
        <item x="116"/>
        <item x="334"/>
        <item x="181"/>
        <item x="263"/>
        <item x="45"/>
        <item x="305"/>
        <item x="339"/>
        <item x="73"/>
        <item x="316"/>
        <item x="309"/>
        <item x="358"/>
        <item x="340"/>
        <item x="166"/>
        <item x="167"/>
        <item x="333"/>
        <item x="357"/>
        <item x="241"/>
        <item x="352"/>
        <item x="269"/>
        <item x="99"/>
        <item x="20"/>
        <item x="149"/>
        <item x="222"/>
        <item x="201"/>
        <item x="260"/>
        <item x="317"/>
        <item x="307"/>
        <item x="279"/>
        <item x="114"/>
        <item x="132"/>
        <item x="182"/>
        <item x="224"/>
        <item x="196"/>
        <item x="331"/>
        <item x="185"/>
        <item x="68"/>
        <item x="30"/>
        <item x="141"/>
        <item x="278"/>
        <item x="103"/>
        <item x="104"/>
        <item x="214"/>
        <item x="16"/>
        <item x="144"/>
        <item x="115"/>
        <item x="324"/>
        <item x="84"/>
        <item x="203"/>
        <item x="198"/>
        <item x="286"/>
        <item x="92"/>
        <item x="209"/>
        <item x="62"/>
        <item x="146"/>
        <item x="211"/>
        <item x="189"/>
        <item x="226"/>
        <item x="169"/>
        <item x="180"/>
        <item x="246"/>
        <item x="289"/>
        <item x="266"/>
        <item x="179"/>
        <item x="239"/>
        <item x="174"/>
        <item x="205"/>
        <item x="258"/>
        <item x="242"/>
        <item x="330"/>
        <item x="248"/>
        <item x="178"/>
        <item x="125"/>
        <item x="359"/>
        <item x="81"/>
        <item x="300"/>
        <item x="236"/>
        <item x="231"/>
        <item x="170"/>
        <item x="244"/>
        <item x="105"/>
        <item x="217"/>
        <item x="6"/>
        <item x="184"/>
        <item x="345"/>
        <item x="55"/>
        <item x="183"/>
        <item x="204"/>
        <item x="228"/>
        <item x="160"/>
        <item x="176"/>
        <item x="1"/>
        <item x="39"/>
        <item x="285"/>
        <item x="77"/>
        <item x="75"/>
        <item x="64"/>
        <item x="66"/>
        <item x="161"/>
        <item x="296"/>
        <item x="151"/>
        <item x="85"/>
        <item x="131"/>
        <item x="36"/>
        <item x="48"/>
        <item x="165"/>
        <item x="271"/>
        <item x="225"/>
        <item x="208"/>
        <item x="120"/>
        <item x="259"/>
        <item x="323"/>
        <item x="175"/>
        <item x="233"/>
        <item x="220"/>
        <item x="5"/>
        <item x="147"/>
        <item x="320"/>
        <item x="126"/>
        <item x="53"/>
        <item x="327"/>
        <item x="238"/>
        <item x="27"/>
        <item x="215"/>
        <item x="207"/>
        <item x="123"/>
        <item x="283"/>
        <item x="325"/>
        <item x="89"/>
        <item x="138"/>
        <item x="80"/>
        <item x="262"/>
        <item x="245"/>
        <item x="354"/>
        <item x="343"/>
        <item x="7"/>
        <item x="133"/>
        <item x="353"/>
        <item x="341"/>
        <item x="298"/>
        <item x="46"/>
        <item x="25"/>
        <item x="284"/>
        <item x="227"/>
        <item x="202"/>
        <item x="70"/>
        <item x="302"/>
        <item x="312"/>
        <item x="264"/>
        <item x="192"/>
        <item x="56"/>
        <item x="274"/>
        <item x="51"/>
        <item x="35"/>
        <item x="193"/>
        <item x="31"/>
        <item x="113"/>
        <item x="272"/>
        <item x="37"/>
        <item x="110"/>
        <item x="218"/>
        <item x="187"/>
        <item x="19"/>
        <item x="137"/>
        <item x="251"/>
        <item x="290"/>
        <item x="173"/>
        <item x="332"/>
        <item x="127"/>
        <item x="277"/>
        <item x="139"/>
        <item x="186"/>
        <item x="249"/>
        <item x="42"/>
        <item x="188"/>
        <item x="100"/>
        <item x="177"/>
        <item x="154"/>
        <item x="107"/>
        <item x="273"/>
        <item x="65"/>
        <item x="311"/>
        <item x="13"/>
        <item x="72"/>
        <item x="98"/>
        <item x="88"/>
        <item x="230"/>
        <item x="219"/>
        <item x="124"/>
        <item x="304"/>
        <item x="148"/>
        <item x="159"/>
        <item x="129"/>
        <item x="319"/>
        <item x="253"/>
        <item x="135"/>
        <item x="74"/>
        <item x="156"/>
        <item x="11"/>
        <item x="86"/>
        <item x="206"/>
        <item x="308"/>
        <item x="315"/>
        <item x="150"/>
        <item x="310"/>
        <item x="261"/>
        <item x="355"/>
        <item x="33"/>
        <item x="351"/>
        <item x="2"/>
        <item x="288"/>
        <item x="24"/>
        <item x="328"/>
        <item x="349"/>
        <item x="275"/>
        <item x="76"/>
        <item x="52"/>
        <item x="14"/>
        <item x="102"/>
        <item x="306"/>
        <item x="97"/>
        <item x="287"/>
        <item x="101"/>
        <item x="78"/>
        <item x="15"/>
        <item x="94"/>
        <item x="61"/>
        <item x="10"/>
        <item x="223"/>
        <item x="257"/>
        <item x="171"/>
        <item x="29"/>
        <item x="50"/>
        <item x="197"/>
        <item x="321"/>
        <item x="0"/>
        <item t="default"/>
      </items>
    </pivotField>
    <pivotField showAll="0"/>
    <pivotField showAll="0">
      <items count="165">
        <item x="109"/>
        <item x="3"/>
        <item x="21"/>
        <item x="124"/>
        <item x="74"/>
        <item x="56"/>
        <item x="87"/>
        <item x="57"/>
        <item x="16"/>
        <item x="132"/>
        <item x="75"/>
        <item x="24"/>
        <item x="7"/>
        <item x="17"/>
        <item x="142"/>
        <item x="9"/>
        <item x="151"/>
        <item x="85"/>
        <item x="66"/>
        <item x="101"/>
        <item x="86"/>
        <item x="42"/>
        <item x="67"/>
        <item x="111"/>
        <item x="157"/>
        <item x="125"/>
        <item x="4"/>
        <item x="62"/>
        <item x="147"/>
        <item x="110"/>
        <item x="88"/>
        <item x="143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118"/>
        <item x="92"/>
        <item x="40"/>
        <item x="44"/>
        <item x="135"/>
        <item x="33"/>
        <item x="37"/>
        <item x="116"/>
        <item x="153"/>
        <item x="154"/>
        <item x="95"/>
        <item x="63"/>
        <item x="159"/>
        <item x="51"/>
        <item x="8"/>
        <item x="43"/>
        <item x="34"/>
        <item x="96"/>
        <item x="105"/>
        <item x="36"/>
        <item x="97"/>
        <item x="127"/>
        <item x="83"/>
        <item x="79"/>
        <item x="123"/>
        <item x="120"/>
        <item x="89"/>
        <item x="121"/>
        <item x="49"/>
        <item x="126"/>
        <item x="54"/>
        <item x="25"/>
        <item x="80"/>
        <item x="141"/>
        <item x="117"/>
        <item x="103"/>
        <item x="82"/>
        <item x="102"/>
        <item x="70"/>
        <item x="5"/>
        <item x="156"/>
        <item x="100"/>
        <item x="47"/>
        <item x="161"/>
        <item x="108"/>
        <item x="130"/>
        <item x="65"/>
        <item x="115"/>
        <item x="114"/>
        <item x="28"/>
        <item x="162"/>
        <item x="90"/>
        <item x="23"/>
        <item x="72"/>
        <item x="31"/>
        <item x="146"/>
        <item x="45"/>
        <item x="107"/>
        <item x="39"/>
        <item x="58"/>
        <item x="19"/>
        <item x="15"/>
        <item x="140"/>
        <item x="129"/>
        <item x="84"/>
        <item x="94"/>
        <item x="150"/>
        <item x="131"/>
        <item x="2"/>
        <item x="29"/>
        <item x="41"/>
        <item x="163"/>
        <item x="134"/>
        <item x="104"/>
        <item x="50"/>
        <item x="78"/>
        <item x="148"/>
        <item x="128"/>
        <item x="122"/>
        <item x="71"/>
        <item x="76"/>
        <item x="22"/>
        <item x="35"/>
        <item x="145"/>
        <item x="1"/>
        <item x="60"/>
        <item x="55"/>
        <item x="99"/>
        <item x="158"/>
        <item x="30"/>
        <item x="53"/>
        <item x="13"/>
        <item x="133"/>
        <item x="136"/>
        <item x="32"/>
        <item x="152"/>
        <item x="81"/>
        <item x="106"/>
        <item x="6"/>
        <item x="91"/>
        <item x="26"/>
        <item x="27"/>
        <item x="61"/>
        <item x="155"/>
        <item x="112"/>
        <item x="69"/>
        <item x="139"/>
        <item x="149"/>
        <item x="11"/>
        <item x="64"/>
        <item x="48"/>
        <item x="46"/>
        <item x="98"/>
        <item x="68"/>
        <item x="18"/>
        <item x="77"/>
        <item x="14"/>
        <item x="10"/>
        <item x="113"/>
        <item x="0"/>
        <item t="default"/>
      </items>
    </pivotField>
    <pivotField dataField="1" showAll="0">
      <items count="361">
        <item x="190"/>
        <item x="216"/>
        <item x="43"/>
        <item x="314"/>
        <item x="87"/>
        <item x="22"/>
        <item x="250"/>
        <item x="71"/>
        <item x="54"/>
        <item x="108"/>
        <item x="95"/>
        <item x="268"/>
        <item x="313"/>
        <item x="280"/>
        <item x="348"/>
        <item x="297"/>
        <item x="112"/>
        <item x="303"/>
        <item x="295"/>
        <item x="58"/>
        <item x="79"/>
        <item x="276"/>
        <item x="67"/>
        <item x="111"/>
        <item x="44"/>
        <item x="252"/>
        <item x="342"/>
        <item x="301"/>
        <item x="47"/>
        <item x="195"/>
        <item x="232"/>
        <item x="291"/>
        <item x="213"/>
        <item x="335"/>
        <item x="243"/>
        <item x="152"/>
        <item x="267"/>
        <item x="134"/>
        <item x="38"/>
        <item x="318"/>
        <item x="23"/>
        <item x="32"/>
        <item x="212"/>
        <item x="235"/>
        <item x="265"/>
        <item x="163"/>
        <item x="350"/>
        <item x="17"/>
        <item x="132"/>
        <item x="41"/>
        <item x="210"/>
        <item x="200"/>
        <item x="158"/>
        <item x="59"/>
        <item x="240"/>
        <item x="340"/>
        <item x="281"/>
        <item x="336"/>
        <item x="294"/>
        <item x="149"/>
        <item x="130"/>
        <item x="91"/>
        <item x="191"/>
        <item x="63"/>
        <item x="90"/>
        <item x="119"/>
        <item x="344"/>
        <item x="140"/>
        <item x="194"/>
        <item x="121"/>
        <item x="28"/>
        <item x="346"/>
        <item x="172"/>
        <item x="4"/>
        <item x="49"/>
        <item x="40"/>
        <item x="142"/>
        <item x="109"/>
        <item x="34"/>
        <item x="82"/>
        <item x="21"/>
        <item x="338"/>
        <item x="153"/>
        <item x="270"/>
        <item x="8"/>
        <item x="117"/>
        <item x="282"/>
        <item x="96"/>
        <item x="211"/>
        <item x="337"/>
        <item x="239"/>
        <item x="254"/>
        <item x="155"/>
        <item x="157"/>
        <item x="114"/>
        <item x="255"/>
        <item x="356"/>
        <item x="143"/>
        <item x="99"/>
        <item x="93"/>
        <item x="81"/>
        <item x="316"/>
        <item x="326"/>
        <item x="169"/>
        <item x="317"/>
        <item x="83"/>
        <item x="358"/>
        <item x="57"/>
        <item x="229"/>
        <item x="299"/>
        <item x="85"/>
        <item x="357"/>
        <item x="136"/>
        <item x="293"/>
        <item x="122"/>
        <item x="69"/>
        <item x="307"/>
        <item x="12"/>
        <item x="20"/>
        <item x="62"/>
        <item x="300"/>
        <item x="168"/>
        <item x="289"/>
        <item x="231"/>
        <item x="26"/>
        <item x="199"/>
        <item x="322"/>
        <item x="103"/>
        <item x="347"/>
        <item x="166"/>
        <item x="359"/>
        <item x="237"/>
        <item x="6"/>
        <item x="234"/>
        <item x="106"/>
        <item x="305"/>
        <item x="224"/>
        <item x="145"/>
        <item x="164"/>
        <item x="236"/>
        <item x="266"/>
        <item x="201"/>
        <item x="256"/>
        <item x="181"/>
        <item x="292"/>
        <item x="118"/>
        <item x="10"/>
        <item x="171"/>
        <item x="207"/>
        <item x="16"/>
        <item x="60"/>
        <item x="222"/>
        <item x="324"/>
        <item x="309"/>
        <item x="279"/>
        <item x="141"/>
        <item x="19"/>
        <item x="66"/>
        <item x="198"/>
        <item x="329"/>
        <item x="263"/>
        <item x="9"/>
        <item x="1"/>
        <item x="325"/>
        <item x="271"/>
        <item x="75"/>
        <item x="196"/>
        <item x="183"/>
        <item x="225"/>
        <item x="133"/>
        <item x="120"/>
        <item x="205"/>
        <item x="128"/>
        <item x="104"/>
        <item x="182"/>
        <item x="209"/>
        <item x="45"/>
        <item x="220"/>
        <item x="193"/>
        <item x="184"/>
        <item x="189"/>
        <item x="339"/>
        <item x="144"/>
        <item x="260"/>
        <item x="249"/>
        <item x="174"/>
        <item x="137"/>
        <item x="203"/>
        <item x="161"/>
        <item x="221"/>
        <item x="248"/>
        <item x="247"/>
        <item x="333"/>
        <item x="214"/>
        <item x="262"/>
        <item x="160"/>
        <item x="331"/>
        <item x="138"/>
        <item x="241"/>
        <item x="244"/>
        <item x="285"/>
        <item x="170"/>
        <item x="18"/>
        <item x="278"/>
        <item x="162"/>
        <item x="251"/>
        <item x="283"/>
        <item x="286"/>
        <item x="178"/>
        <item x="31"/>
        <item x="36"/>
        <item x="89"/>
        <item x="226"/>
        <item x="70"/>
        <item x="73"/>
        <item x="246"/>
        <item x="116"/>
        <item x="341"/>
        <item x="258"/>
        <item x="327"/>
        <item x="167"/>
        <item x="330"/>
        <item x="110"/>
        <item x="269"/>
        <item x="215"/>
        <item x="35"/>
        <item x="77"/>
        <item x="147"/>
        <item x="185"/>
        <item x="334"/>
        <item x="37"/>
        <item x="208"/>
        <item x="238"/>
        <item x="259"/>
        <item x="46"/>
        <item x="105"/>
        <item x="345"/>
        <item x="55"/>
        <item x="175"/>
        <item x="312"/>
        <item x="64"/>
        <item x="192"/>
        <item x="53"/>
        <item x="56"/>
        <item x="179"/>
        <item x="296"/>
        <item x="123"/>
        <item x="15"/>
        <item x="202"/>
        <item x="204"/>
        <item x="39"/>
        <item x="228"/>
        <item x="125"/>
        <item x="180"/>
        <item x="173"/>
        <item x="5"/>
        <item x="354"/>
        <item x="92"/>
        <item x="274"/>
        <item x="131"/>
        <item x="323"/>
        <item x="48"/>
        <item x="176"/>
        <item x="124"/>
        <item x="352"/>
        <item x="113"/>
        <item x="272"/>
        <item x="127"/>
        <item x="84"/>
        <item x="27"/>
        <item x="25"/>
        <item x="242"/>
        <item x="227"/>
        <item x="233"/>
        <item x="80"/>
        <item x="3"/>
        <item x="115"/>
        <item x="264"/>
        <item x="11"/>
        <item x="100"/>
        <item x="30"/>
        <item x="65"/>
        <item x="206"/>
        <item x="86"/>
        <item x="154"/>
        <item x="277"/>
        <item x="159"/>
        <item x="186"/>
        <item x="320"/>
        <item x="353"/>
        <item x="319"/>
        <item x="68"/>
        <item x="187"/>
        <item x="298"/>
        <item x="284"/>
        <item x="146"/>
        <item x="139"/>
        <item x="126"/>
        <item x="151"/>
        <item x="315"/>
        <item x="165"/>
        <item x="332"/>
        <item x="177"/>
        <item x="51"/>
        <item x="188"/>
        <item x="311"/>
        <item x="245"/>
        <item x="217"/>
        <item x="107"/>
        <item x="304"/>
        <item x="150"/>
        <item x="273"/>
        <item x="219"/>
        <item x="343"/>
        <item x="52"/>
        <item x="42"/>
        <item x="88"/>
        <item x="129"/>
        <item x="148"/>
        <item x="72"/>
        <item x="302"/>
        <item x="253"/>
        <item x="98"/>
        <item x="76"/>
        <item x="135"/>
        <item x="290"/>
        <item x="230"/>
        <item x="308"/>
        <item x="7"/>
        <item x="2"/>
        <item x="102"/>
        <item x="13"/>
        <item x="310"/>
        <item x="33"/>
        <item x="14"/>
        <item x="74"/>
        <item x="306"/>
        <item x="351"/>
        <item x="156"/>
        <item x="218"/>
        <item x="97"/>
        <item x="261"/>
        <item x="24"/>
        <item x="328"/>
        <item x="355"/>
        <item x="349"/>
        <item x="287"/>
        <item x="288"/>
        <item x="275"/>
        <item x="101"/>
        <item x="78"/>
        <item x="223"/>
        <item x="61"/>
        <item x="94"/>
        <item x="257"/>
        <item x="29"/>
        <item x="50"/>
        <item x="321"/>
        <item x="197"/>
        <item x="0"/>
        <item t="default"/>
      </items>
    </pivotField>
    <pivotField numFmtId="9" showAll="0"/>
    <pivotField numFmtId="9" showAll="0"/>
    <pivotField numFmtId="9" showAll="0"/>
    <pivotField numFmtId="9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nversion change with respect to same day last week" fld="14" baseField="1" baseItem="1" numFmtId="10"/>
  </dataFields>
  <chartFormats count="2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E05E8-A3DF-4965-91FD-A003EEA0C27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B33" firstHeaderRow="1" firstDataRow="1" firstDataCol="1"/>
  <pivotFields count="2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>
      <items count="344">
        <item x="192"/>
        <item x="167"/>
        <item x="49"/>
        <item x="10"/>
        <item x="92"/>
        <item x="29"/>
        <item x="247"/>
        <item x="307"/>
        <item x="76"/>
        <item x="217"/>
        <item x="60"/>
        <item x="24"/>
        <item x="292"/>
        <item x="296"/>
        <item x="335"/>
        <item x="64"/>
        <item x="276"/>
        <item x="7"/>
        <item x="143"/>
        <item x="11"/>
        <item x="277"/>
        <item x="267"/>
        <item x="272"/>
        <item x="100"/>
        <item x="3"/>
        <item x="111"/>
        <item x="51"/>
        <item x="84"/>
        <item x="232"/>
        <item x="265"/>
        <item x="122"/>
        <item x="249"/>
        <item x="297"/>
        <item x="238"/>
        <item x="199"/>
        <item x="291"/>
        <item x="264"/>
        <item x="72"/>
        <item x="213"/>
        <item x="44"/>
        <item x="133"/>
        <item x="243"/>
        <item x="150"/>
        <item x="287"/>
        <item x="251"/>
        <item x="279"/>
        <item x="341"/>
        <item x="14"/>
        <item x="260"/>
        <item x="309"/>
        <item x="15"/>
        <item x="206"/>
        <item x="99"/>
        <item x="211"/>
        <item x="298"/>
        <item x="116"/>
        <item x="98"/>
        <item x="125"/>
        <item x="337"/>
        <item x="256"/>
        <item x="68"/>
        <item x="212"/>
        <item x="65"/>
        <item x="290"/>
        <item x="50"/>
        <item x="129"/>
        <item x="302"/>
        <item x="338"/>
        <item x="144"/>
        <item x="70"/>
        <item x="225"/>
        <item x="170"/>
        <item x="214"/>
        <item x="25"/>
        <item x="174"/>
        <item x="78"/>
        <item x="137"/>
        <item x="273"/>
        <item x="253"/>
        <item x="329"/>
        <item x="263"/>
        <item x="218"/>
        <item x="328"/>
        <item x="301"/>
        <item x="244"/>
        <item x="202"/>
        <item x="38"/>
        <item x="152"/>
        <item x="181"/>
        <item x="165"/>
        <item x="222"/>
        <item x="63"/>
        <item x="315"/>
        <item x="252"/>
        <item x="83"/>
        <item x="96"/>
        <item x="119"/>
        <item x="231"/>
        <item x="146"/>
        <item x="2"/>
        <item x="71"/>
        <item x="270"/>
        <item x="293"/>
        <item x="171"/>
        <item x="1"/>
        <item x="145"/>
        <item x="55"/>
        <item x="31"/>
        <item x="36"/>
        <item x="113"/>
        <item x="322"/>
        <item x="161"/>
        <item x="131"/>
        <item x="30"/>
        <item x="336"/>
        <item x="240"/>
        <item x="184"/>
        <item x="17"/>
        <item x="118"/>
        <item x="45"/>
        <item x="193"/>
        <item x="198"/>
        <item x="317"/>
        <item x="140"/>
        <item x="166"/>
        <item x="201"/>
        <item x="104"/>
        <item x="4"/>
        <item x="41"/>
        <item x="147"/>
        <item x="177"/>
        <item x="200"/>
        <item x="205"/>
        <item x="221"/>
        <item x="191"/>
        <item x="69"/>
        <item x="18"/>
        <item x="278"/>
        <item x="331"/>
        <item x="123"/>
        <item x="90"/>
        <item x="286"/>
        <item x="245"/>
        <item x="158"/>
        <item x="75"/>
        <item x="234"/>
        <item x="239"/>
        <item x="157"/>
        <item x="28"/>
        <item x="136"/>
        <item x="139"/>
        <item x="321"/>
        <item x="178"/>
        <item x="266"/>
        <item x="85"/>
        <item x="8"/>
        <item x="342"/>
        <item x="97"/>
        <item x="208"/>
        <item x="32"/>
        <item x="215"/>
        <item x="173"/>
        <item x="57"/>
        <item x="280"/>
        <item x="305"/>
        <item x="172"/>
        <item x="285"/>
        <item x="334"/>
        <item x="219"/>
        <item x="124"/>
        <item x="237"/>
        <item x="91"/>
        <item x="220"/>
        <item x="323"/>
        <item x="105"/>
        <item x="325"/>
        <item x="126"/>
        <item x="259"/>
        <item x="257"/>
        <item x="310"/>
        <item x="187"/>
        <item x="316"/>
        <item x="154"/>
        <item x="180"/>
        <item x="304"/>
        <item x="35"/>
        <item x="160"/>
        <item x="284"/>
        <item x="227"/>
        <item x="185"/>
        <item x="82"/>
        <item x="246"/>
        <item x="164"/>
        <item x="79"/>
        <item x="303"/>
        <item x="250"/>
        <item x="89"/>
        <item x="318"/>
        <item x="56"/>
        <item x="314"/>
        <item x="62"/>
        <item x="188"/>
        <item x="52"/>
        <item x="132"/>
        <item x="77"/>
        <item x="269"/>
        <item x="37"/>
        <item x="330"/>
        <item x="333"/>
        <item x="86"/>
        <item x="66"/>
        <item x="16"/>
        <item x="226"/>
        <item x="151"/>
        <item x="23"/>
        <item x="228"/>
        <item x="43"/>
        <item x="271"/>
        <item x="258"/>
        <item x="42"/>
        <item x="58"/>
        <item x="103"/>
        <item x="324"/>
        <item x="107"/>
        <item x="233"/>
        <item x="155"/>
        <item x="48"/>
        <item x="130"/>
        <item x="53"/>
        <item x="159"/>
        <item x="194"/>
        <item x="294"/>
        <item x="59"/>
        <item x="308"/>
        <item x="110"/>
        <item x="117"/>
        <item x="179"/>
        <item x="283"/>
        <item x="254"/>
        <item x="138"/>
        <item x="21"/>
        <item x="112"/>
        <item x="153"/>
        <item x="120"/>
        <item x="195"/>
        <item x="241"/>
        <item x="339"/>
        <item x="95"/>
        <item x="74"/>
        <item x="186"/>
        <item x="9"/>
        <item x="207"/>
        <item x="311"/>
        <item x="121"/>
        <item x="306"/>
        <item x="135"/>
        <item x="197"/>
        <item x="128"/>
        <item x="262"/>
        <item x="93"/>
        <item x="33"/>
        <item x="168"/>
        <item x="47"/>
        <item x="224"/>
        <item x="288"/>
        <item x="261"/>
        <item x="6"/>
        <item x="5"/>
        <item x="108"/>
        <item x="101"/>
        <item x="19"/>
        <item x="162"/>
        <item x="289"/>
        <item x="300"/>
        <item x="229"/>
        <item x="13"/>
        <item x="312"/>
        <item x="183"/>
        <item x="327"/>
        <item x="88"/>
        <item x="54"/>
        <item x="115"/>
        <item x="274"/>
        <item x="156"/>
        <item x="313"/>
        <item x="268"/>
        <item x="295"/>
        <item x="204"/>
        <item x="236"/>
        <item x="169"/>
        <item x="235"/>
        <item x="326"/>
        <item x="340"/>
        <item x="210"/>
        <item x="127"/>
        <item x="275"/>
        <item x="12"/>
        <item x="176"/>
        <item x="61"/>
        <item x="282"/>
        <item x="142"/>
        <item x="163"/>
        <item x="242"/>
        <item x="281"/>
        <item x="203"/>
        <item x="67"/>
        <item x="149"/>
        <item x="319"/>
        <item x="196"/>
        <item x="175"/>
        <item x="114"/>
        <item x="134"/>
        <item x="87"/>
        <item x="182"/>
        <item x="26"/>
        <item x="46"/>
        <item x="148"/>
        <item x="209"/>
        <item x="332"/>
        <item x="27"/>
        <item x="230"/>
        <item x="40"/>
        <item x="190"/>
        <item x="73"/>
        <item x="20"/>
        <item x="81"/>
        <item x="299"/>
        <item x="141"/>
        <item x="39"/>
        <item x="94"/>
        <item x="248"/>
        <item x="223"/>
        <item x="80"/>
        <item x="216"/>
        <item x="255"/>
        <item x="34"/>
        <item x="189"/>
        <item x="109"/>
        <item x="102"/>
        <item x="320"/>
        <item x="106"/>
        <item x="22"/>
        <item x="0"/>
        <item t="default"/>
      </items>
    </pivotField>
    <pivotField showAll="0">
      <items count="27">
        <item x="25"/>
        <item x="8"/>
        <item x="9"/>
        <item x="1"/>
        <item x="11"/>
        <item x="12"/>
        <item x="17"/>
        <item x="3"/>
        <item x="2"/>
        <item x="14"/>
        <item x="13"/>
        <item x="7"/>
        <item x="6"/>
        <item x="16"/>
        <item x="4"/>
        <item x="23"/>
        <item x="5"/>
        <item x="21"/>
        <item x="15"/>
        <item x="20"/>
        <item x="19"/>
        <item x="22"/>
        <item x="10"/>
        <item x="24"/>
        <item x="18"/>
        <item x="0"/>
        <item t="default"/>
      </items>
    </pivotField>
    <pivotField showAll="0"/>
    <pivotField showAll="0">
      <items count="361">
        <item x="22"/>
        <item x="190"/>
        <item x="314"/>
        <item x="43"/>
        <item x="164"/>
        <item x="216"/>
        <item x="250"/>
        <item x="87"/>
        <item x="71"/>
        <item x="3"/>
        <item x="108"/>
        <item x="54"/>
        <item x="95"/>
        <item x="152"/>
        <item x="280"/>
        <item x="47"/>
        <item x="297"/>
        <item x="252"/>
        <item x="213"/>
        <item x="268"/>
        <item x="335"/>
        <item x="17"/>
        <item x="232"/>
        <item x="265"/>
        <item x="112"/>
        <item x="79"/>
        <item x="58"/>
        <item x="200"/>
        <item x="294"/>
        <item x="313"/>
        <item x="348"/>
        <item x="303"/>
        <item x="342"/>
        <item x="67"/>
        <item x="111"/>
        <item x="117"/>
        <item x="191"/>
        <item x="195"/>
        <item x="140"/>
        <item x="38"/>
        <item x="276"/>
        <item x="134"/>
        <item x="96"/>
        <item x="142"/>
        <item x="295"/>
        <item x="4"/>
        <item x="59"/>
        <item x="301"/>
        <item x="229"/>
        <item x="44"/>
        <item x="267"/>
        <item x="41"/>
        <item x="346"/>
        <item x="69"/>
        <item x="106"/>
        <item x="130"/>
        <item x="281"/>
        <item x="63"/>
        <item x="21"/>
        <item x="49"/>
        <item x="26"/>
        <item x="83"/>
        <item x="344"/>
        <item x="212"/>
        <item x="199"/>
        <item x="291"/>
        <item x="163"/>
        <item x="326"/>
        <item x="243"/>
        <item x="350"/>
        <item x="194"/>
        <item x="318"/>
        <item x="93"/>
        <item x="168"/>
        <item x="256"/>
        <item x="8"/>
        <item x="121"/>
        <item x="157"/>
        <item x="28"/>
        <item x="90"/>
        <item x="299"/>
        <item x="109"/>
        <item x="23"/>
        <item x="57"/>
        <item x="240"/>
        <item x="9"/>
        <item x="172"/>
        <item x="91"/>
        <item x="237"/>
        <item x="210"/>
        <item x="292"/>
        <item x="118"/>
        <item x="282"/>
        <item x="82"/>
        <item x="338"/>
        <item x="235"/>
        <item x="322"/>
        <item x="155"/>
        <item x="234"/>
        <item x="347"/>
        <item x="270"/>
        <item x="122"/>
        <item x="32"/>
        <item x="18"/>
        <item x="336"/>
        <item x="221"/>
        <item x="34"/>
        <item x="247"/>
        <item x="136"/>
        <item x="158"/>
        <item x="356"/>
        <item x="293"/>
        <item x="40"/>
        <item x="60"/>
        <item x="254"/>
        <item x="162"/>
        <item x="12"/>
        <item x="119"/>
        <item x="329"/>
        <item x="153"/>
        <item x="145"/>
        <item x="255"/>
        <item x="128"/>
        <item x="143"/>
        <item x="337"/>
        <item x="116"/>
        <item x="334"/>
        <item x="181"/>
        <item x="263"/>
        <item x="45"/>
        <item x="305"/>
        <item x="339"/>
        <item x="73"/>
        <item x="316"/>
        <item x="309"/>
        <item x="358"/>
        <item x="340"/>
        <item x="166"/>
        <item x="167"/>
        <item x="333"/>
        <item x="357"/>
        <item x="241"/>
        <item x="352"/>
        <item x="269"/>
        <item x="99"/>
        <item x="20"/>
        <item x="149"/>
        <item x="222"/>
        <item x="201"/>
        <item x="260"/>
        <item x="317"/>
        <item x="307"/>
        <item x="279"/>
        <item x="114"/>
        <item x="132"/>
        <item x="182"/>
        <item x="224"/>
        <item x="196"/>
        <item x="331"/>
        <item x="185"/>
        <item x="68"/>
        <item x="30"/>
        <item x="141"/>
        <item x="278"/>
        <item x="103"/>
        <item x="104"/>
        <item x="214"/>
        <item x="16"/>
        <item x="144"/>
        <item x="115"/>
        <item x="324"/>
        <item x="84"/>
        <item x="203"/>
        <item x="198"/>
        <item x="286"/>
        <item x="92"/>
        <item x="209"/>
        <item x="62"/>
        <item x="146"/>
        <item x="211"/>
        <item x="189"/>
        <item x="226"/>
        <item x="169"/>
        <item x="180"/>
        <item x="246"/>
        <item x="289"/>
        <item x="266"/>
        <item x="179"/>
        <item x="239"/>
        <item x="174"/>
        <item x="205"/>
        <item x="258"/>
        <item x="242"/>
        <item x="330"/>
        <item x="248"/>
        <item x="178"/>
        <item x="125"/>
        <item x="359"/>
        <item x="81"/>
        <item x="300"/>
        <item x="236"/>
        <item x="231"/>
        <item x="170"/>
        <item x="244"/>
        <item x="105"/>
        <item x="217"/>
        <item x="6"/>
        <item x="184"/>
        <item x="345"/>
        <item x="55"/>
        <item x="183"/>
        <item x="204"/>
        <item x="228"/>
        <item x="160"/>
        <item x="176"/>
        <item x="1"/>
        <item x="39"/>
        <item x="285"/>
        <item x="77"/>
        <item x="75"/>
        <item x="64"/>
        <item x="66"/>
        <item x="161"/>
        <item x="296"/>
        <item x="151"/>
        <item x="85"/>
        <item x="131"/>
        <item x="36"/>
        <item x="48"/>
        <item x="165"/>
        <item x="271"/>
        <item x="225"/>
        <item x="208"/>
        <item x="120"/>
        <item x="259"/>
        <item x="323"/>
        <item x="175"/>
        <item x="233"/>
        <item x="220"/>
        <item x="5"/>
        <item x="147"/>
        <item x="320"/>
        <item x="126"/>
        <item x="53"/>
        <item x="327"/>
        <item x="238"/>
        <item x="27"/>
        <item x="215"/>
        <item x="207"/>
        <item x="123"/>
        <item x="283"/>
        <item x="325"/>
        <item x="89"/>
        <item x="138"/>
        <item x="80"/>
        <item x="262"/>
        <item x="245"/>
        <item x="354"/>
        <item x="343"/>
        <item x="7"/>
        <item x="133"/>
        <item x="353"/>
        <item x="341"/>
        <item x="298"/>
        <item x="46"/>
        <item x="25"/>
        <item x="284"/>
        <item x="227"/>
        <item x="202"/>
        <item x="70"/>
        <item x="302"/>
        <item x="312"/>
        <item x="264"/>
        <item x="192"/>
        <item x="56"/>
        <item x="274"/>
        <item x="51"/>
        <item x="35"/>
        <item x="193"/>
        <item x="31"/>
        <item x="113"/>
        <item x="272"/>
        <item x="37"/>
        <item x="110"/>
        <item x="218"/>
        <item x="187"/>
        <item x="19"/>
        <item x="137"/>
        <item x="251"/>
        <item x="290"/>
        <item x="173"/>
        <item x="332"/>
        <item x="127"/>
        <item x="277"/>
        <item x="139"/>
        <item x="186"/>
        <item x="249"/>
        <item x="42"/>
        <item x="188"/>
        <item x="100"/>
        <item x="177"/>
        <item x="154"/>
        <item x="107"/>
        <item x="273"/>
        <item x="65"/>
        <item x="311"/>
        <item x="13"/>
        <item x="72"/>
        <item x="98"/>
        <item x="88"/>
        <item x="230"/>
        <item x="219"/>
        <item x="124"/>
        <item x="304"/>
        <item x="148"/>
        <item x="159"/>
        <item x="129"/>
        <item x="319"/>
        <item x="253"/>
        <item x="135"/>
        <item x="74"/>
        <item x="156"/>
        <item x="11"/>
        <item x="86"/>
        <item x="206"/>
        <item x="308"/>
        <item x="315"/>
        <item x="150"/>
        <item x="310"/>
        <item x="261"/>
        <item x="355"/>
        <item x="33"/>
        <item x="351"/>
        <item x="2"/>
        <item x="288"/>
        <item x="24"/>
        <item x="328"/>
        <item x="349"/>
        <item x="275"/>
        <item x="76"/>
        <item x="52"/>
        <item x="14"/>
        <item x="102"/>
        <item x="306"/>
        <item x="97"/>
        <item x="287"/>
        <item x="101"/>
        <item x="78"/>
        <item x="15"/>
        <item x="94"/>
        <item x="61"/>
        <item x="10"/>
        <item x="223"/>
        <item x="257"/>
        <item x="171"/>
        <item x="29"/>
        <item x="50"/>
        <item x="197"/>
        <item x="321"/>
        <item x="0"/>
        <item t="default"/>
      </items>
    </pivotField>
    <pivotField showAll="0"/>
    <pivotField dataField="1" showAll="0">
      <items count="165">
        <item x="109"/>
        <item x="3"/>
        <item x="21"/>
        <item x="124"/>
        <item x="74"/>
        <item x="56"/>
        <item x="87"/>
        <item x="57"/>
        <item x="16"/>
        <item x="132"/>
        <item x="75"/>
        <item x="24"/>
        <item x="7"/>
        <item x="17"/>
        <item x="142"/>
        <item x="9"/>
        <item x="151"/>
        <item x="85"/>
        <item x="66"/>
        <item x="101"/>
        <item x="86"/>
        <item x="42"/>
        <item x="67"/>
        <item x="111"/>
        <item x="157"/>
        <item x="125"/>
        <item x="4"/>
        <item x="62"/>
        <item x="147"/>
        <item x="110"/>
        <item x="88"/>
        <item x="143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118"/>
        <item x="92"/>
        <item x="40"/>
        <item x="44"/>
        <item x="135"/>
        <item x="33"/>
        <item x="37"/>
        <item x="116"/>
        <item x="153"/>
        <item x="154"/>
        <item x="95"/>
        <item x="63"/>
        <item x="159"/>
        <item x="51"/>
        <item x="8"/>
        <item x="43"/>
        <item x="34"/>
        <item x="96"/>
        <item x="105"/>
        <item x="36"/>
        <item x="97"/>
        <item x="127"/>
        <item x="83"/>
        <item x="79"/>
        <item x="123"/>
        <item x="120"/>
        <item x="89"/>
        <item x="121"/>
        <item x="49"/>
        <item x="126"/>
        <item x="54"/>
        <item x="25"/>
        <item x="80"/>
        <item x="141"/>
        <item x="117"/>
        <item x="103"/>
        <item x="82"/>
        <item x="102"/>
        <item x="70"/>
        <item x="5"/>
        <item x="156"/>
        <item x="100"/>
        <item x="47"/>
        <item x="161"/>
        <item x="108"/>
        <item x="130"/>
        <item x="65"/>
        <item x="115"/>
        <item x="114"/>
        <item x="28"/>
        <item x="162"/>
        <item x="90"/>
        <item x="23"/>
        <item x="72"/>
        <item x="31"/>
        <item x="146"/>
        <item x="45"/>
        <item x="107"/>
        <item x="39"/>
        <item x="58"/>
        <item x="19"/>
        <item x="15"/>
        <item x="140"/>
        <item x="129"/>
        <item x="84"/>
        <item x="94"/>
        <item x="150"/>
        <item x="131"/>
        <item x="2"/>
        <item x="29"/>
        <item x="41"/>
        <item x="163"/>
        <item x="134"/>
        <item x="104"/>
        <item x="50"/>
        <item x="78"/>
        <item x="148"/>
        <item x="128"/>
        <item x="122"/>
        <item x="71"/>
        <item x="76"/>
        <item x="22"/>
        <item x="35"/>
        <item x="145"/>
        <item x="1"/>
        <item x="60"/>
        <item x="55"/>
        <item x="99"/>
        <item x="158"/>
        <item x="30"/>
        <item x="53"/>
        <item x="13"/>
        <item x="133"/>
        <item x="136"/>
        <item x="32"/>
        <item x="152"/>
        <item x="81"/>
        <item x="106"/>
        <item x="6"/>
        <item x="91"/>
        <item x="26"/>
        <item x="27"/>
        <item x="61"/>
        <item x="155"/>
        <item x="112"/>
        <item x="69"/>
        <item x="139"/>
        <item x="149"/>
        <item x="11"/>
        <item x="64"/>
        <item x="48"/>
        <item x="46"/>
        <item x="98"/>
        <item x="68"/>
        <item x="18"/>
        <item x="77"/>
        <item x="14"/>
        <item x="10"/>
        <item x="113"/>
        <item x="0"/>
        <item t="default"/>
      </items>
    </pivotField>
    <pivotField showAll="0">
      <items count="361">
        <item x="190"/>
        <item x="216"/>
        <item x="43"/>
        <item x="314"/>
        <item x="87"/>
        <item x="22"/>
        <item x="250"/>
        <item x="71"/>
        <item x="54"/>
        <item x="108"/>
        <item x="95"/>
        <item x="268"/>
        <item x="313"/>
        <item x="280"/>
        <item x="348"/>
        <item x="297"/>
        <item x="112"/>
        <item x="303"/>
        <item x="295"/>
        <item x="58"/>
        <item x="79"/>
        <item x="276"/>
        <item x="67"/>
        <item x="111"/>
        <item x="44"/>
        <item x="252"/>
        <item x="342"/>
        <item x="301"/>
        <item x="47"/>
        <item x="195"/>
        <item x="232"/>
        <item x="291"/>
        <item x="213"/>
        <item x="335"/>
        <item x="243"/>
        <item x="152"/>
        <item x="267"/>
        <item x="134"/>
        <item x="38"/>
        <item x="318"/>
        <item x="23"/>
        <item x="32"/>
        <item x="212"/>
        <item x="235"/>
        <item x="265"/>
        <item x="163"/>
        <item x="350"/>
        <item x="17"/>
        <item x="132"/>
        <item x="41"/>
        <item x="210"/>
        <item x="200"/>
        <item x="158"/>
        <item x="59"/>
        <item x="240"/>
        <item x="340"/>
        <item x="281"/>
        <item x="336"/>
        <item x="294"/>
        <item x="149"/>
        <item x="130"/>
        <item x="91"/>
        <item x="191"/>
        <item x="63"/>
        <item x="90"/>
        <item x="119"/>
        <item x="344"/>
        <item x="140"/>
        <item x="194"/>
        <item x="121"/>
        <item x="28"/>
        <item x="346"/>
        <item x="172"/>
        <item x="4"/>
        <item x="49"/>
        <item x="40"/>
        <item x="142"/>
        <item x="109"/>
        <item x="34"/>
        <item x="82"/>
        <item x="21"/>
        <item x="338"/>
        <item x="153"/>
        <item x="270"/>
        <item x="8"/>
        <item x="117"/>
        <item x="282"/>
        <item x="96"/>
        <item x="211"/>
        <item x="337"/>
        <item x="239"/>
        <item x="254"/>
        <item x="155"/>
        <item x="157"/>
        <item x="114"/>
        <item x="255"/>
        <item x="356"/>
        <item x="143"/>
        <item x="99"/>
        <item x="93"/>
        <item x="81"/>
        <item x="316"/>
        <item x="326"/>
        <item x="169"/>
        <item x="317"/>
        <item x="83"/>
        <item x="358"/>
        <item x="57"/>
        <item x="229"/>
        <item x="299"/>
        <item x="85"/>
        <item x="357"/>
        <item x="136"/>
        <item x="293"/>
        <item x="122"/>
        <item x="69"/>
        <item x="307"/>
        <item x="12"/>
        <item x="20"/>
        <item x="62"/>
        <item x="300"/>
        <item x="168"/>
        <item x="289"/>
        <item x="231"/>
        <item x="26"/>
        <item x="199"/>
        <item x="322"/>
        <item x="103"/>
        <item x="347"/>
        <item x="166"/>
        <item x="359"/>
        <item x="237"/>
        <item x="6"/>
        <item x="234"/>
        <item x="106"/>
        <item x="305"/>
        <item x="224"/>
        <item x="145"/>
        <item x="164"/>
        <item x="236"/>
        <item x="266"/>
        <item x="201"/>
        <item x="256"/>
        <item x="181"/>
        <item x="292"/>
        <item x="118"/>
        <item x="10"/>
        <item x="171"/>
        <item x="207"/>
        <item x="16"/>
        <item x="60"/>
        <item x="222"/>
        <item x="324"/>
        <item x="309"/>
        <item x="279"/>
        <item x="141"/>
        <item x="19"/>
        <item x="66"/>
        <item x="198"/>
        <item x="329"/>
        <item x="263"/>
        <item x="9"/>
        <item x="1"/>
        <item x="325"/>
        <item x="271"/>
        <item x="75"/>
        <item x="196"/>
        <item x="183"/>
        <item x="225"/>
        <item x="133"/>
        <item x="120"/>
        <item x="205"/>
        <item x="128"/>
        <item x="104"/>
        <item x="182"/>
        <item x="209"/>
        <item x="45"/>
        <item x="220"/>
        <item x="193"/>
        <item x="184"/>
        <item x="189"/>
        <item x="339"/>
        <item x="144"/>
        <item x="260"/>
        <item x="249"/>
        <item x="174"/>
        <item x="137"/>
        <item x="203"/>
        <item x="161"/>
        <item x="221"/>
        <item x="248"/>
        <item x="247"/>
        <item x="333"/>
        <item x="214"/>
        <item x="262"/>
        <item x="160"/>
        <item x="331"/>
        <item x="138"/>
        <item x="241"/>
        <item x="244"/>
        <item x="285"/>
        <item x="170"/>
        <item x="18"/>
        <item x="278"/>
        <item x="162"/>
        <item x="251"/>
        <item x="283"/>
        <item x="286"/>
        <item x="178"/>
        <item x="31"/>
        <item x="36"/>
        <item x="89"/>
        <item x="226"/>
        <item x="70"/>
        <item x="73"/>
        <item x="246"/>
        <item x="116"/>
        <item x="341"/>
        <item x="258"/>
        <item x="327"/>
        <item x="167"/>
        <item x="330"/>
        <item x="110"/>
        <item x="269"/>
        <item x="215"/>
        <item x="35"/>
        <item x="77"/>
        <item x="147"/>
        <item x="185"/>
        <item x="334"/>
        <item x="37"/>
        <item x="208"/>
        <item x="238"/>
        <item x="259"/>
        <item x="46"/>
        <item x="105"/>
        <item x="345"/>
        <item x="55"/>
        <item x="175"/>
        <item x="312"/>
        <item x="64"/>
        <item x="192"/>
        <item x="53"/>
        <item x="56"/>
        <item x="179"/>
        <item x="296"/>
        <item x="123"/>
        <item x="15"/>
        <item x="202"/>
        <item x="204"/>
        <item x="39"/>
        <item x="228"/>
        <item x="125"/>
        <item x="180"/>
        <item x="173"/>
        <item x="5"/>
        <item x="354"/>
        <item x="92"/>
        <item x="274"/>
        <item x="131"/>
        <item x="323"/>
        <item x="48"/>
        <item x="176"/>
        <item x="124"/>
        <item x="352"/>
        <item x="113"/>
        <item x="272"/>
        <item x="127"/>
        <item x="84"/>
        <item x="27"/>
        <item x="25"/>
        <item x="242"/>
        <item x="227"/>
        <item x="233"/>
        <item x="80"/>
        <item x="3"/>
        <item x="115"/>
        <item x="264"/>
        <item x="11"/>
        <item x="100"/>
        <item x="30"/>
        <item x="65"/>
        <item x="206"/>
        <item x="86"/>
        <item x="154"/>
        <item x="277"/>
        <item x="159"/>
        <item x="186"/>
        <item x="320"/>
        <item x="353"/>
        <item x="319"/>
        <item x="68"/>
        <item x="187"/>
        <item x="298"/>
        <item x="284"/>
        <item x="146"/>
        <item x="139"/>
        <item x="126"/>
        <item x="151"/>
        <item x="315"/>
        <item x="165"/>
        <item x="332"/>
        <item x="177"/>
        <item x="51"/>
        <item x="188"/>
        <item x="311"/>
        <item x="245"/>
        <item x="217"/>
        <item x="107"/>
        <item x="304"/>
        <item x="150"/>
        <item x="273"/>
        <item x="219"/>
        <item x="343"/>
        <item x="52"/>
        <item x="42"/>
        <item x="88"/>
        <item x="129"/>
        <item x="148"/>
        <item x="72"/>
        <item x="302"/>
        <item x="253"/>
        <item x="98"/>
        <item x="76"/>
        <item x="135"/>
        <item x="290"/>
        <item x="230"/>
        <item x="308"/>
        <item x="7"/>
        <item x="2"/>
        <item x="102"/>
        <item x="13"/>
        <item x="310"/>
        <item x="33"/>
        <item x="14"/>
        <item x="74"/>
        <item x="306"/>
        <item x="351"/>
        <item x="156"/>
        <item x="218"/>
        <item x="97"/>
        <item x="261"/>
        <item x="24"/>
        <item x="328"/>
        <item x="355"/>
        <item x="349"/>
        <item x="287"/>
        <item x="288"/>
        <item x="275"/>
        <item x="101"/>
        <item x="78"/>
        <item x="223"/>
        <item x="61"/>
        <item x="94"/>
        <item x="257"/>
        <item x="29"/>
        <item x="50"/>
        <item x="321"/>
        <item x="197"/>
        <item x="0"/>
        <item t="default"/>
      </items>
    </pivotField>
    <pivotField numFmtId="9" showAll="0"/>
    <pivotField numFmtId="9" showAll="0"/>
    <pivotField numFmtId="9" showAll="0"/>
    <pivotField numFmtId="9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raffic Change with respect to same day last week" fld="13" baseField="1" baseItem="1" numFmtId="10"/>
  </dataFields>
  <chartFormats count="2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ABBC4-8752-48AF-A7F3-93100BA89280}" name="Table1" displayName="Table1" ref="B2:W368" totalsRowShown="0" headerRowDxfId="29" dataDxfId="27" headerRowBorderDxfId="28" tableBorderDxfId="26" totalsRowBorderDxfId="25" dataCellStyle="Percent">
  <autoFilter ref="B2:W368" xr:uid="{5D4ABBC4-8752-48AF-A7F3-93100BA892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1E03EC91-3D12-4F28-8085-E74B52408330}" name="Date" dataDxfId="24"/>
    <tableColumn id="2" xr3:uid="{4FBFC773-BDF7-401D-8CBF-745BCAEC7F80}" name="Same Day Last Week" dataDxfId="23">
      <calculatedColumnFormula>B3-7</calculatedColumnFormula>
    </tableColumn>
    <tableColumn id="3" xr3:uid="{7B2D79FC-AEA4-41CF-9D04-3BA1883500B3}" name="Listing" dataDxfId="22"/>
    <tableColumn id="4" xr3:uid="{FA8AF2A1-CE83-4BE4-8EC4-59BB8DA614C8}" name="Menu" dataDxfId="21"/>
    <tableColumn id="5" xr3:uid="{21B95FF9-FB53-4605-A4E5-CF934DDA04A4}" name="Carts" dataDxfId="20"/>
    <tableColumn id="6" xr3:uid="{42C83010-EF87-4A47-8026-D1D8DF2ED97E}" name="Payments" dataDxfId="19"/>
    <tableColumn id="7" xr3:uid="{48C02F1A-25CA-45D6-A32F-3B32312A8B5C}" name="Orders" dataDxfId="18"/>
    <tableColumn id="8" xr3:uid="{55B0B8E0-C541-447C-8F6F-31F99AB66030}" name="Overall conversion" dataDxfId="17" dataCellStyle="Percent">
      <calculatedColumnFormula>H3/D3</calculatedColumnFormula>
    </tableColumn>
    <tableColumn id="9" xr3:uid="{22A6C72C-8BDC-4200-83D1-0CF8CBEA8BF1}" name="Orders on same day last week" dataDxfId="16">
      <calculatedColumnFormula>VLOOKUP(C3,$B$3:$I$368,7,FALSE)</calculatedColumnFormula>
    </tableColumn>
    <tableColumn id="10" xr3:uid="{F7F616EB-C0A4-461B-8EE4-E82291772E1A}" name="Traffic on same day last week" dataDxfId="15">
      <calculatedColumnFormula>VLOOKUP(C3,$B$3:$H$368,3,FALSE)</calculatedColumnFormula>
    </tableColumn>
    <tableColumn id="11" xr3:uid="{C55DBBDD-B7EB-4CEA-9D13-056EBEF7022E}" name="Overall conversion on same day last week" dataDxfId="14">
      <calculatedColumnFormula>VLOOKUP(C3,$B$3:$I$368,8,FALSE)</calculatedColumnFormula>
    </tableColumn>
    <tableColumn id="12" xr3:uid="{365DC3BE-B53B-4EFF-8CF3-E1D46CF24205}" name="Order Change with respect to same day last week" dataDxfId="13" dataCellStyle="Percent">
      <calculatedColumnFormula>H3/J3-1</calculatedColumnFormula>
    </tableColumn>
    <tableColumn id="13" xr3:uid="{98707098-73D4-400B-BF30-9DAE65EAD0B7}" name="fluctuations" dataDxfId="12" dataCellStyle="Percent">
      <calculatedColumnFormula>_xlfn.IFS(M3&gt;=20%,"high",M3&lt;="-20%","low",M3="+-20%",medium)</calculatedColumnFormula>
    </tableColumn>
    <tableColumn id="20" xr3:uid="{D289343F-60BC-428C-B265-70C8D020248F}" name="Hypotheses for order change" dataDxfId="11" dataCellStyle="Percent"/>
    <tableColumn id="14" xr3:uid="{7A6A17F2-E2D0-41DB-9CDE-F09F67A62F42}" name="Traffic Change with respect to same day last week" dataDxfId="10" dataCellStyle="Percent">
      <calculatedColumnFormula>D3/K3-1</calculatedColumnFormula>
    </tableColumn>
    <tableColumn id="21" xr3:uid="{E0A13523-755D-4339-A2A1-6C4D1369C43D}" name="Hypotheses for traffic change" dataDxfId="9" dataCellStyle="Percent"/>
    <tableColumn id="15" xr3:uid="{F3EEC081-F000-4B59-8EB7-A544B21E9AF8}" name="Conversion change with respect to same day last week" dataDxfId="8" dataCellStyle="Percent">
      <calculatedColumnFormula>I3/L3-1</calculatedColumnFormula>
    </tableColumn>
    <tableColumn id="22" xr3:uid="{99FE4094-2C61-484E-951A-97F7B67922DC}" name="Hypotheses for conversion change" dataDxfId="7" dataCellStyle="Percent"/>
    <tableColumn id="16" xr3:uid="{7BAC6E4E-4D62-45CA-A0E4-81B9B0046A9C}" name="L2M" dataDxfId="6" dataCellStyle="Percent">
      <calculatedColumnFormula>E3/D3</calculatedColumnFormula>
    </tableColumn>
    <tableColumn id="17" xr3:uid="{A709B9A2-B03F-42D3-B0CE-91614662E1DB}" name="M2C" dataDxfId="5" dataCellStyle="Percent">
      <calculatedColumnFormula>F3/E3</calculatedColumnFormula>
    </tableColumn>
    <tableColumn id="18" xr3:uid="{E78CC830-6E41-405E-8CE2-C932202E45B1}" name="C2P" dataDxfId="4" dataCellStyle="Percent">
      <calculatedColumnFormula>G3/F3</calculatedColumnFormula>
    </tableColumn>
    <tableColumn id="19" xr3:uid="{4B82AB85-E05B-4599-AEEB-2652A8ECDB5B}" name="P2O" dataDxfId="3" dataCellStyle="Percent">
      <calculatedColumnFormula>H3/G3</calculatedColumnFormula>
    </tableColumn>
  </tableColumns>
  <tableStyleInfo name="TableStyleLight1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0AC25-2011-4F1E-8345-3733E9E02FC4}" name="Table2" displayName="Table2" ref="A1:D733" totalsRowShown="0">
  <autoFilter ref="A1:D733" xr:uid="{4F90AC25-2011-4F1E-8345-3733E9E02FC4}"/>
  <tableColumns count="4">
    <tableColumn id="1" xr3:uid="{B7795B4D-BBB2-48FD-8B7D-9E4CF341AAD2}" name="Date" dataDxfId="2"/>
    <tableColumn id="2" xr3:uid="{4F7B42FF-C216-41F2-9511-7E5B377C4491}" name="P2O"/>
    <tableColumn id="3" xr3:uid="{D1BAF4A7-8AB9-4796-9054-845228CF8947}" name="Forecast(P2O)" dataDxfId="1">
      <calculatedColumnFormula>_xlfn.FORECAST.ETS(A2,$B$2:$B$367,$A$2:$A$367,1,1)</calculatedColumnFormula>
    </tableColumn>
    <tableColumn id="4" xr3:uid="{EAF65189-5D51-4375-B681-89EB71DA8046}" name="Confidence Interval(P2O)" dataDxfId="0">
      <calculatedColumnFormula>_xlfn.FORECAST.ETS.CONFINT(A2,$B$2:$B$367,$A$2:$A$367,0.95,1,1)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91B4-D54D-4F47-99C9-909E06A3A3C4}">
  <dimension ref="A62:O81"/>
  <sheetViews>
    <sheetView showGridLines="0" zoomScale="70" zoomScaleNormal="70" workbookViewId="0">
      <selection activeCell="R10" sqref="R10"/>
    </sheetView>
  </sheetViews>
  <sheetFormatPr defaultRowHeight="15.75" x14ac:dyDescent="0.25"/>
  <cols>
    <col min="1" max="1" width="11.625" customWidth="1"/>
    <col min="17" max="17" width="9" customWidth="1"/>
  </cols>
  <sheetData>
    <row r="62" spans="1:15" ht="37.5" x14ac:dyDescent="0.25">
      <c r="A62" s="53" t="s">
        <v>109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75" spans="1:13" x14ac:dyDescent="0.25">
      <c r="A75" t="s">
        <v>6</v>
      </c>
      <c r="E75" t="s">
        <v>7</v>
      </c>
      <c r="I75" t="s">
        <v>8</v>
      </c>
      <c r="M75" t="s">
        <v>9</v>
      </c>
    </row>
    <row r="79" spans="1:13" ht="26.25" x14ac:dyDescent="0.4">
      <c r="K79" s="52"/>
    </row>
    <row r="81" spans="13:13" ht="26.25" x14ac:dyDescent="0.4">
      <c r="M81" s="52" t="s">
        <v>110</v>
      </c>
    </row>
  </sheetData>
  <mergeCells count="1">
    <mergeCell ref="A62:O62"/>
  </mergeCells>
  <pageMargins left="0.7" right="0.7" top="0.75" bottom="0.75" header="0.3" footer="0.3"/>
  <pageSetup scale="53" orientation="portrait" r:id="rId1"/>
  <rowBreaks count="1" manualBreakCount="1">
    <brk id="6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AA1102"/>
  <sheetViews>
    <sheetView tabSelected="1" zoomScale="55" zoomScaleNormal="55" workbookViewId="0">
      <selection activeCell="K12" sqref="K12"/>
    </sheetView>
  </sheetViews>
  <sheetFormatPr defaultColWidth="11" defaultRowHeight="15.75" x14ac:dyDescent="0.25"/>
  <cols>
    <col min="1" max="1" width="11" customWidth="1"/>
    <col min="2" max="2" width="11.5" style="2" customWidth="1"/>
    <col min="3" max="3" width="18.75" style="2" bestFit="1" customWidth="1"/>
    <col min="4" max="5" width="8.875" style="2" bestFit="1" customWidth="1"/>
    <col min="6" max="6" width="7.875" style="2" bestFit="1" customWidth="1"/>
    <col min="7" max="7" width="9.25" style="2" bestFit="1" customWidth="1"/>
    <col min="8" max="8" width="7.875" style="2" bestFit="1" customWidth="1"/>
    <col min="9" max="9" width="17.125" style="2" bestFit="1" customWidth="1"/>
    <col min="10" max="10" width="26.875" style="2" bestFit="1" customWidth="1"/>
    <col min="11" max="11" width="26.875" style="2" customWidth="1"/>
    <col min="12" max="12" width="38.125" style="2" customWidth="1"/>
    <col min="13" max="13" width="46.625" style="2" customWidth="1"/>
    <col min="14" max="14" width="46.625" style="2" hidden="1" customWidth="1"/>
    <col min="15" max="15" width="93.75" style="2" bestFit="1" customWidth="1"/>
    <col min="16" max="16" width="47" style="2" bestFit="1" customWidth="1"/>
    <col min="17" max="17" width="57.5" style="21" bestFit="1" customWidth="1"/>
    <col min="18" max="18" width="70.25" style="2" bestFit="1" customWidth="1"/>
    <col min="19" max="19" width="93.75" style="21" bestFit="1" customWidth="1"/>
    <col min="20" max="20" width="11.625" style="2" bestFit="1" customWidth="1"/>
    <col min="21" max="21" width="9.625" style="2" bestFit="1" customWidth="1"/>
    <col min="22" max="22" width="12" style="2" bestFit="1" customWidth="1"/>
    <col min="23" max="23" width="15.25" style="2" bestFit="1" customWidth="1"/>
    <col min="24" max="24" width="8.375" customWidth="1"/>
    <col min="25" max="25" width="11.375" customWidth="1"/>
    <col min="26" max="26" width="16.25" style="2" bestFit="1" customWidth="1"/>
    <col min="27" max="27" width="17.875" style="2" customWidth="1"/>
  </cols>
  <sheetData>
    <row r="1" spans="1:27" x14ac:dyDescent="0.25">
      <c r="I1" s="2" t="s">
        <v>26</v>
      </c>
      <c r="M1" s="2" t="s">
        <v>27</v>
      </c>
      <c r="P1" s="2" t="s">
        <v>28</v>
      </c>
      <c r="R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Y1" s="54" t="s">
        <v>64</v>
      </c>
      <c r="Z1" s="54"/>
      <c r="AA1" s="54"/>
    </row>
    <row r="2" spans="1:27" x14ac:dyDescent="0.25">
      <c r="B2" s="46" t="s">
        <v>0</v>
      </c>
      <c r="C2" s="47" t="s">
        <v>34</v>
      </c>
      <c r="D2" s="47" t="s">
        <v>1</v>
      </c>
      <c r="E2" s="47" t="s">
        <v>2</v>
      </c>
      <c r="F2" s="47" t="s">
        <v>3</v>
      </c>
      <c r="G2" s="47" t="s">
        <v>4</v>
      </c>
      <c r="H2" s="47" t="s">
        <v>5</v>
      </c>
      <c r="I2" s="47" t="s">
        <v>18</v>
      </c>
      <c r="J2" s="47" t="s">
        <v>35</v>
      </c>
      <c r="K2" s="47" t="s">
        <v>36</v>
      </c>
      <c r="L2" s="47" t="s">
        <v>37</v>
      </c>
      <c r="M2" s="47" t="s">
        <v>23</v>
      </c>
      <c r="N2" s="47" t="s">
        <v>44</v>
      </c>
      <c r="O2" s="47" t="s">
        <v>70</v>
      </c>
      <c r="P2" s="47" t="s">
        <v>24</v>
      </c>
      <c r="Q2" s="47" t="s">
        <v>68</v>
      </c>
      <c r="R2" s="47" t="s">
        <v>25</v>
      </c>
      <c r="S2" s="47" t="s">
        <v>69</v>
      </c>
      <c r="T2" s="47" t="s">
        <v>19</v>
      </c>
      <c r="U2" s="47" t="s">
        <v>20</v>
      </c>
      <c r="V2" s="47" t="s">
        <v>21</v>
      </c>
      <c r="W2" s="48" t="s">
        <v>22</v>
      </c>
      <c r="Y2" s="49" t="s">
        <v>0</v>
      </c>
      <c r="Z2" s="49" t="s">
        <v>19</v>
      </c>
      <c r="AA2" s="49" t="s">
        <v>22</v>
      </c>
    </row>
    <row r="3" spans="1:27" x14ac:dyDescent="0.25">
      <c r="A3" s="44"/>
      <c r="B3" s="22">
        <v>43466</v>
      </c>
      <c r="C3" s="1">
        <f t="shared" ref="C3:C66" si="0">B3-7</f>
        <v>43459</v>
      </c>
      <c r="D3" s="2">
        <v>20848646</v>
      </c>
      <c r="E3" s="2">
        <v>5107918</v>
      </c>
      <c r="F3" s="2">
        <v>2104462</v>
      </c>
      <c r="G3" s="2">
        <v>1505532</v>
      </c>
      <c r="H3" s="4">
        <v>1271572.67328</v>
      </c>
      <c r="I3" s="5">
        <f>H3/D3</f>
        <v>6.0990659694639161E-2</v>
      </c>
      <c r="J3" s="18" t="s">
        <v>65</v>
      </c>
      <c r="K3" s="18" t="s">
        <v>65</v>
      </c>
      <c r="L3" s="18" t="s">
        <v>65</v>
      </c>
      <c r="M3" s="18" t="s">
        <v>65</v>
      </c>
      <c r="N3" s="18" t="s">
        <v>65</v>
      </c>
      <c r="O3" s="18"/>
      <c r="P3" s="18" t="s">
        <v>65</v>
      </c>
      <c r="Q3" s="38"/>
      <c r="R3" s="18" t="s">
        <v>65</v>
      </c>
      <c r="S3" s="38"/>
      <c r="T3" s="3">
        <f>E3/D3</f>
        <v>0.2449999870495187</v>
      </c>
      <c r="U3" s="3">
        <f>F3/E3</f>
        <v>0.41199995771271192</v>
      </c>
      <c r="V3" s="3">
        <f>G3/F3</f>
        <v>0.71539994544924068</v>
      </c>
      <c r="W3" s="23">
        <f>H3/G3</f>
        <v>0.84460022987223116</v>
      </c>
      <c r="Y3" s="1">
        <v>43466</v>
      </c>
      <c r="Z3" s="3" t="s">
        <v>65</v>
      </c>
      <c r="AA3" s="3" t="s">
        <v>65</v>
      </c>
    </row>
    <row r="4" spans="1:27" x14ac:dyDescent="0.25">
      <c r="B4" s="22">
        <v>43467</v>
      </c>
      <c r="C4" s="1">
        <f t="shared" si="0"/>
        <v>43460</v>
      </c>
      <c r="D4" s="2">
        <v>21934513</v>
      </c>
      <c r="E4" s="2">
        <v>5428792</v>
      </c>
      <c r="F4" s="2">
        <v>2171516</v>
      </c>
      <c r="G4" s="2">
        <v>1569355</v>
      </c>
      <c r="H4" s="2">
        <v>1261133</v>
      </c>
      <c r="I4" s="5">
        <f t="shared" ref="I4:I67" si="1">H4/D4</f>
        <v>5.749537270328272E-2</v>
      </c>
      <c r="J4" s="18" t="s">
        <v>65</v>
      </c>
      <c r="K4" s="18" t="s">
        <v>65</v>
      </c>
      <c r="L4" s="18" t="s">
        <v>65</v>
      </c>
      <c r="M4" s="18" t="s">
        <v>65</v>
      </c>
      <c r="N4" s="18" t="s">
        <v>65</v>
      </c>
      <c r="O4" s="18"/>
      <c r="P4" s="18" t="s">
        <v>65</v>
      </c>
      <c r="Q4" s="38"/>
      <c r="R4" s="18" t="s">
        <v>65</v>
      </c>
      <c r="S4" s="38"/>
      <c r="T4" s="3">
        <f t="shared" ref="T4:T67" si="2">E4/D4</f>
        <v>0.24750000148168322</v>
      </c>
      <c r="U4" s="3">
        <f t="shared" ref="U4:U67" si="3">F4/E4</f>
        <v>0.39999985263756649</v>
      </c>
      <c r="V4" s="3">
        <f t="shared" ref="V4:V67" si="4">G4/F4</f>
        <v>0.72270017812440712</v>
      </c>
      <c r="W4" s="23">
        <f t="shared" ref="W4:W67" si="5">H4/G4</f>
        <v>0.80359956797537846</v>
      </c>
      <c r="Y4" s="1">
        <v>43467</v>
      </c>
      <c r="Z4" s="3" t="s">
        <v>65</v>
      </c>
      <c r="AA4" s="3" t="s">
        <v>65</v>
      </c>
    </row>
    <row r="5" spans="1:27" x14ac:dyDescent="0.25">
      <c r="B5" s="22">
        <v>43468</v>
      </c>
      <c r="C5" s="1">
        <f t="shared" si="0"/>
        <v>43461</v>
      </c>
      <c r="D5" s="2">
        <v>20848646</v>
      </c>
      <c r="E5" s="2">
        <v>5212161</v>
      </c>
      <c r="F5" s="2">
        <v>2001470</v>
      </c>
      <c r="G5" s="2">
        <v>1402630</v>
      </c>
      <c r="H5" s="2">
        <v>1138655</v>
      </c>
      <c r="I5" s="5">
        <f t="shared" si="1"/>
        <v>5.4615297319547756E-2</v>
      </c>
      <c r="J5" s="18" t="s">
        <v>65</v>
      </c>
      <c r="K5" s="18" t="s">
        <v>65</v>
      </c>
      <c r="L5" s="18" t="s">
        <v>65</v>
      </c>
      <c r="M5" s="18" t="s">
        <v>65</v>
      </c>
      <c r="N5" s="18" t="s">
        <v>65</v>
      </c>
      <c r="O5" s="18"/>
      <c r="P5" s="18" t="s">
        <v>65</v>
      </c>
      <c r="Q5" s="38"/>
      <c r="R5" s="18" t="s">
        <v>65</v>
      </c>
      <c r="S5" s="38"/>
      <c r="T5" s="3">
        <f t="shared" si="2"/>
        <v>0.24999997601762725</v>
      </c>
      <c r="U5" s="3">
        <f t="shared" si="3"/>
        <v>0.38400003376718411</v>
      </c>
      <c r="V5" s="3">
        <f t="shared" si="4"/>
        <v>0.70079991206463255</v>
      </c>
      <c r="W5" s="23">
        <f t="shared" si="5"/>
        <v>0.81179997575982266</v>
      </c>
      <c r="Y5" s="1">
        <v>43468</v>
      </c>
      <c r="Z5" s="3" t="s">
        <v>65</v>
      </c>
      <c r="AA5" s="3" t="s">
        <v>65</v>
      </c>
    </row>
    <row r="6" spans="1:27" x14ac:dyDescent="0.25">
      <c r="B6" s="22">
        <v>43469</v>
      </c>
      <c r="C6" s="1">
        <f t="shared" si="0"/>
        <v>43462</v>
      </c>
      <c r="D6" s="2">
        <v>21717340</v>
      </c>
      <c r="E6" s="2">
        <v>5700801</v>
      </c>
      <c r="F6" s="2">
        <v>2303123</v>
      </c>
      <c r="G6" s="2">
        <v>1597216</v>
      </c>
      <c r="H6" s="2">
        <v>1296620</v>
      </c>
      <c r="I6" s="5">
        <f t="shared" si="1"/>
        <v>5.9704365267569601E-2</v>
      </c>
      <c r="J6" s="18" t="s">
        <v>65</v>
      </c>
      <c r="K6" s="18" t="s">
        <v>65</v>
      </c>
      <c r="L6" s="18" t="s">
        <v>65</v>
      </c>
      <c r="M6" s="18" t="s">
        <v>65</v>
      </c>
      <c r="N6" s="18" t="s">
        <v>65</v>
      </c>
      <c r="O6" s="18"/>
      <c r="P6" s="18" t="s">
        <v>65</v>
      </c>
      <c r="Q6" s="38"/>
      <c r="R6" s="18" t="s">
        <v>65</v>
      </c>
      <c r="S6" s="38"/>
      <c r="T6" s="3">
        <f t="shared" si="2"/>
        <v>0.2624999654653839</v>
      </c>
      <c r="U6" s="3">
        <f t="shared" si="3"/>
        <v>0.40399989404997649</v>
      </c>
      <c r="V6" s="3">
        <f t="shared" si="4"/>
        <v>0.69350008662151352</v>
      </c>
      <c r="W6" s="23">
        <f t="shared" si="5"/>
        <v>0.811800032055777</v>
      </c>
      <c r="Y6" s="1">
        <v>43469</v>
      </c>
      <c r="Z6" s="3" t="s">
        <v>65</v>
      </c>
      <c r="AA6" s="3" t="s">
        <v>65</v>
      </c>
    </row>
    <row r="7" spans="1:27" x14ac:dyDescent="0.25">
      <c r="B7" s="22">
        <v>43470</v>
      </c>
      <c r="C7" s="1">
        <f t="shared" si="0"/>
        <v>43463</v>
      </c>
      <c r="D7" s="2">
        <v>42645263</v>
      </c>
      <c r="E7" s="2">
        <v>8776395</v>
      </c>
      <c r="F7" s="2">
        <v>2924294</v>
      </c>
      <c r="G7" s="2">
        <v>2087946</v>
      </c>
      <c r="H7" s="2">
        <v>1596026</v>
      </c>
      <c r="I7" s="5">
        <f t="shared" si="1"/>
        <v>3.7425633885761242E-2</v>
      </c>
      <c r="J7" s="18" t="s">
        <v>65</v>
      </c>
      <c r="K7" s="18" t="s">
        <v>65</v>
      </c>
      <c r="L7" s="18" t="s">
        <v>65</v>
      </c>
      <c r="M7" s="18" t="s">
        <v>65</v>
      </c>
      <c r="N7" s="18" t="s">
        <v>65</v>
      </c>
      <c r="O7" s="18"/>
      <c r="P7" s="18" t="s">
        <v>65</v>
      </c>
      <c r="Q7" s="38"/>
      <c r="R7" s="18" t="s">
        <v>65</v>
      </c>
      <c r="S7" s="38"/>
      <c r="T7" s="3">
        <f t="shared" si="2"/>
        <v>0.20579999705946239</v>
      </c>
      <c r="U7" s="3">
        <f t="shared" si="3"/>
        <v>0.3331999072512119</v>
      </c>
      <c r="V7" s="3">
        <f t="shared" si="4"/>
        <v>0.714000028724882</v>
      </c>
      <c r="W7" s="23">
        <f t="shared" si="5"/>
        <v>0.76440003716571214</v>
      </c>
      <c r="Y7" s="1">
        <v>43470</v>
      </c>
      <c r="Z7" s="3" t="s">
        <v>65</v>
      </c>
      <c r="AA7" s="3" t="s">
        <v>65</v>
      </c>
    </row>
    <row r="8" spans="1:27" x14ac:dyDescent="0.25">
      <c r="B8" s="22">
        <v>43471</v>
      </c>
      <c r="C8" s="1">
        <f t="shared" si="0"/>
        <v>43464</v>
      </c>
      <c r="D8" s="2">
        <v>43543058</v>
      </c>
      <c r="E8" s="2">
        <v>8778280</v>
      </c>
      <c r="F8" s="2">
        <v>3014461</v>
      </c>
      <c r="G8" s="2">
        <v>2049833</v>
      </c>
      <c r="H8" s="2">
        <v>1582881</v>
      </c>
      <c r="I8" s="5">
        <f t="shared" si="1"/>
        <v>3.6352086249890857E-2</v>
      </c>
      <c r="J8" s="18" t="s">
        <v>65</v>
      </c>
      <c r="K8" s="18" t="s">
        <v>65</v>
      </c>
      <c r="L8" s="18" t="s">
        <v>65</v>
      </c>
      <c r="M8" s="18" t="s">
        <v>65</v>
      </c>
      <c r="N8" s="18" t="s">
        <v>65</v>
      </c>
      <c r="O8" s="18"/>
      <c r="P8" s="18" t="s">
        <v>65</v>
      </c>
      <c r="Q8" s="38"/>
      <c r="R8" s="18" t="s">
        <v>65</v>
      </c>
      <c r="S8" s="38"/>
      <c r="T8" s="3">
        <f t="shared" si="2"/>
        <v>0.2015999886824669</v>
      </c>
      <c r="U8" s="3">
        <f t="shared" si="3"/>
        <v>0.34339995990102845</v>
      </c>
      <c r="V8" s="3">
        <f t="shared" si="4"/>
        <v>0.67999984076755349</v>
      </c>
      <c r="W8" s="23">
        <f t="shared" si="5"/>
        <v>0.77219997921781924</v>
      </c>
      <c r="Y8" s="1">
        <v>43471</v>
      </c>
      <c r="Z8" s="3" t="s">
        <v>65</v>
      </c>
      <c r="AA8" s="3" t="s">
        <v>65</v>
      </c>
    </row>
    <row r="9" spans="1:27" x14ac:dyDescent="0.25">
      <c r="B9" s="22">
        <v>43472</v>
      </c>
      <c r="C9" s="1">
        <f t="shared" si="0"/>
        <v>43465</v>
      </c>
      <c r="D9" s="2">
        <v>22803207</v>
      </c>
      <c r="E9" s="2">
        <v>5415761</v>
      </c>
      <c r="F9" s="2">
        <v>2079652</v>
      </c>
      <c r="G9" s="2">
        <v>1442239</v>
      </c>
      <c r="H9" s="2">
        <v>1123504</v>
      </c>
      <c r="I9" s="5">
        <f t="shared" si="1"/>
        <v>4.9269561075334707E-2</v>
      </c>
      <c r="J9" s="18" t="s">
        <v>65</v>
      </c>
      <c r="K9" s="18" t="s">
        <v>65</v>
      </c>
      <c r="L9" s="18" t="s">
        <v>65</v>
      </c>
      <c r="M9" s="18" t="s">
        <v>65</v>
      </c>
      <c r="N9" s="18" t="s">
        <v>65</v>
      </c>
      <c r="O9" s="18"/>
      <c r="P9" s="18" t="s">
        <v>65</v>
      </c>
      <c r="Q9" s="38"/>
      <c r="R9" s="18" t="s">
        <v>65</v>
      </c>
      <c r="S9" s="38"/>
      <c r="T9" s="3">
        <f t="shared" si="2"/>
        <v>0.23749997094706898</v>
      </c>
      <c r="U9" s="3">
        <f t="shared" si="3"/>
        <v>0.3839999586392383</v>
      </c>
      <c r="V9" s="3">
        <f t="shared" si="4"/>
        <v>0.69350016252719204</v>
      </c>
      <c r="W9" s="23">
        <f t="shared" si="5"/>
        <v>0.77899987450068953</v>
      </c>
      <c r="Y9" s="1">
        <v>43472</v>
      </c>
      <c r="Z9" s="3" t="s">
        <v>65</v>
      </c>
      <c r="AA9" s="3" t="s">
        <v>65</v>
      </c>
    </row>
    <row r="10" spans="1:27" x14ac:dyDescent="0.25">
      <c r="B10" s="22">
        <v>43473</v>
      </c>
      <c r="C10" s="1">
        <f t="shared" si="0"/>
        <v>43466</v>
      </c>
      <c r="D10" s="2">
        <v>21717340</v>
      </c>
      <c r="E10" s="2">
        <v>5320748</v>
      </c>
      <c r="F10" s="2">
        <v>2085733</v>
      </c>
      <c r="G10" s="2">
        <v>1583488</v>
      </c>
      <c r="H10" s="2">
        <v>1311445</v>
      </c>
      <c r="I10" s="5">
        <f t="shared" si="1"/>
        <v>6.0386999512831684E-2</v>
      </c>
      <c r="J10" s="4">
        <f>VLOOKUP(C10,$B$3:$I$368,7,FALSE)</f>
        <v>1271572.67328</v>
      </c>
      <c r="K10" s="4">
        <f>VLOOKUP(C10,$B$3:$H$368,3,FALSE)</f>
        <v>20848646</v>
      </c>
      <c r="L10" s="7">
        <f>VLOOKUP(C10,$B$3:$I$368,8,FALSE)</f>
        <v>6.0990659694639161E-2</v>
      </c>
      <c r="M10" s="6">
        <f t="shared" ref="M10:M73" si="6">H10/J10-1</f>
        <v>3.1356703048005974E-2</v>
      </c>
      <c r="N10" s="6" t="str">
        <f>_xlfn.IFS(M10&gt;=20%,"high",M10&lt;="-20%","low",M10&lt;"+20"&lt;"20"&lt;"-20",medium)</f>
        <v>low</v>
      </c>
      <c r="O10" s="6"/>
      <c r="P10" s="6">
        <f>D10/K10-1</f>
        <v>4.1666686651977258E-2</v>
      </c>
      <c r="Q10" s="19"/>
      <c r="R10" s="20">
        <f>I10/L10-1</f>
        <v>-9.8975840699184747E-3</v>
      </c>
      <c r="S10" s="20"/>
      <c r="T10" s="3">
        <f t="shared" si="2"/>
        <v>0.24499998618615354</v>
      </c>
      <c r="U10" s="3">
        <f t="shared" si="3"/>
        <v>0.39199995940420407</v>
      </c>
      <c r="V10" s="3">
        <f t="shared" si="4"/>
        <v>0.75919976334458916</v>
      </c>
      <c r="W10" s="23">
        <f t="shared" si="5"/>
        <v>0.82820015055371432</v>
      </c>
      <c r="Y10" s="1">
        <v>43473</v>
      </c>
      <c r="Z10" s="3">
        <f t="shared" ref="Z10:Z41" si="7">E10/K10</f>
        <v>0.25520832384031078</v>
      </c>
      <c r="AA10" s="3">
        <f t="shared" ref="AA10:AA41" si="8">J10/G10</f>
        <v>0.80302008810928782</v>
      </c>
    </row>
    <row r="11" spans="1:27" x14ac:dyDescent="0.25">
      <c r="B11" s="22">
        <v>43474</v>
      </c>
      <c r="C11" s="1">
        <f t="shared" si="0"/>
        <v>43467</v>
      </c>
      <c r="D11" s="2">
        <v>22586034</v>
      </c>
      <c r="E11" s="2">
        <v>5872368</v>
      </c>
      <c r="F11" s="2">
        <v>2372437</v>
      </c>
      <c r="G11" s="2">
        <v>1766516</v>
      </c>
      <c r="H11" s="2">
        <v>1506485</v>
      </c>
      <c r="I11" s="5">
        <f t="shared" si="1"/>
        <v>6.6699846462641474E-2</v>
      </c>
      <c r="J11" s="4">
        <f>VLOOKUP(C11,$B$3:$I$368,7,FALSE)</f>
        <v>1261133</v>
      </c>
      <c r="K11" s="4">
        <f>VLOOKUP(C11,$B$3:$H$368,3,FALSE)</f>
        <v>21934513</v>
      </c>
      <c r="L11" s="7">
        <f>VLOOKUP(C11,$B$3:$I$368,8,FALSE)</f>
        <v>5.749537270328272E-2</v>
      </c>
      <c r="M11" s="6">
        <f t="shared" si="6"/>
        <v>0.1945488699447242</v>
      </c>
      <c r="N11" s="6" t="str">
        <f>_xlfn.IFS(M11&gt;=20%,"high",M11&lt;="-20%","low",M11="+-20%",medium)</f>
        <v>low</v>
      </c>
      <c r="O11" s="6"/>
      <c r="P11" s="6">
        <f>D11/K11-1</f>
        <v>2.9703007310898588E-2</v>
      </c>
      <c r="Q11" s="19"/>
      <c r="R11" s="3">
        <f t="shared" ref="R11:R74" si="9">I11/L11-1</f>
        <v>0.16009068776474278</v>
      </c>
      <c r="S11" s="20"/>
      <c r="T11" s="3">
        <f t="shared" si="2"/>
        <v>0.25999996280887561</v>
      </c>
      <c r="U11" s="3">
        <f t="shared" si="3"/>
        <v>0.40400005585481019</v>
      </c>
      <c r="V11" s="3">
        <f t="shared" si="4"/>
        <v>0.74459975122627076</v>
      </c>
      <c r="W11" s="23">
        <f t="shared" si="5"/>
        <v>0.85280008785654926</v>
      </c>
      <c r="Y11" s="1">
        <v>43474</v>
      </c>
      <c r="Z11" s="3">
        <f t="shared" si="7"/>
        <v>0.26772274360502102</v>
      </c>
      <c r="AA11" s="3">
        <f t="shared" si="8"/>
        <v>0.71390975230340403</v>
      </c>
    </row>
    <row r="12" spans="1:27" x14ac:dyDescent="0.25">
      <c r="B12" s="22">
        <v>43475</v>
      </c>
      <c r="C12" s="1">
        <f t="shared" si="0"/>
        <v>43468</v>
      </c>
      <c r="D12" s="2">
        <v>10641496</v>
      </c>
      <c r="E12" s="2">
        <v>2740185</v>
      </c>
      <c r="F12" s="2">
        <v>1063191</v>
      </c>
      <c r="G12" s="2">
        <v>760607</v>
      </c>
      <c r="H12" s="2">
        <v>623698</v>
      </c>
      <c r="I12" s="5">
        <f t="shared" si="1"/>
        <v>5.8609992429635833E-2</v>
      </c>
      <c r="J12" s="4">
        <f>VLOOKUP(C12,$B$3:$I$368,7,FALSE)</f>
        <v>1138655</v>
      </c>
      <c r="K12" s="4">
        <f>VLOOKUP(C12,$B$3:$H$368,3,FALSE)</f>
        <v>20848646</v>
      </c>
      <c r="L12" s="7">
        <f>VLOOKUP(C12,$B$3:$I$368,8,FALSE)</f>
        <v>5.4615297319547756E-2</v>
      </c>
      <c r="M12" s="8">
        <f>H12/J12-1</f>
        <v>-0.4522502426107996</v>
      </c>
      <c r="N12" s="6" t="str">
        <f>_xlfn.IFS(M12&gt;=20%,"high",M12&lt;="-20%","low",M12="+-20%",medium)</f>
        <v>low</v>
      </c>
      <c r="O12" s="6" t="s">
        <v>71</v>
      </c>
      <c r="P12" s="8">
        <f t="shared" ref="P12:P74" si="10">D12/K12-1</f>
        <v>-0.48958335231937844</v>
      </c>
      <c r="Q12" s="6" t="s">
        <v>71</v>
      </c>
      <c r="R12" s="3">
        <f t="shared" si="9"/>
        <v>7.3142421741578811E-2</v>
      </c>
      <c r="S12" s="20"/>
      <c r="T12" s="3">
        <f t="shared" si="2"/>
        <v>0.25749997932621504</v>
      </c>
      <c r="U12" s="3">
        <f t="shared" si="3"/>
        <v>0.3879997153476864</v>
      </c>
      <c r="V12" s="3">
        <f t="shared" si="4"/>
        <v>0.71540014917357275</v>
      </c>
      <c r="W12" s="23">
        <f t="shared" si="5"/>
        <v>0.82000034183224713</v>
      </c>
      <c r="Y12" s="1">
        <v>43475</v>
      </c>
      <c r="Z12" s="3">
        <f t="shared" si="7"/>
        <v>0.13143227622551604</v>
      </c>
      <c r="AA12" s="3">
        <f t="shared" si="8"/>
        <v>1.4970346052560652</v>
      </c>
    </row>
    <row r="13" spans="1:27" x14ac:dyDescent="0.25">
      <c r="B13" s="22">
        <v>43476</v>
      </c>
      <c r="C13" s="1">
        <f t="shared" si="0"/>
        <v>43469</v>
      </c>
      <c r="D13" s="2">
        <v>20631473</v>
      </c>
      <c r="E13" s="2">
        <v>4951553</v>
      </c>
      <c r="F13" s="2">
        <v>2000427</v>
      </c>
      <c r="G13" s="2">
        <v>1431105</v>
      </c>
      <c r="H13" s="2">
        <v>1126566</v>
      </c>
      <c r="I13" s="5">
        <f t="shared" si="1"/>
        <v>5.4604244689654489E-2</v>
      </c>
      <c r="J13" s="4">
        <f>VLOOKUP(C13,$B$3:$I$368,7,FALSE)</f>
        <v>1296620</v>
      </c>
      <c r="K13" s="4">
        <f>VLOOKUP(C13,$B$3:$H$368,3,FALSE)</f>
        <v>21717340</v>
      </c>
      <c r="L13" s="7">
        <f>VLOOKUP(C13,$B$3:$I$368,8,FALSE)</f>
        <v>5.9704365267569601E-2</v>
      </c>
      <c r="M13" s="19">
        <f t="shared" si="6"/>
        <v>-0.13115176381669258</v>
      </c>
      <c r="N13" s="6" t="str">
        <f>_xlfn.IFS(M13&gt;=20%,"high",M13&lt;="-20%","low",M13="+-20%",medium)</f>
        <v>low</v>
      </c>
      <c r="O13" s="6"/>
      <c r="P13" s="19">
        <f t="shared" si="10"/>
        <v>-5.0000000000000044E-2</v>
      </c>
      <c r="Q13" s="19"/>
      <c r="R13" s="20">
        <f t="shared" si="9"/>
        <v>-8.5422909280729042E-2</v>
      </c>
      <c r="S13" s="20"/>
      <c r="T13" s="3">
        <f t="shared" si="2"/>
        <v>0.23999997479578894</v>
      </c>
      <c r="U13" s="3">
        <f t="shared" si="3"/>
        <v>0.40399991679378167</v>
      </c>
      <c r="V13" s="3">
        <f t="shared" si="4"/>
        <v>0.71539976215078083</v>
      </c>
      <c r="W13" s="23">
        <f t="shared" si="5"/>
        <v>0.78720010062154766</v>
      </c>
      <c r="Y13" s="1">
        <v>43476</v>
      </c>
      <c r="Z13" s="3">
        <f t="shared" si="7"/>
        <v>0.2279999760559995</v>
      </c>
      <c r="AA13" s="3">
        <f t="shared" si="8"/>
        <v>0.90602716083026757</v>
      </c>
    </row>
    <row r="14" spans="1:27" x14ac:dyDescent="0.25">
      <c r="B14" s="22">
        <v>43477</v>
      </c>
      <c r="C14" s="1">
        <f t="shared" si="0"/>
        <v>43470</v>
      </c>
      <c r="D14" s="2">
        <v>42645263</v>
      </c>
      <c r="E14" s="2">
        <v>9045060</v>
      </c>
      <c r="F14" s="2">
        <v>3075320</v>
      </c>
      <c r="G14" s="2">
        <v>2133042</v>
      </c>
      <c r="H14" s="2">
        <v>1680410</v>
      </c>
      <c r="I14" s="5">
        <f t="shared" si="1"/>
        <v>3.9404376518911377E-2</v>
      </c>
      <c r="J14" s="4">
        <f>VLOOKUP(C14,$B$3:$I$368,7,FALSE)</f>
        <v>1596026</v>
      </c>
      <c r="K14" s="4">
        <f>VLOOKUP(C14,$B$3:$H$368,3,FALSE)</f>
        <v>42645263</v>
      </c>
      <c r="L14" s="7">
        <f>VLOOKUP(C14,$B$3:$I$368,8,FALSE)</f>
        <v>3.7425633885761242E-2</v>
      </c>
      <c r="M14" s="6">
        <f t="shared" si="6"/>
        <v>5.2871319138911188E-2</v>
      </c>
      <c r="N14" s="6" t="str">
        <f>_xlfn.IFS(M14&gt;=20%,"high",M14&lt;="-20%","low",M14="+-20%",medium)</f>
        <v>low</v>
      </c>
      <c r="O14" s="6"/>
      <c r="P14" s="19">
        <f t="shared" si="10"/>
        <v>0</v>
      </c>
      <c r="Q14" s="19"/>
      <c r="R14" s="20">
        <f t="shared" si="9"/>
        <v>5.2871319138911188E-2</v>
      </c>
      <c r="S14" s="20"/>
      <c r="T14" s="3">
        <f t="shared" si="2"/>
        <v>0.21209999338027297</v>
      </c>
      <c r="U14" s="3">
        <f t="shared" si="3"/>
        <v>0.33999995577696557</v>
      </c>
      <c r="V14" s="3">
        <f t="shared" si="4"/>
        <v>0.69360001560813178</v>
      </c>
      <c r="W14" s="23">
        <f t="shared" si="5"/>
        <v>0.78779977140628266</v>
      </c>
      <c r="Y14" s="1">
        <v>43477</v>
      </c>
      <c r="Z14" s="3">
        <f t="shared" si="7"/>
        <v>0.21209999338027297</v>
      </c>
      <c r="AA14" s="3">
        <f t="shared" si="8"/>
        <v>0.7482393689388207</v>
      </c>
    </row>
    <row r="15" spans="1:27" x14ac:dyDescent="0.25">
      <c r="B15" s="22">
        <v>43478</v>
      </c>
      <c r="C15" s="1">
        <f t="shared" si="0"/>
        <v>43471</v>
      </c>
      <c r="D15" s="2">
        <v>46236443</v>
      </c>
      <c r="E15" s="2">
        <v>9806749</v>
      </c>
      <c r="F15" s="2">
        <v>3300951</v>
      </c>
      <c r="G15" s="2">
        <v>2199754</v>
      </c>
      <c r="H15" s="2">
        <v>1630017</v>
      </c>
      <c r="I15" s="5">
        <f t="shared" si="1"/>
        <v>3.5253944599501305E-2</v>
      </c>
      <c r="J15" s="4">
        <f>VLOOKUP(C15,$B$3:$I$368,7,FALSE)</f>
        <v>1582881</v>
      </c>
      <c r="K15" s="4">
        <f>VLOOKUP(C15,$B$3:$H$368,3,FALSE)</f>
        <v>43543058</v>
      </c>
      <c r="L15" s="7">
        <f>VLOOKUP(C15,$B$3:$I$368,8,FALSE)</f>
        <v>3.6352086249890857E-2</v>
      </c>
      <c r="M15" s="6">
        <f t="shared" si="6"/>
        <v>2.9778612542572747E-2</v>
      </c>
      <c r="N15" s="6" t="str">
        <f>_xlfn.IFS(M15&gt;=20%,"high",M15&lt;="-20%","low",M15="+-20%",medium)</f>
        <v>low</v>
      </c>
      <c r="O15" s="6"/>
      <c r="P15" s="19">
        <f t="shared" si="10"/>
        <v>6.1855669392811174E-2</v>
      </c>
      <c r="Q15" s="19"/>
      <c r="R15" s="20">
        <f t="shared" si="9"/>
        <v>-3.0208490451984704E-2</v>
      </c>
      <c r="S15" s="20"/>
      <c r="T15" s="3">
        <f t="shared" si="2"/>
        <v>0.21209998788185327</v>
      </c>
      <c r="U15" s="3">
        <f t="shared" si="3"/>
        <v>0.33659992725417975</v>
      </c>
      <c r="V15" s="3">
        <f t="shared" si="4"/>
        <v>0.66640007682634494</v>
      </c>
      <c r="W15" s="23">
        <f t="shared" si="5"/>
        <v>0.74099967541825129</v>
      </c>
      <c r="Y15" s="1">
        <v>43478</v>
      </c>
      <c r="Z15" s="3">
        <f t="shared" si="7"/>
        <v>0.22521957461049244</v>
      </c>
      <c r="AA15" s="3">
        <f t="shared" si="8"/>
        <v>0.71957182484950588</v>
      </c>
    </row>
    <row r="16" spans="1:27" x14ac:dyDescent="0.25">
      <c r="B16" s="22">
        <v>43479</v>
      </c>
      <c r="C16" s="1">
        <f t="shared" si="0"/>
        <v>43472</v>
      </c>
      <c r="D16" s="2">
        <v>21065820</v>
      </c>
      <c r="E16" s="2">
        <v>5371784</v>
      </c>
      <c r="F16" s="2">
        <v>2084252</v>
      </c>
      <c r="G16" s="2">
        <v>1445428</v>
      </c>
      <c r="H16" s="2">
        <v>1197104</v>
      </c>
      <c r="I16" s="5">
        <f t="shared" si="1"/>
        <v>5.6826840825564828E-2</v>
      </c>
      <c r="J16" s="4">
        <f>VLOOKUP(C16,$B$3:$I$368,7,FALSE)</f>
        <v>1123504</v>
      </c>
      <c r="K16" s="4">
        <f>VLOOKUP(C16,$B$3:$H$368,3,FALSE)</f>
        <v>22803207</v>
      </c>
      <c r="L16" s="7">
        <f>VLOOKUP(C16,$B$3:$I$368,8,FALSE)</f>
        <v>4.9269561075334707E-2</v>
      </c>
      <c r="M16" s="6">
        <f t="shared" si="6"/>
        <v>6.550933508024892E-2</v>
      </c>
      <c r="N16" s="6" t="str">
        <f>_xlfn.IFS(M16&gt;=20%,"high",M16&lt;="-20%","low",M16="+-20%",medium)</f>
        <v>low</v>
      </c>
      <c r="O16" s="6"/>
      <c r="P16" s="19">
        <f t="shared" si="10"/>
        <v>-7.6190467419780084E-2</v>
      </c>
      <c r="Q16" s="19"/>
      <c r="R16" s="20">
        <f t="shared" si="9"/>
        <v>0.15338638269325777</v>
      </c>
      <c r="S16" s="20"/>
      <c r="T16" s="3">
        <f t="shared" si="2"/>
        <v>0.25499999525297379</v>
      </c>
      <c r="U16" s="3">
        <f t="shared" si="3"/>
        <v>0.38799996425768424</v>
      </c>
      <c r="V16" s="3">
        <f t="shared" si="4"/>
        <v>0.69349963440121443</v>
      </c>
      <c r="W16" s="23">
        <f t="shared" si="5"/>
        <v>0.82820036695013521</v>
      </c>
      <c r="Y16" s="1">
        <v>43479</v>
      </c>
      <c r="Z16" s="3">
        <f t="shared" si="7"/>
        <v>0.235571426422608</v>
      </c>
      <c r="AA16" s="3">
        <f t="shared" si="8"/>
        <v>0.77728119283700048</v>
      </c>
    </row>
    <row r="17" spans="2:27" x14ac:dyDescent="0.25">
      <c r="B17" s="22">
        <v>43480</v>
      </c>
      <c r="C17" s="1">
        <f t="shared" si="0"/>
        <v>43473</v>
      </c>
      <c r="D17" s="2">
        <v>21282993</v>
      </c>
      <c r="E17" s="2">
        <v>5054710</v>
      </c>
      <c r="F17" s="2">
        <v>2042103</v>
      </c>
      <c r="G17" s="2">
        <v>1475828</v>
      </c>
      <c r="H17" s="2">
        <v>1198077</v>
      </c>
      <c r="I17" s="5">
        <f t="shared" si="1"/>
        <v>5.6292693419576843E-2</v>
      </c>
      <c r="J17" s="4">
        <f>VLOOKUP(C17,$B$3:$I$368,7,FALSE)</f>
        <v>1311445</v>
      </c>
      <c r="K17" s="4">
        <f>VLOOKUP(C17,$B$3:$H$368,3,FALSE)</f>
        <v>21717340</v>
      </c>
      <c r="L17" s="7">
        <f>VLOOKUP(C17,$B$3:$I$368,8,FALSE)</f>
        <v>6.0386999512831684E-2</v>
      </c>
      <c r="M17" s="19">
        <f t="shared" si="6"/>
        <v>-8.6445104445859289E-2</v>
      </c>
      <c r="N17" s="6" t="str">
        <f>_xlfn.IFS(M17&gt;=20%,"high",M17&lt;="-20%","low",M17="+-20%",medium)</f>
        <v>low</v>
      </c>
      <c r="O17" s="6"/>
      <c r="P17" s="19">
        <f t="shared" si="10"/>
        <v>-2.0000009209230951E-2</v>
      </c>
      <c r="Q17" s="19"/>
      <c r="R17" s="20">
        <f t="shared" si="9"/>
        <v>-6.7801118225535251E-2</v>
      </c>
      <c r="S17" s="20"/>
      <c r="T17" s="3">
        <f t="shared" si="2"/>
        <v>0.2374999606493316</v>
      </c>
      <c r="U17" s="3">
        <f t="shared" si="3"/>
        <v>0.40400003165364579</v>
      </c>
      <c r="V17" s="3">
        <f t="shared" si="4"/>
        <v>0.72270007928101565</v>
      </c>
      <c r="W17" s="23">
        <f t="shared" si="5"/>
        <v>0.81179988453939078</v>
      </c>
      <c r="Y17" s="1">
        <v>43480</v>
      </c>
      <c r="Z17" s="3">
        <f t="shared" si="7"/>
        <v>0.23274995924915298</v>
      </c>
      <c r="AA17" s="3">
        <f t="shared" si="8"/>
        <v>0.88861642413614594</v>
      </c>
    </row>
    <row r="18" spans="2:27" x14ac:dyDescent="0.25">
      <c r="B18" s="22">
        <v>43481</v>
      </c>
      <c r="C18" s="1">
        <f t="shared" si="0"/>
        <v>43474</v>
      </c>
      <c r="D18" s="2">
        <v>21065820</v>
      </c>
      <c r="E18" s="2">
        <v>5529777</v>
      </c>
      <c r="F18" s="2">
        <v>2278268</v>
      </c>
      <c r="G18" s="2">
        <v>1663135</v>
      </c>
      <c r="H18" s="2">
        <v>1391046</v>
      </c>
      <c r="I18" s="5">
        <f t="shared" si="1"/>
        <v>6.6033318427670989E-2</v>
      </c>
      <c r="J18" s="4">
        <f>VLOOKUP(C18,$B$3:$I$368,7,FALSE)</f>
        <v>1506485</v>
      </c>
      <c r="K18" s="4">
        <f>VLOOKUP(C18,$B$3:$H$368,3,FALSE)</f>
        <v>22586034</v>
      </c>
      <c r="L18" s="7">
        <f>VLOOKUP(C18,$B$3:$I$368,8,FALSE)</f>
        <v>6.6699846462641474E-2</v>
      </c>
      <c r="M18" s="19">
        <f t="shared" si="6"/>
        <v>-7.6628044753183744E-2</v>
      </c>
      <c r="N18" s="6" t="str">
        <f>_xlfn.IFS(M18&gt;=20%,"high",M18&lt;="-20%","low",M18="+-20%",medium)</f>
        <v>low</v>
      </c>
      <c r="O18" s="6"/>
      <c r="P18" s="19">
        <f t="shared" si="10"/>
        <v>-6.7307699970698742E-2</v>
      </c>
      <c r="Q18" s="19"/>
      <c r="R18" s="20">
        <f t="shared" si="9"/>
        <v>-9.992947065385005E-3</v>
      </c>
      <c r="S18" s="20"/>
      <c r="T18" s="3">
        <f t="shared" si="2"/>
        <v>0.26249996439730333</v>
      </c>
      <c r="U18" s="3">
        <f t="shared" si="3"/>
        <v>0.41199997757594925</v>
      </c>
      <c r="V18" s="3">
        <f t="shared" si="4"/>
        <v>0.72999971908484862</v>
      </c>
      <c r="W18" s="23">
        <f t="shared" si="5"/>
        <v>0.83639993145475267</v>
      </c>
      <c r="Y18" s="1">
        <v>43481</v>
      </c>
      <c r="Z18" s="3">
        <f t="shared" si="7"/>
        <v>0.24483169555133052</v>
      </c>
      <c r="AA18" s="3">
        <f t="shared" si="8"/>
        <v>0.9058104122635865</v>
      </c>
    </row>
    <row r="19" spans="2:27" x14ac:dyDescent="0.25">
      <c r="B19" s="22">
        <v>43482</v>
      </c>
      <c r="C19" s="1">
        <f t="shared" si="0"/>
        <v>43475</v>
      </c>
      <c r="D19" s="2">
        <v>22368860</v>
      </c>
      <c r="E19" s="2">
        <v>5648137</v>
      </c>
      <c r="F19" s="2">
        <v>2168884</v>
      </c>
      <c r="G19" s="2">
        <v>1535787</v>
      </c>
      <c r="H19" s="2">
        <v>1284532</v>
      </c>
      <c r="I19" s="5">
        <f t="shared" si="1"/>
        <v>5.7425009589223593E-2</v>
      </c>
      <c r="J19" s="4">
        <f>VLOOKUP(C19,$B$3:$I$368,7,FALSE)</f>
        <v>623698</v>
      </c>
      <c r="K19" s="4">
        <f>VLOOKUP(C19,$B$3:$H$368,3,FALSE)</f>
        <v>10641496</v>
      </c>
      <c r="L19" s="7">
        <f>VLOOKUP(C19,$B$3:$I$368,8,FALSE)</f>
        <v>5.8609992429635833E-2</v>
      </c>
      <c r="M19" s="13">
        <f t="shared" si="6"/>
        <v>1.0595416371384867</v>
      </c>
      <c r="N19" s="6" t="str">
        <f>_xlfn.IFS(M19&gt;=20%,"high",M19&lt;="-20%","low",M19="+-20%",medium)</f>
        <v>high</v>
      </c>
      <c r="O19" s="41" t="s">
        <v>72</v>
      </c>
      <c r="P19" s="13">
        <f t="shared" si="10"/>
        <v>1.1020409160516529</v>
      </c>
      <c r="Q19" s="41" t="s">
        <v>72</v>
      </c>
      <c r="R19" s="20">
        <f t="shared" si="9"/>
        <v>-2.0218102601444077E-2</v>
      </c>
      <c r="S19" s="20"/>
      <c r="T19" s="3">
        <f t="shared" si="2"/>
        <v>0.25249999329424921</v>
      </c>
      <c r="U19" s="3">
        <f t="shared" si="3"/>
        <v>0.38399989235388587</v>
      </c>
      <c r="V19" s="3">
        <f t="shared" si="4"/>
        <v>0.70810011047156052</v>
      </c>
      <c r="W19" s="23">
        <f t="shared" si="5"/>
        <v>0.83639983930063222</v>
      </c>
      <c r="Y19" s="1">
        <v>43482</v>
      </c>
      <c r="Z19" s="3">
        <f t="shared" si="7"/>
        <v>0.53076531720727993</v>
      </c>
      <c r="AA19" s="3">
        <f t="shared" si="8"/>
        <v>0.40610970141041691</v>
      </c>
    </row>
    <row r="20" spans="2:27" x14ac:dyDescent="0.25">
      <c r="B20" s="22">
        <v>43483</v>
      </c>
      <c r="C20" s="1">
        <f t="shared" si="0"/>
        <v>43476</v>
      </c>
      <c r="D20" s="2">
        <v>22151687</v>
      </c>
      <c r="E20" s="2">
        <v>5759438</v>
      </c>
      <c r="F20" s="2">
        <v>2395926</v>
      </c>
      <c r="G20" s="2">
        <v>1661575</v>
      </c>
      <c r="H20" s="2">
        <v>1307991</v>
      </c>
      <c r="I20" s="5">
        <f t="shared" si="1"/>
        <v>5.9047015245385151E-2</v>
      </c>
      <c r="J20" s="4">
        <f>VLOOKUP(C20,$B$3:$I$368,7,FALSE)</f>
        <v>1126566</v>
      </c>
      <c r="K20" s="4">
        <f>VLOOKUP(C20,$B$3:$H$368,3,FALSE)</f>
        <v>20631473</v>
      </c>
      <c r="L20" s="7">
        <f>VLOOKUP(C20,$B$3:$I$368,8,FALSE)</f>
        <v>5.4604244689654489E-2</v>
      </c>
      <c r="M20" s="6">
        <f t="shared" si="6"/>
        <v>0.16104249551291261</v>
      </c>
      <c r="N20" s="6" t="str">
        <f>_xlfn.IFS(M20&gt;=20%,"high",M20&lt;="-20%","low",M20="+-20%",medium)</f>
        <v>low</v>
      </c>
      <c r="O20" s="6"/>
      <c r="P20" s="6">
        <f t="shared" si="10"/>
        <v>7.3684220220243013E-2</v>
      </c>
      <c r="Q20" s="19"/>
      <c r="R20" s="20">
        <f t="shared" si="9"/>
        <v>8.136309880269077E-2</v>
      </c>
      <c r="S20" s="20"/>
      <c r="T20" s="3">
        <f t="shared" si="2"/>
        <v>0.25999997201116104</v>
      </c>
      <c r="U20" s="3">
        <f t="shared" si="3"/>
        <v>0.4159999638853652</v>
      </c>
      <c r="V20" s="3">
        <f t="shared" si="4"/>
        <v>0.69350013314267633</v>
      </c>
      <c r="W20" s="23">
        <f t="shared" si="5"/>
        <v>0.7871994944555617</v>
      </c>
      <c r="Y20" s="1">
        <v>43483</v>
      </c>
      <c r="Z20" s="3">
        <f t="shared" si="7"/>
        <v>0.27915786720608848</v>
      </c>
      <c r="AA20" s="3">
        <f t="shared" si="8"/>
        <v>0.67801092337089808</v>
      </c>
    </row>
    <row r="21" spans="2:27" x14ac:dyDescent="0.25">
      <c r="B21" s="22">
        <v>43484</v>
      </c>
      <c r="C21" s="1">
        <f t="shared" si="0"/>
        <v>43477</v>
      </c>
      <c r="D21" s="2">
        <v>42645263</v>
      </c>
      <c r="E21" s="2">
        <v>8686840</v>
      </c>
      <c r="F21" s="2">
        <v>2894455</v>
      </c>
      <c r="G21" s="2">
        <v>2046958</v>
      </c>
      <c r="H21" s="2">
        <v>1612594</v>
      </c>
      <c r="I21" s="5">
        <f t="shared" si="1"/>
        <v>3.7814141279888462E-2</v>
      </c>
      <c r="J21" s="4">
        <f>VLOOKUP(C21,$B$3:$I$368,7,FALSE)</f>
        <v>1680410</v>
      </c>
      <c r="K21" s="4">
        <f>VLOOKUP(C21,$B$3:$H$368,3,FALSE)</f>
        <v>42645263</v>
      </c>
      <c r="L21" s="7">
        <f>VLOOKUP(C21,$B$3:$I$368,8,FALSE)</f>
        <v>3.9404376518911377E-2</v>
      </c>
      <c r="M21" s="19">
        <f t="shared" si="6"/>
        <v>-4.0356817681399204E-2</v>
      </c>
      <c r="N21" s="6" t="str">
        <f>_xlfn.IFS(M21&gt;=20%,"high",M21&lt;="-20%","low",M21="+-20%",medium)</f>
        <v>low</v>
      </c>
      <c r="O21" s="6"/>
      <c r="P21" s="19">
        <f t="shared" si="10"/>
        <v>0</v>
      </c>
      <c r="Q21" s="19"/>
      <c r="R21" s="20">
        <f t="shared" si="9"/>
        <v>-4.0356817681399204E-2</v>
      </c>
      <c r="S21" s="20"/>
      <c r="T21" s="3">
        <f t="shared" si="2"/>
        <v>0.20369999828585886</v>
      </c>
      <c r="U21" s="3">
        <f t="shared" si="3"/>
        <v>0.33319998986973398</v>
      </c>
      <c r="V21" s="3">
        <f t="shared" si="4"/>
        <v>0.7071998009988063</v>
      </c>
      <c r="W21" s="23">
        <f t="shared" si="5"/>
        <v>0.78780023820713474</v>
      </c>
      <c r="Y21" s="1">
        <v>43484</v>
      </c>
      <c r="Z21" s="3">
        <f t="shared" si="7"/>
        <v>0.20369999828585886</v>
      </c>
      <c r="AA21" s="3">
        <f t="shared" si="8"/>
        <v>0.82093037570873462</v>
      </c>
    </row>
    <row r="22" spans="2:27" x14ac:dyDescent="0.25">
      <c r="B22" s="22">
        <v>43485</v>
      </c>
      <c r="C22" s="1">
        <f t="shared" si="0"/>
        <v>43478</v>
      </c>
      <c r="D22" s="2">
        <v>44440853</v>
      </c>
      <c r="E22" s="2">
        <v>9239253</v>
      </c>
      <c r="F22" s="2">
        <v>3267000</v>
      </c>
      <c r="G22" s="2">
        <v>2310422</v>
      </c>
      <c r="H22" s="2">
        <v>1820150</v>
      </c>
      <c r="I22" s="5">
        <f t="shared" si="1"/>
        <v>4.0956684607291405E-2</v>
      </c>
      <c r="J22" s="4">
        <f>VLOOKUP(C22,$B$3:$I$368,7,FALSE)</f>
        <v>1630017</v>
      </c>
      <c r="K22" s="4">
        <f>VLOOKUP(C22,$B$3:$H$368,3,FALSE)</f>
        <v>46236443</v>
      </c>
      <c r="L22" s="7">
        <f>VLOOKUP(C22,$B$3:$I$368,8,FALSE)</f>
        <v>3.5253944599501305E-2</v>
      </c>
      <c r="M22" s="6">
        <f t="shared" si="6"/>
        <v>0.11664479572912434</v>
      </c>
      <c r="N22" s="6" t="str">
        <f>_xlfn.IFS(M22&gt;=20%,"high",M22&lt;="-20%","low",M22="+-20%",medium)</f>
        <v>low</v>
      </c>
      <c r="O22" s="6"/>
      <c r="P22" s="19">
        <f t="shared" si="10"/>
        <v>-3.8834951036350263E-2</v>
      </c>
      <c r="Q22" s="19"/>
      <c r="R22" s="20">
        <f t="shared" si="9"/>
        <v>0.16176175666511861</v>
      </c>
      <c r="S22" s="20"/>
      <c r="T22" s="3">
        <f t="shared" si="2"/>
        <v>0.20789999237863413</v>
      </c>
      <c r="U22" s="3">
        <f t="shared" si="3"/>
        <v>0.35360001506615307</v>
      </c>
      <c r="V22" s="3">
        <f t="shared" si="4"/>
        <v>0.70719987756351388</v>
      </c>
      <c r="W22" s="23">
        <f t="shared" si="5"/>
        <v>0.78779980453787235</v>
      </c>
      <c r="Y22" s="1">
        <v>43485</v>
      </c>
      <c r="Z22" s="3">
        <f t="shared" si="7"/>
        <v>0.1998262063541523</v>
      </c>
      <c r="AA22" s="3">
        <f t="shared" si="8"/>
        <v>0.70550618025624756</v>
      </c>
    </row>
    <row r="23" spans="2:27" x14ac:dyDescent="0.25">
      <c r="B23" s="22">
        <v>43486</v>
      </c>
      <c r="C23" s="1">
        <f t="shared" si="0"/>
        <v>43479</v>
      </c>
      <c r="D23" s="2">
        <v>22151687</v>
      </c>
      <c r="E23" s="2">
        <v>5759438</v>
      </c>
      <c r="F23" s="2">
        <v>2395926</v>
      </c>
      <c r="G23" s="2">
        <v>1818987</v>
      </c>
      <c r="H23" s="2">
        <v>1476653</v>
      </c>
      <c r="I23" s="5">
        <f t="shared" si="1"/>
        <v>6.6660972593193465E-2</v>
      </c>
      <c r="J23" s="4">
        <f>VLOOKUP(C23,$B$3:$I$368,7,FALSE)</f>
        <v>1197104</v>
      </c>
      <c r="K23" s="4">
        <f>VLOOKUP(C23,$B$3:$H$368,3,FALSE)</f>
        <v>21065820</v>
      </c>
      <c r="L23" s="7">
        <f>VLOOKUP(C23,$B$3:$I$368,8,FALSE)</f>
        <v>5.6826840825564828E-2</v>
      </c>
      <c r="M23" s="13">
        <f t="shared" si="6"/>
        <v>0.23352106416819263</v>
      </c>
      <c r="N23" s="6" t="str">
        <f>_xlfn.IFS(M23&gt;=20%,"high",M23&lt;="-20%","low",M23="+-20%",medium)</f>
        <v>high</v>
      </c>
      <c r="O23" s="6" t="s">
        <v>73</v>
      </c>
      <c r="P23" s="6">
        <f t="shared" si="10"/>
        <v>5.154639126319327E-2</v>
      </c>
      <c r="Q23" s="19"/>
      <c r="R23" s="20">
        <f t="shared" si="9"/>
        <v>0.17305434588235169</v>
      </c>
      <c r="S23" s="20"/>
      <c r="T23" s="3">
        <f t="shared" si="2"/>
        <v>0.25999997201116104</v>
      </c>
      <c r="U23" s="3">
        <f t="shared" si="3"/>
        <v>0.4159999638853652</v>
      </c>
      <c r="V23" s="3">
        <f t="shared" si="4"/>
        <v>0.75919999198639687</v>
      </c>
      <c r="W23" s="23">
        <f t="shared" si="5"/>
        <v>0.81179964452742104</v>
      </c>
      <c r="Y23" s="1">
        <v>43486</v>
      </c>
      <c r="Z23" s="3">
        <f t="shared" si="7"/>
        <v>0.2734020322968676</v>
      </c>
      <c r="AA23" s="3">
        <f t="shared" si="8"/>
        <v>0.65811575343858975</v>
      </c>
    </row>
    <row r="24" spans="2:27" x14ac:dyDescent="0.25">
      <c r="B24" s="22">
        <v>43487</v>
      </c>
      <c r="C24" s="1">
        <f t="shared" si="0"/>
        <v>43480</v>
      </c>
      <c r="D24" s="2">
        <v>37570998</v>
      </c>
      <c r="E24" s="2">
        <v>9768459</v>
      </c>
      <c r="F24" s="2">
        <v>3751088</v>
      </c>
      <c r="G24" s="2">
        <v>2656145</v>
      </c>
      <c r="H24" s="2">
        <v>2221600</v>
      </c>
      <c r="I24" s="5">
        <f t="shared" si="1"/>
        <v>5.9130715665311848E-2</v>
      </c>
      <c r="J24" s="4">
        <f>VLOOKUP(C24,$B$3:$I$368,7,FALSE)</f>
        <v>1198077</v>
      </c>
      <c r="K24" s="4">
        <f>VLOOKUP(C24,$B$3:$H$368,3,FALSE)</f>
        <v>21282993</v>
      </c>
      <c r="L24" s="7">
        <f>VLOOKUP(C24,$B$3:$I$368,8,FALSE)</f>
        <v>5.6292693419576843E-2</v>
      </c>
      <c r="M24" s="13">
        <f t="shared" si="6"/>
        <v>0.85430485686646174</v>
      </c>
      <c r="N24" s="6" t="str">
        <f>_xlfn.IFS(M24&gt;=20%,"high",M24&lt;="-20%","low",M24="+-20%",medium)</f>
        <v>high</v>
      </c>
      <c r="O24" s="40" t="s">
        <v>74</v>
      </c>
      <c r="P24" s="13">
        <f t="shared" si="10"/>
        <v>0.76530612964069489</v>
      </c>
      <c r="Q24" s="40" t="s">
        <v>74</v>
      </c>
      <c r="R24" s="20">
        <f t="shared" si="9"/>
        <v>5.041546377221362E-2</v>
      </c>
      <c r="S24" s="20"/>
      <c r="T24" s="3">
        <f t="shared" si="2"/>
        <v>0.25999998722418821</v>
      </c>
      <c r="U24" s="3">
        <f t="shared" si="3"/>
        <v>0.38399997379320527</v>
      </c>
      <c r="V24" s="3">
        <f t="shared" si="4"/>
        <v>0.70809988995192863</v>
      </c>
      <c r="W24" s="23">
        <f t="shared" si="5"/>
        <v>0.83640012122832152</v>
      </c>
      <c r="Y24" s="1">
        <v>43487</v>
      </c>
      <c r="Z24" s="3">
        <f t="shared" si="7"/>
        <v>0.45897957115336174</v>
      </c>
      <c r="AA24" s="3">
        <f t="shared" si="8"/>
        <v>0.45105858302163476</v>
      </c>
    </row>
    <row r="25" spans="2:27" x14ac:dyDescent="0.25">
      <c r="B25" s="22">
        <v>43488</v>
      </c>
      <c r="C25" s="1">
        <f t="shared" si="0"/>
        <v>43481</v>
      </c>
      <c r="D25" s="2">
        <v>21500167</v>
      </c>
      <c r="E25" s="2">
        <v>5428792</v>
      </c>
      <c r="F25" s="2">
        <v>2258377</v>
      </c>
      <c r="G25" s="2">
        <v>1648615</v>
      </c>
      <c r="H25" s="2">
        <v>1392420</v>
      </c>
      <c r="I25" s="5">
        <f t="shared" si="1"/>
        <v>6.4763217885702939E-2</v>
      </c>
      <c r="J25" s="4">
        <f>VLOOKUP(C25,$B$3:$I$368,7,FALSE)</f>
        <v>1391046</v>
      </c>
      <c r="K25" s="4">
        <f>VLOOKUP(C25,$B$3:$H$368,3,FALSE)</f>
        <v>21065820</v>
      </c>
      <c r="L25" s="7">
        <f>VLOOKUP(C25,$B$3:$I$368,8,FALSE)</f>
        <v>6.6033318427670989E-2</v>
      </c>
      <c r="M25" s="6">
        <f t="shared" si="6"/>
        <v>9.8774591206907125E-4</v>
      </c>
      <c r="N25" s="6" t="str">
        <f>_xlfn.IFS(M25&gt;=20%,"high",M25&lt;="-20%","low",M25="+-20%",medium)</f>
        <v>low</v>
      </c>
      <c r="O25" s="6"/>
      <c r="P25" s="19">
        <f t="shared" si="10"/>
        <v>2.0618565999329652E-2</v>
      </c>
      <c r="Q25" s="19"/>
      <c r="R25" s="20">
        <f t="shared" si="9"/>
        <v>-1.9234237688042999E-2</v>
      </c>
      <c r="S25" s="20"/>
      <c r="T25" s="3">
        <f t="shared" si="2"/>
        <v>0.25249999220936281</v>
      </c>
      <c r="U25" s="3">
        <f t="shared" si="3"/>
        <v>0.41599991305616424</v>
      </c>
      <c r="V25" s="3">
        <f t="shared" si="4"/>
        <v>0.7299999070128681</v>
      </c>
      <c r="W25" s="23">
        <f t="shared" si="5"/>
        <v>0.84459986109552565</v>
      </c>
      <c r="Y25" s="1">
        <v>43488</v>
      </c>
      <c r="Z25" s="3">
        <f t="shared" si="7"/>
        <v>0.25770617996356182</v>
      </c>
      <c r="AA25" s="3">
        <f t="shared" si="8"/>
        <v>0.84376643424935471</v>
      </c>
    </row>
    <row r="26" spans="2:27" x14ac:dyDescent="0.25">
      <c r="B26" s="22">
        <v>43489</v>
      </c>
      <c r="C26" s="1">
        <f t="shared" si="0"/>
        <v>43482</v>
      </c>
      <c r="D26" s="2">
        <v>20631473</v>
      </c>
      <c r="E26" s="2">
        <v>4899974</v>
      </c>
      <c r="F26" s="2">
        <v>1861990</v>
      </c>
      <c r="G26" s="2">
        <v>1332067</v>
      </c>
      <c r="H26" s="2">
        <v>1059526</v>
      </c>
      <c r="I26" s="5">
        <f t="shared" si="1"/>
        <v>5.1354840248197496E-2</v>
      </c>
      <c r="J26" s="4">
        <f>VLOOKUP(C26,$B$3:$I$368,7,FALSE)</f>
        <v>1284532</v>
      </c>
      <c r="K26" s="4">
        <f>VLOOKUP(C26,$B$3:$H$368,3,FALSE)</f>
        <v>22368860</v>
      </c>
      <c r="L26" s="7">
        <f>VLOOKUP(C26,$B$3:$I$368,8,FALSE)</f>
        <v>5.7425009589223593E-2</v>
      </c>
      <c r="M26" s="19">
        <f t="shared" si="6"/>
        <v>-0.17516574129721951</v>
      </c>
      <c r="N26" s="6" t="str">
        <f>_xlfn.IFS(M26&gt;=20%,"high",M26&lt;="-20%","low",M26="+-20%",medium)</f>
        <v>low</v>
      </c>
      <c r="O26" s="6"/>
      <c r="P26" s="19">
        <f t="shared" si="10"/>
        <v>-7.7669894666066996E-2</v>
      </c>
      <c r="Q26" s="19"/>
      <c r="R26" s="20">
        <f t="shared" si="9"/>
        <v>-0.10570602224444781</v>
      </c>
      <c r="S26" s="20"/>
      <c r="T26" s="3">
        <f t="shared" si="2"/>
        <v>0.23749995940667931</v>
      </c>
      <c r="U26" s="3">
        <f t="shared" si="3"/>
        <v>0.37999997551007414</v>
      </c>
      <c r="V26" s="3">
        <f t="shared" si="4"/>
        <v>0.71539965305936126</v>
      </c>
      <c r="W26" s="23">
        <f t="shared" si="5"/>
        <v>0.79539993108454754</v>
      </c>
      <c r="Y26" s="1">
        <v>43489</v>
      </c>
      <c r="Z26" s="3">
        <f t="shared" si="7"/>
        <v>0.21905336257636732</v>
      </c>
      <c r="AA26" s="3">
        <f t="shared" si="8"/>
        <v>0.96431485803642014</v>
      </c>
    </row>
    <row r="27" spans="2:27" x14ac:dyDescent="0.25">
      <c r="B27" s="22">
        <v>43490</v>
      </c>
      <c r="C27" s="1">
        <f t="shared" si="0"/>
        <v>43483</v>
      </c>
      <c r="D27" s="2">
        <v>20631473</v>
      </c>
      <c r="E27" s="2">
        <v>5054710</v>
      </c>
      <c r="F27" s="2">
        <v>2021884</v>
      </c>
      <c r="G27" s="2">
        <v>1520254</v>
      </c>
      <c r="H27" s="2">
        <v>1234142</v>
      </c>
      <c r="I27" s="5">
        <f t="shared" si="1"/>
        <v>5.9818414322622526E-2</v>
      </c>
      <c r="J27" s="4">
        <f>VLOOKUP(C27,$B$3:$I$368,7,FALSE)</f>
        <v>1307991</v>
      </c>
      <c r="K27" s="4">
        <f>VLOOKUP(C27,$B$3:$H$368,3,FALSE)</f>
        <v>22151687</v>
      </c>
      <c r="L27" s="7">
        <f>VLOOKUP(C27,$B$3:$I$368,8,FALSE)</f>
        <v>5.9047015245385151E-2</v>
      </c>
      <c r="M27" s="19">
        <f t="shared" si="6"/>
        <v>-5.6459868607658614E-2</v>
      </c>
      <c r="N27" s="6" t="str">
        <f>_xlfn.IFS(M27&gt;=20%,"high",M27&lt;="-20%","low",M27="+-20%",medium)</f>
        <v>low</v>
      </c>
      <c r="O27" s="6"/>
      <c r="P27" s="19">
        <f t="shared" si="10"/>
        <v>-6.8627459389436152E-2</v>
      </c>
      <c r="Q27" s="19"/>
      <c r="R27" s="20">
        <f t="shared" si="9"/>
        <v>1.3064150220491788E-2</v>
      </c>
      <c r="S27" s="20"/>
      <c r="T27" s="3">
        <f t="shared" si="2"/>
        <v>0.24499995710437156</v>
      </c>
      <c r="U27" s="3">
        <f t="shared" si="3"/>
        <v>0.4</v>
      </c>
      <c r="V27" s="3">
        <f t="shared" si="4"/>
        <v>0.75189971333667016</v>
      </c>
      <c r="W27" s="23">
        <f t="shared" si="5"/>
        <v>0.81179987028483402</v>
      </c>
      <c r="Y27" s="1">
        <v>43490</v>
      </c>
      <c r="Z27" s="3">
        <f t="shared" si="7"/>
        <v>0.2281862324977777</v>
      </c>
      <c r="AA27" s="3">
        <f t="shared" si="8"/>
        <v>0.86037662127512904</v>
      </c>
    </row>
    <row r="28" spans="2:27" x14ac:dyDescent="0.25">
      <c r="B28" s="22">
        <v>43491</v>
      </c>
      <c r="C28" s="1">
        <f t="shared" si="0"/>
        <v>43484</v>
      </c>
      <c r="D28" s="2">
        <v>47134238</v>
      </c>
      <c r="E28" s="2">
        <v>9997171</v>
      </c>
      <c r="F28" s="2">
        <v>3568990</v>
      </c>
      <c r="G28" s="2">
        <v>2378375</v>
      </c>
      <c r="H28" s="2">
        <v>1762376</v>
      </c>
      <c r="I28" s="5">
        <f t="shared" si="1"/>
        <v>3.7390569462478637E-2</v>
      </c>
      <c r="J28" s="4">
        <f>VLOOKUP(C28,$B$3:$I$368,7,FALSE)</f>
        <v>1612594</v>
      </c>
      <c r="K28" s="4">
        <f>VLOOKUP(C28,$B$3:$H$368,3,FALSE)</f>
        <v>42645263</v>
      </c>
      <c r="L28" s="7">
        <f>VLOOKUP(C28,$B$3:$I$368,8,FALSE)</f>
        <v>3.7814141279888462E-2</v>
      </c>
      <c r="M28" s="6">
        <f t="shared" si="6"/>
        <v>9.2882647461171253E-2</v>
      </c>
      <c r="N28" s="6" t="str">
        <f>_xlfn.IFS(M28&gt;=20%,"high",M28&lt;="-20%","low",M28="+-20%",medium)</f>
        <v>low</v>
      </c>
      <c r="O28" s="6"/>
      <c r="P28" s="19">
        <f t="shared" si="10"/>
        <v>0.10526315666056507</v>
      </c>
      <c r="Q28" s="19"/>
      <c r="R28" s="20">
        <f t="shared" si="9"/>
        <v>-1.120141309767364E-2</v>
      </c>
      <c r="S28" s="20"/>
      <c r="T28" s="3">
        <f t="shared" si="2"/>
        <v>0.21209998133416308</v>
      </c>
      <c r="U28" s="3">
        <f t="shared" si="3"/>
        <v>0.35699999529866999</v>
      </c>
      <c r="V28" s="3">
        <f t="shared" si="4"/>
        <v>0.66640001793224413</v>
      </c>
      <c r="W28" s="23">
        <f t="shared" si="5"/>
        <v>0.74100005255689283</v>
      </c>
      <c r="Y28" s="1">
        <v>43491</v>
      </c>
      <c r="Z28" s="3">
        <f t="shared" si="7"/>
        <v>0.23442629489704403</v>
      </c>
      <c r="AA28" s="3">
        <f t="shared" si="8"/>
        <v>0.67802344037420503</v>
      </c>
    </row>
    <row r="29" spans="2:27" x14ac:dyDescent="0.25">
      <c r="B29" s="22">
        <v>43492</v>
      </c>
      <c r="C29" s="1">
        <f t="shared" si="0"/>
        <v>43485</v>
      </c>
      <c r="D29" s="2">
        <v>45338648</v>
      </c>
      <c r="E29" s="2">
        <v>9616327</v>
      </c>
      <c r="F29" s="2">
        <v>3400333</v>
      </c>
      <c r="G29" s="2">
        <v>2358471</v>
      </c>
      <c r="H29" s="2">
        <v>1784419</v>
      </c>
      <c r="I29" s="5">
        <f t="shared" si="1"/>
        <v>3.9357569727266679E-2</v>
      </c>
      <c r="J29" s="4">
        <f>VLOOKUP(C29,$B$3:$I$368,7,FALSE)</f>
        <v>1820150</v>
      </c>
      <c r="K29" s="4">
        <f>VLOOKUP(C29,$B$3:$H$368,3,FALSE)</f>
        <v>44440853</v>
      </c>
      <c r="L29" s="7">
        <f>VLOOKUP(C29,$B$3:$I$368,8,FALSE)</f>
        <v>4.0956684607291405E-2</v>
      </c>
      <c r="M29" s="6">
        <f t="shared" si="6"/>
        <v>-1.9630799659368758E-2</v>
      </c>
      <c r="N29" s="6" t="str">
        <f>_xlfn.IFS(M29&gt;=20%,"high",M29&lt;="-20%","low",M29="+-20%",medium)</f>
        <v>low</v>
      </c>
      <c r="O29" s="6"/>
      <c r="P29" s="19">
        <f t="shared" si="10"/>
        <v>2.0202019974729035E-2</v>
      </c>
      <c r="Q29" s="19"/>
      <c r="R29" s="20">
        <f t="shared" si="9"/>
        <v>-3.9044050937170782E-2</v>
      </c>
      <c r="S29" s="20"/>
      <c r="T29" s="3">
        <f t="shared" si="2"/>
        <v>0.21209999468885796</v>
      </c>
      <c r="U29" s="3">
        <f t="shared" si="3"/>
        <v>0.35359997637351559</v>
      </c>
      <c r="V29" s="3">
        <f t="shared" si="4"/>
        <v>0.69360000917557196</v>
      </c>
      <c r="W29" s="23">
        <f t="shared" si="5"/>
        <v>0.75659993275304216</v>
      </c>
      <c r="Y29" s="1">
        <v>43492</v>
      </c>
      <c r="Z29" s="3">
        <f t="shared" si="7"/>
        <v>0.21638484301820218</v>
      </c>
      <c r="AA29" s="3">
        <f t="shared" si="8"/>
        <v>0.77175000243802028</v>
      </c>
    </row>
    <row r="30" spans="2:27" x14ac:dyDescent="0.25">
      <c r="B30" s="22">
        <v>43493</v>
      </c>
      <c r="C30" s="1">
        <f t="shared" si="0"/>
        <v>43486</v>
      </c>
      <c r="D30" s="2">
        <v>21282993</v>
      </c>
      <c r="E30" s="2">
        <v>5267540</v>
      </c>
      <c r="F30" s="2">
        <v>2043805</v>
      </c>
      <c r="G30" s="2">
        <v>1536737</v>
      </c>
      <c r="H30" s="2">
        <v>1310529</v>
      </c>
      <c r="I30" s="5">
        <f t="shared" si="1"/>
        <v>6.157634877763668E-2</v>
      </c>
      <c r="J30" s="4">
        <f>VLOOKUP(C30,$B$3:$I$368,7,FALSE)</f>
        <v>1476653</v>
      </c>
      <c r="K30" s="4">
        <f>VLOOKUP(C30,$B$3:$H$368,3,FALSE)</f>
        <v>22151687</v>
      </c>
      <c r="L30" s="7">
        <f>VLOOKUP(C30,$B$3:$I$368,8,FALSE)</f>
        <v>6.6660972593193465E-2</v>
      </c>
      <c r="M30" s="19">
        <f t="shared" si="6"/>
        <v>-0.11250036399885421</v>
      </c>
      <c r="N30" s="6" t="str">
        <f>_xlfn.IFS(M30&gt;=20%,"high",M30&lt;="-20%","low",M30="+-20%",medium)</f>
        <v>low</v>
      </c>
      <c r="O30" s="6"/>
      <c r="P30" s="19">
        <f t="shared" si="10"/>
        <v>-3.9215703977760197E-2</v>
      </c>
      <c r="Q30" s="19"/>
      <c r="R30" s="20">
        <f t="shared" si="9"/>
        <v>-7.6275872039646142E-2</v>
      </c>
      <c r="S30" s="20"/>
      <c r="T30" s="3">
        <f t="shared" si="2"/>
        <v>0.2474999639383427</v>
      </c>
      <c r="U30" s="3">
        <f t="shared" si="3"/>
        <v>0.38799990128219247</v>
      </c>
      <c r="V30" s="3">
        <f t="shared" si="4"/>
        <v>0.75190001003031115</v>
      </c>
      <c r="W30" s="23">
        <f t="shared" si="5"/>
        <v>0.8527997959312491</v>
      </c>
      <c r="Y30" s="1">
        <v>43493</v>
      </c>
      <c r="Z30" s="3">
        <f t="shared" si="7"/>
        <v>0.23779407861803031</v>
      </c>
      <c r="AA30" s="3">
        <f t="shared" si="8"/>
        <v>0.96090157261782594</v>
      </c>
    </row>
    <row r="31" spans="2:27" x14ac:dyDescent="0.25">
      <c r="B31" s="22">
        <v>43494</v>
      </c>
      <c r="C31" s="1">
        <f t="shared" si="0"/>
        <v>43487</v>
      </c>
      <c r="D31" s="2">
        <v>22368860</v>
      </c>
      <c r="E31" s="2">
        <v>2628341</v>
      </c>
      <c r="F31" s="2">
        <v>1093389</v>
      </c>
      <c r="G31" s="2">
        <v>790192</v>
      </c>
      <c r="H31" s="2">
        <v>628519</v>
      </c>
      <c r="I31" s="5">
        <f t="shared" si="1"/>
        <v>2.8097945089736356E-2</v>
      </c>
      <c r="J31" s="4">
        <f>VLOOKUP(C31,$B$3:$I$368,7,FALSE)</f>
        <v>2221600</v>
      </c>
      <c r="K31" s="4">
        <f>VLOOKUP(C31,$B$3:$H$368,3,FALSE)</f>
        <v>37570998</v>
      </c>
      <c r="L31" s="7">
        <f>VLOOKUP(C31,$B$3:$I$368,8,FALSE)</f>
        <v>5.9130715665311848E-2</v>
      </c>
      <c r="M31" s="8">
        <f t="shared" si="6"/>
        <v>-0.71708723442563915</v>
      </c>
      <c r="N31" s="6" t="str">
        <f>_xlfn.IFS(M31&gt;=20%,"high",M31&lt;="-20%","low",M31="+-20%",medium)</f>
        <v>low</v>
      </c>
      <c r="O31" s="6" t="s">
        <v>75</v>
      </c>
      <c r="P31" s="8">
        <f t="shared" si="10"/>
        <v>-0.40462427961056557</v>
      </c>
      <c r="Q31" s="19" t="s">
        <v>75</v>
      </c>
      <c r="R31" s="9">
        <f t="shared" si="9"/>
        <v>-0.52481642115115479</v>
      </c>
      <c r="S31" s="20" t="s">
        <v>75</v>
      </c>
      <c r="T31" s="3">
        <f t="shared" si="2"/>
        <v>0.11749999776474974</v>
      </c>
      <c r="U31" s="3">
        <f t="shared" si="3"/>
        <v>0.41599967431927592</v>
      </c>
      <c r="V31" s="3">
        <f t="shared" si="4"/>
        <v>0.72269978937048018</v>
      </c>
      <c r="W31" s="23">
        <f t="shared" si="5"/>
        <v>0.79540035839390932</v>
      </c>
      <c r="Y31" s="1">
        <v>43494</v>
      </c>
      <c r="Z31" s="3">
        <f t="shared" si="7"/>
        <v>6.9956645814944818E-2</v>
      </c>
      <c r="AA31" s="3">
        <f t="shared" si="8"/>
        <v>2.8114686050985078</v>
      </c>
    </row>
    <row r="32" spans="2:27" x14ac:dyDescent="0.25">
      <c r="B32" s="22">
        <v>43495</v>
      </c>
      <c r="C32" s="1">
        <f t="shared" si="0"/>
        <v>43488</v>
      </c>
      <c r="D32" s="2">
        <v>22368860</v>
      </c>
      <c r="E32" s="2">
        <v>5536293</v>
      </c>
      <c r="F32" s="2">
        <v>2303097</v>
      </c>
      <c r="G32" s="2">
        <v>1614011</v>
      </c>
      <c r="H32" s="2">
        <v>1283784</v>
      </c>
      <c r="I32" s="5">
        <f t="shared" si="1"/>
        <v>5.739157024542154E-2</v>
      </c>
      <c r="J32" s="4">
        <f>VLOOKUP(C32,$B$3:$I$368,7,FALSE)</f>
        <v>1392420</v>
      </c>
      <c r="K32" s="4">
        <f>VLOOKUP(C32,$B$3:$H$368,3,FALSE)</f>
        <v>21500167</v>
      </c>
      <c r="L32" s="7">
        <f>VLOOKUP(C32,$B$3:$I$368,8,FALSE)</f>
        <v>6.4763217885702939E-2</v>
      </c>
      <c r="M32" s="19">
        <f t="shared" si="6"/>
        <v>-7.8019563062868946E-2</v>
      </c>
      <c r="N32" s="6" t="str">
        <f>_xlfn.IFS(M32&gt;=20%,"high",M32&lt;="-20%","low",M32="+-20%",medium)</f>
        <v>low</v>
      </c>
      <c r="O32" s="6"/>
      <c r="P32" s="19">
        <f t="shared" si="10"/>
        <v>4.0404011745583279E-2</v>
      </c>
      <c r="Q32" s="19"/>
      <c r="R32" s="20">
        <f t="shared" si="9"/>
        <v>-0.11382460416483964</v>
      </c>
      <c r="S32" s="20"/>
      <c r="T32" s="3">
        <f t="shared" si="2"/>
        <v>0.24750000670575076</v>
      </c>
      <c r="U32" s="3">
        <f t="shared" si="3"/>
        <v>0.41599983960386488</v>
      </c>
      <c r="V32" s="3">
        <f t="shared" si="4"/>
        <v>0.70080027024480518</v>
      </c>
      <c r="W32" s="23">
        <f t="shared" si="5"/>
        <v>0.7953997835206823</v>
      </c>
      <c r="Y32" s="1">
        <v>43495</v>
      </c>
      <c r="Z32" s="3">
        <f t="shared" si="7"/>
        <v>0.25749999988372185</v>
      </c>
      <c r="AA32" s="3">
        <f t="shared" si="8"/>
        <v>0.86270787497730805</v>
      </c>
    </row>
    <row r="33" spans="2:27" x14ac:dyDescent="0.25">
      <c r="B33" s="22">
        <v>43496</v>
      </c>
      <c r="C33" s="1">
        <f t="shared" si="0"/>
        <v>43489</v>
      </c>
      <c r="D33" s="2">
        <v>20848646</v>
      </c>
      <c r="E33" s="2">
        <v>5316404</v>
      </c>
      <c r="F33" s="2">
        <v>2147827</v>
      </c>
      <c r="G33" s="2">
        <v>1520876</v>
      </c>
      <c r="H33" s="2">
        <v>1272061</v>
      </c>
      <c r="I33" s="5">
        <f t="shared" si="1"/>
        <v>6.1014082161498638E-2</v>
      </c>
      <c r="J33" s="4">
        <f>VLOOKUP(C33,$B$3:$I$368,7,FALSE)</f>
        <v>1059526</v>
      </c>
      <c r="K33" s="4">
        <f>VLOOKUP(C33,$B$3:$H$368,3,FALSE)</f>
        <v>20631473</v>
      </c>
      <c r="L33" s="7">
        <f>VLOOKUP(C33,$B$3:$I$368,8,FALSE)</f>
        <v>5.1354840248197496E-2</v>
      </c>
      <c r="M33" s="13">
        <f t="shared" si="6"/>
        <v>0.20059441674862155</v>
      </c>
      <c r="N33" s="6" t="str">
        <f>_xlfn.IFS(M33&gt;=20%,"high",M33&lt;="-20%","low",M33="+-20%",medium)</f>
        <v>high</v>
      </c>
      <c r="O33" s="40" t="s">
        <v>76</v>
      </c>
      <c r="P33" s="19">
        <f t="shared" si="10"/>
        <v>1.0526296401619062E-2</v>
      </c>
      <c r="Q33" s="19"/>
      <c r="R33" s="20">
        <f t="shared" si="9"/>
        <v>0.18808824770202981</v>
      </c>
      <c r="S33" s="20"/>
      <c r="T33" s="3">
        <f t="shared" si="2"/>
        <v>0.25499996498573574</v>
      </c>
      <c r="U33" s="3">
        <f t="shared" si="3"/>
        <v>0.4039999593710335</v>
      </c>
      <c r="V33" s="3">
        <f t="shared" si="4"/>
        <v>0.70809986092920896</v>
      </c>
      <c r="W33" s="23">
        <f t="shared" si="5"/>
        <v>0.83640020619695488</v>
      </c>
      <c r="Y33" s="1">
        <v>43496</v>
      </c>
      <c r="Z33" s="3">
        <f t="shared" si="7"/>
        <v>0.25768417019957807</v>
      </c>
      <c r="AA33" s="3">
        <f t="shared" si="8"/>
        <v>0.69665508562170753</v>
      </c>
    </row>
    <row r="34" spans="2:27" x14ac:dyDescent="0.25">
      <c r="B34" s="22">
        <v>43497</v>
      </c>
      <c r="C34" s="1">
        <f t="shared" si="0"/>
        <v>43490</v>
      </c>
      <c r="D34" s="2">
        <v>20631473</v>
      </c>
      <c r="E34" s="2">
        <v>5054710</v>
      </c>
      <c r="F34" s="2">
        <v>2082540</v>
      </c>
      <c r="G34" s="2">
        <v>1565862</v>
      </c>
      <c r="H34" s="2">
        <v>1322527</v>
      </c>
      <c r="I34" s="5">
        <f t="shared" si="1"/>
        <v>6.4102403158514176E-2</v>
      </c>
      <c r="J34" s="4">
        <f>VLOOKUP(C34,$B$3:$I$368,7,FALSE)</f>
        <v>1234142</v>
      </c>
      <c r="K34" s="4">
        <f>VLOOKUP(C34,$B$3:$H$368,3,FALSE)</f>
        <v>20631473</v>
      </c>
      <c r="L34" s="7">
        <f>VLOOKUP(C34,$B$3:$I$368,8,FALSE)</f>
        <v>5.9818414322622526E-2</v>
      </c>
      <c r="M34" s="6">
        <f t="shared" si="6"/>
        <v>7.1616556279585408E-2</v>
      </c>
      <c r="N34" s="6" t="str">
        <f>_xlfn.IFS(M34&gt;=20%,"high",M34&lt;="-20%","low",M34="+-20%",medium)</f>
        <v>low</v>
      </c>
      <c r="O34" s="6"/>
      <c r="P34" s="19">
        <f t="shared" si="10"/>
        <v>0</v>
      </c>
      <c r="Q34" s="19"/>
      <c r="R34" s="20">
        <f t="shared" si="9"/>
        <v>7.1616556279585408E-2</v>
      </c>
      <c r="S34" s="20"/>
      <c r="T34" s="3">
        <f t="shared" si="2"/>
        <v>0.24499995710437156</v>
      </c>
      <c r="U34" s="3">
        <f t="shared" si="3"/>
        <v>0.4119998971256511</v>
      </c>
      <c r="V34" s="3">
        <f t="shared" si="4"/>
        <v>0.75190008355181648</v>
      </c>
      <c r="W34" s="23">
        <f t="shared" si="5"/>
        <v>0.84459997113411012</v>
      </c>
      <c r="Y34" s="1">
        <v>43497</v>
      </c>
      <c r="Z34" s="3">
        <f t="shared" si="7"/>
        <v>0.24499995710437156</v>
      </c>
      <c r="AA34" s="3">
        <f t="shared" si="8"/>
        <v>0.78815502260096992</v>
      </c>
    </row>
    <row r="35" spans="2:27" x14ac:dyDescent="0.25">
      <c r="B35" s="22">
        <v>43498</v>
      </c>
      <c r="C35" s="1">
        <f t="shared" si="0"/>
        <v>43491</v>
      </c>
      <c r="D35" s="2">
        <v>43543058</v>
      </c>
      <c r="E35" s="2">
        <v>9052601</v>
      </c>
      <c r="F35" s="2">
        <v>2985548</v>
      </c>
      <c r="G35" s="2">
        <v>2070776</v>
      </c>
      <c r="H35" s="2">
        <v>1566749</v>
      </c>
      <c r="I35" s="5">
        <f t="shared" si="1"/>
        <v>3.598160239457688E-2</v>
      </c>
      <c r="J35" s="4">
        <f>VLOOKUP(C35,$B$3:$I$368,7,FALSE)</f>
        <v>1762376</v>
      </c>
      <c r="K35" s="4">
        <f>VLOOKUP(C35,$B$3:$H$368,3,FALSE)</f>
        <v>47134238</v>
      </c>
      <c r="L35" s="7">
        <f>VLOOKUP(C35,$B$3:$I$368,8,FALSE)</f>
        <v>3.7390569462478637E-2</v>
      </c>
      <c r="M35" s="19">
        <f t="shared" si="6"/>
        <v>-0.11100185204519353</v>
      </c>
      <c r="N35" s="6" t="str">
        <f>_xlfn.IFS(M35&gt;=20%,"high",M35&lt;="-20%","low",M35="+-20%",medium)</f>
        <v>low</v>
      </c>
      <c r="O35" s="6"/>
      <c r="P35" s="19">
        <f t="shared" si="10"/>
        <v>-7.6190475382247658E-2</v>
      </c>
      <c r="Q35" s="19"/>
      <c r="R35" s="20">
        <f t="shared" si="9"/>
        <v>-3.7682418004241769E-2</v>
      </c>
      <c r="S35" s="20"/>
      <c r="T35" s="3">
        <f t="shared" si="2"/>
        <v>0.20789998258735065</v>
      </c>
      <c r="U35" s="3">
        <f t="shared" si="3"/>
        <v>0.32980002101053607</v>
      </c>
      <c r="V35" s="3">
        <f t="shared" si="4"/>
        <v>0.6935999689169291</v>
      </c>
      <c r="W35" s="23">
        <f t="shared" si="5"/>
        <v>0.7565999412780523</v>
      </c>
      <c r="Y35" s="1">
        <v>43498</v>
      </c>
      <c r="Z35" s="3">
        <f t="shared" si="7"/>
        <v>0.1920599840820594</v>
      </c>
      <c r="AA35" s="3">
        <f t="shared" si="8"/>
        <v>0.8510703233956739</v>
      </c>
    </row>
    <row r="36" spans="2:27" x14ac:dyDescent="0.25">
      <c r="B36" s="22">
        <v>43499</v>
      </c>
      <c r="C36" s="1">
        <f t="shared" si="0"/>
        <v>43492</v>
      </c>
      <c r="D36" s="2">
        <v>44889750</v>
      </c>
      <c r="E36" s="2">
        <v>9709653</v>
      </c>
      <c r="F36" s="2">
        <v>3268269</v>
      </c>
      <c r="G36" s="2">
        <v>2333544</v>
      </c>
      <c r="H36" s="2">
        <v>1892971</v>
      </c>
      <c r="I36" s="5">
        <f t="shared" si="1"/>
        <v>4.2169337098112596E-2</v>
      </c>
      <c r="J36" s="4">
        <f>VLOOKUP(C36,$B$3:$I$368,7,FALSE)</f>
        <v>1784419</v>
      </c>
      <c r="K36" s="4">
        <f>VLOOKUP(C36,$B$3:$H$368,3,FALSE)</f>
        <v>45338648</v>
      </c>
      <c r="L36" s="7">
        <f>VLOOKUP(C36,$B$3:$I$368,8,FALSE)</f>
        <v>3.9357569727266679E-2</v>
      </c>
      <c r="M36" s="6">
        <f t="shared" si="6"/>
        <v>6.0833246003320962E-2</v>
      </c>
      <c r="N36" s="6" t="str">
        <f>_xlfn.IFS(M36&gt;=20%,"high",M36&lt;="-20%","low",M36="+-20%",medium)</f>
        <v>low</v>
      </c>
      <c r="O36" s="6"/>
      <c r="P36" s="19">
        <f t="shared" si="10"/>
        <v>-9.9010010179394481E-3</v>
      </c>
      <c r="Q36" s="19"/>
      <c r="R36" s="20">
        <f t="shared" si="9"/>
        <v>7.1441590279339273E-2</v>
      </c>
      <c r="S36" s="20"/>
      <c r="T36" s="3">
        <f t="shared" si="2"/>
        <v>0.21630000167076002</v>
      </c>
      <c r="U36" s="3">
        <f t="shared" si="3"/>
        <v>0.33659997942253961</v>
      </c>
      <c r="V36" s="3">
        <f t="shared" si="4"/>
        <v>0.71399997980582386</v>
      </c>
      <c r="W36" s="23">
        <f t="shared" si="5"/>
        <v>0.81120004593870954</v>
      </c>
      <c r="Y36" s="1">
        <v>43499</v>
      </c>
      <c r="Z36" s="3">
        <f t="shared" si="7"/>
        <v>0.21415841513403752</v>
      </c>
      <c r="AA36" s="3">
        <f t="shared" si="8"/>
        <v>0.76468196014302714</v>
      </c>
    </row>
    <row r="37" spans="2:27" x14ac:dyDescent="0.25">
      <c r="B37" s="22">
        <v>43500</v>
      </c>
      <c r="C37" s="1">
        <f t="shared" si="0"/>
        <v>43493</v>
      </c>
      <c r="D37" s="2">
        <v>21282993</v>
      </c>
      <c r="E37" s="2">
        <v>5054710</v>
      </c>
      <c r="F37" s="2">
        <v>2001665</v>
      </c>
      <c r="G37" s="2">
        <v>1475828</v>
      </c>
      <c r="H37" s="2">
        <v>1198077</v>
      </c>
      <c r="I37" s="5">
        <f t="shared" si="1"/>
        <v>5.6292693419576843E-2</v>
      </c>
      <c r="J37" s="4">
        <f>VLOOKUP(C37,$B$3:$I$368,7,FALSE)</f>
        <v>1310529</v>
      </c>
      <c r="K37" s="4">
        <f>VLOOKUP(C37,$B$3:$H$368,3,FALSE)</f>
        <v>21282993</v>
      </c>
      <c r="L37" s="7">
        <f>VLOOKUP(C37,$B$3:$I$368,8,FALSE)</f>
        <v>6.157634877763668E-2</v>
      </c>
      <c r="M37" s="19">
        <f t="shared" si="6"/>
        <v>-8.5806571239552931E-2</v>
      </c>
      <c r="N37" s="6" t="str">
        <f>_xlfn.IFS(M37&gt;=20%,"high",M37&lt;="-20%","low",M37="+-20%",medium)</f>
        <v>low</v>
      </c>
      <c r="O37" s="6"/>
      <c r="P37" s="19">
        <f t="shared" si="10"/>
        <v>0</v>
      </c>
      <c r="Q37" s="19"/>
      <c r="R37" s="20">
        <f t="shared" si="9"/>
        <v>-8.5806571239552931E-2</v>
      </c>
      <c r="S37" s="20"/>
      <c r="T37" s="3">
        <f t="shared" si="2"/>
        <v>0.2374999606493316</v>
      </c>
      <c r="U37" s="3">
        <f t="shared" si="3"/>
        <v>0.3959999683463542</v>
      </c>
      <c r="V37" s="3">
        <f t="shared" si="4"/>
        <v>0.73730019758551002</v>
      </c>
      <c r="W37" s="23">
        <f t="shared" si="5"/>
        <v>0.81179988453939078</v>
      </c>
      <c r="Y37" s="1">
        <v>43500</v>
      </c>
      <c r="Z37" s="3">
        <f t="shared" si="7"/>
        <v>0.2374999606493316</v>
      </c>
      <c r="AA37" s="3">
        <f t="shared" si="8"/>
        <v>0.8879957556029564</v>
      </c>
    </row>
    <row r="38" spans="2:27" x14ac:dyDescent="0.25">
      <c r="B38" s="22">
        <v>43501</v>
      </c>
      <c r="C38" s="1">
        <f t="shared" si="0"/>
        <v>43494</v>
      </c>
      <c r="D38" s="2">
        <v>22368860</v>
      </c>
      <c r="E38" s="2">
        <v>5871825</v>
      </c>
      <c r="F38" s="2">
        <v>2372217</v>
      </c>
      <c r="G38" s="2">
        <v>1679767</v>
      </c>
      <c r="H38" s="2">
        <v>1349861</v>
      </c>
      <c r="I38" s="5">
        <f t="shared" si="1"/>
        <v>6.0345542866288224E-2</v>
      </c>
      <c r="J38" s="4">
        <f>VLOOKUP(C38,$B$3:$I$368,7,FALSE)</f>
        <v>628519</v>
      </c>
      <c r="K38" s="4">
        <f>VLOOKUP(C38,$B$3:$H$368,3,FALSE)</f>
        <v>22368860</v>
      </c>
      <c r="L38" s="7">
        <f>VLOOKUP(C38,$B$3:$I$368,8,FALSE)</f>
        <v>2.8097945089736356E-2</v>
      </c>
      <c r="M38" s="13">
        <f t="shared" si="6"/>
        <v>1.1476852728398028</v>
      </c>
      <c r="N38" s="6" t="str">
        <f>_xlfn.IFS(M38&gt;=20%,"high",M38&lt;="-20%","low",M38="+-20%",medium)</f>
        <v>high</v>
      </c>
      <c r="O38" s="40" t="s">
        <v>77</v>
      </c>
      <c r="P38" s="19">
        <f t="shared" si="10"/>
        <v>0</v>
      </c>
      <c r="Q38" s="19"/>
      <c r="R38" s="12">
        <f t="shared" si="9"/>
        <v>1.1476852728398028</v>
      </c>
      <c r="S38" s="42" t="s">
        <v>77</v>
      </c>
      <c r="T38" s="3">
        <f t="shared" si="2"/>
        <v>0.26249996647124618</v>
      </c>
      <c r="U38" s="3">
        <f t="shared" si="3"/>
        <v>0.40399994890855911</v>
      </c>
      <c r="V38" s="3">
        <f t="shared" si="4"/>
        <v>0.7081000599860805</v>
      </c>
      <c r="W38" s="23">
        <f t="shared" si="5"/>
        <v>0.80360014216257369</v>
      </c>
      <c r="Y38" s="1">
        <v>43501</v>
      </c>
      <c r="Z38" s="3">
        <f t="shared" si="7"/>
        <v>0.26249996647124618</v>
      </c>
      <c r="AA38" s="3">
        <f t="shared" si="8"/>
        <v>0.37417034624444939</v>
      </c>
    </row>
    <row r="39" spans="2:27" x14ac:dyDescent="0.25">
      <c r="B39" s="22">
        <v>43502</v>
      </c>
      <c r="C39" s="1">
        <f t="shared" si="0"/>
        <v>43495</v>
      </c>
      <c r="D39" s="2">
        <v>20631473</v>
      </c>
      <c r="E39" s="2">
        <v>5364183</v>
      </c>
      <c r="F39" s="2">
        <v>2145673</v>
      </c>
      <c r="G39" s="2">
        <v>1488024</v>
      </c>
      <c r="H39" s="2">
        <v>1281189</v>
      </c>
      <c r="I39" s="5">
        <f t="shared" si="1"/>
        <v>6.2098765318404553E-2</v>
      </c>
      <c r="J39" s="4">
        <f>VLOOKUP(C39,$B$3:$I$368,7,FALSE)</f>
        <v>1283784</v>
      </c>
      <c r="K39" s="4">
        <f>VLOOKUP(C39,$B$3:$H$368,3,FALSE)</f>
        <v>22368860</v>
      </c>
      <c r="L39" s="7">
        <f>VLOOKUP(C39,$B$3:$I$368,8,FALSE)</f>
        <v>5.739157024542154E-2</v>
      </c>
      <c r="M39" s="6">
        <f t="shared" si="6"/>
        <v>-2.0213680806117074E-3</v>
      </c>
      <c r="N39" s="6" t="str">
        <f>_xlfn.IFS(M39&gt;=20%,"high",M39&lt;="-20%","low",M39="+-20%",medium)</f>
        <v>low</v>
      </c>
      <c r="O39" s="6"/>
      <c r="P39" s="19">
        <f t="shared" si="10"/>
        <v>-7.7669894666066996E-2</v>
      </c>
      <c r="Q39" s="19"/>
      <c r="R39" s="20">
        <f t="shared" si="9"/>
        <v>8.2018928090899168E-2</v>
      </c>
      <c r="S39" s="20"/>
      <c r="T39" s="3">
        <f t="shared" si="2"/>
        <v>0.26000000096939274</v>
      </c>
      <c r="U39" s="3">
        <f t="shared" si="3"/>
        <v>0.39999996271566424</v>
      </c>
      <c r="V39" s="3">
        <f t="shared" si="4"/>
        <v>0.69349989490476882</v>
      </c>
      <c r="W39" s="23">
        <f t="shared" si="5"/>
        <v>0.86100022580280966</v>
      </c>
      <c r="Y39" s="1">
        <v>43502</v>
      </c>
      <c r="Z39" s="3">
        <f t="shared" si="7"/>
        <v>0.23980582828092267</v>
      </c>
      <c r="AA39" s="3">
        <f t="shared" si="8"/>
        <v>0.86274414928791476</v>
      </c>
    </row>
    <row r="40" spans="2:27" x14ac:dyDescent="0.25">
      <c r="B40" s="22">
        <v>43503</v>
      </c>
      <c r="C40" s="1">
        <f t="shared" si="0"/>
        <v>43496</v>
      </c>
      <c r="D40" s="2">
        <v>22151687</v>
      </c>
      <c r="E40" s="2">
        <v>5482542</v>
      </c>
      <c r="F40" s="2">
        <v>2193017</v>
      </c>
      <c r="G40" s="2">
        <v>1616911</v>
      </c>
      <c r="H40" s="2">
        <v>1378902</v>
      </c>
      <c r="I40" s="5">
        <f t="shared" si="1"/>
        <v>6.2248170985803472E-2</v>
      </c>
      <c r="J40" s="4">
        <f>VLOOKUP(C40,$B$3:$I$368,7,FALSE)</f>
        <v>1272061</v>
      </c>
      <c r="K40" s="4">
        <f>VLOOKUP(C40,$B$3:$H$368,3,FALSE)</f>
        <v>20848646</v>
      </c>
      <c r="L40" s="7">
        <f>VLOOKUP(C40,$B$3:$I$368,8,FALSE)</f>
        <v>6.1014082161498638E-2</v>
      </c>
      <c r="M40" s="6">
        <f t="shared" si="6"/>
        <v>8.3990469010527091E-2</v>
      </c>
      <c r="N40" s="6" t="str">
        <f>_xlfn.IFS(M40&gt;=20%,"high",M40&lt;="-20%","low",M40="+-20%",medium)</f>
        <v>low</v>
      </c>
      <c r="O40" s="6"/>
      <c r="P40" s="19">
        <f t="shared" si="10"/>
        <v>6.2500029977965887E-2</v>
      </c>
      <c r="Q40" s="19"/>
      <c r="R40" s="20">
        <f t="shared" si="9"/>
        <v>2.0226294989381444E-2</v>
      </c>
      <c r="S40" s="20"/>
      <c r="T40" s="3">
        <f t="shared" si="2"/>
        <v>0.2474999759611988</v>
      </c>
      <c r="U40" s="3">
        <f t="shared" si="3"/>
        <v>0.40000003647942872</v>
      </c>
      <c r="V40" s="3">
        <f t="shared" si="4"/>
        <v>0.73729980205351808</v>
      </c>
      <c r="W40" s="23">
        <f t="shared" si="5"/>
        <v>0.85280018504419852</v>
      </c>
      <c r="Y40" s="1">
        <v>43503</v>
      </c>
      <c r="Z40" s="3">
        <f t="shared" si="7"/>
        <v>0.26296873187831959</v>
      </c>
      <c r="AA40" s="3">
        <f t="shared" si="8"/>
        <v>0.78672295506679091</v>
      </c>
    </row>
    <row r="41" spans="2:27" x14ac:dyDescent="0.25">
      <c r="B41" s="22">
        <v>43504</v>
      </c>
      <c r="C41" s="1">
        <f t="shared" si="0"/>
        <v>43497</v>
      </c>
      <c r="D41" s="2">
        <v>21934513</v>
      </c>
      <c r="E41" s="2">
        <v>5209447</v>
      </c>
      <c r="F41" s="2">
        <v>2104616</v>
      </c>
      <c r="G41" s="2">
        <v>1490279</v>
      </c>
      <c r="H41" s="2">
        <v>1246469</v>
      </c>
      <c r="I41" s="5">
        <f t="shared" si="1"/>
        <v>5.6826837231353164E-2</v>
      </c>
      <c r="J41" s="4">
        <f>VLOOKUP(C41,$B$3:$I$368,7,FALSE)</f>
        <v>1322527</v>
      </c>
      <c r="K41" s="4">
        <f>VLOOKUP(C41,$B$3:$H$368,3,FALSE)</f>
        <v>20631473</v>
      </c>
      <c r="L41" s="7">
        <f>VLOOKUP(C41,$B$3:$I$368,8,FALSE)</f>
        <v>6.4102403158514176E-2</v>
      </c>
      <c r="M41" s="19">
        <f t="shared" si="6"/>
        <v>-5.7509600938203898E-2</v>
      </c>
      <c r="N41" s="6" t="str">
        <f>_xlfn.IFS(M41&gt;=20%,"high",M41&lt;="-20%","low",M41="+-20%",medium)</f>
        <v>low</v>
      </c>
      <c r="O41" s="6"/>
      <c r="P41" s="19">
        <f t="shared" si="10"/>
        <v>6.3157875348987425E-2</v>
      </c>
      <c r="Q41" s="19"/>
      <c r="R41" s="20">
        <f t="shared" si="9"/>
        <v>-0.11349911342902064</v>
      </c>
      <c r="S41" s="20"/>
      <c r="T41" s="3">
        <f t="shared" si="2"/>
        <v>0.23750000740841615</v>
      </c>
      <c r="U41" s="3">
        <f t="shared" si="3"/>
        <v>0.40399988712813473</v>
      </c>
      <c r="V41" s="3">
        <f t="shared" si="4"/>
        <v>0.70810019499994303</v>
      </c>
      <c r="W41" s="23">
        <f t="shared" si="5"/>
        <v>0.83639976138696182</v>
      </c>
      <c r="Y41" s="1">
        <v>43504</v>
      </c>
      <c r="Z41" s="3">
        <f t="shared" si="7"/>
        <v>0.25250000327170047</v>
      </c>
      <c r="AA41" s="3">
        <f t="shared" si="8"/>
        <v>0.88743584255028751</v>
      </c>
    </row>
    <row r="42" spans="2:27" x14ac:dyDescent="0.25">
      <c r="B42" s="22">
        <v>43505</v>
      </c>
      <c r="C42" s="1">
        <f t="shared" si="0"/>
        <v>43498</v>
      </c>
      <c r="D42" s="2">
        <v>43991955</v>
      </c>
      <c r="E42" s="2">
        <v>9145927</v>
      </c>
      <c r="F42" s="2">
        <v>3265096</v>
      </c>
      <c r="G42" s="2">
        <v>2286873</v>
      </c>
      <c r="H42" s="2">
        <v>1855111</v>
      </c>
      <c r="I42" s="5">
        <f t="shared" si="1"/>
        <v>4.2169323913883797E-2</v>
      </c>
      <c r="J42" s="4">
        <f>VLOOKUP(C42,$B$3:$I$368,7,FALSE)</f>
        <v>1566749</v>
      </c>
      <c r="K42" s="4">
        <f>VLOOKUP(C42,$B$3:$H$368,3,FALSE)</f>
        <v>43543058</v>
      </c>
      <c r="L42" s="7">
        <f>VLOOKUP(C42,$B$3:$I$368,8,FALSE)</f>
        <v>3.598160239457688E-2</v>
      </c>
      <c r="M42" s="6">
        <f t="shared" si="6"/>
        <v>0.1840511785869976</v>
      </c>
      <c r="N42" s="6" t="str">
        <f>_xlfn.IFS(M42&gt;=20%,"high",M42&lt;="-20%","low",M42="+-20%",medium)</f>
        <v>low</v>
      </c>
      <c r="O42" s="6"/>
      <c r="P42" s="19">
        <f t="shared" si="10"/>
        <v>1.0309266749248591E-2</v>
      </c>
      <c r="Q42" s="19"/>
      <c r="R42" s="20">
        <f t="shared" si="9"/>
        <v>0.1719690371610445</v>
      </c>
      <c r="S42" s="20"/>
      <c r="T42" s="3">
        <f t="shared" si="2"/>
        <v>0.20789998989587982</v>
      </c>
      <c r="U42" s="3">
        <f t="shared" si="3"/>
        <v>0.35700000666963555</v>
      </c>
      <c r="V42" s="3">
        <f t="shared" si="4"/>
        <v>0.70039992698530151</v>
      </c>
      <c r="W42" s="23">
        <f t="shared" si="5"/>
        <v>0.81119983488370362</v>
      </c>
      <c r="Y42" s="1">
        <v>43505</v>
      </c>
      <c r="Z42" s="3">
        <f t="shared" ref="Z42:Z67" si="11">E42/K42</f>
        <v>0.21004328634888253</v>
      </c>
      <c r="AA42" s="3">
        <f t="shared" ref="AA42:AA67" si="12">J42/G42</f>
        <v>0.68510538189046788</v>
      </c>
    </row>
    <row r="43" spans="2:27" x14ac:dyDescent="0.25">
      <c r="B43" s="22">
        <v>43506</v>
      </c>
      <c r="C43" s="1">
        <f t="shared" si="0"/>
        <v>43499</v>
      </c>
      <c r="D43" s="2">
        <v>46236443</v>
      </c>
      <c r="E43" s="2">
        <v>10000942</v>
      </c>
      <c r="F43" s="2">
        <v>3366317</v>
      </c>
      <c r="G43" s="2">
        <v>2197531</v>
      </c>
      <c r="H43" s="2">
        <v>1799778</v>
      </c>
      <c r="I43" s="5">
        <f t="shared" si="1"/>
        <v>3.892552893828792E-2</v>
      </c>
      <c r="J43" s="4">
        <f>VLOOKUP(C43,$B$3:$I$368,7,FALSE)</f>
        <v>1892971</v>
      </c>
      <c r="K43" s="4">
        <f>VLOOKUP(C43,$B$3:$H$368,3,FALSE)</f>
        <v>44889750</v>
      </c>
      <c r="L43" s="7">
        <f>VLOOKUP(C43,$B$3:$I$368,8,FALSE)</f>
        <v>4.2169337098112596E-2</v>
      </c>
      <c r="M43" s="19">
        <f t="shared" si="6"/>
        <v>-4.9231076440156785E-2</v>
      </c>
      <c r="N43" s="6" t="str">
        <f>_xlfn.IFS(M43&gt;=20%,"high",M43&lt;="-20%","low",M43="+-20%",medium)</f>
        <v>low</v>
      </c>
      <c r="O43" s="6"/>
      <c r="P43" s="19">
        <f t="shared" si="10"/>
        <v>3.0000011138400229E-2</v>
      </c>
      <c r="Q43" s="19"/>
      <c r="R43" s="20">
        <f t="shared" si="9"/>
        <v>-7.6923385166750902E-2</v>
      </c>
      <c r="S43" s="20"/>
      <c r="T43" s="3">
        <f t="shared" si="2"/>
        <v>0.21629998657119884</v>
      </c>
      <c r="U43" s="3">
        <f t="shared" si="3"/>
        <v>0.33659999228072718</v>
      </c>
      <c r="V43" s="3">
        <f t="shared" si="4"/>
        <v>0.65279978088813384</v>
      </c>
      <c r="W43" s="23">
        <f t="shared" si="5"/>
        <v>0.81900005051123281</v>
      </c>
      <c r="Y43" s="1">
        <v>43506</v>
      </c>
      <c r="Z43" s="3">
        <f t="shared" si="11"/>
        <v>0.2227889885775706</v>
      </c>
      <c r="AA43" s="3">
        <f t="shared" si="12"/>
        <v>0.86140809845230848</v>
      </c>
    </row>
    <row r="44" spans="2:27" x14ac:dyDescent="0.25">
      <c r="B44" s="22">
        <v>43507</v>
      </c>
      <c r="C44" s="1">
        <f t="shared" si="0"/>
        <v>43500</v>
      </c>
      <c r="D44" s="2">
        <v>22368860</v>
      </c>
      <c r="E44" s="2">
        <v>5312604</v>
      </c>
      <c r="F44" s="2">
        <v>2125041</v>
      </c>
      <c r="G44" s="2">
        <v>1582306</v>
      </c>
      <c r="H44" s="2">
        <v>1297491</v>
      </c>
      <c r="I44" s="5">
        <f t="shared" si="1"/>
        <v>5.8004341750093655E-2</v>
      </c>
      <c r="J44" s="4">
        <f>VLOOKUP(C44,$B$3:$I$368,7,FALSE)</f>
        <v>1198077</v>
      </c>
      <c r="K44" s="4">
        <f>VLOOKUP(C44,$B$3:$H$368,3,FALSE)</f>
        <v>21282993</v>
      </c>
      <c r="L44" s="7">
        <f>VLOOKUP(C44,$B$3:$I$368,8,FALSE)</f>
        <v>5.6292693419576843E-2</v>
      </c>
      <c r="M44" s="6">
        <f t="shared" si="6"/>
        <v>8.2977972200451333E-2</v>
      </c>
      <c r="N44" s="6" t="str">
        <f>_xlfn.IFS(M44&gt;=20%,"high",M44&lt;="-20%","low",M44="+-20%",medium)</f>
        <v>low</v>
      </c>
      <c r="O44" s="6"/>
      <c r="P44" s="19">
        <f t="shared" si="10"/>
        <v>5.1020408642713067E-2</v>
      </c>
      <c r="Q44" s="19"/>
      <c r="R44" s="20">
        <f t="shared" si="9"/>
        <v>3.0406225507084272E-2</v>
      </c>
      <c r="S44" s="20"/>
      <c r="T44" s="3">
        <f t="shared" si="2"/>
        <v>0.23749998882374873</v>
      </c>
      <c r="U44" s="3">
        <f t="shared" si="3"/>
        <v>0.39999988706103445</v>
      </c>
      <c r="V44" s="3">
        <f t="shared" si="4"/>
        <v>0.74460022183101404</v>
      </c>
      <c r="W44" s="23">
        <f t="shared" si="5"/>
        <v>0.82000005055912073</v>
      </c>
      <c r="Y44" s="1">
        <v>43507</v>
      </c>
      <c r="Z44" s="3">
        <f t="shared" si="11"/>
        <v>0.24961733530617616</v>
      </c>
      <c r="AA44" s="3">
        <f t="shared" si="12"/>
        <v>0.75717149527335426</v>
      </c>
    </row>
    <row r="45" spans="2:27" x14ac:dyDescent="0.25">
      <c r="B45" s="22">
        <v>43508</v>
      </c>
      <c r="C45" s="1">
        <f t="shared" si="0"/>
        <v>43501</v>
      </c>
      <c r="D45" s="2">
        <v>22803207</v>
      </c>
      <c r="E45" s="2">
        <v>5814817</v>
      </c>
      <c r="F45" s="2">
        <v>2256149</v>
      </c>
      <c r="G45" s="2">
        <v>1712868</v>
      </c>
      <c r="H45" s="2">
        <v>1404552</v>
      </c>
      <c r="I45" s="5">
        <f t="shared" si="1"/>
        <v>6.1594494142863325E-2</v>
      </c>
      <c r="J45" s="4">
        <f>VLOOKUP(C45,$B$3:$I$368,7,FALSE)</f>
        <v>1349861</v>
      </c>
      <c r="K45" s="4">
        <f>VLOOKUP(C45,$B$3:$H$368,3,FALSE)</f>
        <v>22368860</v>
      </c>
      <c r="L45" s="7">
        <f>VLOOKUP(C45,$B$3:$I$368,8,FALSE)</f>
        <v>6.0345542866288224E-2</v>
      </c>
      <c r="M45" s="6">
        <f t="shared" si="6"/>
        <v>4.0516023501679044E-2</v>
      </c>
      <c r="N45" s="6" t="str">
        <f>_xlfn.IFS(M45&gt;=20%,"high",M45&lt;="-20%","low",M45="+-20%",medium)</f>
        <v>low</v>
      </c>
      <c r="O45" s="6"/>
      <c r="P45" s="19">
        <f t="shared" si="10"/>
        <v>1.9417484842767951E-2</v>
      </c>
      <c r="Q45" s="19"/>
      <c r="R45" s="20">
        <f t="shared" si="9"/>
        <v>2.0696661547025652E-2</v>
      </c>
      <c r="S45" s="20"/>
      <c r="T45" s="3">
        <f t="shared" si="2"/>
        <v>0.25499996557501758</v>
      </c>
      <c r="U45" s="3">
        <f t="shared" si="3"/>
        <v>0.38800000068789781</v>
      </c>
      <c r="V45" s="3">
        <f t="shared" si="4"/>
        <v>0.75919985781080945</v>
      </c>
      <c r="W45" s="23">
        <f t="shared" si="5"/>
        <v>0.82000014011587585</v>
      </c>
      <c r="Y45" s="1">
        <v>43508</v>
      </c>
      <c r="Z45" s="3">
        <f t="shared" si="11"/>
        <v>0.25995142354147688</v>
      </c>
      <c r="AA45" s="3">
        <f t="shared" si="12"/>
        <v>0.78807065109512231</v>
      </c>
    </row>
    <row r="46" spans="2:27" x14ac:dyDescent="0.25">
      <c r="B46" s="22">
        <v>43509</v>
      </c>
      <c r="C46" s="1">
        <f t="shared" si="0"/>
        <v>43502</v>
      </c>
      <c r="D46" s="2">
        <v>21717340</v>
      </c>
      <c r="E46" s="2">
        <v>5483628</v>
      </c>
      <c r="F46" s="2">
        <v>2259254</v>
      </c>
      <c r="G46" s="2">
        <v>1682241</v>
      </c>
      <c r="H46" s="2">
        <v>1393232</v>
      </c>
      <c r="I46" s="5">
        <f t="shared" si="1"/>
        <v>6.4152976377401652E-2</v>
      </c>
      <c r="J46" s="4">
        <f>VLOOKUP(C46,$B$3:$I$368,7,FALSE)</f>
        <v>1281189</v>
      </c>
      <c r="K46" s="4">
        <f>VLOOKUP(C46,$B$3:$H$368,3,FALSE)</f>
        <v>20631473</v>
      </c>
      <c r="L46" s="7">
        <f>VLOOKUP(C46,$B$3:$I$368,8,FALSE)</f>
        <v>6.2098765318404553E-2</v>
      </c>
      <c r="M46" s="6">
        <f t="shared" si="6"/>
        <v>8.7452358707419409E-2</v>
      </c>
      <c r="N46" s="6" t="str">
        <f>_xlfn.IFS(M46&gt;=20%,"high",M46&lt;="-20%","low",M46="+-20%",medium)</f>
        <v>low</v>
      </c>
      <c r="O46" s="6"/>
      <c r="P46" s="19">
        <f t="shared" si="10"/>
        <v>5.2631578947368363E-2</v>
      </c>
      <c r="Q46" s="19"/>
      <c r="R46" s="20">
        <f t="shared" si="9"/>
        <v>3.3079740772048449E-2</v>
      </c>
      <c r="S46" s="20"/>
      <c r="T46" s="3">
        <f t="shared" si="2"/>
        <v>0.25249998388384581</v>
      </c>
      <c r="U46" s="3">
        <f t="shared" si="3"/>
        <v>0.41199986578228864</v>
      </c>
      <c r="V46" s="3">
        <f t="shared" si="4"/>
        <v>0.74460020874146948</v>
      </c>
      <c r="W46" s="23">
        <f t="shared" si="5"/>
        <v>0.82820000225889157</v>
      </c>
      <c r="Y46" s="1">
        <v>43509</v>
      </c>
      <c r="Z46" s="3">
        <f t="shared" si="11"/>
        <v>0.26578945671983767</v>
      </c>
      <c r="AA46" s="3">
        <f t="shared" si="12"/>
        <v>0.76159658455595836</v>
      </c>
    </row>
    <row r="47" spans="2:27" x14ac:dyDescent="0.25">
      <c r="B47" s="22">
        <v>43510</v>
      </c>
      <c r="C47" s="1">
        <f t="shared" si="0"/>
        <v>43503</v>
      </c>
      <c r="D47" s="2">
        <v>21500167</v>
      </c>
      <c r="E47" s="2">
        <v>5213790</v>
      </c>
      <c r="F47" s="2">
        <v>1981240</v>
      </c>
      <c r="G47" s="2">
        <v>1402916</v>
      </c>
      <c r="H47" s="2">
        <v>1184903</v>
      </c>
      <c r="I47" s="5">
        <f t="shared" si="1"/>
        <v>5.5111339367736073E-2</v>
      </c>
      <c r="J47" s="4">
        <f>VLOOKUP(C47,$B$3:$I$368,7,FALSE)</f>
        <v>1378902</v>
      </c>
      <c r="K47" s="4">
        <f>VLOOKUP(C47,$B$3:$H$368,3,FALSE)</f>
        <v>22151687</v>
      </c>
      <c r="L47" s="7">
        <f>VLOOKUP(C47,$B$3:$I$368,8,FALSE)</f>
        <v>6.2248170985803472E-2</v>
      </c>
      <c r="M47" s="19">
        <f t="shared" si="6"/>
        <v>-0.14069092654880477</v>
      </c>
      <c r="N47" s="6" t="str">
        <f>_xlfn.IFS(M47&gt;=20%,"high",M47&lt;="-20%","low",M47="+-20%",medium)</f>
        <v>low</v>
      </c>
      <c r="O47" s="6"/>
      <c r="P47" s="19">
        <f t="shared" si="10"/>
        <v>-2.9411755411675844E-2</v>
      </c>
      <c r="Q47" s="19"/>
      <c r="R47" s="20">
        <f t="shared" si="9"/>
        <v>-0.1146512661343102</v>
      </c>
      <c r="S47" s="20"/>
      <c r="T47" s="3">
        <f t="shared" si="2"/>
        <v>0.24249997686064484</v>
      </c>
      <c r="U47" s="3">
        <f t="shared" si="3"/>
        <v>0.37999996164018879</v>
      </c>
      <c r="V47" s="3">
        <f t="shared" si="4"/>
        <v>0.70809997779168599</v>
      </c>
      <c r="W47" s="23">
        <f t="shared" si="5"/>
        <v>0.84460010435407396</v>
      </c>
      <c r="Y47" s="1">
        <v>43510</v>
      </c>
      <c r="Z47" s="3">
        <f t="shared" si="11"/>
        <v>0.23536762685388252</v>
      </c>
      <c r="AA47" s="3">
        <f t="shared" si="12"/>
        <v>0.98288279554869995</v>
      </c>
    </row>
    <row r="48" spans="2:27" x14ac:dyDescent="0.25">
      <c r="B48" s="22">
        <v>43511</v>
      </c>
      <c r="C48" s="1">
        <f t="shared" si="0"/>
        <v>43504</v>
      </c>
      <c r="D48" s="2">
        <v>21500167</v>
      </c>
      <c r="E48" s="2">
        <v>5482542</v>
      </c>
      <c r="F48" s="2">
        <v>2214947</v>
      </c>
      <c r="G48" s="2">
        <v>1633080</v>
      </c>
      <c r="H48" s="2">
        <v>1285561</v>
      </c>
      <c r="I48" s="5">
        <f t="shared" si="1"/>
        <v>5.9793070444522596E-2</v>
      </c>
      <c r="J48" s="4">
        <f>VLOOKUP(C48,$B$3:$I$368,7,FALSE)</f>
        <v>1246469</v>
      </c>
      <c r="K48" s="4">
        <f>VLOOKUP(C48,$B$3:$H$368,3,FALSE)</f>
        <v>21934513</v>
      </c>
      <c r="L48" s="7">
        <f>VLOOKUP(C48,$B$3:$I$368,8,FALSE)</f>
        <v>5.6826837231353164E-2</v>
      </c>
      <c r="M48" s="19">
        <f t="shared" si="6"/>
        <v>3.1362191919734883E-2</v>
      </c>
      <c r="N48" s="6" t="str">
        <f>_xlfn.IFS(M48&gt;=20%,"high",M48&lt;="-20%","low",M48="+-20%",medium)</f>
        <v>low</v>
      </c>
      <c r="O48" s="6"/>
      <c r="P48" s="19">
        <f t="shared" si="10"/>
        <v>-1.9801944086928258E-2</v>
      </c>
      <c r="Q48" s="19"/>
      <c r="R48" s="20">
        <f t="shared" si="9"/>
        <v>5.2197752992891644E-2</v>
      </c>
      <c r="S48" s="20"/>
      <c r="T48" s="3">
        <f t="shared" si="2"/>
        <v>0.25499997279090902</v>
      </c>
      <c r="U48" s="3">
        <f t="shared" si="3"/>
        <v>0.40400000583670859</v>
      </c>
      <c r="V48" s="3">
        <f t="shared" si="4"/>
        <v>0.73729980897962799</v>
      </c>
      <c r="W48" s="23">
        <f t="shared" si="5"/>
        <v>0.78720025963210616</v>
      </c>
      <c r="Y48" s="1">
        <v>43511</v>
      </c>
      <c r="Z48" s="3">
        <f t="shared" si="11"/>
        <v>0.24995047758753522</v>
      </c>
      <c r="AA48" s="3">
        <f t="shared" si="12"/>
        <v>0.76326266931197495</v>
      </c>
    </row>
    <row r="49" spans="2:27" x14ac:dyDescent="0.25">
      <c r="B49" s="22">
        <v>43512</v>
      </c>
      <c r="C49" s="1">
        <f t="shared" si="0"/>
        <v>43505</v>
      </c>
      <c r="D49" s="2">
        <v>45787545</v>
      </c>
      <c r="E49" s="2">
        <v>9807692</v>
      </c>
      <c r="F49" s="2">
        <v>3334615</v>
      </c>
      <c r="G49" s="2">
        <v>2290213</v>
      </c>
      <c r="H49" s="2">
        <v>1768503</v>
      </c>
      <c r="I49" s="5">
        <f t="shared" si="1"/>
        <v>3.8624106184334629E-2</v>
      </c>
      <c r="J49" s="4">
        <f>VLOOKUP(C49,$B$3:$I$368,7,FALSE)</f>
        <v>1855111</v>
      </c>
      <c r="K49" s="4">
        <f>VLOOKUP(C49,$B$3:$H$368,3,FALSE)</f>
        <v>43991955</v>
      </c>
      <c r="L49" s="7">
        <f>VLOOKUP(C49,$B$3:$I$368,8,FALSE)</f>
        <v>4.2169323913883797E-2</v>
      </c>
      <c r="M49" s="19">
        <f t="shared" si="6"/>
        <v>-4.6686155168073507E-2</v>
      </c>
      <c r="N49" s="6" t="str">
        <f>_xlfn.IFS(M49&gt;=20%,"high",M49&lt;="-20%","low",M49="+-20%",medium)</f>
        <v>low</v>
      </c>
      <c r="O49" s="6"/>
      <c r="P49" s="19">
        <f t="shared" si="10"/>
        <v>4.081632653061229E-2</v>
      </c>
      <c r="Q49" s="19"/>
      <c r="R49" s="20">
        <f t="shared" si="9"/>
        <v>-8.4071011828148912E-2</v>
      </c>
      <c r="S49" s="20"/>
      <c r="T49" s="3">
        <f t="shared" si="2"/>
        <v>0.21419999696423994</v>
      </c>
      <c r="U49" s="3">
        <f t="shared" si="3"/>
        <v>0.33999997145097949</v>
      </c>
      <c r="V49" s="3">
        <f t="shared" si="4"/>
        <v>0.68679982546710794</v>
      </c>
      <c r="W49" s="23">
        <f t="shared" si="5"/>
        <v>0.77220022766441376</v>
      </c>
      <c r="Y49" s="1">
        <v>43512</v>
      </c>
      <c r="Z49" s="3">
        <f t="shared" si="11"/>
        <v>0.22294285398318853</v>
      </c>
      <c r="AA49" s="3">
        <f t="shared" si="12"/>
        <v>0.81001679756424405</v>
      </c>
    </row>
    <row r="50" spans="2:27" x14ac:dyDescent="0.25">
      <c r="B50" s="22">
        <v>43513</v>
      </c>
      <c r="C50" s="1">
        <f t="shared" si="0"/>
        <v>43506</v>
      </c>
      <c r="D50" s="2">
        <v>45338648</v>
      </c>
      <c r="E50" s="2">
        <v>9901960</v>
      </c>
      <c r="F50" s="2">
        <v>3232000</v>
      </c>
      <c r="G50" s="2">
        <v>2087872</v>
      </c>
      <c r="H50" s="2">
        <v>1579683</v>
      </c>
      <c r="I50" s="5">
        <f t="shared" si="1"/>
        <v>3.4841863833257665E-2</v>
      </c>
      <c r="J50" s="4">
        <f>VLOOKUP(C50,$B$3:$I$368,7,FALSE)</f>
        <v>1799778</v>
      </c>
      <c r="K50" s="4">
        <f>VLOOKUP(C50,$B$3:$H$368,3,FALSE)</f>
        <v>46236443</v>
      </c>
      <c r="L50" s="7">
        <f>VLOOKUP(C50,$B$3:$I$368,8,FALSE)</f>
        <v>3.892552893828792E-2</v>
      </c>
      <c r="M50" s="19">
        <f t="shared" si="6"/>
        <v>-0.12229008244350137</v>
      </c>
      <c r="N50" s="6" t="str">
        <f>_xlfn.IFS(M50&gt;=20%,"high",M50&lt;="-20%","low",M50="+-20%",medium)</f>
        <v>low</v>
      </c>
      <c r="O50" s="6"/>
      <c r="P50" s="19">
        <f t="shared" si="10"/>
        <v>-1.9417475518175187E-2</v>
      </c>
      <c r="Q50" s="19"/>
      <c r="R50" s="20">
        <f t="shared" si="9"/>
        <v>-0.10490968822811508</v>
      </c>
      <c r="S50" s="20"/>
      <c r="T50" s="3">
        <f t="shared" si="2"/>
        <v>0.21839998404892885</v>
      </c>
      <c r="U50" s="3">
        <f t="shared" si="3"/>
        <v>0.32640002585346739</v>
      </c>
      <c r="V50" s="3">
        <f t="shared" si="4"/>
        <v>0.64600000000000002</v>
      </c>
      <c r="W50" s="23">
        <f t="shared" si="5"/>
        <v>0.75659954250068973</v>
      </c>
      <c r="Y50" s="1">
        <v>43513</v>
      </c>
      <c r="Z50" s="3">
        <f t="shared" si="11"/>
        <v>0.21415920770548894</v>
      </c>
      <c r="AA50" s="3">
        <f t="shared" si="12"/>
        <v>0.862015487539466</v>
      </c>
    </row>
    <row r="51" spans="2:27" x14ac:dyDescent="0.25">
      <c r="B51" s="22">
        <v>43514</v>
      </c>
      <c r="C51" s="1">
        <f t="shared" si="0"/>
        <v>43507</v>
      </c>
      <c r="D51" s="2">
        <v>21717340</v>
      </c>
      <c r="E51" s="2">
        <v>5592215</v>
      </c>
      <c r="F51" s="2">
        <v>2348730</v>
      </c>
      <c r="G51" s="2">
        <v>1800301</v>
      </c>
      <c r="H51" s="2">
        <v>1431960</v>
      </c>
      <c r="I51" s="5">
        <f t="shared" si="1"/>
        <v>6.5936251861415815E-2</v>
      </c>
      <c r="J51" s="4">
        <f>VLOOKUP(C51,$B$3:$I$368,7,FALSE)</f>
        <v>1297491</v>
      </c>
      <c r="K51" s="4">
        <f>VLOOKUP(C51,$B$3:$H$368,3,FALSE)</f>
        <v>22368860</v>
      </c>
      <c r="L51" s="7">
        <f>VLOOKUP(C51,$B$3:$I$368,8,FALSE)</f>
        <v>5.8004341750093655E-2</v>
      </c>
      <c r="M51" s="19">
        <f t="shared" si="6"/>
        <v>0.10363771309396363</v>
      </c>
      <c r="N51" s="6" t="str">
        <f>_xlfn.IFS(M51&gt;=20%,"high",M51&lt;="-20%","low",M51="+-20%",medium)</f>
        <v>low</v>
      </c>
      <c r="O51" s="6"/>
      <c r="P51" s="19">
        <f t="shared" si="10"/>
        <v>-2.9126204911649523E-2</v>
      </c>
      <c r="Q51" s="19"/>
      <c r="R51" s="20">
        <f t="shared" si="9"/>
        <v>0.13674683432312817</v>
      </c>
      <c r="S51" s="20"/>
      <c r="T51" s="3">
        <f t="shared" si="2"/>
        <v>0.25749999769769227</v>
      </c>
      <c r="U51" s="3">
        <f t="shared" si="3"/>
        <v>0.4199999463539939</v>
      </c>
      <c r="V51" s="3">
        <f t="shared" si="4"/>
        <v>0.76649976795970587</v>
      </c>
      <c r="W51" s="23">
        <f t="shared" si="5"/>
        <v>0.79540032472347677</v>
      </c>
      <c r="Y51" s="1">
        <v>43514</v>
      </c>
      <c r="Z51" s="3">
        <f t="shared" si="11"/>
        <v>0.25</v>
      </c>
      <c r="AA51" s="3">
        <f t="shared" si="12"/>
        <v>0.72070781497094094</v>
      </c>
    </row>
    <row r="52" spans="2:27" x14ac:dyDescent="0.25">
      <c r="B52" s="22">
        <v>43515</v>
      </c>
      <c r="C52" s="1">
        <f t="shared" si="0"/>
        <v>43508</v>
      </c>
      <c r="D52" s="2">
        <v>21934513</v>
      </c>
      <c r="E52" s="2">
        <v>5648137</v>
      </c>
      <c r="F52" s="2">
        <v>948887</v>
      </c>
      <c r="G52" s="2">
        <v>727321</v>
      </c>
      <c r="H52" s="2">
        <v>620260</v>
      </c>
      <c r="I52" s="5">
        <f t="shared" si="1"/>
        <v>2.8277810407735061E-2</v>
      </c>
      <c r="J52" s="4">
        <f>VLOOKUP(C52,$B$3:$I$368,7,FALSE)</f>
        <v>1404552</v>
      </c>
      <c r="K52" s="4">
        <f>VLOOKUP(C52,$B$3:$H$368,3,FALSE)</f>
        <v>22803207</v>
      </c>
      <c r="L52" s="7">
        <f>VLOOKUP(C52,$B$3:$I$368,8,FALSE)</f>
        <v>6.1594494142863325E-2</v>
      </c>
      <c r="M52" s="8">
        <f t="shared" si="6"/>
        <v>-0.55839299648571217</v>
      </c>
      <c r="N52" s="6" t="str">
        <f>_xlfn.IFS(M52&gt;=20%,"high",M52&lt;="-20%","low",M52="+-20%",medium)</f>
        <v>low</v>
      </c>
      <c r="O52" s="6" t="s">
        <v>78</v>
      </c>
      <c r="P52" s="19">
        <f t="shared" si="10"/>
        <v>-3.809525563663041E-2</v>
      </c>
      <c r="Q52" s="19"/>
      <c r="R52" s="9">
        <f t="shared" si="9"/>
        <v>-0.54090360183579034</v>
      </c>
      <c r="S52" s="20" t="s">
        <v>78</v>
      </c>
      <c r="T52" s="3">
        <f t="shared" si="2"/>
        <v>0.25749999555495034</v>
      </c>
      <c r="U52" s="3">
        <f t="shared" si="3"/>
        <v>0.16799999716720751</v>
      </c>
      <c r="V52" s="3">
        <f t="shared" si="4"/>
        <v>0.76649906680142099</v>
      </c>
      <c r="W52" s="23">
        <f t="shared" si="5"/>
        <v>0.8528008953405718</v>
      </c>
      <c r="Y52" s="1">
        <v>43515</v>
      </c>
      <c r="Z52" s="3">
        <f t="shared" si="11"/>
        <v>0.2476904673978533</v>
      </c>
      <c r="AA52" s="3">
        <f t="shared" si="12"/>
        <v>1.9311308211917435</v>
      </c>
    </row>
    <row r="53" spans="2:27" x14ac:dyDescent="0.25">
      <c r="B53" s="22">
        <v>43516</v>
      </c>
      <c r="C53" s="1">
        <f t="shared" si="0"/>
        <v>43509</v>
      </c>
      <c r="D53" s="2">
        <v>22151687</v>
      </c>
      <c r="E53" s="2">
        <v>5427163</v>
      </c>
      <c r="F53" s="2">
        <v>2105739</v>
      </c>
      <c r="G53" s="2">
        <v>1537189</v>
      </c>
      <c r="H53" s="2">
        <v>1222680</v>
      </c>
      <c r="I53" s="5">
        <f t="shared" si="1"/>
        <v>5.5195796148618387E-2</v>
      </c>
      <c r="J53" s="4">
        <f>VLOOKUP(C53,$B$3:$I$368,7,FALSE)</f>
        <v>1393232</v>
      </c>
      <c r="K53" s="4">
        <f>VLOOKUP(C53,$B$3:$H$368,3,FALSE)</f>
        <v>21717340</v>
      </c>
      <c r="L53" s="7">
        <f>VLOOKUP(C53,$B$3:$I$368,8,FALSE)</f>
        <v>6.4152976377401652E-2</v>
      </c>
      <c r="M53" s="19">
        <f t="shared" si="6"/>
        <v>-0.12241464451003137</v>
      </c>
      <c r="N53" s="6" t="str">
        <f>_xlfn.IFS(M53&gt;=20%,"high",M53&lt;="-20%","low",M53="+-20%",medium)</f>
        <v>low</v>
      </c>
      <c r="O53" s="6"/>
      <c r="P53" s="19">
        <f t="shared" si="10"/>
        <v>2.0000009209230951E-2</v>
      </c>
      <c r="Q53" s="19"/>
      <c r="R53" s="20">
        <f t="shared" si="9"/>
        <v>-0.13962220826808736</v>
      </c>
      <c r="S53" s="20"/>
      <c r="T53" s="3">
        <f t="shared" si="2"/>
        <v>0.24499998577986409</v>
      </c>
      <c r="U53" s="3">
        <f t="shared" si="3"/>
        <v>0.38799995504096707</v>
      </c>
      <c r="V53" s="3">
        <f t="shared" si="4"/>
        <v>0.7299997768004487</v>
      </c>
      <c r="W53" s="23">
        <f t="shared" si="5"/>
        <v>0.79539991503972507</v>
      </c>
      <c r="Y53" s="1">
        <v>43516</v>
      </c>
      <c r="Z53" s="3">
        <f t="shared" si="11"/>
        <v>0.24989998775172281</v>
      </c>
      <c r="AA53" s="3">
        <f t="shared" si="12"/>
        <v>0.9063504878059887</v>
      </c>
    </row>
    <row r="54" spans="2:27" x14ac:dyDescent="0.25">
      <c r="B54" s="22">
        <v>43517</v>
      </c>
      <c r="C54" s="1">
        <f t="shared" si="0"/>
        <v>43510</v>
      </c>
      <c r="D54" s="2">
        <v>20848646</v>
      </c>
      <c r="E54" s="2">
        <v>5003675</v>
      </c>
      <c r="F54" s="2">
        <v>1921411</v>
      </c>
      <c r="G54" s="2">
        <v>1444709</v>
      </c>
      <c r="H54" s="2">
        <v>1149121</v>
      </c>
      <c r="I54" s="5">
        <f t="shared" si="1"/>
        <v>5.5117296346247138E-2</v>
      </c>
      <c r="J54" s="4">
        <f>VLOOKUP(C54,$B$3:$I$368,7,FALSE)</f>
        <v>1184903</v>
      </c>
      <c r="K54" s="4">
        <f>VLOOKUP(C54,$B$3:$H$368,3,FALSE)</f>
        <v>21500167</v>
      </c>
      <c r="L54" s="7">
        <f>VLOOKUP(C54,$B$3:$I$368,8,FALSE)</f>
        <v>5.5111339367736073E-2</v>
      </c>
      <c r="M54" s="19">
        <f t="shared" si="6"/>
        <v>-3.019825251518482E-2</v>
      </c>
      <c r="N54" s="6" t="str">
        <f>_xlfn.IFS(M54&gt;=20%,"high",M54&lt;="-20%","low",M54="+-20%",medium)</f>
        <v>low</v>
      </c>
      <c r="O54" s="6"/>
      <c r="P54" s="19">
        <f t="shared" si="10"/>
        <v>-3.0303066948270674E-2</v>
      </c>
      <c r="Q54" s="19"/>
      <c r="R54" s="20">
        <f t="shared" si="9"/>
        <v>1.0808988820465437E-4</v>
      </c>
      <c r="S54" s="20"/>
      <c r="T54" s="3">
        <f t="shared" si="2"/>
        <v>0.23999999808141018</v>
      </c>
      <c r="U54" s="3">
        <f t="shared" si="3"/>
        <v>0.38399996002937842</v>
      </c>
      <c r="V54" s="3">
        <f t="shared" si="4"/>
        <v>0.75190003596315413</v>
      </c>
      <c r="W54" s="23">
        <f t="shared" si="5"/>
        <v>0.79539962719135826</v>
      </c>
      <c r="Y54" s="1">
        <v>43517</v>
      </c>
      <c r="Z54" s="3">
        <f t="shared" si="11"/>
        <v>0.23272726207196437</v>
      </c>
      <c r="AA54" s="3">
        <f t="shared" si="12"/>
        <v>0.82016724475309566</v>
      </c>
    </row>
    <row r="55" spans="2:27" x14ac:dyDescent="0.25">
      <c r="B55" s="22">
        <v>43518</v>
      </c>
      <c r="C55" s="1">
        <f t="shared" si="0"/>
        <v>43511</v>
      </c>
      <c r="D55" s="2">
        <v>22151687</v>
      </c>
      <c r="E55" s="2">
        <v>5704059</v>
      </c>
      <c r="F55" s="2">
        <v>2304440</v>
      </c>
      <c r="G55" s="2">
        <v>1749530</v>
      </c>
      <c r="H55" s="2">
        <v>1377230</v>
      </c>
      <c r="I55" s="5">
        <f t="shared" si="1"/>
        <v>6.2172691407205237E-2</v>
      </c>
      <c r="J55" s="4">
        <f>VLOOKUP(C55,$B$3:$I$368,7,FALSE)</f>
        <v>1285561</v>
      </c>
      <c r="K55" s="4">
        <f>VLOOKUP(C55,$B$3:$H$368,3,FALSE)</f>
        <v>21500167</v>
      </c>
      <c r="L55" s="7">
        <f>VLOOKUP(C55,$B$3:$I$368,8,FALSE)</f>
        <v>5.9793070444522596E-2</v>
      </c>
      <c r="M55" s="19">
        <f t="shared" si="6"/>
        <v>7.1306612443905903E-2</v>
      </c>
      <c r="N55" s="6" t="str">
        <f>_xlfn.IFS(M55&gt;=20%,"high",M55&lt;="-20%","low",M55="+-20%",medium)</f>
        <v>low</v>
      </c>
      <c r="O55" s="6"/>
      <c r="P55" s="19">
        <f t="shared" si="10"/>
        <v>3.0303020437004058E-2</v>
      </c>
      <c r="Q55" s="19"/>
      <c r="R55" s="20">
        <f t="shared" si="9"/>
        <v>3.9797604387794561E-2</v>
      </c>
      <c r="S55" s="20"/>
      <c r="T55" s="3">
        <f t="shared" si="2"/>
        <v>0.25749998182982631</v>
      </c>
      <c r="U55" s="3">
        <f t="shared" si="3"/>
        <v>0.40400002875145574</v>
      </c>
      <c r="V55" s="3">
        <f t="shared" si="4"/>
        <v>0.75919963201471941</v>
      </c>
      <c r="W55" s="23">
        <f t="shared" si="5"/>
        <v>0.78719999085468673</v>
      </c>
      <c r="Y55" s="1">
        <v>43518</v>
      </c>
      <c r="Z55" s="3">
        <f t="shared" si="11"/>
        <v>0.2653030090417437</v>
      </c>
      <c r="AA55" s="3">
        <f t="shared" si="12"/>
        <v>0.73480363297571349</v>
      </c>
    </row>
    <row r="56" spans="2:27" x14ac:dyDescent="0.25">
      <c r="B56" s="22">
        <v>43519</v>
      </c>
      <c r="C56" s="1">
        <f t="shared" si="0"/>
        <v>43512</v>
      </c>
      <c r="D56" s="2">
        <v>43094160</v>
      </c>
      <c r="E56" s="2">
        <v>9049773</v>
      </c>
      <c r="F56" s="2">
        <v>2923076</v>
      </c>
      <c r="G56" s="2">
        <v>1908184</v>
      </c>
      <c r="H56" s="2">
        <v>1443732</v>
      </c>
      <c r="I56" s="5">
        <f t="shared" si="1"/>
        <v>3.3501801636230989E-2</v>
      </c>
      <c r="J56" s="4">
        <f>VLOOKUP(C56,$B$3:$I$368,7,FALSE)</f>
        <v>1768503</v>
      </c>
      <c r="K56" s="4">
        <f>VLOOKUP(C56,$B$3:$H$368,3,FALSE)</f>
        <v>45787545</v>
      </c>
      <c r="L56" s="7">
        <f>VLOOKUP(C56,$B$3:$I$368,8,FALSE)</f>
        <v>3.8624106184334629E-2</v>
      </c>
      <c r="M56" s="19">
        <f t="shared" si="6"/>
        <v>-0.18364175802924843</v>
      </c>
      <c r="N56" s="6" t="str">
        <f>_xlfn.IFS(M56&gt;=20%,"high",M56&lt;="-20%","low",M56="+-20%",medium)</f>
        <v>low</v>
      </c>
      <c r="O56" s="6"/>
      <c r="P56" s="19">
        <f t="shared" si="10"/>
        <v>-5.8823529411764719E-2</v>
      </c>
      <c r="Q56" s="19"/>
      <c r="R56" s="20">
        <f t="shared" si="9"/>
        <v>-0.13261936790607654</v>
      </c>
      <c r="S56" s="20"/>
      <c r="T56" s="3">
        <f t="shared" si="2"/>
        <v>0.20999998607699977</v>
      </c>
      <c r="U56" s="3">
        <f t="shared" si="3"/>
        <v>0.32299992497049373</v>
      </c>
      <c r="V56" s="3">
        <f t="shared" si="4"/>
        <v>0.65279999562105129</v>
      </c>
      <c r="W56" s="23">
        <f t="shared" si="5"/>
        <v>0.75659999245355791</v>
      </c>
      <c r="Y56" s="1">
        <v>43519</v>
      </c>
      <c r="Z56" s="3">
        <f t="shared" si="11"/>
        <v>0.19764704571952918</v>
      </c>
      <c r="AA56" s="3">
        <f t="shared" si="12"/>
        <v>0.92679898793827009</v>
      </c>
    </row>
    <row r="57" spans="2:27" x14ac:dyDescent="0.25">
      <c r="B57" s="22">
        <v>43520</v>
      </c>
      <c r="C57" s="1">
        <f t="shared" si="0"/>
        <v>43513</v>
      </c>
      <c r="D57" s="2">
        <v>44440853</v>
      </c>
      <c r="E57" s="2">
        <v>8959276</v>
      </c>
      <c r="F57" s="2">
        <v>3168000</v>
      </c>
      <c r="G57" s="2">
        <v>2046528</v>
      </c>
      <c r="H57" s="2">
        <v>1644180</v>
      </c>
      <c r="I57" s="5">
        <f t="shared" si="1"/>
        <v>3.699703963828057E-2</v>
      </c>
      <c r="J57" s="4">
        <f>VLOOKUP(C57,$B$3:$I$368,7,FALSE)</f>
        <v>1579683</v>
      </c>
      <c r="K57" s="4">
        <f>VLOOKUP(C57,$B$3:$H$368,3,FALSE)</f>
        <v>45338648</v>
      </c>
      <c r="L57" s="7">
        <f>VLOOKUP(C57,$B$3:$I$368,8,FALSE)</f>
        <v>3.4841863833257665E-2</v>
      </c>
      <c r="M57" s="19">
        <f t="shared" si="6"/>
        <v>4.0829077732684294E-2</v>
      </c>
      <c r="N57" s="6" t="str">
        <f>_xlfn.IFS(M57&gt;=20%,"high",M57&lt;="-20%","low",M57="+-20%",medium)</f>
        <v>low</v>
      </c>
      <c r="O57" s="6"/>
      <c r="P57" s="19">
        <f t="shared" si="10"/>
        <v>-1.9801979979641171E-2</v>
      </c>
      <c r="Q57" s="19"/>
      <c r="R57" s="20">
        <f t="shared" si="9"/>
        <v>6.1855927551318857E-2</v>
      </c>
      <c r="S57" s="20"/>
      <c r="T57" s="3">
        <f t="shared" si="2"/>
        <v>0.201600000792064</v>
      </c>
      <c r="U57" s="3">
        <f t="shared" si="3"/>
        <v>0.35360000071434344</v>
      </c>
      <c r="V57" s="3">
        <f t="shared" si="4"/>
        <v>0.64600000000000002</v>
      </c>
      <c r="W57" s="23">
        <f t="shared" si="5"/>
        <v>0.80339970916596304</v>
      </c>
      <c r="Y57" s="1">
        <v>43520</v>
      </c>
      <c r="Z57" s="3">
        <f t="shared" si="11"/>
        <v>0.19760792161248389</v>
      </c>
      <c r="AA57" s="3">
        <f t="shared" si="12"/>
        <v>0.7718843817431279</v>
      </c>
    </row>
    <row r="58" spans="2:27" x14ac:dyDescent="0.25">
      <c r="B58" s="22">
        <v>43521</v>
      </c>
      <c r="C58" s="1">
        <f t="shared" si="0"/>
        <v>43514</v>
      </c>
      <c r="D58" s="2">
        <v>21065820</v>
      </c>
      <c r="E58" s="2">
        <v>5055796</v>
      </c>
      <c r="F58" s="2">
        <v>2042541</v>
      </c>
      <c r="G58" s="2">
        <v>1505966</v>
      </c>
      <c r="H58" s="2">
        <v>1271939</v>
      </c>
      <c r="I58" s="5">
        <f t="shared" si="1"/>
        <v>6.0379277901358691E-2</v>
      </c>
      <c r="J58" s="4">
        <f>VLOOKUP(C58,$B$3:$I$368,7,FALSE)</f>
        <v>1431960</v>
      </c>
      <c r="K58" s="4">
        <f>VLOOKUP(C58,$B$3:$H$368,3,FALSE)</f>
        <v>21717340</v>
      </c>
      <c r="L58" s="7">
        <f>VLOOKUP(C58,$B$3:$I$368,8,FALSE)</f>
        <v>6.5936251861415815E-2</v>
      </c>
      <c r="M58" s="19">
        <f t="shared" si="6"/>
        <v>-0.11174962987792958</v>
      </c>
      <c r="N58" s="6" t="str">
        <f>_xlfn.IFS(M58&gt;=20%,"high",M58&lt;="-20%","low",M58="+-20%",medium)</f>
        <v>low</v>
      </c>
      <c r="O58" s="6"/>
      <c r="P58" s="19">
        <f t="shared" si="10"/>
        <v>-2.9999990790768982E-2</v>
      </c>
      <c r="Q58" s="19"/>
      <c r="R58" s="20">
        <f t="shared" si="9"/>
        <v>-8.427797764023226E-2</v>
      </c>
      <c r="S58" s="20"/>
      <c r="T58" s="3">
        <f t="shared" si="2"/>
        <v>0.2399999620237902</v>
      </c>
      <c r="U58" s="3">
        <f t="shared" si="3"/>
        <v>0.40399988448901025</v>
      </c>
      <c r="V58" s="3">
        <f t="shared" si="4"/>
        <v>0.73730025492756324</v>
      </c>
      <c r="W58" s="23">
        <f t="shared" si="5"/>
        <v>0.84460007729258169</v>
      </c>
      <c r="Y58" s="1">
        <v>43521</v>
      </c>
      <c r="Z58" s="3">
        <f t="shared" si="11"/>
        <v>0.23279996537329156</v>
      </c>
      <c r="AA58" s="3">
        <f t="shared" si="12"/>
        <v>0.95085812030284877</v>
      </c>
    </row>
    <row r="59" spans="2:27" x14ac:dyDescent="0.25">
      <c r="B59" s="22">
        <v>43522</v>
      </c>
      <c r="C59" s="1">
        <f t="shared" si="0"/>
        <v>43515</v>
      </c>
      <c r="D59" s="2">
        <v>22368860</v>
      </c>
      <c r="E59" s="2">
        <v>5480370</v>
      </c>
      <c r="F59" s="2">
        <v>2257912</v>
      </c>
      <c r="G59" s="2">
        <v>1681241</v>
      </c>
      <c r="H59" s="2">
        <v>1364832</v>
      </c>
      <c r="I59" s="5">
        <f t="shared" si="1"/>
        <v>6.1014821497385206E-2</v>
      </c>
      <c r="J59" s="4">
        <f>VLOOKUP(C59,$B$3:$I$368,7,FALSE)</f>
        <v>620260</v>
      </c>
      <c r="K59" s="4">
        <f>VLOOKUP(C59,$B$3:$H$368,3,FALSE)</f>
        <v>21934513</v>
      </c>
      <c r="L59" s="7">
        <f>VLOOKUP(C59,$B$3:$I$368,8,FALSE)</f>
        <v>2.8277810407735061E-2</v>
      </c>
      <c r="M59" s="13">
        <f t="shared" si="6"/>
        <v>1.2004191790539451</v>
      </c>
      <c r="N59" s="6" t="str">
        <f>_xlfn.IFS(M59&gt;=20%,"high",M59&lt;="-20%","low",M59="+-20%",medium)</f>
        <v>high</v>
      </c>
      <c r="O59" s="40" t="s">
        <v>79</v>
      </c>
      <c r="P59" s="19">
        <f t="shared" si="10"/>
        <v>1.9801989677181275E-2</v>
      </c>
      <c r="Q59" s="19"/>
      <c r="R59" s="12">
        <f t="shared" si="9"/>
        <v>1.157692572996929</v>
      </c>
      <c r="S59" s="40" t="s">
        <v>79</v>
      </c>
      <c r="T59" s="3">
        <f t="shared" si="2"/>
        <v>0.24499996870649643</v>
      </c>
      <c r="U59" s="3">
        <f t="shared" si="3"/>
        <v>0.41199991971345001</v>
      </c>
      <c r="V59" s="3">
        <f t="shared" si="4"/>
        <v>0.74459987811748196</v>
      </c>
      <c r="W59" s="23">
        <f t="shared" si="5"/>
        <v>0.81180033082704983</v>
      </c>
      <c r="Y59" s="1">
        <v>43522</v>
      </c>
      <c r="Z59" s="3">
        <f t="shared" si="11"/>
        <v>0.24985145555773225</v>
      </c>
      <c r="AA59" s="3">
        <f t="shared" si="12"/>
        <v>0.36892985598138517</v>
      </c>
    </row>
    <row r="60" spans="2:27" x14ac:dyDescent="0.25">
      <c r="B60" s="22">
        <v>43523</v>
      </c>
      <c r="C60" s="1">
        <f t="shared" si="0"/>
        <v>43516</v>
      </c>
      <c r="D60" s="2">
        <v>21500167</v>
      </c>
      <c r="E60" s="2">
        <v>5482542</v>
      </c>
      <c r="F60" s="2">
        <v>2105296</v>
      </c>
      <c r="G60" s="2">
        <v>1613709</v>
      </c>
      <c r="H60" s="2">
        <v>1323241</v>
      </c>
      <c r="I60" s="5">
        <f t="shared" si="1"/>
        <v>6.1545614971269758E-2</v>
      </c>
      <c r="J60" s="4">
        <f>VLOOKUP(C60,$B$3:$I$368,7,FALSE)</f>
        <v>1222680</v>
      </c>
      <c r="K60" s="4">
        <f>VLOOKUP(C60,$B$3:$H$368,3,FALSE)</f>
        <v>22151687</v>
      </c>
      <c r="L60" s="7">
        <f>VLOOKUP(C60,$B$3:$I$368,8,FALSE)</f>
        <v>5.5195796148618387E-2</v>
      </c>
      <c r="M60" s="6">
        <f t="shared" si="6"/>
        <v>8.2246376811594191E-2</v>
      </c>
      <c r="N60" s="6" t="str">
        <f>_xlfn.IFS(M60&gt;=20%,"high",M60&lt;="-20%","low",M60="+-20%",medium)</f>
        <v>low</v>
      </c>
      <c r="O60" s="6"/>
      <c r="P60" s="19">
        <f t="shared" si="10"/>
        <v>-2.9411755411675844E-2</v>
      </c>
      <c r="Q60" s="19"/>
      <c r="R60" s="3">
        <f t="shared" si="9"/>
        <v>0.11504171088598958</v>
      </c>
      <c r="S60" s="20"/>
      <c r="T60" s="3">
        <f t="shared" si="2"/>
        <v>0.25499997279090902</v>
      </c>
      <c r="U60" s="3">
        <f t="shared" si="3"/>
        <v>0.38399997665316565</v>
      </c>
      <c r="V60" s="3">
        <f t="shared" si="4"/>
        <v>0.76649981760284536</v>
      </c>
      <c r="W60" s="23">
        <f t="shared" si="5"/>
        <v>0.81999976451764223</v>
      </c>
      <c r="Y60" s="1">
        <v>43523</v>
      </c>
      <c r="Z60" s="3">
        <f t="shared" si="11"/>
        <v>0.2474999759611988</v>
      </c>
      <c r="AA60" s="3">
        <f t="shared" si="12"/>
        <v>0.75768307668854795</v>
      </c>
    </row>
    <row r="61" spans="2:27" x14ac:dyDescent="0.25">
      <c r="B61" s="22">
        <v>43524</v>
      </c>
      <c r="C61" s="1">
        <f t="shared" si="0"/>
        <v>43517</v>
      </c>
      <c r="D61" s="2">
        <v>22586034</v>
      </c>
      <c r="E61" s="2">
        <v>5759438</v>
      </c>
      <c r="F61" s="2">
        <v>2280737</v>
      </c>
      <c r="G61" s="2">
        <v>1648289</v>
      </c>
      <c r="H61" s="2">
        <v>1405660</v>
      </c>
      <c r="I61" s="5">
        <f t="shared" si="1"/>
        <v>6.2235804656984049E-2</v>
      </c>
      <c r="J61" s="4">
        <f>VLOOKUP(C61,$B$3:$I$368,7,FALSE)</f>
        <v>1149121</v>
      </c>
      <c r="K61" s="4">
        <f>VLOOKUP(C61,$B$3:$H$368,3,FALSE)</f>
        <v>20848646</v>
      </c>
      <c r="L61" s="7">
        <f>VLOOKUP(C61,$B$3:$I$368,8,FALSE)</f>
        <v>5.5117296346247138E-2</v>
      </c>
      <c r="M61" s="13">
        <f t="shared" si="6"/>
        <v>0.22324803045110131</v>
      </c>
      <c r="N61" s="6" t="str">
        <f>_xlfn.IFS(M61&gt;=20%,"high",M61&lt;="-20%","low",M61="+-20%",medium)</f>
        <v>high</v>
      </c>
      <c r="O61" s="6" t="s">
        <v>80</v>
      </c>
      <c r="P61" s="19">
        <f t="shared" si="10"/>
        <v>8.3333373303954517E-2</v>
      </c>
      <c r="Q61" s="19"/>
      <c r="R61" s="3">
        <f t="shared" si="9"/>
        <v>0.12915198644756454</v>
      </c>
      <c r="S61" s="20"/>
      <c r="T61" s="3">
        <f t="shared" si="2"/>
        <v>0.25499997033565081</v>
      </c>
      <c r="U61" s="3">
        <f t="shared" si="3"/>
        <v>0.39599992221463276</v>
      </c>
      <c r="V61" s="3">
        <f t="shared" si="4"/>
        <v>0.72270016227210765</v>
      </c>
      <c r="W61" s="23">
        <f t="shared" si="5"/>
        <v>0.85279947873218831</v>
      </c>
      <c r="Y61" s="1">
        <v>43524</v>
      </c>
      <c r="Z61" s="3">
        <f t="shared" si="11"/>
        <v>0.27624997805612894</v>
      </c>
      <c r="AA61" s="3">
        <f t="shared" si="12"/>
        <v>0.6971599033907282</v>
      </c>
    </row>
    <row r="62" spans="2:27" x14ac:dyDescent="0.25">
      <c r="B62" s="22">
        <v>43525</v>
      </c>
      <c r="C62" s="1">
        <f t="shared" si="0"/>
        <v>43518</v>
      </c>
      <c r="D62" s="2">
        <v>22368860</v>
      </c>
      <c r="E62" s="2">
        <v>5815903</v>
      </c>
      <c r="F62" s="2">
        <v>2442679</v>
      </c>
      <c r="G62" s="2">
        <v>1872313</v>
      </c>
      <c r="H62" s="2">
        <v>1458532</v>
      </c>
      <c r="I62" s="5">
        <f t="shared" si="1"/>
        <v>6.5203680473658474E-2</v>
      </c>
      <c r="J62" s="4">
        <f>VLOOKUP(C62,$B$3:$I$368,7,FALSE)</f>
        <v>1377230</v>
      </c>
      <c r="K62" s="4">
        <f>VLOOKUP(C62,$B$3:$H$368,3,FALSE)</f>
        <v>22151687</v>
      </c>
      <c r="L62" s="7">
        <f>VLOOKUP(C62,$B$3:$I$368,8,FALSE)</f>
        <v>6.2172691407205237E-2</v>
      </c>
      <c r="M62" s="6">
        <f t="shared" si="6"/>
        <v>5.9032986501891482E-2</v>
      </c>
      <c r="N62" s="6" t="str">
        <f>_xlfn.IFS(M62&gt;=20%,"high",M62&lt;="-20%","low",M62="+-20%",medium)</f>
        <v>low</v>
      </c>
      <c r="O62" s="6"/>
      <c r="P62" s="19">
        <f t="shared" si="10"/>
        <v>9.80390342279569E-3</v>
      </c>
      <c r="Q62" s="19"/>
      <c r="R62" s="3">
        <f t="shared" si="9"/>
        <v>4.8751131692233107E-2</v>
      </c>
      <c r="S62" s="20"/>
      <c r="T62" s="3">
        <f t="shared" si="2"/>
        <v>0.25999997317699697</v>
      </c>
      <c r="U62" s="3">
        <f t="shared" si="3"/>
        <v>0.41999995529499029</v>
      </c>
      <c r="V62" s="3">
        <f t="shared" si="4"/>
        <v>0.76649981434318626</v>
      </c>
      <c r="W62" s="23">
        <f t="shared" si="5"/>
        <v>0.77900009239908075</v>
      </c>
      <c r="Y62" s="1">
        <v>43525</v>
      </c>
      <c r="Z62" s="3">
        <f t="shared" si="11"/>
        <v>0.26254898780395369</v>
      </c>
      <c r="AA62" s="3">
        <f t="shared" si="12"/>
        <v>0.73557679725558711</v>
      </c>
    </row>
    <row r="63" spans="2:27" x14ac:dyDescent="0.25">
      <c r="B63" s="22">
        <v>43526</v>
      </c>
      <c r="C63" s="1">
        <f t="shared" si="0"/>
        <v>43519</v>
      </c>
      <c r="D63" s="2">
        <v>46685340</v>
      </c>
      <c r="E63" s="2">
        <v>9803921</v>
      </c>
      <c r="F63" s="2">
        <v>3333333</v>
      </c>
      <c r="G63" s="2">
        <v>1110666</v>
      </c>
      <c r="H63" s="2">
        <v>900972</v>
      </c>
      <c r="I63" s="5">
        <f t="shared" si="1"/>
        <v>1.9298820571939712E-2</v>
      </c>
      <c r="J63" s="4">
        <f>VLOOKUP(C63,$B$3:$I$368,7,FALSE)</f>
        <v>1443732</v>
      </c>
      <c r="K63" s="4">
        <f>VLOOKUP(C63,$B$3:$H$368,3,FALSE)</f>
        <v>43094160</v>
      </c>
      <c r="L63" s="7">
        <f>VLOOKUP(C63,$B$3:$I$368,8,FALSE)</f>
        <v>3.3501801636230989E-2</v>
      </c>
      <c r="M63" s="8">
        <f t="shared" si="6"/>
        <v>-0.37594234941110949</v>
      </c>
      <c r="N63" s="6" t="str">
        <f>_xlfn.IFS(M63&gt;=20%,"high",M63&lt;="-20%","low",M63="+-20%",medium)</f>
        <v>low</v>
      </c>
      <c r="O63" s="40" t="s">
        <v>81</v>
      </c>
      <c r="P63" s="19">
        <f t="shared" si="10"/>
        <v>8.3333333333333259E-2</v>
      </c>
      <c r="Q63" s="19"/>
      <c r="R63" s="9">
        <f t="shared" si="9"/>
        <v>-0.42394678407179354</v>
      </c>
      <c r="S63" s="43" t="s">
        <v>81</v>
      </c>
      <c r="T63" s="3">
        <f t="shared" si="2"/>
        <v>0.20999999143199985</v>
      </c>
      <c r="U63" s="3">
        <f t="shared" si="3"/>
        <v>0.33999998571999918</v>
      </c>
      <c r="V63" s="3">
        <f t="shared" si="4"/>
        <v>0.33319983331998332</v>
      </c>
      <c r="W63" s="23">
        <f t="shared" si="5"/>
        <v>0.81119976662651061</v>
      </c>
      <c r="Y63" s="1">
        <v>43526</v>
      </c>
      <c r="Z63" s="3">
        <f t="shared" si="11"/>
        <v>0.22749999071799984</v>
      </c>
      <c r="AA63" s="3">
        <f t="shared" si="12"/>
        <v>1.2998795317404153</v>
      </c>
    </row>
    <row r="64" spans="2:27" x14ac:dyDescent="0.25">
      <c r="B64" s="22">
        <v>43527</v>
      </c>
      <c r="C64" s="1">
        <f t="shared" si="0"/>
        <v>43520</v>
      </c>
      <c r="D64" s="2">
        <v>43991955</v>
      </c>
      <c r="E64" s="2">
        <v>8961161</v>
      </c>
      <c r="F64" s="2">
        <v>2924923</v>
      </c>
      <c r="G64" s="2">
        <v>2088395</v>
      </c>
      <c r="H64" s="2">
        <v>1694106</v>
      </c>
      <c r="I64" s="5">
        <f t="shared" si="1"/>
        <v>3.8509450193791116E-2</v>
      </c>
      <c r="J64" s="4">
        <f>VLOOKUP(C64,$B$3:$I$368,7,FALSE)</f>
        <v>1644180</v>
      </c>
      <c r="K64" s="4">
        <f>VLOOKUP(C64,$B$3:$H$368,3,FALSE)</f>
        <v>44440853</v>
      </c>
      <c r="L64" s="7">
        <f>VLOOKUP(C64,$B$3:$I$368,8,FALSE)</f>
        <v>3.699703963828057E-2</v>
      </c>
      <c r="M64" s="19">
        <f t="shared" si="6"/>
        <v>3.03652884720651E-2</v>
      </c>
      <c r="N64" s="6" t="str">
        <f>_xlfn.IFS(M64&gt;=20%,"high",M64&lt;="-20%","low",M64="+-20%",medium)</f>
        <v>low</v>
      </c>
      <c r="O64" s="6"/>
      <c r="P64" s="19">
        <f t="shared" si="10"/>
        <v>-1.0101021238273722E-2</v>
      </c>
      <c r="Q64" s="19"/>
      <c r="R64" s="3">
        <f t="shared" si="9"/>
        <v>4.0879231697923846E-2</v>
      </c>
      <c r="S64" s="20"/>
      <c r="T64" s="3">
        <f t="shared" si="2"/>
        <v>0.20369999469221134</v>
      </c>
      <c r="U64" s="3">
        <f t="shared" si="3"/>
        <v>0.3264000055349971</v>
      </c>
      <c r="V64" s="3">
        <f t="shared" si="4"/>
        <v>0.71399999247843449</v>
      </c>
      <c r="W64" s="23">
        <f t="shared" si="5"/>
        <v>0.81119998850792119</v>
      </c>
      <c r="Y64" s="1">
        <v>43527</v>
      </c>
      <c r="Z64" s="3">
        <f t="shared" si="11"/>
        <v>0.20164241671958907</v>
      </c>
      <c r="AA64" s="3">
        <f t="shared" si="12"/>
        <v>0.78729359149011557</v>
      </c>
    </row>
    <row r="65" spans="2:27" x14ac:dyDescent="0.25">
      <c r="B65" s="22">
        <v>43528</v>
      </c>
      <c r="C65" s="1">
        <f t="shared" si="0"/>
        <v>43521</v>
      </c>
      <c r="D65" s="2">
        <v>21717340</v>
      </c>
      <c r="E65" s="2">
        <v>5700801</v>
      </c>
      <c r="F65" s="2">
        <v>2371533</v>
      </c>
      <c r="G65" s="2">
        <v>1765843</v>
      </c>
      <c r="H65" s="2">
        <v>1375592</v>
      </c>
      <c r="I65" s="5">
        <f t="shared" si="1"/>
        <v>6.3340722206310721E-2</v>
      </c>
      <c r="J65" s="4">
        <f>VLOOKUP(C65,$B$3:$I$368,7,FALSE)</f>
        <v>1271939</v>
      </c>
      <c r="K65" s="4">
        <f>VLOOKUP(C65,$B$3:$H$368,3,FALSE)</f>
        <v>21065820</v>
      </c>
      <c r="L65" s="7">
        <f>VLOOKUP(C65,$B$3:$I$368,8,FALSE)</f>
        <v>6.0379277901358691E-2</v>
      </c>
      <c r="M65" s="19">
        <f t="shared" si="6"/>
        <v>8.1492115581014435E-2</v>
      </c>
      <c r="N65" s="6" t="str">
        <f>_xlfn.IFS(M65&gt;=20%,"high",M65&lt;="-20%","low",M65="+-20%",medium)</f>
        <v>low</v>
      </c>
      <c r="O65" s="6"/>
      <c r="P65" s="19">
        <f t="shared" si="10"/>
        <v>3.0927825263863395E-2</v>
      </c>
      <c r="Q65" s="19"/>
      <c r="R65" s="20">
        <f t="shared" si="9"/>
        <v>4.9047362073294742E-2</v>
      </c>
      <c r="S65" s="20"/>
      <c r="T65" s="3">
        <f t="shared" si="2"/>
        <v>0.2624999654653839</v>
      </c>
      <c r="U65" s="3">
        <f t="shared" si="3"/>
        <v>0.4159999621105876</v>
      </c>
      <c r="V65" s="3">
        <f t="shared" si="4"/>
        <v>0.74459980105695345</v>
      </c>
      <c r="W65" s="23">
        <f t="shared" si="5"/>
        <v>0.77900017158943347</v>
      </c>
      <c r="Y65" s="1">
        <v>43528</v>
      </c>
      <c r="Z65" s="3">
        <f t="shared" si="11"/>
        <v>0.27061851852906749</v>
      </c>
      <c r="AA65" s="3">
        <f t="shared" si="12"/>
        <v>0.72030129518875685</v>
      </c>
    </row>
    <row r="66" spans="2:27" x14ac:dyDescent="0.25">
      <c r="B66" s="22">
        <v>43529</v>
      </c>
      <c r="C66" s="1">
        <f t="shared" si="0"/>
        <v>43522</v>
      </c>
      <c r="D66" s="2">
        <v>21717340</v>
      </c>
      <c r="E66" s="2">
        <v>5266455</v>
      </c>
      <c r="F66" s="2">
        <v>2001252</v>
      </c>
      <c r="G66" s="2">
        <v>1490132</v>
      </c>
      <c r="H66" s="2">
        <v>1258566</v>
      </c>
      <c r="I66" s="5">
        <f t="shared" si="1"/>
        <v>5.7952124891906653E-2</v>
      </c>
      <c r="J66" s="4">
        <f>VLOOKUP(C66,$B$3:$I$368,7,FALSE)</f>
        <v>1364832</v>
      </c>
      <c r="K66" s="4">
        <f>VLOOKUP(C66,$B$3:$H$368,3,FALSE)</f>
        <v>22368860</v>
      </c>
      <c r="L66" s="7">
        <f>VLOOKUP(C66,$B$3:$I$368,8,FALSE)</f>
        <v>6.1014821497385206E-2</v>
      </c>
      <c r="M66" s="19">
        <f t="shared" si="6"/>
        <v>-7.7860132236055479E-2</v>
      </c>
      <c r="N66" s="6" t="str">
        <f>_xlfn.IFS(M66&gt;=20%,"high",M66&lt;="-20%","low",M66="+-20%",medium)</f>
        <v>low</v>
      </c>
      <c r="O66" s="6"/>
      <c r="P66" s="19">
        <f t="shared" si="10"/>
        <v>-2.9126204911649523E-2</v>
      </c>
      <c r="Q66" s="19"/>
      <c r="R66" s="20">
        <f t="shared" si="9"/>
        <v>-5.019594469533617E-2</v>
      </c>
      <c r="S66" s="20"/>
      <c r="T66" s="3">
        <f t="shared" si="2"/>
        <v>0.24250000230230775</v>
      </c>
      <c r="U66" s="3">
        <f t="shared" si="3"/>
        <v>0.37999982910705588</v>
      </c>
      <c r="V66" s="3">
        <f t="shared" si="4"/>
        <v>0.74459988047482273</v>
      </c>
      <c r="W66" s="23">
        <f t="shared" si="5"/>
        <v>0.84460034413058704</v>
      </c>
      <c r="Y66" s="1">
        <v>43529</v>
      </c>
      <c r="Z66" s="3">
        <f t="shared" si="11"/>
        <v>0.23543689754417524</v>
      </c>
      <c r="AA66" s="3">
        <f t="shared" si="12"/>
        <v>0.91591348954320828</v>
      </c>
    </row>
    <row r="67" spans="2:27" x14ac:dyDescent="0.25">
      <c r="B67" s="22">
        <v>43530</v>
      </c>
      <c r="C67" s="1">
        <f t="shared" ref="C67:C130" si="13">B67-7</f>
        <v>43523</v>
      </c>
      <c r="D67" s="2">
        <v>21065820</v>
      </c>
      <c r="E67" s="2">
        <v>5161125</v>
      </c>
      <c r="F67" s="2">
        <v>2002516</v>
      </c>
      <c r="G67" s="2">
        <v>1417982</v>
      </c>
      <c r="H67" s="2">
        <v>1104608</v>
      </c>
      <c r="I67" s="5">
        <f t="shared" si="1"/>
        <v>5.2436031448099336E-2</v>
      </c>
      <c r="J67" s="4">
        <f>VLOOKUP(C67,$B$3:$I$368,7,FALSE)</f>
        <v>1323241</v>
      </c>
      <c r="K67" s="4">
        <f>VLOOKUP(C67,$B$3:$H$368,3,FALSE)</f>
        <v>21500167</v>
      </c>
      <c r="L67" s="7">
        <f>VLOOKUP(C67,$B$3:$I$368,8,FALSE)</f>
        <v>6.1545614971269758E-2</v>
      </c>
      <c r="M67" s="19">
        <f t="shared" si="6"/>
        <v>-0.16522538222440208</v>
      </c>
      <c r="N67" s="6" t="str">
        <f>_xlfn.IFS(M67&gt;=20%,"high",M67&lt;="-20%","low",M67="+-20%",medium)</f>
        <v>low</v>
      </c>
      <c r="O67" s="6"/>
      <c r="P67" s="19">
        <f t="shared" si="10"/>
        <v>-2.0202029128424948E-2</v>
      </c>
      <c r="Q67" s="19"/>
      <c r="R67" s="20">
        <f t="shared" si="9"/>
        <v>-0.14801352667323064</v>
      </c>
      <c r="S67" s="20"/>
      <c r="T67" s="3">
        <f t="shared" si="2"/>
        <v>0.24499995727676396</v>
      </c>
      <c r="U67" s="3">
        <f t="shared" si="3"/>
        <v>0.38799990312189686</v>
      </c>
      <c r="V67" s="3">
        <f t="shared" si="4"/>
        <v>0.70810020993590062</v>
      </c>
      <c r="W67" s="23">
        <f t="shared" si="5"/>
        <v>0.77900001551500653</v>
      </c>
      <c r="Y67" s="1">
        <v>43530</v>
      </c>
      <c r="Z67" s="3">
        <f t="shared" si="11"/>
        <v>0.24005046100339592</v>
      </c>
      <c r="AA67" s="3">
        <f t="shared" si="12"/>
        <v>0.93318603480157014</v>
      </c>
    </row>
    <row r="68" spans="2:27" x14ac:dyDescent="0.25">
      <c r="B68" s="22">
        <v>43531</v>
      </c>
      <c r="C68" s="1">
        <f t="shared" si="13"/>
        <v>43524</v>
      </c>
      <c r="D68" s="2">
        <v>21717340</v>
      </c>
      <c r="E68" s="2">
        <v>5157868</v>
      </c>
      <c r="F68" s="2">
        <v>2042515</v>
      </c>
      <c r="G68" s="2">
        <v>1446305</v>
      </c>
      <c r="H68" s="2">
        <v>1221549</v>
      </c>
      <c r="I68" s="5">
        <f t="shared" ref="I68:I131" si="14">H68/D68</f>
        <v>5.624763437879593E-2</v>
      </c>
      <c r="J68" s="4">
        <f>VLOOKUP(C68,$B$3:$I$368,7,FALSE)</f>
        <v>1405660</v>
      </c>
      <c r="K68" s="4">
        <f>VLOOKUP(C68,$B$3:$H$368,3,FALSE)</f>
        <v>22586034</v>
      </c>
      <c r="L68" s="7">
        <f>VLOOKUP(C68,$B$3:$I$368,8,FALSE)</f>
        <v>6.2235804656984049E-2</v>
      </c>
      <c r="M68" s="19">
        <f t="shared" si="6"/>
        <v>-0.13097833046398133</v>
      </c>
      <c r="N68" s="6" t="str">
        <f>_xlfn.IFS(M68&gt;=20%,"high",M68&lt;="-20%","low",M68="+-20%",medium)</f>
        <v>low</v>
      </c>
      <c r="O68" s="6"/>
      <c r="P68" s="19">
        <f t="shared" si="10"/>
        <v>-3.8461555490441612E-2</v>
      </c>
      <c r="Q68" s="19"/>
      <c r="R68" s="20">
        <f t="shared" si="9"/>
        <v>-9.6217447676498091E-2</v>
      </c>
      <c r="S68" s="20"/>
      <c r="T68" s="3">
        <f t="shared" ref="T68:T131" si="15">E68/D68</f>
        <v>0.23749998848846129</v>
      </c>
      <c r="U68" s="3">
        <f t="shared" ref="U68:U131" si="16">F68/E68</f>
        <v>0.3959998588564112</v>
      </c>
      <c r="V68" s="3">
        <f t="shared" ref="V68:V131" si="17">G68/F68</f>
        <v>0.70810006291263472</v>
      </c>
      <c r="W68" s="23">
        <f t="shared" ref="W68:W131" si="18">H68/G68</f>
        <v>0.84459985964232998</v>
      </c>
      <c r="Y68" s="1">
        <v>43531</v>
      </c>
      <c r="Z68" s="3">
        <f t="shared" ref="Z68:Z131" si="19">E68/K68</f>
        <v>0.2283653695022331</v>
      </c>
      <c r="AA68" s="3">
        <f t="shared" ref="AA68:AA131" si="20">J68/G68</f>
        <v>0.97189735221823892</v>
      </c>
    </row>
    <row r="69" spans="2:27" x14ac:dyDescent="0.25">
      <c r="B69" s="22">
        <v>43532</v>
      </c>
      <c r="C69" s="1">
        <f t="shared" si="13"/>
        <v>43525</v>
      </c>
      <c r="D69" s="2">
        <v>21717340</v>
      </c>
      <c r="E69" s="2">
        <v>5700801</v>
      </c>
      <c r="F69" s="2">
        <v>2394336</v>
      </c>
      <c r="G69" s="2">
        <v>1730387</v>
      </c>
      <c r="H69" s="2">
        <v>1390539</v>
      </c>
      <c r="I69" s="5">
        <f t="shared" si="14"/>
        <v>6.402897408246129E-2</v>
      </c>
      <c r="J69" s="4">
        <f>VLOOKUP(C69,$B$3:$I$368,7,FALSE)</f>
        <v>1458532</v>
      </c>
      <c r="K69" s="4">
        <f>VLOOKUP(C69,$B$3:$H$368,3,FALSE)</f>
        <v>22368860</v>
      </c>
      <c r="L69" s="7">
        <f>VLOOKUP(C69,$B$3:$I$368,8,FALSE)</f>
        <v>6.5203680473658474E-2</v>
      </c>
      <c r="M69" s="19">
        <f t="shared" si="6"/>
        <v>-4.6617420803931608E-2</v>
      </c>
      <c r="N69" s="6" t="str">
        <f>_xlfn.IFS(M69&gt;=20%,"high",M69&lt;="-20%","low",M69="+-20%",medium)</f>
        <v>low</v>
      </c>
      <c r="O69" s="6"/>
      <c r="P69" s="19">
        <f t="shared" si="10"/>
        <v>-2.9126204911649523E-2</v>
      </c>
      <c r="Q69" s="19"/>
      <c r="R69" s="20">
        <f t="shared" si="9"/>
        <v>-1.8015952207970032E-2</v>
      </c>
      <c r="S69" s="20"/>
      <c r="T69" s="3">
        <f t="shared" si="15"/>
        <v>0.2624999654653839</v>
      </c>
      <c r="U69" s="3">
        <f t="shared" si="16"/>
        <v>0.41999992632614258</v>
      </c>
      <c r="V69" s="3">
        <f t="shared" si="17"/>
        <v>0.72270015570078716</v>
      </c>
      <c r="W69" s="23">
        <f t="shared" si="18"/>
        <v>0.80360000392975672</v>
      </c>
      <c r="Y69" s="1">
        <v>43532</v>
      </c>
      <c r="Z69" s="3">
        <f t="shared" si="19"/>
        <v>0.25485433768193821</v>
      </c>
      <c r="AA69" s="3">
        <f t="shared" si="20"/>
        <v>0.84289352613028179</v>
      </c>
    </row>
    <row r="70" spans="2:27" x14ac:dyDescent="0.25">
      <c r="B70" s="22">
        <v>43533</v>
      </c>
      <c r="C70" s="1">
        <f t="shared" si="13"/>
        <v>43526</v>
      </c>
      <c r="D70" s="2">
        <v>46685340</v>
      </c>
      <c r="E70" s="2">
        <v>9705882</v>
      </c>
      <c r="F70" s="2">
        <v>3267000</v>
      </c>
      <c r="G70" s="2">
        <v>2310422</v>
      </c>
      <c r="H70" s="2">
        <v>1820150</v>
      </c>
      <c r="I70" s="5">
        <f t="shared" si="14"/>
        <v>3.8987613670586958E-2</v>
      </c>
      <c r="J70" s="4">
        <f>VLOOKUP(C70,$B$3:$I$368,7,FALSE)</f>
        <v>900972</v>
      </c>
      <c r="K70" s="4">
        <f>VLOOKUP(C70,$B$3:$H$368,3,FALSE)</f>
        <v>46685340</v>
      </c>
      <c r="L70" s="7">
        <f>VLOOKUP(C70,$B$3:$I$368,8,FALSE)</f>
        <v>1.9298820571939712E-2</v>
      </c>
      <c r="M70" s="13">
        <f t="shared" si="6"/>
        <v>1.0202070652584099</v>
      </c>
      <c r="N70" s="6" t="str">
        <f>_xlfn.IFS(M70&gt;=20%,"high",M70&lt;="-20%","low",M70="+-20%",medium)</f>
        <v>high</v>
      </c>
      <c r="O70" s="6" t="s">
        <v>82</v>
      </c>
      <c r="P70" s="19">
        <f t="shared" si="10"/>
        <v>0</v>
      </c>
      <c r="Q70" s="19"/>
      <c r="R70" s="12">
        <f t="shared" si="9"/>
        <v>1.0202070652584103</v>
      </c>
      <c r="S70" s="6" t="s">
        <v>82</v>
      </c>
      <c r="T70" s="3">
        <f t="shared" si="15"/>
        <v>0.20789999601587994</v>
      </c>
      <c r="U70" s="3">
        <f t="shared" si="16"/>
        <v>0.33660001224000047</v>
      </c>
      <c r="V70" s="3">
        <f t="shared" si="17"/>
        <v>0.70719987756351388</v>
      </c>
      <c r="W70" s="23">
        <f t="shared" si="18"/>
        <v>0.78779980453787235</v>
      </c>
      <c r="Y70" s="1">
        <v>43533</v>
      </c>
      <c r="Z70" s="3">
        <f t="shared" si="19"/>
        <v>0.20789999601587994</v>
      </c>
      <c r="AA70" s="3">
        <f t="shared" si="20"/>
        <v>0.38995992939817919</v>
      </c>
    </row>
    <row r="71" spans="2:27" x14ac:dyDescent="0.25">
      <c r="B71" s="22">
        <v>43534</v>
      </c>
      <c r="C71" s="1">
        <f t="shared" si="13"/>
        <v>43527</v>
      </c>
      <c r="D71" s="2">
        <v>46236443</v>
      </c>
      <c r="E71" s="2">
        <v>10098039</v>
      </c>
      <c r="F71" s="2">
        <v>3502000</v>
      </c>
      <c r="G71" s="2">
        <v>2262292</v>
      </c>
      <c r="H71" s="2">
        <v>1711650</v>
      </c>
      <c r="I71" s="5">
        <f t="shared" si="14"/>
        <v>3.7019499964562587E-2</v>
      </c>
      <c r="J71" s="4">
        <f>VLOOKUP(C71,$B$3:$I$368,7,FALSE)</f>
        <v>1694106</v>
      </c>
      <c r="K71" s="4">
        <f>VLOOKUP(C71,$B$3:$H$368,3,FALSE)</f>
        <v>43991955</v>
      </c>
      <c r="L71" s="7">
        <f>VLOOKUP(C71,$B$3:$I$368,8,FALSE)</f>
        <v>3.8509450193791116E-2</v>
      </c>
      <c r="M71" s="6">
        <f t="shared" si="6"/>
        <v>1.0355904530176874E-2</v>
      </c>
      <c r="N71" s="6" t="str">
        <f>_xlfn.IFS(M71&gt;=20%,"high",M71&lt;="-20%","low",M71="+-20%",medium)</f>
        <v>low</v>
      </c>
      <c r="O71" s="6"/>
      <c r="P71" s="19">
        <f t="shared" si="10"/>
        <v>5.1020419528979843E-2</v>
      </c>
      <c r="Q71" s="19"/>
      <c r="R71" s="20">
        <f t="shared" si="9"/>
        <v>-3.8690508997938244E-2</v>
      </c>
      <c r="S71" s="20"/>
      <c r="T71" s="3">
        <f t="shared" si="15"/>
        <v>0.21839999672985225</v>
      </c>
      <c r="U71" s="3">
        <f t="shared" si="16"/>
        <v>0.34680000740737882</v>
      </c>
      <c r="V71" s="3">
        <f t="shared" si="17"/>
        <v>0.64600000000000002</v>
      </c>
      <c r="W71" s="23">
        <f t="shared" si="18"/>
        <v>0.75659994377383644</v>
      </c>
      <c r="Y71" s="1">
        <v>43534</v>
      </c>
      <c r="Z71" s="3">
        <f t="shared" si="19"/>
        <v>0.22954285618813713</v>
      </c>
      <c r="AA71" s="3">
        <f t="shared" si="20"/>
        <v>0.7488449766873595</v>
      </c>
    </row>
    <row r="72" spans="2:27" x14ac:dyDescent="0.25">
      <c r="B72" s="22">
        <v>43535</v>
      </c>
      <c r="C72" s="1">
        <f t="shared" si="13"/>
        <v>43528</v>
      </c>
      <c r="D72" s="2">
        <v>21282993</v>
      </c>
      <c r="E72" s="2">
        <v>5107918</v>
      </c>
      <c r="F72" s="2">
        <v>2104462</v>
      </c>
      <c r="G72" s="2">
        <v>1459444</v>
      </c>
      <c r="H72" s="2">
        <v>1220679</v>
      </c>
      <c r="I72" s="5">
        <f t="shared" si="14"/>
        <v>5.735466811458332E-2</v>
      </c>
      <c r="J72" s="4">
        <f>VLOOKUP(C72,$B$3:$I$368,7,FALSE)</f>
        <v>1375592</v>
      </c>
      <c r="K72" s="4">
        <f>VLOOKUP(C72,$B$3:$H$368,3,FALSE)</f>
        <v>21717340</v>
      </c>
      <c r="L72" s="7">
        <f>VLOOKUP(C72,$B$3:$I$368,8,FALSE)</f>
        <v>6.3340722206310721E-2</v>
      </c>
      <c r="M72" s="19">
        <f t="shared" si="6"/>
        <v>-0.11261551390237801</v>
      </c>
      <c r="N72" s="6" t="str">
        <f>_xlfn.IFS(M72&gt;=20%,"high",M72&lt;="-20%","low",M72="+-20%",medium)</f>
        <v>low</v>
      </c>
      <c r="O72" s="6"/>
      <c r="P72" s="19">
        <f t="shared" si="10"/>
        <v>-2.0000009209230951E-2</v>
      </c>
      <c r="Q72" s="19"/>
      <c r="R72" s="20">
        <f t="shared" si="9"/>
        <v>-9.4505617921909368E-2</v>
      </c>
      <c r="S72" s="20"/>
      <c r="T72" s="3">
        <f t="shared" si="15"/>
        <v>0.23999998496452074</v>
      </c>
      <c r="U72" s="3">
        <f t="shared" si="16"/>
        <v>0.41199995771271192</v>
      </c>
      <c r="V72" s="3">
        <f t="shared" si="17"/>
        <v>0.69349981135321048</v>
      </c>
      <c r="W72" s="23">
        <f t="shared" si="18"/>
        <v>0.83640002631138977</v>
      </c>
      <c r="Y72" s="1">
        <v>43535</v>
      </c>
      <c r="Z72" s="3">
        <f t="shared" si="19"/>
        <v>0.23519998305501502</v>
      </c>
      <c r="AA72" s="3">
        <f t="shared" si="20"/>
        <v>0.94254524325702116</v>
      </c>
    </row>
    <row r="73" spans="2:27" x14ac:dyDescent="0.25">
      <c r="B73" s="22">
        <v>43536</v>
      </c>
      <c r="C73" s="1">
        <f t="shared" si="13"/>
        <v>43529</v>
      </c>
      <c r="D73" s="2">
        <v>21500167</v>
      </c>
      <c r="E73" s="2">
        <v>5428792</v>
      </c>
      <c r="F73" s="2">
        <v>2149801</v>
      </c>
      <c r="G73" s="2">
        <v>1600742</v>
      </c>
      <c r="H73" s="2">
        <v>1299482</v>
      </c>
      <c r="I73" s="5">
        <f t="shared" si="14"/>
        <v>6.04405537873264E-2</v>
      </c>
      <c r="J73" s="4">
        <f>VLOOKUP(C73,$B$3:$I$368,7,FALSE)</f>
        <v>1258566</v>
      </c>
      <c r="K73" s="4">
        <f>VLOOKUP(C73,$B$3:$H$368,3,FALSE)</f>
        <v>21717340</v>
      </c>
      <c r="L73" s="7">
        <f>VLOOKUP(C73,$B$3:$I$368,8,FALSE)</f>
        <v>5.7952124891906653E-2</v>
      </c>
      <c r="M73" s="19">
        <f t="shared" si="6"/>
        <v>3.2510015366695066E-2</v>
      </c>
      <c r="N73" s="6" t="str">
        <f>_xlfn.IFS(M73&gt;=20%,"high",M73&lt;="-20%","low",M73="+-20%",medium)</f>
        <v>low</v>
      </c>
      <c r="O73" s="6"/>
      <c r="P73" s="19">
        <f t="shared" si="10"/>
        <v>-9.9999815815380311E-3</v>
      </c>
      <c r="Q73" s="19"/>
      <c r="R73" s="20">
        <f t="shared" si="9"/>
        <v>4.2939390057935123E-2</v>
      </c>
      <c r="S73" s="20"/>
      <c r="T73" s="3">
        <f t="shared" si="15"/>
        <v>0.25249999220936281</v>
      </c>
      <c r="U73" s="3">
        <f t="shared" si="16"/>
        <v>0.39599988358367755</v>
      </c>
      <c r="V73" s="3">
        <f t="shared" si="17"/>
        <v>0.74460008158894708</v>
      </c>
      <c r="W73" s="23">
        <f t="shared" si="18"/>
        <v>0.81179977785302071</v>
      </c>
      <c r="Y73" s="1">
        <v>43536</v>
      </c>
      <c r="Z73" s="3">
        <f t="shared" si="19"/>
        <v>0.24997499693793071</v>
      </c>
      <c r="AA73" s="3">
        <f t="shared" si="20"/>
        <v>0.78623913160271919</v>
      </c>
    </row>
    <row r="74" spans="2:27" x14ac:dyDescent="0.25">
      <c r="B74" s="22">
        <v>43537</v>
      </c>
      <c r="C74" s="1">
        <f t="shared" si="13"/>
        <v>43530</v>
      </c>
      <c r="D74" s="2">
        <v>21717340</v>
      </c>
      <c r="E74" s="2">
        <v>5700801</v>
      </c>
      <c r="F74" s="2">
        <v>2166304</v>
      </c>
      <c r="G74" s="2">
        <v>1533960</v>
      </c>
      <c r="H74" s="2">
        <v>1232690</v>
      </c>
      <c r="I74" s="5">
        <f t="shared" si="14"/>
        <v>5.6760634589687317E-2</v>
      </c>
      <c r="J74" s="4">
        <f>VLOOKUP(C74,$B$3:$I$368,7,FALSE)</f>
        <v>1104608</v>
      </c>
      <c r="K74" s="4">
        <f>VLOOKUP(C74,$B$3:$H$368,3,FALSE)</f>
        <v>21065820</v>
      </c>
      <c r="L74" s="7">
        <f>VLOOKUP(C74,$B$3:$I$368,8,FALSE)</f>
        <v>5.2436031448099336E-2</v>
      </c>
      <c r="M74" s="19">
        <f t="shared" ref="M74:M137" si="21">H74/J74-1</f>
        <v>0.11595244647875091</v>
      </c>
      <c r="N74" s="6" t="str">
        <f>_xlfn.IFS(M74&gt;=20%,"high",M74&lt;="-20%","low",M74="+-20%",medium)</f>
        <v>low</v>
      </c>
      <c r="O74" s="6"/>
      <c r="P74" s="19">
        <f t="shared" si="10"/>
        <v>3.0927825263863395E-2</v>
      </c>
      <c r="Q74" s="19"/>
      <c r="R74" s="20">
        <f t="shared" si="9"/>
        <v>8.2473883361452227E-2</v>
      </c>
      <c r="S74" s="20"/>
      <c r="T74" s="3">
        <f t="shared" si="15"/>
        <v>0.2624999654653839</v>
      </c>
      <c r="U74" s="3">
        <f t="shared" si="16"/>
        <v>0.37999993334270044</v>
      </c>
      <c r="V74" s="3">
        <f t="shared" si="17"/>
        <v>0.70810006351832433</v>
      </c>
      <c r="W74" s="23">
        <f t="shared" si="18"/>
        <v>0.80359983311168481</v>
      </c>
      <c r="Y74" s="1">
        <v>43537</v>
      </c>
      <c r="Z74" s="3">
        <f t="shared" si="19"/>
        <v>0.27061851852906749</v>
      </c>
      <c r="AA74" s="3">
        <f t="shared" si="20"/>
        <v>0.72010221909306626</v>
      </c>
    </row>
    <row r="75" spans="2:27" x14ac:dyDescent="0.25">
      <c r="B75" s="22">
        <v>43538</v>
      </c>
      <c r="C75" s="1">
        <f t="shared" si="13"/>
        <v>43531</v>
      </c>
      <c r="D75" s="2">
        <v>22803207</v>
      </c>
      <c r="E75" s="2">
        <v>5415761</v>
      </c>
      <c r="F75" s="2">
        <v>2144641</v>
      </c>
      <c r="G75" s="2">
        <v>1628211</v>
      </c>
      <c r="H75" s="2">
        <v>1268377</v>
      </c>
      <c r="I75" s="5">
        <f t="shared" si="14"/>
        <v>5.5622746397030909E-2</v>
      </c>
      <c r="J75" s="4">
        <f>VLOOKUP(C75,$B$3:$I$368,7,FALSE)</f>
        <v>1221549</v>
      </c>
      <c r="K75" s="4">
        <f>VLOOKUP(C75,$B$3:$H$368,3,FALSE)</f>
        <v>21717340</v>
      </c>
      <c r="L75" s="7">
        <f>VLOOKUP(C75,$B$3:$I$368,8,FALSE)</f>
        <v>5.624763437879593E-2</v>
      </c>
      <c r="M75" s="19">
        <f t="shared" si="21"/>
        <v>3.8334933760332257E-2</v>
      </c>
      <c r="N75" s="6" t="str">
        <f>_xlfn.IFS(M75&gt;=20%,"high",M75&lt;="-20%","low",M75="+-20%",medium)</f>
        <v>low</v>
      </c>
      <c r="O75" s="6"/>
      <c r="P75" s="19">
        <f t="shared" ref="P75:P138" si="22">D75/K75-1</f>
        <v>5.0000000000000044E-2</v>
      </c>
      <c r="Q75" s="19"/>
      <c r="R75" s="20">
        <f t="shared" ref="R75:R138" si="23">I75/L75-1</f>
        <v>-1.1109586894921697E-2</v>
      </c>
      <c r="S75" s="20"/>
      <c r="T75" s="3">
        <f t="shared" si="15"/>
        <v>0.23749997094706898</v>
      </c>
      <c r="U75" s="3">
        <f t="shared" si="16"/>
        <v>0.39599993426593233</v>
      </c>
      <c r="V75" s="3">
        <f t="shared" si="17"/>
        <v>0.75919979148025241</v>
      </c>
      <c r="W75" s="23">
        <f t="shared" si="18"/>
        <v>0.77900038754190948</v>
      </c>
      <c r="Y75" s="1">
        <v>43538</v>
      </c>
      <c r="Z75" s="3">
        <f t="shared" si="19"/>
        <v>0.24937496949442242</v>
      </c>
      <c r="AA75" s="3">
        <f t="shared" si="20"/>
        <v>0.75023998732351027</v>
      </c>
    </row>
    <row r="76" spans="2:27" x14ac:dyDescent="0.25">
      <c r="B76" s="22">
        <v>43539</v>
      </c>
      <c r="C76" s="1">
        <f t="shared" si="13"/>
        <v>43532</v>
      </c>
      <c r="D76" s="2">
        <v>21500167</v>
      </c>
      <c r="E76" s="2">
        <v>5106289</v>
      </c>
      <c r="F76" s="2">
        <v>2124216</v>
      </c>
      <c r="G76" s="2">
        <v>1519664</v>
      </c>
      <c r="H76" s="2">
        <v>1183818</v>
      </c>
      <c r="I76" s="5">
        <f t="shared" si="14"/>
        <v>5.5060874643438819E-2</v>
      </c>
      <c r="J76" s="4">
        <f>VLOOKUP(C76,$B$3:$I$368,7,FALSE)</f>
        <v>1390539</v>
      </c>
      <c r="K76" s="4">
        <f>VLOOKUP(C76,$B$3:$H$368,3,FALSE)</f>
        <v>21717340</v>
      </c>
      <c r="L76" s="7">
        <f>VLOOKUP(C76,$B$3:$I$368,8,FALSE)</f>
        <v>6.402897408246129E-2</v>
      </c>
      <c r="M76" s="19">
        <f t="shared" si="21"/>
        <v>-0.14866249706049239</v>
      </c>
      <c r="N76" s="6" t="str">
        <f>_xlfn.IFS(M76&gt;=20%,"high",M76&lt;="-20%","low",M76="+-20%",medium)</f>
        <v>low</v>
      </c>
      <c r="O76" s="6"/>
      <c r="P76" s="19">
        <f t="shared" si="22"/>
        <v>-9.9999815815380311E-3</v>
      </c>
      <c r="Q76" s="19"/>
      <c r="R76" s="20">
        <f t="shared" si="23"/>
        <v>-0.14006314434263278</v>
      </c>
      <c r="S76" s="20"/>
      <c r="T76" s="3">
        <f t="shared" si="15"/>
        <v>0.23749996918628585</v>
      </c>
      <c r="U76" s="3">
        <f t="shared" si="16"/>
        <v>0.41599995613252599</v>
      </c>
      <c r="V76" s="3">
        <f t="shared" si="17"/>
        <v>0.71539994049569344</v>
      </c>
      <c r="W76" s="23">
        <f t="shared" si="18"/>
        <v>0.77899983154170926</v>
      </c>
      <c r="Y76" s="1">
        <v>43539</v>
      </c>
      <c r="Z76" s="3">
        <f t="shared" si="19"/>
        <v>0.23512497386880712</v>
      </c>
      <c r="AA76" s="3">
        <f t="shared" si="20"/>
        <v>0.91503055938681177</v>
      </c>
    </row>
    <row r="77" spans="2:27" x14ac:dyDescent="0.25">
      <c r="B77" s="22">
        <v>43540</v>
      </c>
      <c r="C77" s="1">
        <f t="shared" si="13"/>
        <v>43533</v>
      </c>
      <c r="D77" s="2">
        <v>42645263</v>
      </c>
      <c r="E77" s="2">
        <v>9313725</v>
      </c>
      <c r="F77" s="2">
        <v>3293333</v>
      </c>
      <c r="G77" s="2">
        <v>2217072</v>
      </c>
      <c r="H77" s="2">
        <v>1815781</v>
      </c>
      <c r="I77" s="5">
        <f t="shared" si="14"/>
        <v>4.2578726739239479E-2</v>
      </c>
      <c r="J77" s="4">
        <f>VLOOKUP(C77,$B$3:$I$368,7,FALSE)</f>
        <v>1820150</v>
      </c>
      <c r="K77" s="4">
        <f>VLOOKUP(C77,$B$3:$H$368,3,FALSE)</f>
        <v>46685340</v>
      </c>
      <c r="L77" s="7">
        <f>VLOOKUP(C77,$B$3:$I$368,8,FALSE)</f>
        <v>3.8987613670586958E-2</v>
      </c>
      <c r="M77" s="19">
        <f t="shared" si="21"/>
        <v>-2.4003516193720209E-3</v>
      </c>
      <c r="N77" s="6" t="str">
        <f>_xlfn.IFS(M77&gt;=20%,"high",M77&lt;="-20%","low",M77="+-20%",medium)</f>
        <v>low</v>
      </c>
      <c r="O77" s="6"/>
      <c r="P77" s="19">
        <f t="shared" si="22"/>
        <v>-8.6538450828461344E-2</v>
      </c>
      <c r="Q77" s="19"/>
      <c r="R77" s="20">
        <f t="shared" si="23"/>
        <v>9.2109075948952679E-2</v>
      </c>
      <c r="S77" s="20"/>
      <c r="T77" s="3">
        <f t="shared" si="15"/>
        <v>0.21839998970108357</v>
      </c>
      <c r="U77" s="3">
        <f t="shared" si="16"/>
        <v>0.35359998282105171</v>
      </c>
      <c r="V77" s="3">
        <f t="shared" si="17"/>
        <v>0.67320006813765876</v>
      </c>
      <c r="W77" s="23">
        <f t="shared" si="18"/>
        <v>0.81899956338810831</v>
      </c>
      <c r="Y77" s="1">
        <v>43540</v>
      </c>
      <c r="Z77" s="3">
        <f t="shared" si="19"/>
        <v>0.19949999293139989</v>
      </c>
      <c r="AA77" s="3">
        <f t="shared" si="20"/>
        <v>0.82097018049030435</v>
      </c>
    </row>
    <row r="78" spans="2:27" x14ac:dyDescent="0.25">
      <c r="B78" s="22">
        <v>43541</v>
      </c>
      <c r="C78" s="1">
        <f t="shared" si="13"/>
        <v>43534</v>
      </c>
      <c r="D78" s="2">
        <v>42645263</v>
      </c>
      <c r="E78" s="2">
        <v>8686840</v>
      </c>
      <c r="F78" s="2">
        <v>2894455</v>
      </c>
      <c r="G78" s="2">
        <v>1968229</v>
      </c>
      <c r="H78" s="2">
        <v>1504514</v>
      </c>
      <c r="I78" s="5">
        <f t="shared" si="14"/>
        <v>3.5279744903906445E-2</v>
      </c>
      <c r="J78" s="4">
        <f>VLOOKUP(C78,$B$3:$I$368,7,FALSE)</f>
        <v>1711650</v>
      </c>
      <c r="K78" s="4">
        <f>VLOOKUP(C78,$B$3:$H$368,3,FALSE)</f>
        <v>46236443</v>
      </c>
      <c r="L78" s="7">
        <f>VLOOKUP(C78,$B$3:$I$368,8,FALSE)</f>
        <v>3.7019499964562587E-2</v>
      </c>
      <c r="M78" s="19">
        <f t="shared" si="21"/>
        <v>-0.12101539450238075</v>
      </c>
      <c r="N78" s="6" t="str">
        <f>_xlfn.IFS(M78&gt;=20%,"high",M78&lt;="-20%","low",M78="+-20%",medium)</f>
        <v>low</v>
      </c>
      <c r="O78" s="6"/>
      <c r="P78" s="19">
        <f t="shared" si="22"/>
        <v>-7.7669902072700525E-2</v>
      </c>
      <c r="Q78" s="19"/>
      <c r="R78" s="20">
        <f t="shared" si="23"/>
        <v>-4.6995639117804022E-2</v>
      </c>
      <c r="S78" s="20"/>
      <c r="T78" s="3">
        <f t="shared" si="15"/>
        <v>0.20369999828585886</v>
      </c>
      <c r="U78" s="3">
        <f t="shared" si="16"/>
        <v>0.33319998986973398</v>
      </c>
      <c r="V78" s="3">
        <f t="shared" si="17"/>
        <v>0.6799998618047266</v>
      </c>
      <c r="W78" s="23">
        <f t="shared" si="18"/>
        <v>0.76439987420163003</v>
      </c>
      <c r="Y78" s="1">
        <v>43541</v>
      </c>
      <c r="Z78" s="3">
        <f t="shared" si="19"/>
        <v>0.18787863936678692</v>
      </c>
      <c r="AA78" s="3">
        <f t="shared" si="20"/>
        <v>0.86963966083214905</v>
      </c>
    </row>
    <row r="79" spans="2:27" x14ac:dyDescent="0.25">
      <c r="B79" s="22">
        <v>43542</v>
      </c>
      <c r="C79" s="1">
        <f t="shared" si="13"/>
        <v>43535</v>
      </c>
      <c r="D79" s="2">
        <v>22368860</v>
      </c>
      <c r="E79" s="2">
        <v>5368526</v>
      </c>
      <c r="F79" s="2">
        <v>2233307</v>
      </c>
      <c r="G79" s="2">
        <v>1614011</v>
      </c>
      <c r="H79" s="2">
        <v>1310254</v>
      </c>
      <c r="I79" s="5">
        <f t="shared" si="14"/>
        <v>5.8574911729967462E-2</v>
      </c>
      <c r="J79" s="4">
        <f>VLOOKUP(C79,$B$3:$I$368,7,FALSE)</f>
        <v>1220679</v>
      </c>
      <c r="K79" s="4">
        <f>VLOOKUP(C79,$B$3:$H$368,3,FALSE)</f>
        <v>21282993</v>
      </c>
      <c r="L79" s="7">
        <f>VLOOKUP(C79,$B$3:$I$368,8,FALSE)</f>
        <v>5.735466811458332E-2</v>
      </c>
      <c r="M79" s="19">
        <f t="shared" si="21"/>
        <v>7.3381290249115549E-2</v>
      </c>
      <c r="N79" s="6" t="str">
        <f>_xlfn.IFS(M79&gt;=20%,"high",M79&lt;="-20%","low",M79="+-20%",medium)</f>
        <v>low</v>
      </c>
      <c r="O79" s="6"/>
      <c r="P79" s="19">
        <f t="shared" si="22"/>
        <v>5.1020408642713067E-2</v>
      </c>
      <c r="Q79" s="19"/>
      <c r="R79" s="20">
        <f t="shared" si="23"/>
        <v>2.1275401907066005E-2</v>
      </c>
      <c r="S79" s="20"/>
      <c r="T79" s="3">
        <f t="shared" si="15"/>
        <v>0.23999998211799797</v>
      </c>
      <c r="U79" s="3">
        <f t="shared" si="16"/>
        <v>0.4160000342738398</v>
      </c>
      <c r="V79" s="3">
        <f t="shared" si="17"/>
        <v>0.72270001392553729</v>
      </c>
      <c r="W79" s="23">
        <f t="shared" si="18"/>
        <v>0.81179991957923459</v>
      </c>
      <c r="Y79" s="1">
        <v>43542</v>
      </c>
      <c r="Z79" s="3">
        <f t="shared" si="19"/>
        <v>0.25224487927990202</v>
      </c>
      <c r="AA79" s="3">
        <f t="shared" si="20"/>
        <v>0.75630153697837255</v>
      </c>
    </row>
    <row r="80" spans="2:27" x14ac:dyDescent="0.25">
      <c r="B80" s="22">
        <v>43543</v>
      </c>
      <c r="C80" s="1">
        <f t="shared" si="13"/>
        <v>43536</v>
      </c>
      <c r="D80" s="2">
        <v>21934513</v>
      </c>
      <c r="E80" s="2">
        <v>5757809</v>
      </c>
      <c r="F80" s="2">
        <v>2418280</v>
      </c>
      <c r="G80" s="2">
        <v>1835958</v>
      </c>
      <c r="H80" s="2">
        <v>707578</v>
      </c>
      <c r="I80" s="5">
        <f t="shared" si="14"/>
        <v>3.2258660130726403E-2</v>
      </c>
      <c r="J80" s="4">
        <f>VLOOKUP(C80,$B$3:$I$368,7,FALSE)</f>
        <v>1299482</v>
      </c>
      <c r="K80" s="4">
        <f>VLOOKUP(C80,$B$3:$H$368,3,FALSE)</f>
        <v>21500167</v>
      </c>
      <c r="L80" s="7">
        <f>VLOOKUP(C80,$B$3:$I$368,8,FALSE)</f>
        <v>6.04405537873264E-2</v>
      </c>
      <c r="M80" s="8">
        <f t="shared" si="21"/>
        <v>-0.45549226537958976</v>
      </c>
      <c r="N80" s="6" t="str">
        <f>_xlfn.IFS(M80&gt;=20%,"high",M80&lt;="-20%","low",M80="+-20%",medium)</f>
        <v>low</v>
      </c>
      <c r="O80" s="40" t="s">
        <v>83</v>
      </c>
      <c r="P80" s="19">
        <f t="shared" si="22"/>
        <v>2.0201982617158221E-2</v>
      </c>
      <c r="Q80" s="19"/>
      <c r="R80" s="20">
        <f t="shared" si="23"/>
        <v>-0.46627457709544307</v>
      </c>
      <c r="S80" s="20"/>
      <c r="T80" s="3">
        <f t="shared" si="15"/>
        <v>0.26249996979645729</v>
      </c>
      <c r="U80" s="3">
        <f t="shared" si="16"/>
        <v>0.42000003820897847</v>
      </c>
      <c r="V80" s="3">
        <f t="shared" si="17"/>
        <v>0.75919992722100005</v>
      </c>
      <c r="W80" s="23">
        <f t="shared" si="18"/>
        <v>0.38539988387533919</v>
      </c>
      <c r="Y80" s="1">
        <v>43543</v>
      </c>
      <c r="Z80" s="3">
        <f t="shared" si="19"/>
        <v>0.26780298962328991</v>
      </c>
      <c r="AA80" s="3">
        <f t="shared" si="20"/>
        <v>0.70779505849262347</v>
      </c>
    </row>
    <row r="81" spans="2:27" x14ac:dyDescent="0.25">
      <c r="B81" s="22">
        <v>43544</v>
      </c>
      <c r="C81" s="1">
        <f t="shared" si="13"/>
        <v>43537</v>
      </c>
      <c r="D81" s="2">
        <v>21282993</v>
      </c>
      <c r="E81" s="2">
        <v>5427163</v>
      </c>
      <c r="F81" s="2">
        <v>2149156</v>
      </c>
      <c r="G81" s="2">
        <v>1600262</v>
      </c>
      <c r="H81" s="2">
        <v>1377825</v>
      </c>
      <c r="I81" s="5">
        <f t="shared" si="14"/>
        <v>6.4738310067573676E-2</v>
      </c>
      <c r="J81" s="4">
        <f>VLOOKUP(C81,$B$3:$I$368,7,FALSE)</f>
        <v>1232690</v>
      </c>
      <c r="K81" s="4">
        <f>VLOOKUP(C81,$B$3:$H$368,3,FALSE)</f>
        <v>21717340</v>
      </c>
      <c r="L81" s="7">
        <f>VLOOKUP(C81,$B$3:$I$368,8,FALSE)</f>
        <v>5.6760634589687317E-2</v>
      </c>
      <c r="M81" s="6">
        <f t="shared" si="21"/>
        <v>0.11773844194404104</v>
      </c>
      <c r="N81" s="6" t="str">
        <f>_xlfn.IFS(M81&gt;=20%,"high",M81&lt;="-20%","low",M81="+-20%",medium)</f>
        <v>low</v>
      </c>
      <c r="O81" s="6"/>
      <c r="P81" s="19">
        <f t="shared" si="22"/>
        <v>-2.0000009209230951E-2</v>
      </c>
      <c r="Q81" s="19"/>
      <c r="R81" s="20">
        <f t="shared" si="23"/>
        <v>0.14054944127308611</v>
      </c>
      <c r="S81" s="20"/>
      <c r="T81" s="3">
        <f t="shared" si="15"/>
        <v>0.25499998989803735</v>
      </c>
      <c r="U81" s="3">
        <f t="shared" si="16"/>
        <v>0.39599989902643423</v>
      </c>
      <c r="V81" s="3">
        <f t="shared" si="17"/>
        <v>0.74460020584824926</v>
      </c>
      <c r="W81" s="23">
        <f t="shared" si="18"/>
        <v>0.86099963630955434</v>
      </c>
      <c r="Y81" s="1">
        <v>43544</v>
      </c>
      <c r="Z81" s="3">
        <f t="shared" si="19"/>
        <v>0.24989998775172281</v>
      </c>
      <c r="AA81" s="3">
        <f t="shared" si="20"/>
        <v>0.77030511253782197</v>
      </c>
    </row>
    <row r="82" spans="2:27" x14ac:dyDescent="0.25">
      <c r="B82" s="22">
        <v>43545</v>
      </c>
      <c r="C82" s="1">
        <f t="shared" si="13"/>
        <v>43538</v>
      </c>
      <c r="D82" s="2">
        <v>21717340</v>
      </c>
      <c r="E82" s="2">
        <v>5429335</v>
      </c>
      <c r="F82" s="2">
        <v>2128299</v>
      </c>
      <c r="G82" s="2">
        <v>1475975</v>
      </c>
      <c r="H82" s="2">
        <v>1234506</v>
      </c>
      <c r="I82" s="5">
        <f t="shared" si="14"/>
        <v>5.6844254406847247E-2</v>
      </c>
      <c r="J82" s="4">
        <f>VLOOKUP(C82,$B$3:$I$368,7,FALSE)</f>
        <v>1268377</v>
      </c>
      <c r="K82" s="4">
        <f>VLOOKUP(C82,$B$3:$H$368,3,FALSE)</f>
        <v>22803207</v>
      </c>
      <c r="L82" s="7">
        <f>VLOOKUP(C82,$B$3:$I$368,8,FALSE)</f>
        <v>5.5622746397030909E-2</v>
      </c>
      <c r="M82" s="6">
        <f t="shared" si="21"/>
        <v>-2.6704205453110585E-2</v>
      </c>
      <c r="N82" s="6" t="str">
        <f>_xlfn.IFS(M82&gt;=20%,"high",M82&lt;="-20%","low",M82="+-20%",medium)</f>
        <v>low</v>
      </c>
      <c r="O82" s="6"/>
      <c r="P82" s="19">
        <f t="shared" si="22"/>
        <v>-4.7619047619047672E-2</v>
      </c>
      <c r="Q82" s="19"/>
      <c r="R82" s="20">
        <f t="shared" si="23"/>
        <v>2.1960584274233863E-2</v>
      </c>
      <c r="S82" s="20"/>
      <c r="T82" s="3">
        <f t="shared" si="15"/>
        <v>0.25</v>
      </c>
      <c r="U82" s="3">
        <f t="shared" si="16"/>
        <v>0.39199994106092184</v>
      </c>
      <c r="V82" s="3">
        <f t="shared" si="17"/>
        <v>0.6934998324953402</v>
      </c>
      <c r="W82" s="23">
        <f t="shared" si="18"/>
        <v>0.83640034553430787</v>
      </c>
      <c r="Y82" s="1">
        <v>43545</v>
      </c>
      <c r="Z82" s="3">
        <f t="shared" si="19"/>
        <v>0.23809523809523808</v>
      </c>
      <c r="AA82" s="3">
        <f t="shared" si="20"/>
        <v>0.85934856620200206</v>
      </c>
    </row>
    <row r="83" spans="2:27" x14ac:dyDescent="0.25">
      <c r="B83" s="22">
        <v>43546</v>
      </c>
      <c r="C83" s="1">
        <f t="shared" si="13"/>
        <v>43539</v>
      </c>
      <c r="D83" s="2">
        <v>21065820</v>
      </c>
      <c r="E83" s="2">
        <v>5529777</v>
      </c>
      <c r="F83" s="2">
        <v>2123434</v>
      </c>
      <c r="G83" s="2">
        <v>1612111</v>
      </c>
      <c r="H83" s="2">
        <v>1361589</v>
      </c>
      <c r="I83" s="5">
        <f t="shared" si="14"/>
        <v>6.4634986912448691E-2</v>
      </c>
      <c r="J83" s="4">
        <f>VLOOKUP(C83,$B$3:$I$368,7,FALSE)</f>
        <v>1183818</v>
      </c>
      <c r="K83" s="4">
        <f>VLOOKUP(C83,$B$3:$H$368,3,FALSE)</f>
        <v>21500167</v>
      </c>
      <c r="L83" s="7">
        <f>VLOOKUP(C83,$B$3:$I$368,8,FALSE)</f>
        <v>5.5060874643438819E-2</v>
      </c>
      <c r="M83" s="6">
        <f t="shared" si="21"/>
        <v>0.15016750885693586</v>
      </c>
      <c r="N83" s="6" t="str">
        <f>_xlfn.IFS(M83&gt;=20%,"high",M83&lt;="-20%","low",M83="+-20%",medium)</f>
        <v>low</v>
      </c>
      <c r="O83" s="6"/>
      <c r="P83" s="19">
        <f t="shared" si="22"/>
        <v>-2.0202029128424948E-2</v>
      </c>
      <c r="Q83" s="19"/>
      <c r="R83" s="20">
        <f t="shared" si="23"/>
        <v>0.17388231354858696</v>
      </c>
      <c r="S83" s="20"/>
      <c r="T83" s="3">
        <f t="shared" si="15"/>
        <v>0.26249996439730333</v>
      </c>
      <c r="U83" s="3">
        <f t="shared" si="16"/>
        <v>0.38399993345120426</v>
      </c>
      <c r="V83" s="3">
        <f t="shared" si="17"/>
        <v>0.75919995629720538</v>
      </c>
      <c r="W83" s="23">
        <f t="shared" si="18"/>
        <v>0.84460003064305122</v>
      </c>
      <c r="Y83" s="1">
        <v>43546</v>
      </c>
      <c r="Z83" s="3">
        <f t="shared" si="19"/>
        <v>0.25719693247033848</v>
      </c>
      <c r="AA83" s="3">
        <f t="shared" si="20"/>
        <v>0.73432784715196409</v>
      </c>
    </row>
    <row r="84" spans="2:27" x14ac:dyDescent="0.25">
      <c r="B84" s="22">
        <v>43547</v>
      </c>
      <c r="C84" s="1">
        <f t="shared" si="13"/>
        <v>43540</v>
      </c>
      <c r="D84" s="2">
        <v>44440853</v>
      </c>
      <c r="E84" s="2">
        <v>9612556</v>
      </c>
      <c r="F84" s="2">
        <v>3268269</v>
      </c>
      <c r="G84" s="2">
        <v>2289095</v>
      </c>
      <c r="H84" s="2">
        <v>1874769</v>
      </c>
      <c r="I84" s="5">
        <f t="shared" si="14"/>
        <v>4.2185711421875723E-2</v>
      </c>
      <c r="J84" s="4">
        <f>VLOOKUP(C84,$B$3:$I$368,7,FALSE)</f>
        <v>1815781</v>
      </c>
      <c r="K84" s="4">
        <f>VLOOKUP(C84,$B$3:$H$368,3,FALSE)</f>
        <v>42645263</v>
      </c>
      <c r="L84" s="7">
        <f>VLOOKUP(C84,$B$3:$I$368,8,FALSE)</f>
        <v>4.2578726739239479E-2</v>
      </c>
      <c r="M84" s="6">
        <f t="shared" si="21"/>
        <v>3.2486296530253478E-2</v>
      </c>
      <c r="N84" s="6" t="str">
        <f>_xlfn.IFS(M84&gt;=20%,"high",M84&lt;="-20%","low",M84="+-20%",medium)</f>
        <v>low</v>
      </c>
      <c r="O84" s="6"/>
      <c r="P84" s="19">
        <f t="shared" si="22"/>
        <v>4.2105262664225984E-2</v>
      </c>
      <c r="Q84" s="19"/>
      <c r="R84" s="20">
        <f t="shared" si="23"/>
        <v>-9.2303210420231485E-3</v>
      </c>
      <c r="S84" s="20"/>
      <c r="T84" s="3">
        <f t="shared" si="15"/>
        <v>0.21629998866133376</v>
      </c>
      <c r="U84" s="3">
        <f t="shared" si="16"/>
        <v>0.33999999583877588</v>
      </c>
      <c r="V84" s="3">
        <f t="shared" si="17"/>
        <v>0.70039981409119012</v>
      </c>
      <c r="W84" s="23">
        <f t="shared" si="18"/>
        <v>0.8190000851865038</v>
      </c>
      <c r="Y84" s="1">
        <v>43547</v>
      </c>
      <c r="Z84" s="3">
        <f t="shared" si="19"/>
        <v>0.22540735649818833</v>
      </c>
      <c r="AA84" s="3">
        <f t="shared" si="20"/>
        <v>0.79323094934897853</v>
      </c>
    </row>
    <row r="85" spans="2:27" x14ac:dyDescent="0.25">
      <c r="B85" s="22">
        <v>43548</v>
      </c>
      <c r="C85" s="1">
        <f t="shared" si="13"/>
        <v>43541</v>
      </c>
      <c r="D85" s="2">
        <v>45338648</v>
      </c>
      <c r="E85" s="2">
        <v>9425904</v>
      </c>
      <c r="F85" s="2">
        <v>3300951</v>
      </c>
      <c r="G85" s="2">
        <v>2289540</v>
      </c>
      <c r="H85" s="2">
        <v>1839416</v>
      </c>
      <c r="I85" s="5">
        <f t="shared" si="14"/>
        <v>4.05705966353474E-2</v>
      </c>
      <c r="J85" s="4">
        <f>VLOOKUP(C85,$B$3:$I$368,7,FALSE)</f>
        <v>1504514</v>
      </c>
      <c r="K85" s="4">
        <f>VLOOKUP(C85,$B$3:$H$368,3,FALSE)</f>
        <v>42645263</v>
      </c>
      <c r="L85" s="7">
        <f>VLOOKUP(C85,$B$3:$I$368,8,FALSE)</f>
        <v>3.5279744903906445E-2</v>
      </c>
      <c r="M85" s="13">
        <f t="shared" si="21"/>
        <v>0.22259812803337153</v>
      </c>
      <c r="N85" s="6" t="str">
        <f>_xlfn.IFS(M85&gt;=20%,"high",M85&lt;="-20%","low",M85="+-20%",medium)</f>
        <v>high</v>
      </c>
      <c r="O85" s="40" t="s">
        <v>84</v>
      </c>
      <c r="P85" s="19">
        <f t="shared" si="22"/>
        <v>6.3157893996339087E-2</v>
      </c>
      <c r="Q85" s="19"/>
      <c r="R85" s="20">
        <f t="shared" si="23"/>
        <v>0.14996853706998059</v>
      </c>
      <c r="S85" s="20"/>
      <c r="T85" s="3">
        <f t="shared" si="15"/>
        <v>0.20789997972590626</v>
      </c>
      <c r="U85" s="3">
        <f t="shared" si="16"/>
        <v>0.35019993838256785</v>
      </c>
      <c r="V85" s="3">
        <f t="shared" si="17"/>
        <v>0.69360011705717539</v>
      </c>
      <c r="W85" s="23">
        <f t="shared" si="18"/>
        <v>0.80339980956873436</v>
      </c>
      <c r="Y85" s="1">
        <v>43548</v>
      </c>
      <c r="Z85" s="3">
        <f t="shared" si="19"/>
        <v>0.22103050460727608</v>
      </c>
      <c r="AA85" s="3">
        <f t="shared" si="20"/>
        <v>0.65712501201114637</v>
      </c>
    </row>
    <row r="86" spans="2:27" x14ac:dyDescent="0.25">
      <c r="B86" s="22">
        <v>43549</v>
      </c>
      <c r="C86" s="1">
        <f t="shared" si="13"/>
        <v>43542</v>
      </c>
      <c r="D86" s="2">
        <v>22368860</v>
      </c>
      <c r="E86" s="2">
        <v>5536293</v>
      </c>
      <c r="F86" s="2">
        <v>2258807</v>
      </c>
      <c r="G86" s="2">
        <v>1632440</v>
      </c>
      <c r="H86" s="2">
        <v>1351986</v>
      </c>
      <c r="I86" s="5">
        <f t="shared" si="14"/>
        <v>6.044054100208951E-2</v>
      </c>
      <c r="J86" s="4">
        <f>VLOOKUP(C86,$B$3:$I$368,7,FALSE)</f>
        <v>1310254</v>
      </c>
      <c r="K86" s="4">
        <f>VLOOKUP(C86,$B$3:$H$368,3,FALSE)</f>
        <v>22368860</v>
      </c>
      <c r="L86" s="7">
        <f>VLOOKUP(C86,$B$3:$I$368,8,FALSE)</f>
        <v>5.8574911729967462E-2</v>
      </c>
      <c r="M86" s="6">
        <f t="shared" si="21"/>
        <v>3.1850312992747876E-2</v>
      </c>
      <c r="N86" s="6" t="str">
        <f>_xlfn.IFS(M86&gt;=20%,"high",M86&lt;="-20%","low",M86="+-20%",medium)</f>
        <v>low</v>
      </c>
      <c r="O86" s="6"/>
      <c r="P86" s="19">
        <f t="shared" si="22"/>
        <v>0</v>
      </c>
      <c r="Q86" s="19"/>
      <c r="R86" s="3">
        <f t="shared" si="23"/>
        <v>3.1850312992747876E-2</v>
      </c>
      <c r="S86" s="20"/>
      <c r="T86" s="3">
        <f t="shared" si="15"/>
        <v>0.24750000670575076</v>
      </c>
      <c r="U86" s="3">
        <f t="shared" si="16"/>
        <v>0.40799990173930462</v>
      </c>
      <c r="V86" s="3">
        <f t="shared" si="17"/>
        <v>0.72270008017506582</v>
      </c>
      <c r="W86" s="23">
        <f t="shared" si="18"/>
        <v>0.82819950503540707</v>
      </c>
      <c r="Y86" s="1">
        <v>43549</v>
      </c>
      <c r="Z86" s="3">
        <f t="shared" si="19"/>
        <v>0.24750000670575076</v>
      </c>
      <c r="AA86" s="3">
        <f t="shared" si="20"/>
        <v>0.80263531890911766</v>
      </c>
    </row>
    <row r="87" spans="2:27" x14ac:dyDescent="0.25">
      <c r="B87" s="22">
        <v>43550</v>
      </c>
      <c r="C87" s="1">
        <f t="shared" si="13"/>
        <v>43543</v>
      </c>
      <c r="D87" s="2">
        <v>20848646</v>
      </c>
      <c r="E87" s="2">
        <v>5107918</v>
      </c>
      <c r="F87" s="2">
        <v>2043167</v>
      </c>
      <c r="G87" s="2">
        <v>1476597</v>
      </c>
      <c r="H87" s="2">
        <v>1259241</v>
      </c>
      <c r="I87" s="5">
        <f t="shared" si="14"/>
        <v>6.0399174123825596E-2</v>
      </c>
      <c r="J87" s="4">
        <f>VLOOKUP(C87,$B$3:$I$368,7,FALSE)</f>
        <v>707578</v>
      </c>
      <c r="K87" s="4">
        <f>VLOOKUP(C87,$B$3:$H$368,3,FALSE)</f>
        <v>21934513</v>
      </c>
      <c r="L87" s="7">
        <f>VLOOKUP(C87,$B$3:$I$368,8,FALSE)</f>
        <v>3.2258660130726403E-2</v>
      </c>
      <c r="M87" s="13">
        <f t="shared" si="21"/>
        <v>0.77964973472889199</v>
      </c>
      <c r="N87" s="6" t="str">
        <f>_xlfn.IFS(M87&gt;=20%,"high",M87&lt;="-20%","low",M87="+-20%",medium)</f>
        <v>high</v>
      </c>
      <c r="O87" s="40" t="s">
        <v>85</v>
      </c>
      <c r="P87" s="19">
        <f t="shared" si="22"/>
        <v>-4.9504951397826846E-2</v>
      </c>
      <c r="Q87" s="19"/>
      <c r="R87" s="12">
        <f t="shared" si="23"/>
        <v>0.87233982685769784</v>
      </c>
      <c r="S87" s="40" t="s">
        <v>85</v>
      </c>
      <c r="T87" s="3">
        <f t="shared" si="15"/>
        <v>0.2449999870495187</v>
      </c>
      <c r="U87" s="3">
        <f t="shared" si="16"/>
        <v>0.39999996084510364</v>
      </c>
      <c r="V87" s="3">
        <f t="shared" si="17"/>
        <v>0.72270010234112048</v>
      </c>
      <c r="W87" s="23">
        <f t="shared" si="18"/>
        <v>0.85279937586220211</v>
      </c>
      <c r="Y87" s="1">
        <v>43550</v>
      </c>
      <c r="Z87" s="3">
        <f t="shared" si="19"/>
        <v>0.23287127459816409</v>
      </c>
      <c r="AA87" s="3">
        <f t="shared" si="20"/>
        <v>0.47919506811946661</v>
      </c>
    </row>
    <row r="88" spans="2:27" x14ac:dyDescent="0.25">
      <c r="B88" s="22">
        <v>43551</v>
      </c>
      <c r="C88" s="1">
        <f t="shared" si="13"/>
        <v>43544</v>
      </c>
      <c r="D88" s="2">
        <v>20848646</v>
      </c>
      <c r="E88" s="2">
        <v>5212161</v>
      </c>
      <c r="F88" s="2">
        <v>2084864</v>
      </c>
      <c r="G88" s="2">
        <v>1476292</v>
      </c>
      <c r="H88" s="2">
        <v>1150032</v>
      </c>
      <c r="I88" s="5">
        <f t="shared" si="14"/>
        <v>5.5160992229423438E-2</v>
      </c>
      <c r="J88" s="4">
        <f>VLOOKUP(C88,$B$3:$I$368,7,FALSE)</f>
        <v>1377825</v>
      </c>
      <c r="K88" s="4">
        <f>VLOOKUP(C88,$B$3:$H$368,3,FALSE)</f>
        <v>21282993</v>
      </c>
      <c r="L88" s="7">
        <f>VLOOKUP(C88,$B$3:$I$368,8,FALSE)</f>
        <v>6.4738310067573676E-2</v>
      </c>
      <c r="M88" s="19">
        <f t="shared" si="21"/>
        <v>-0.16532796254967064</v>
      </c>
      <c r="N88" s="6" t="str">
        <f>_xlfn.IFS(M88&gt;=20%,"high",M88&lt;="-20%","low",M88="+-20%",medium)</f>
        <v>low</v>
      </c>
      <c r="O88" s="6"/>
      <c r="P88" s="19">
        <f t="shared" si="22"/>
        <v>-2.0408172854259776E-2</v>
      </c>
      <c r="Q88" s="19"/>
      <c r="R88" s="20">
        <f t="shared" si="23"/>
        <v>-0.14793895342886554</v>
      </c>
      <c r="S88" s="20"/>
      <c r="T88" s="3">
        <f t="shared" si="15"/>
        <v>0.24999997601762725</v>
      </c>
      <c r="U88" s="3">
        <f t="shared" si="16"/>
        <v>0.39999992325639977</v>
      </c>
      <c r="V88" s="3">
        <f t="shared" si="17"/>
        <v>0.70809990483791752</v>
      </c>
      <c r="W88" s="23">
        <f t="shared" si="18"/>
        <v>0.77900036036231313</v>
      </c>
      <c r="Y88" s="1">
        <v>43551</v>
      </c>
      <c r="Z88" s="3">
        <f t="shared" si="19"/>
        <v>0.24489793329349871</v>
      </c>
      <c r="AA88" s="3">
        <f t="shared" si="20"/>
        <v>0.9333011355477101</v>
      </c>
    </row>
    <row r="89" spans="2:27" x14ac:dyDescent="0.25">
      <c r="B89" s="22">
        <v>43552</v>
      </c>
      <c r="C89" s="1">
        <f t="shared" si="13"/>
        <v>43545</v>
      </c>
      <c r="D89" s="2">
        <v>21500167</v>
      </c>
      <c r="E89" s="2">
        <v>5267540</v>
      </c>
      <c r="F89" s="2">
        <v>2064876</v>
      </c>
      <c r="G89" s="2">
        <v>1552580</v>
      </c>
      <c r="H89" s="2">
        <v>1311309</v>
      </c>
      <c r="I89" s="5">
        <f t="shared" si="14"/>
        <v>6.0990642537799823E-2</v>
      </c>
      <c r="J89" s="4">
        <f>VLOOKUP(C89,$B$3:$I$368,7,FALSE)</f>
        <v>1234506</v>
      </c>
      <c r="K89" s="4">
        <f>VLOOKUP(C89,$B$3:$H$368,3,FALSE)</f>
        <v>21717340</v>
      </c>
      <c r="L89" s="7">
        <f>VLOOKUP(C89,$B$3:$I$368,8,FALSE)</f>
        <v>5.6844254406847247E-2</v>
      </c>
      <c r="M89" s="19">
        <f t="shared" si="21"/>
        <v>6.221354938736634E-2</v>
      </c>
      <c r="N89" s="6" t="str">
        <f>_xlfn.IFS(M89&gt;=20%,"high",M89&lt;="-20%","low",M89="+-20%",medium)</f>
        <v>low</v>
      </c>
      <c r="O89" s="6"/>
      <c r="P89" s="19">
        <f t="shared" si="22"/>
        <v>-9.9999815815380311E-3</v>
      </c>
      <c r="Q89" s="19"/>
      <c r="R89" s="20">
        <f t="shared" si="23"/>
        <v>7.2942959217582981E-2</v>
      </c>
      <c r="S89" s="20"/>
      <c r="T89" s="3">
        <f t="shared" si="15"/>
        <v>0.24499995744219102</v>
      </c>
      <c r="U89" s="3">
        <f t="shared" si="16"/>
        <v>0.39200006074942001</v>
      </c>
      <c r="V89" s="3">
        <f t="shared" si="17"/>
        <v>0.75189987195357011</v>
      </c>
      <c r="W89" s="23">
        <f t="shared" si="18"/>
        <v>0.84459995620193484</v>
      </c>
      <c r="Y89" s="1">
        <v>43552</v>
      </c>
      <c r="Z89" s="3">
        <f t="shared" si="19"/>
        <v>0.2425499623802915</v>
      </c>
      <c r="AA89" s="3">
        <f t="shared" si="20"/>
        <v>0.7951319738757423</v>
      </c>
    </row>
    <row r="90" spans="2:27" x14ac:dyDescent="0.25">
      <c r="B90" s="22">
        <v>43553</v>
      </c>
      <c r="C90" s="1">
        <f t="shared" si="13"/>
        <v>43546</v>
      </c>
      <c r="D90" s="2">
        <v>22803207</v>
      </c>
      <c r="E90" s="2">
        <v>5757809</v>
      </c>
      <c r="F90" s="2">
        <v>2234030</v>
      </c>
      <c r="G90" s="2">
        <v>1712384</v>
      </c>
      <c r="H90" s="2">
        <v>1390113</v>
      </c>
      <c r="I90" s="5">
        <f t="shared" si="14"/>
        <v>6.0961293733815598E-2</v>
      </c>
      <c r="J90" s="4">
        <f>VLOOKUP(C90,$B$3:$I$368,7,FALSE)</f>
        <v>1361589</v>
      </c>
      <c r="K90" s="4">
        <f>VLOOKUP(C90,$B$3:$H$368,3,FALSE)</f>
        <v>21065820</v>
      </c>
      <c r="L90" s="7">
        <f>VLOOKUP(C90,$B$3:$I$368,8,FALSE)</f>
        <v>6.4634986912448691E-2</v>
      </c>
      <c r="M90" s="19">
        <f t="shared" si="21"/>
        <v>2.0949052908036059E-2</v>
      </c>
      <c r="N90" s="6" t="str">
        <f>_xlfn.IFS(M90&gt;=20%,"high",M90&lt;="-20%","low",M90="+-20%",medium)</f>
        <v>low</v>
      </c>
      <c r="O90" s="6"/>
      <c r="P90" s="19">
        <f t="shared" si="22"/>
        <v>8.2474216527056665E-2</v>
      </c>
      <c r="Q90" s="19"/>
      <c r="R90" s="20">
        <f t="shared" si="23"/>
        <v>-5.6837532644808841E-2</v>
      </c>
      <c r="S90" s="20"/>
      <c r="T90" s="3">
        <f t="shared" si="15"/>
        <v>0.25249996634245347</v>
      </c>
      <c r="U90" s="3">
        <f t="shared" si="16"/>
        <v>0.38800001875713486</v>
      </c>
      <c r="V90" s="3">
        <f t="shared" si="17"/>
        <v>0.76650000223810777</v>
      </c>
      <c r="W90" s="23">
        <f t="shared" si="18"/>
        <v>0.81179980658543882</v>
      </c>
      <c r="Y90" s="1">
        <v>43553</v>
      </c>
      <c r="Z90" s="3">
        <f t="shared" si="19"/>
        <v>0.27332470323965552</v>
      </c>
      <c r="AA90" s="3">
        <f t="shared" si="20"/>
        <v>0.79514232788907158</v>
      </c>
    </row>
    <row r="91" spans="2:27" x14ac:dyDescent="0.25">
      <c r="B91" s="22">
        <v>43554</v>
      </c>
      <c r="C91" s="1">
        <f t="shared" si="13"/>
        <v>43547</v>
      </c>
      <c r="D91" s="2">
        <v>44889750</v>
      </c>
      <c r="E91" s="2">
        <v>9898190</v>
      </c>
      <c r="F91" s="2">
        <v>3399038</v>
      </c>
      <c r="G91" s="2">
        <v>2311346</v>
      </c>
      <c r="H91" s="2">
        <v>1748764</v>
      </c>
      <c r="I91" s="5">
        <f t="shared" si="14"/>
        <v>3.8956866545258102E-2</v>
      </c>
      <c r="J91" s="4">
        <f>VLOOKUP(C91,$B$3:$I$368,7,FALSE)</f>
        <v>1874769</v>
      </c>
      <c r="K91" s="4">
        <f>VLOOKUP(C91,$B$3:$H$368,3,FALSE)</f>
        <v>44440853</v>
      </c>
      <c r="L91" s="7">
        <f>VLOOKUP(C91,$B$3:$I$368,8,FALSE)</f>
        <v>4.2185711421875723E-2</v>
      </c>
      <c r="M91" s="19">
        <f t="shared" si="21"/>
        <v>-6.7210947055343917E-2</v>
      </c>
      <c r="N91" s="6" t="str">
        <f>_xlfn.IFS(M91&gt;=20%,"high",M91&lt;="-20%","low",M91="+-20%",medium)</f>
        <v>low</v>
      </c>
      <c r="O91" s="6"/>
      <c r="P91" s="19">
        <f t="shared" si="22"/>
        <v>1.0100998736455313E-2</v>
      </c>
      <c r="Q91" s="19"/>
      <c r="R91" s="20">
        <f t="shared" si="23"/>
        <v>-7.6538827195012704E-2</v>
      </c>
      <c r="S91" s="20"/>
      <c r="T91" s="3">
        <f t="shared" si="15"/>
        <v>0.22050000278460005</v>
      </c>
      <c r="U91" s="3">
        <f t="shared" si="16"/>
        <v>0.34339995494125691</v>
      </c>
      <c r="V91" s="3">
        <f t="shared" si="17"/>
        <v>0.68000004707214212</v>
      </c>
      <c r="W91" s="23">
        <f t="shared" si="18"/>
        <v>0.75659983403609843</v>
      </c>
      <c r="Y91" s="1">
        <v>43554</v>
      </c>
      <c r="Z91" s="3">
        <f t="shared" si="19"/>
        <v>0.22272727303411571</v>
      </c>
      <c r="AA91" s="3">
        <f t="shared" si="20"/>
        <v>0.81111568756906149</v>
      </c>
    </row>
    <row r="92" spans="2:27" x14ac:dyDescent="0.25">
      <c r="B92" s="22">
        <v>43555</v>
      </c>
      <c r="C92" s="1">
        <f t="shared" si="13"/>
        <v>43548</v>
      </c>
      <c r="D92" s="2">
        <v>42645263</v>
      </c>
      <c r="E92" s="2">
        <v>8597285</v>
      </c>
      <c r="F92" s="2">
        <v>2806153</v>
      </c>
      <c r="G92" s="2">
        <v>2003593</v>
      </c>
      <c r="H92" s="2">
        <v>1640943</v>
      </c>
      <c r="I92" s="5">
        <f t="shared" si="14"/>
        <v>3.8478904444791441E-2</v>
      </c>
      <c r="J92" s="4">
        <f>VLOOKUP(C92,$B$3:$I$368,7,FALSE)</f>
        <v>1839416</v>
      </c>
      <c r="K92" s="4">
        <f>VLOOKUP(C92,$B$3:$H$368,3,FALSE)</f>
        <v>45338648</v>
      </c>
      <c r="L92" s="7">
        <f>VLOOKUP(C92,$B$3:$I$368,8,FALSE)</f>
        <v>4.05705966353474E-2</v>
      </c>
      <c r="M92" s="19">
        <f t="shared" si="21"/>
        <v>-0.10790000739365102</v>
      </c>
      <c r="N92" s="6" t="str">
        <f>_xlfn.IFS(M92&gt;=20%,"high",M92&lt;="-20%","low",M92="+-20%",medium)</f>
        <v>low</v>
      </c>
      <c r="O92" s="6"/>
      <c r="P92" s="19">
        <f t="shared" si="22"/>
        <v>-5.9405939938923624E-2</v>
      </c>
      <c r="Q92" s="19"/>
      <c r="R92" s="20">
        <f t="shared" si="23"/>
        <v>-5.1556850626484518E-2</v>
      </c>
      <c r="S92" s="20"/>
      <c r="T92" s="3">
        <f t="shared" si="15"/>
        <v>0.20159999951225532</v>
      </c>
      <c r="U92" s="3">
        <f t="shared" si="16"/>
        <v>0.32639990415578873</v>
      </c>
      <c r="V92" s="3">
        <f t="shared" si="17"/>
        <v>0.71399991376093885</v>
      </c>
      <c r="W92" s="23">
        <f t="shared" si="18"/>
        <v>0.81900016620141913</v>
      </c>
      <c r="Y92" s="1">
        <v>43555</v>
      </c>
      <c r="Z92" s="3">
        <f t="shared" si="19"/>
        <v>0.18962376204954326</v>
      </c>
      <c r="AA92" s="3">
        <f t="shared" si="20"/>
        <v>0.91805870753191887</v>
      </c>
    </row>
    <row r="93" spans="2:27" x14ac:dyDescent="0.25">
      <c r="B93" s="22">
        <v>43556</v>
      </c>
      <c r="C93" s="1">
        <f t="shared" si="13"/>
        <v>43549</v>
      </c>
      <c r="D93" s="2">
        <v>21065820</v>
      </c>
      <c r="E93" s="2">
        <v>5424448</v>
      </c>
      <c r="F93" s="2">
        <v>2278268</v>
      </c>
      <c r="G93" s="2">
        <v>1629873</v>
      </c>
      <c r="H93" s="2">
        <v>1363225</v>
      </c>
      <c r="I93" s="5">
        <f t="shared" si="14"/>
        <v>6.4712648261496586E-2</v>
      </c>
      <c r="J93" s="4">
        <f>VLOOKUP(C93,$B$3:$I$368,7,FALSE)</f>
        <v>1351986</v>
      </c>
      <c r="K93" s="4">
        <f>VLOOKUP(C93,$B$3:$H$368,3,FALSE)</f>
        <v>22368860</v>
      </c>
      <c r="L93" s="7">
        <f>VLOOKUP(C93,$B$3:$I$368,8,FALSE)</f>
        <v>6.044054100208951E-2</v>
      </c>
      <c r="M93" s="19">
        <f t="shared" si="21"/>
        <v>8.3129559033894296E-3</v>
      </c>
      <c r="N93" s="6" t="str">
        <f>_xlfn.IFS(M93&gt;=20%,"high",M93&lt;="-20%","low",M93="+-20%",medium)</f>
        <v>low</v>
      </c>
      <c r="O93" s="6"/>
      <c r="P93" s="19">
        <f t="shared" si="22"/>
        <v>-5.8252409823299045E-2</v>
      </c>
      <c r="Q93" s="19"/>
      <c r="R93" s="20">
        <f t="shared" si="23"/>
        <v>7.068280972632901E-2</v>
      </c>
      <c r="S93" s="20"/>
      <c r="T93" s="3">
        <f t="shared" si="15"/>
        <v>0.25749996914432954</v>
      </c>
      <c r="U93" s="3">
        <f t="shared" si="16"/>
        <v>0.41999997050391119</v>
      </c>
      <c r="V93" s="3">
        <f t="shared" si="17"/>
        <v>0.71540003195409851</v>
      </c>
      <c r="W93" s="23">
        <f t="shared" si="18"/>
        <v>0.8363995231530309</v>
      </c>
      <c r="Y93" s="1">
        <v>43556</v>
      </c>
      <c r="Z93" s="3">
        <f t="shared" si="19"/>
        <v>0.24249997541224722</v>
      </c>
      <c r="AA93" s="3">
        <f t="shared" si="20"/>
        <v>0.82950389386166901</v>
      </c>
    </row>
    <row r="94" spans="2:27" x14ac:dyDescent="0.25">
      <c r="B94" s="22">
        <v>43557</v>
      </c>
      <c r="C94" s="1">
        <f t="shared" si="13"/>
        <v>43550</v>
      </c>
      <c r="D94" s="2">
        <v>22803207</v>
      </c>
      <c r="E94" s="2">
        <v>5700801</v>
      </c>
      <c r="F94" s="2">
        <v>2257517</v>
      </c>
      <c r="G94" s="2">
        <v>1565588</v>
      </c>
      <c r="H94" s="2">
        <v>1309458</v>
      </c>
      <c r="I94" s="5">
        <f t="shared" si="14"/>
        <v>5.7424291241139895E-2</v>
      </c>
      <c r="J94" s="4">
        <f>VLOOKUP(C94,$B$3:$I$368,7,FALSE)</f>
        <v>1259241</v>
      </c>
      <c r="K94" s="4">
        <f>VLOOKUP(C94,$B$3:$H$368,3,FALSE)</f>
        <v>20848646</v>
      </c>
      <c r="L94" s="7">
        <f>VLOOKUP(C94,$B$3:$I$368,8,FALSE)</f>
        <v>6.0399174123825596E-2</v>
      </c>
      <c r="M94" s="6">
        <f t="shared" si="21"/>
        <v>3.9878784124722788E-2</v>
      </c>
      <c r="N94" s="6" t="str">
        <f>_xlfn.IFS(M94&gt;=20%,"high",M94&lt;="-20%","low",M94="+-20%",medium)</f>
        <v>low</v>
      </c>
      <c r="O94" s="6"/>
      <c r="P94" s="19">
        <f t="shared" si="22"/>
        <v>9.3750020984576077E-2</v>
      </c>
      <c r="Q94" s="19"/>
      <c r="R94" s="20">
        <f t="shared" si="23"/>
        <v>-4.9253701326889554E-2</v>
      </c>
      <c r="S94" s="20"/>
      <c r="T94" s="3">
        <f t="shared" si="15"/>
        <v>0.24999996710988942</v>
      </c>
      <c r="U94" s="3">
        <f t="shared" si="16"/>
        <v>0.39599996561886652</v>
      </c>
      <c r="V94" s="3">
        <f t="shared" si="17"/>
        <v>0.69349998250290035</v>
      </c>
      <c r="W94" s="23">
        <f t="shared" si="18"/>
        <v>0.83640012570356947</v>
      </c>
      <c r="Y94" s="1">
        <v>43557</v>
      </c>
      <c r="Z94" s="3">
        <f t="shared" si="19"/>
        <v>0.27343746927258489</v>
      </c>
      <c r="AA94" s="3">
        <f t="shared" si="20"/>
        <v>0.80432463713314106</v>
      </c>
    </row>
    <row r="95" spans="2:27" x14ac:dyDescent="0.25">
      <c r="B95" s="22">
        <v>43558</v>
      </c>
      <c r="C95" s="1">
        <f t="shared" si="13"/>
        <v>43551</v>
      </c>
      <c r="D95" s="2">
        <v>22368860</v>
      </c>
      <c r="E95" s="2">
        <v>5536293</v>
      </c>
      <c r="F95" s="2">
        <v>2303097</v>
      </c>
      <c r="G95" s="2">
        <v>1597198</v>
      </c>
      <c r="H95" s="2">
        <v>1335896</v>
      </c>
      <c r="I95" s="5">
        <f t="shared" si="14"/>
        <v>5.9721237470304701E-2</v>
      </c>
      <c r="J95" s="4">
        <f>VLOOKUP(C95,$B$3:$I$368,7,FALSE)</f>
        <v>1150032</v>
      </c>
      <c r="K95" s="4">
        <f>VLOOKUP(C95,$B$3:$H$368,3,FALSE)</f>
        <v>20848646</v>
      </c>
      <c r="L95" s="7">
        <f>VLOOKUP(C95,$B$3:$I$368,8,FALSE)</f>
        <v>5.5160992229423438E-2</v>
      </c>
      <c r="M95" s="6">
        <f t="shared" si="21"/>
        <v>0.16161637241398497</v>
      </c>
      <c r="N95" s="6" t="str">
        <f>_xlfn.IFS(M95&gt;=20%,"high",M95&lt;="-20%","low",M95="+-20%",medium)</f>
        <v>low</v>
      </c>
      <c r="O95" s="6"/>
      <c r="P95" s="19">
        <f t="shared" si="22"/>
        <v>7.2916677658587448E-2</v>
      </c>
      <c r="Q95" s="19"/>
      <c r="R95" s="20">
        <f t="shared" si="23"/>
        <v>8.267155931340886E-2</v>
      </c>
      <c r="S95" s="20"/>
      <c r="T95" s="3">
        <f t="shared" si="15"/>
        <v>0.24750000670575076</v>
      </c>
      <c r="U95" s="3">
        <f t="shared" si="16"/>
        <v>0.41599983960386488</v>
      </c>
      <c r="V95" s="3">
        <f t="shared" si="17"/>
        <v>0.69350010008262786</v>
      </c>
      <c r="W95" s="23">
        <f t="shared" si="18"/>
        <v>0.83639974505352499</v>
      </c>
      <c r="Y95" s="1">
        <v>43558</v>
      </c>
      <c r="Z95" s="3">
        <f t="shared" si="19"/>
        <v>0.26554688491521222</v>
      </c>
      <c r="AA95" s="3">
        <f t="shared" si="20"/>
        <v>0.72003095420855778</v>
      </c>
    </row>
    <row r="96" spans="2:27" x14ac:dyDescent="0.25">
      <c r="B96" s="22">
        <v>43559</v>
      </c>
      <c r="C96" s="1">
        <f t="shared" si="13"/>
        <v>43552</v>
      </c>
      <c r="D96" s="2">
        <v>22151687</v>
      </c>
      <c r="E96" s="2">
        <v>5814817</v>
      </c>
      <c r="F96" s="2">
        <v>1162963</v>
      </c>
      <c r="G96" s="2">
        <v>806515</v>
      </c>
      <c r="H96" s="2">
        <v>628275</v>
      </c>
      <c r="I96" s="5">
        <f t="shared" si="14"/>
        <v>2.8362399667348135E-2</v>
      </c>
      <c r="J96" s="4">
        <f>VLOOKUP(C96,$B$3:$I$368,7,FALSE)</f>
        <v>1311309</v>
      </c>
      <c r="K96" s="4">
        <f>VLOOKUP(C96,$B$3:$H$368,3,FALSE)</f>
        <v>21500167</v>
      </c>
      <c r="L96" s="7">
        <f>VLOOKUP(C96,$B$3:$I$368,8,FALSE)</f>
        <v>6.0990642537799823E-2</v>
      </c>
      <c r="M96" s="8">
        <f t="shared" si="21"/>
        <v>-0.52087951809985289</v>
      </c>
      <c r="N96" s="6" t="str">
        <f>_xlfn.IFS(M96&gt;=20%,"high",M96&lt;="-20%","low",M96="+-20%",medium)</f>
        <v>low</v>
      </c>
      <c r="O96" s="6" t="s">
        <v>86</v>
      </c>
      <c r="P96" s="19">
        <f t="shared" si="22"/>
        <v>3.0303020437004058E-2</v>
      </c>
      <c r="Q96" s="19"/>
      <c r="R96" s="9">
        <f t="shared" si="23"/>
        <v>-0.53497129252622422</v>
      </c>
      <c r="S96" s="20" t="s">
        <v>86</v>
      </c>
      <c r="T96" s="3">
        <f t="shared" si="15"/>
        <v>0.26249996219249577</v>
      </c>
      <c r="U96" s="3">
        <f t="shared" si="16"/>
        <v>0.19999993121021695</v>
      </c>
      <c r="V96" s="3">
        <f t="shared" si="17"/>
        <v>0.69350013714967718</v>
      </c>
      <c r="W96" s="23">
        <f t="shared" si="18"/>
        <v>0.77899977061802939</v>
      </c>
      <c r="Y96" s="1">
        <v>43559</v>
      </c>
      <c r="Z96" s="3">
        <f t="shared" si="19"/>
        <v>0.27045450391152775</v>
      </c>
      <c r="AA96" s="3">
        <f t="shared" si="20"/>
        <v>1.6258953646243406</v>
      </c>
    </row>
    <row r="97" spans="2:27" x14ac:dyDescent="0.25">
      <c r="B97" s="22">
        <v>43560</v>
      </c>
      <c r="C97" s="1">
        <f t="shared" si="13"/>
        <v>43553</v>
      </c>
      <c r="D97" s="2">
        <v>22586034</v>
      </c>
      <c r="E97" s="2">
        <v>5928833</v>
      </c>
      <c r="F97" s="2">
        <v>2418964</v>
      </c>
      <c r="G97" s="2">
        <v>1854136</v>
      </c>
      <c r="H97" s="2">
        <v>1566003</v>
      </c>
      <c r="I97" s="5">
        <f t="shared" si="14"/>
        <v>6.9335014726357003E-2</v>
      </c>
      <c r="J97" s="4">
        <f>VLOOKUP(C97,$B$3:$I$368,7,FALSE)</f>
        <v>1390113</v>
      </c>
      <c r="K97" s="4">
        <f>VLOOKUP(C97,$B$3:$H$368,3,FALSE)</f>
        <v>22803207</v>
      </c>
      <c r="L97" s="7">
        <f>VLOOKUP(C97,$B$3:$I$368,8,FALSE)</f>
        <v>6.0961293733815598E-2</v>
      </c>
      <c r="M97" s="6">
        <f t="shared" si="21"/>
        <v>0.12652928215188264</v>
      </c>
      <c r="N97" s="6" t="str">
        <f>_xlfn.IFS(M97&gt;=20%,"high",M97&lt;="-20%","low",M97="+-20%",medium)</f>
        <v>low</v>
      </c>
      <c r="O97" s="6"/>
      <c r="P97" s="19">
        <f t="shared" si="22"/>
        <v>-9.5237919824172623E-3</v>
      </c>
      <c r="Q97" s="19"/>
      <c r="R97" s="3">
        <f t="shared" si="23"/>
        <v>0.13736127433753009</v>
      </c>
      <c r="S97" s="20"/>
      <c r="T97" s="3">
        <f t="shared" si="15"/>
        <v>0.26249995904548801</v>
      </c>
      <c r="U97" s="3">
        <f t="shared" si="16"/>
        <v>0.40800002293874699</v>
      </c>
      <c r="V97" s="3">
        <f t="shared" si="17"/>
        <v>0.76650003885961093</v>
      </c>
      <c r="W97" s="23">
        <f t="shared" si="18"/>
        <v>0.84459985675268701</v>
      </c>
      <c r="Y97" s="1">
        <v>43560</v>
      </c>
      <c r="Z97" s="3">
        <f t="shared" si="19"/>
        <v>0.25999996404014575</v>
      </c>
      <c r="AA97" s="3">
        <f t="shared" si="20"/>
        <v>0.74973626530092718</v>
      </c>
    </row>
    <row r="98" spans="2:27" x14ac:dyDescent="0.25">
      <c r="B98" s="22">
        <v>43561</v>
      </c>
      <c r="C98" s="1">
        <f t="shared" si="13"/>
        <v>43554</v>
      </c>
      <c r="D98" s="2">
        <v>46685340</v>
      </c>
      <c r="E98" s="2">
        <v>9999999</v>
      </c>
      <c r="F98" s="2">
        <v>3434000</v>
      </c>
      <c r="G98" s="2">
        <v>2288417</v>
      </c>
      <c r="H98" s="2">
        <v>1856364</v>
      </c>
      <c r="I98" s="5">
        <f t="shared" si="14"/>
        <v>3.9763317563929063E-2</v>
      </c>
      <c r="J98" s="4">
        <f>VLOOKUP(C98,$B$3:$I$368,7,FALSE)</f>
        <v>1748764</v>
      </c>
      <c r="K98" s="4">
        <f>VLOOKUP(C98,$B$3:$H$368,3,FALSE)</f>
        <v>44889750</v>
      </c>
      <c r="L98" s="7">
        <f>VLOOKUP(C98,$B$3:$I$368,8,FALSE)</f>
        <v>3.8956866545258102E-2</v>
      </c>
      <c r="M98" s="19">
        <f t="shared" si="21"/>
        <v>6.1529171460528609E-2</v>
      </c>
      <c r="N98" s="6" t="str">
        <f>_xlfn.IFS(M98&gt;=20%,"high",M98&lt;="-20%","low",M98="+-20%",medium)</f>
        <v>low</v>
      </c>
      <c r="O98" s="6"/>
      <c r="P98" s="19">
        <f t="shared" si="22"/>
        <v>4.0000000000000036E-2</v>
      </c>
      <c r="Q98" s="19"/>
      <c r="R98" s="20">
        <f t="shared" si="23"/>
        <v>2.0701126404354619E-2</v>
      </c>
      <c r="S98" s="20"/>
      <c r="T98" s="3">
        <f t="shared" si="15"/>
        <v>0.2141999822642397</v>
      </c>
      <c r="U98" s="3">
        <f t="shared" si="16"/>
        <v>0.34340003434000343</v>
      </c>
      <c r="V98" s="3">
        <f t="shared" si="17"/>
        <v>0.66639982527664532</v>
      </c>
      <c r="W98" s="23">
        <f t="shared" si="18"/>
        <v>0.81120005663303496</v>
      </c>
      <c r="Y98" s="1">
        <v>43561</v>
      </c>
      <c r="Z98" s="3">
        <f t="shared" si="19"/>
        <v>0.22276798155480929</v>
      </c>
      <c r="AA98" s="3">
        <f t="shared" si="20"/>
        <v>0.76418065413777292</v>
      </c>
    </row>
    <row r="99" spans="2:27" x14ac:dyDescent="0.25">
      <c r="B99" s="22">
        <v>43562</v>
      </c>
      <c r="C99" s="1">
        <f t="shared" si="13"/>
        <v>43555</v>
      </c>
      <c r="D99" s="2">
        <v>43094160</v>
      </c>
      <c r="E99" s="2">
        <v>8687782</v>
      </c>
      <c r="F99" s="2">
        <v>2983384</v>
      </c>
      <c r="G99" s="2">
        <v>1947553</v>
      </c>
      <c r="H99" s="2">
        <v>1503900</v>
      </c>
      <c r="I99" s="5">
        <f t="shared" si="14"/>
        <v>3.4898000100245602E-2</v>
      </c>
      <c r="J99" s="4">
        <f>VLOOKUP(C99,$B$3:$I$368,7,FALSE)</f>
        <v>1640943</v>
      </c>
      <c r="K99" s="4">
        <f>VLOOKUP(C99,$B$3:$H$368,3,FALSE)</f>
        <v>42645263</v>
      </c>
      <c r="L99" s="7">
        <f>VLOOKUP(C99,$B$3:$I$368,8,FALSE)</f>
        <v>3.8478904444791441E-2</v>
      </c>
      <c r="M99" s="19">
        <f t="shared" si="21"/>
        <v>-8.3514783877319365E-2</v>
      </c>
      <c r="N99" s="6" t="str">
        <f>_xlfn.IFS(M99&gt;=20%,"high",M99&lt;="-20%","low",M99="+-20%",medium)</f>
        <v>low</v>
      </c>
      <c r="O99" s="6"/>
      <c r="P99" s="19">
        <f t="shared" si="22"/>
        <v>1.0526303941424953E-2</v>
      </c>
      <c r="Q99" s="19"/>
      <c r="R99" s="20">
        <f t="shared" si="23"/>
        <v>-9.306149424507737E-2</v>
      </c>
      <c r="S99" s="20"/>
      <c r="T99" s="3">
        <f t="shared" si="15"/>
        <v>0.20159998477751973</v>
      </c>
      <c r="U99" s="3">
        <f t="shared" si="16"/>
        <v>0.3433999610027047</v>
      </c>
      <c r="V99" s="3">
        <f t="shared" si="17"/>
        <v>0.6527999747937242</v>
      </c>
      <c r="W99" s="23">
        <f t="shared" si="18"/>
        <v>0.77219978095589692</v>
      </c>
      <c r="Y99" s="1">
        <v>43562</v>
      </c>
      <c r="Z99" s="3">
        <f t="shared" si="19"/>
        <v>0.20372208749187454</v>
      </c>
      <c r="AA99" s="3">
        <f t="shared" si="20"/>
        <v>0.84256654376029816</v>
      </c>
    </row>
    <row r="100" spans="2:27" x14ac:dyDescent="0.25">
      <c r="B100" s="22">
        <v>43563</v>
      </c>
      <c r="C100" s="1">
        <f t="shared" si="13"/>
        <v>43556</v>
      </c>
      <c r="D100" s="2">
        <v>21500167</v>
      </c>
      <c r="E100" s="2">
        <v>5536293</v>
      </c>
      <c r="F100" s="2">
        <v>2170226</v>
      </c>
      <c r="G100" s="2">
        <v>1520894</v>
      </c>
      <c r="H100" s="2">
        <v>1259605</v>
      </c>
      <c r="I100" s="5">
        <f t="shared" si="14"/>
        <v>5.8585824007785614E-2</v>
      </c>
      <c r="J100" s="4">
        <f>VLOOKUP(C100,$B$3:$I$368,7,FALSE)</f>
        <v>1363225</v>
      </c>
      <c r="K100" s="4">
        <f>VLOOKUP(C100,$B$3:$H$368,3,FALSE)</f>
        <v>21065820</v>
      </c>
      <c r="L100" s="7">
        <f>VLOOKUP(C100,$B$3:$I$368,8,FALSE)</f>
        <v>6.4712648261496586E-2</v>
      </c>
      <c r="M100" s="19">
        <f t="shared" si="21"/>
        <v>-7.6010929963872487E-2</v>
      </c>
      <c r="N100" s="6" t="str">
        <f>_xlfn.IFS(M100&gt;=20%,"high",M100&lt;="-20%","low",M100="+-20%",medium)</f>
        <v>low</v>
      </c>
      <c r="O100" s="6"/>
      <c r="P100" s="19">
        <f t="shared" si="22"/>
        <v>2.0618565999329652E-2</v>
      </c>
      <c r="Q100" s="19"/>
      <c r="R100" s="20">
        <f t="shared" si="23"/>
        <v>-9.46773840710885E-2</v>
      </c>
      <c r="S100" s="20"/>
      <c r="T100" s="3">
        <f t="shared" si="15"/>
        <v>0.25749999988372185</v>
      </c>
      <c r="U100" s="3">
        <f t="shared" si="16"/>
        <v>0.39199984538390581</v>
      </c>
      <c r="V100" s="3">
        <f t="shared" si="17"/>
        <v>0.70079982453440337</v>
      </c>
      <c r="W100" s="23">
        <f t="shared" si="18"/>
        <v>0.82820038740372437</v>
      </c>
      <c r="Y100" s="1">
        <v>43563</v>
      </c>
      <c r="Z100" s="3">
        <f t="shared" si="19"/>
        <v>0.26280928062615172</v>
      </c>
      <c r="AA100" s="3">
        <f t="shared" si="20"/>
        <v>0.89633136826103599</v>
      </c>
    </row>
    <row r="101" spans="2:27" x14ac:dyDescent="0.25">
      <c r="B101" s="22">
        <v>43564</v>
      </c>
      <c r="C101" s="1">
        <f t="shared" si="13"/>
        <v>43557</v>
      </c>
      <c r="D101" s="2">
        <v>21717340</v>
      </c>
      <c r="E101" s="2">
        <v>5592215</v>
      </c>
      <c r="F101" s="2">
        <v>2214517</v>
      </c>
      <c r="G101" s="2">
        <v>1535767</v>
      </c>
      <c r="H101" s="2">
        <v>1322295</v>
      </c>
      <c r="I101" s="5">
        <f t="shared" si="14"/>
        <v>6.088660029266936E-2</v>
      </c>
      <c r="J101" s="4">
        <f>VLOOKUP(C101,$B$3:$I$368,7,FALSE)</f>
        <v>1309458</v>
      </c>
      <c r="K101" s="4">
        <f>VLOOKUP(C101,$B$3:$H$368,3,FALSE)</f>
        <v>22803207</v>
      </c>
      <c r="L101" s="7">
        <f>VLOOKUP(C101,$B$3:$I$368,8,FALSE)</f>
        <v>5.7424291241139895E-2</v>
      </c>
      <c r="M101" s="19">
        <f t="shared" si="21"/>
        <v>9.8032926600166714E-3</v>
      </c>
      <c r="N101" s="6" t="str">
        <f>_xlfn.IFS(M101&gt;=20%,"high",M101&lt;="-20%","low",M101="+-20%",medium)</f>
        <v>low</v>
      </c>
      <c r="O101" s="6"/>
      <c r="P101" s="19">
        <f t="shared" si="22"/>
        <v>-4.7619047619047672E-2</v>
      </c>
      <c r="Q101" s="19"/>
      <c r="R101" s="20">
        <f t="shared" si="23"/>
        <v>6.0293457293017383E-2</v>
      </c>
      <c r="S101" s="20"/>
      <c r="T101" s="3">
        <f t="shared" si="15"/>
        <v>0.25749999769769227</v>
      </c>
      <c r="U101" s="3">
        <f t="shared" si="16"/>
        <v>0.39599997496519718</v>
      </c>
      <c r="V101" s="3">
        <f t="shared" si="17"/>
        <v>0.69349975638028516</v>
      </c>
      <c r="W101" s="23">
        <f t="shared" si="18"/>
        <v>0.86099974800864976</v>
      </c>
      <c r="Y101" s="1">
        <v>43564</v>
      </c>
      <c r="Z101" s="3">
        <f t="shared" si="19"/>
        <v>0.24523809304542121</v>
      </c>
      <c r="AA101" s="3">
        <f t="shared" si="20"/>
        <v>0.85264105818135172</v>
      </c>
    </row>
    <row r="102" spans="2:27" x14ac:dyDescent="0.25">
      <c r="B102" s="22">
        <v>43565</v>
      </c>
      <c r="C102" s="1">
        <f t="shared" si="13"/>
        <v>43558</v>
      </c>
      <c r="D102" s="2">
        <v>21500167</v>
      </c>
      <c r="E102" s="2">
        <v>5375041</v>
      </c>
      <c r="F102" s="2">
        <v>2064016</v>
      </c>
      <c r="G102" s="2">
        <v>1521799</v>
      </c>
      <c r="H102" s="2">
        <v>1210438</v>
      </c>
      <c r="I102" s="5">
        <f t="shared" si="14"/>
        <v>5.6299004561220382E-2</v>
      </c>
      <c r="J102" s="4">
        <f>VLOOKUP(C102,$B$3:$I$368,7,FALSE)</f>
        <v>1335896</v>
      </c>
      <c r="K102" s="4">
        <f>VLOOKUP(C102,$B$3:$H$368,3,FALSE)</f>
        <v>22368860</v>
      </c>
      <c r="L102" s="7">
        <f>VLOOKUP(C102,$B$3:$I$368,8,FALSE)</f>
        <v>5.9721237470304701E-2</v>
      </c>
      <c r="M102" s="19">
        <f t="shared" si="21"/>
        <v>-9.3912999215507775E-2</v>
      </c>
      <c r="N102" s="6" t="str">
        <f>_xlfn.IFS(M102&gt;=20%,"high",M102&lt;="-20%","low",M102="+-20%",medium)</f>
        <v>low</v>
      </c>
      <c r="O102" s="6"/>
      <c r="P102" s="19">
        <f t="shared" si="22"/>
        <v>-3.8834924980530983E-2</v>
      </c>
      <c r="Q102" s="19"/>
      <c r="R102" s="20">
        <f t="shared" si="23"/>
        <v>-5.7303449393291017E-2</v>
      </c>
      <c r="S102" s="20"/>
      <c r="T102" s="3">
        <f t="shared" si="15"/>
        <v>0.24999996511655004</v>
      </c>
      <c r="U102" s="3">
        <f t="shared" si="16"/>
        <v>0.38400004762754369</v>
      </c>
      <c r="V102" s="3">
        <f t="shared" si="17"/>
        <v>0.73730000155037556</v>
      </c>
      <c r="W102" s="23">
        <f t="shared" si="18"/>
        <v>0.79539939242961788</v>
      </c>
      <c r="Y102" s="1">
        <v>43565</v>
      </c>
      <c r="Z102" s="3">
        <f t="shared" si="19"/>
        <v>0.24029123522611345</v>
      </c>
      <c r="AA102" s="3">
        <f t="shared" si="20"/>
        <v>0.87783997755288312</v>
      </c>
    </row>
    <row r="103" spans="2:27" x14ac:dyDescent="0.25">
      <c r="B103" s="22">
        <v>43566</v>
      </c>
      <c r="C103" s="1">
        <f t="shared" si="13"/>
        <v>43559</v>
      </c>
      <c r="D103" s="2">
        <v>20631473</v>
      </c>
      <c r="E103" s="2">
        <v>5106289</v>
      </c>
      <c r="F103" s="2">
        <v>1981240</v>
      </c>
      <c r="G103" s="2">
        <v>1504157</v>
      </c>
      <c r="H103" s="2">
        <v>1208741</v>
      </c>
      <c r="I103" s="5">
        <f t="shared" si="14"/>
        <v>5.8587237081908793E-2</v>
      </c>
      <c r="J103" s="4">
        <f>VLOOKUP(C103,$B$3:$I$368,7,FALSE)</f>
        <v>628275</v>
      </c>
      <c r="K103" s="4">
        <f>VLOOKUP(C103,$B$3:$H$368,3,FALSE)</f>
        <v>22151687</v>
      </c>
      <c r="L103" s="7">
        <f>VLOOKUP(C103,$B$3:$I$368,8,FALSE)</f>
        <v>2.8362399667348135E-2</v>
      </c>
      <c r="M103" s="13">
        <f t="shared" si="21"/>
        <v>0.9239043412518404</v>
      </c>
      <c r="N103" s="6" t="str">
        <f>_xlfn.IFS(M103&gt;=20%,"high",M103&lt;="-20%","low",M103="+-20%",medium)</f>
        <v>high</v>
      </c>
      <c r="O103" s="6" t="s">
        <v>87</v>
      </c>
      <c r="P103" s="19">
        <f t="shared" si="22"/>
        <v>-6.8627459389436152E-2</v>
      </c>
      <c r="Q103" s="19"/>
      <c r="R103" s="12">
        <f t="shared" si="23"/>
        <v>1.0656657324153227</v>
      </c>
      <c r="S103" s="20" t="s">
        <v>87</v>
      </c>
      <c r="T103" s="3">
        <f t="shared" si="15"/>
        <v>0.24749997249348119</v>
      </c>
      <c r="U103" s="3">
        <f t="shared" si="16"/>
        <v>0.38799997414952425</v>
      </c>
      <c r="V103" s="3">
        <f t="shared" si="17"/>
        <v>0.75919979406836124</v>
      </c>
      <c r="W103" s="23">
        <f t="shared" si="18"/>
        <v>0.80360028906556957</v>
      </c>
      <c r="Y103" s="1">
        <v>43566</v>
      </c>
      <c r="Z103" s="3">
        <f t="shared" si="19"/>
        <v>0.23051467818229826</v>
      </c>
      <c r="AA103" s="3">
        <f t="shared" si="20"/>
        <v>0.41769243503171544</v>
      </c>
    </row>
    <row r="104" spans="2:27" x14ac:dyDescent="0.25">
      <c r="B104" s="22">
        <v>43567</v>
      </c>
      <c r="C104" s="1">
        <f t="shared" si="13"/>
        <v>43560</v>
      </c>
      <c r="D104" s="2">
        <v>20631473</v>
      </c>
      <c r="E104" s="2">
        <v>5054710</v>
      </c>
      <c r="F104" s="2">
        <v>1920790</v>
      </c>
      <c r="G104" s="2">
        <v>1402176</v>
      </c>
      <c r="H104" s="2">
        <v>1138287</v>
      </c>
      <c r="I104" s="5">
        <f t="shared" si="14"/>
        <v>5.5172357300906243E-2</v>
      </c>
      <c r="J104" s="4">
        <f>VLOOKUP(C104,$B$3:$I$368,7,FALSE)</f>
        <v>1566003</v>
      </c>
      <c r="K104" s="4">
        <f>VLOOKUP(C104,$B$3:$H$368,3,FALSE)</f>
        <v>22586034</v>
      </c>
      <c r="L104" s="7">
        <f>VLOOKUP(C104,$B$3:$I$368,8,FALSE)</f>
        <v>6.9335014726357003E-2</v>
      </c>
      <c r="M104" s="8">
        <f t="shared" si="21"/>
        <v>-0.27312591355188975</v>
      </c>
      <c r="N104" s="6" t="str">
        <f>_xlfn.IFS(M104&gt;=20%,"high",M104&lt;="-20%","low",M104="+-20%",medium)</f>
        <v>low</v>
      </c>
      <c r="O104" s="6" t="s">
        <v>88</v>
      </c>
      <c r="P104" s="19">
        <f t="shared" si="22"/>
        <v>-8.6538477715919493E-2</v>
      </c>
      <c r="Q104" s="19"/>
      <c r="R104" s="10">
        <f t="shared" si="23"/>
        <v>-0.20426414390111858</v>
      </c>
      <c r="S104" s="6" t="s">
        <v>88</v>
      </c>
      <c r="T104" s="3">
        <f t="shared" si="15"/>
        <v>0.24499995710437156</v>
      </c>
      <c r="U104" s="3">
        <f t="shared" si="16"/>
        <v>0.38000003956705725</v>
      </c>
      <c r="V104" s="3">
        <f t="shared" si="17"/>
        <v>0.72999963556661585</v>
      </c>
      <c r="W104" s="23">
        <f t="shared" si="18"/>
        <v>0.8118003731343284</v>
      </c>
      <c r="Y104" s="1">
        <v>43567</v>
      </c>
      <c r="Z104" s="3">
        <f t="shared" si="19"/>
        <v>0.22379803377609367</v>
      </c>
      <c r="AA104" s="3">
        <f t="shared" si="20"/>
        <v>1.1168376865671641</v>
      </c>
    </row>
    <row r="105" spans="2:27" x14ac:dyDescent="0.25">
      <c r="B105" s="22">
        <v>43568</v>
      </c>
      <c r="C105" s="1">
        <f t="shared" si="13"/>
        <v>43561</v>
      </c>
      <c r="D105" s="2">
        <v>43094160</v>
      </c>
      <c r="E105" s="2">
        <v>9140271</v>
      </c>
      <c r="F105" s="2">
        <v>3107692</v>
      </c>
      <c r="G105" s="2">
        <v>2113230</v>
      </c>
      <c r="H105" s="2">
        <v>1598870</v>
      </c>
      <c r="I105" s="5">
        <f t="shared" si="14"/>
        <v>3.7101778988150598E-2</v>
      </c>
      <c r="J105" s="4">
        <f>VLOOKUP(C105,$B$3:$I$368,7,FALSE)</f>
        <v>1856364</v>
      </c>
      <c r="K105" s="4">
        <f>VLOOKUP(C105,$B$3:$H$368,3,FALSE)</f>
        <v>46685340</v>
      </c>
      <c r="L105" s="7">
        <f>VLOOKUP(C105,$B$3:$I$368,8,FALSE)</f>
        <v>3.9763317563929063E-2</v>
      </c>
      <c r="M105" s="19">
        <f t="shared" si="21"/>
        <v>-0.13870878771620221</v>
      </c>
      <c r="N105" s="6" t="str">
        <f>_xlfn.IFS(M105&gt;=20%,"high",M105&lt;="-20%","low",M105="+-20%",medium)</f>
        <v>low</v>
      </c>
      <c r="O105" s="6"/>
      <c r="P105" s="19">
        <f t="shared" si="22"/>
        <v>-7.6923076923076872E-2</v>
      </c>
      <c r="Q105" s="19"/>
      <c r="R105" s="20">
        <f t="shared" si="23"/>
        <v>-6.6934520025885735E-2</v>
      </c>
      <c r="S105" s="20"/>
      <c r="T105" s="3">
        <f t="shared" si="15"/>
        <v>0.21209999220311987</v>
      </c>
      <c r="U105" s="3">
        <f t="shared" si="16"/>
        <v>0.3399999846831675</v>
      </c>
      <c r="V105" s="3">
        <f t="shared" si="17"/>
        <v>0.67999981980196234</v>
      </c>
      <c r="W105" s="23">
        <f t="shared" si="18"/>
        <v>0.75660008612408491</v>
      </c>
      <c r="Y105" s="1">
        <v>43568</v>
      </c>
      <c r="Z105" s="3">
        <f t="shared" si="19"/>
        <v>0.19578460818749527</v>
      </c>
      <c r="AA105" s="3">
        <f t="shared" si="20"/>
        <v>0.87844863076901236</v>
      </c>
    </row>
    <row r="106" spans="2:27" x14ac:dyDescent="0.25">
      <c r="B106" s="22">
        <v>43569</v>
      </c>
      <c r="C106" s="1">
        <f t="shared" si="13"/>
        <v>43562</v>
      </c>
      <c r="D106" s="2">
        <v>46685340</v>
      </c>
      <c r="E106" s="2">
        <v>9803921</v>
      </c>
      <c r="F106" s="2">
        <v>3466666</v>
      </c>
      <c r="G106" s="2">
        <v>2357333</v>
      </c>
      <c r="H106" s="2">
        <v>1930656</v>
      </c>
      <c r="I106" s="5">
        <f t="shared" si="14"/>
        <v>4.1354652231300019E-2</v>
      </c>
      <c r="J106" s="4">
        <f>VLOOKUP(C106,$B$3:$I$368,7,FALSE)</f>
        <v>1503900</v>
      </c>
      <c r="K106" s="4">
        <f>VLOOKUP(C106,$B$3:$H$368,3,FALSE)</f>
        <v>43094160</v>
      </c>
      <c r="L106" s="7">
        <f>VLOOKUP(C106,$B$3:$I$368,8,FALSE)</f>
        <v>3.4898000100245602E-2</v>
      </c>
      <c r="M106" s="13">
        <f t="shared" si="21"/>
        <v>0.28376620785956508</v>
      </c>
      <c r="N106" s="6" t="str">
        <f>_xlfn.IFS(M106&gt;=20%,"high",M106&lt;="-20%","low",M106="+-20%",medium)</f>
        <v>high</v>
      </c>
      <c r="O106" s="40" t="s">
        <v>89</v>
      </c>
      <c r="P106" s="19">
        <f t="shared" si="22"/>
        <v>8.3333333333333259E-2</v>
      </c>
      <c r="Q106" s="19"/>
      <c r="R106" s="3">
        <f t="shared" si="23"/>
        <v>0.18501496110113713</v>
      </c>
      <c r="S106" s="20"/>
      <c r="T106" s="3">
        <f t="shared" si="15"/>
        <v>0.20999999143199985</v>
      </c>
      <c r="U106" s="3">
        <f t="shared" si="16"/>
        <v>0.35359995250879722</v>
      </c>
      <c r="V106" s="3">
        <f t="shared" si="17"/>
        <v>0.68000003461539127</v>
      </c>
      <c r="W106" s="23">
        <f t="shared" si="18"/>
        <v>0.81900011580883991</v>
      </c>
      <c r="Y106" s="1">
        <v>43569</v>
      </c>
      <c r="Z106" s="3">
        <f t="shared" si="19"/>
        <v>0.22749999071799984</v>
      </c>
      <c r="AA106" s="3">
        <f t="shared" si="20"/>
        <v>0.63796671916950209</v>
      </c>
    </row>
    <row r="107" spans="2:27" x14ac:dyDescent="0.25">
      <c r="B107" s="22">
        <v>43570</v>
      </c>
      <c r="C107" s="1">
        <f t="shared" si="13"/>
        <v>43563</v>
      </c>
      <c r="D107" s="2">
        <v>21065820</v>
      </c>
      <c r="E107" s="2">
        <v>5477113</v>
      </c>
      <c r="F107" s="2">
        <v>2256570</v>
      </c>
      <c r="G107" s="2">
        <v>1729661</v>
      </c>
      <c r="H107" s="2">
        <v>1418322</v>
      </c>
      <c r="I107" s="5">
        <f t="shared" si="14"/>
        <v>6.732811730091684E-2</v>
      </c>
      <c r="J107" s="4">
        <f>VLOOKUP(C107,$B$3:$I$368,7,FALSE)</f>
        <v>1259605</v>
      </c>
      <c r="K107" s="4">
        <f>VLOOKUP(C107,$B$3:$H$368,3,FALSE)</f>
        <v>21500167</v>
      </c>
      <c r="L107" s="7">
        <f>VLOOKUP(C107,$B$3:$I$368,8,FALSE)</f>
        <v>5.8585824007785614E-2</v>
      </c>
      <c r="M107" s="6">
        <f t="shared" si="21"/>
        <v>0.12600537470079898</v>
      </c>
      <c r="N107" s="6" t="str">
        <f>_xlfn.IFS(M107&gt;=20%,"high",M107&lt;="-20%","low",M107="+-20%",medium)</f>
        <v>low</v>
      </c>
      <c r="O107" s="6"/>
      <c r="P107" s="19">
        <f t="shared" si="22"/>
        <v>-2.0202029128424948E-2</v>
      </c>
      <c r="Q107" s="19"/>
      <c r="R107" s="3">
        <f t="shared" si="23"/>
        <v>0.14922199083466747</v>
      </c>
      <c r="S107" s="20"/>
      <c r="T107" s="3">
        <f t="shared" si="15"/>
        <v>0.25999999050594758</v>
      </c>
      <c r="U107" s="3">
        <f t="shared" si="16"/>
        <v>0.41199989848666624</v>
      </c>
      <c r="V107" s="3">
        <f t="shared" si="17"/>
        <v>0.76650004209929223</v>
      </c>
      <c r="W107" s="23">
        <f t="shared" si="18"/>
        <v>0.81999998843704058</v>
      </c>
      <c r="Y107" s="1">
        <v>43570</v>
      </c>
      <c r="Z107" s="3">
        <f t="shared" si="19"/>
        <v>0.2547474631243562</v>
      </c>
      <c r="AA107" s="3">
        <f t="shared" si="20"/>
        <v>0.72823807670982932</v>
      </c>
    </row>
    <row r="108" spans="2:27" x14ac:dyDescent="0.25">
      <c r="B108" s="22">
        <v>43571</v>
      </c>
      <c r="C108" s="1">
        <f t="shared" si="13"/>
        <v>43564</v>
      </c>
      <c r="D108" s="2">
        <v>22586034</v>
      </c>
      <c r="E108" s="2">
        <v>5872368</v>
      </c>
      <c r="F108" s="2">
        <v>2254989</v>
      </c>
      <c r="G108" s="2">
        <v>1596758</v>
      </c>
      <c r="H108" s="2">
        <v>1296248</v>
      </c>
      <c r="I108" s="5">
        <f t="shared" si="14"/>
        <v>5.7391572154721807E-2</v>
      </c>
      <c r="J108" s="4">
        <f>VLOOKUP(C108,$B$3:$I$368,7,FALSE)</f>
        <v>1322295</v>
      </c>
      <c r="K108" s="4">
        <f>VLOOKUP(C108,$B$3:$H$368,3,FALSE)</f>
        <v>21717340</v>
      </c>
      <c r="L108" s="7">
        <f>VLOOKUP(C108,$B$3:$I$368,8,FALSE)</f>
        <v>6.088660029266936E-2</v>
      </c>
      <c r="M108" s="6">
        <f t="shared" si="21"/>
        <v>-1.9698327529031001E-2</v>
      </c>
      <c r="N108" s="6" t="str">
        <f>_xlfn.IFS(M108&gt;=20%,"high",M108&lt;="-20%","low",M108="+-20%",medium)</f>
        <v>low</v>
      </c>
      <c r="O108" s="6"/>
      <c r="P108" s="19">
        <f t="shared" si="22"/>
        <v>4.0000018418461902E-2</v>
      </c>
      <c r="Q108" s="19"/>
      <c r="R108" s="20">
        <f t="shared" si="23"/>
        <v>-5.7402254702145883E-2</v>
      </c>
      <c r="S108" s="20"/>
      <c r="T108" s="3">
        <f t="shared" si="15"/>
        <v>0.25999996280887561</v>
      </c>
      <c r="U108" s="3">
        <f t="shared" si="16"/>
        <v>0.3839999468698147</v>
      </c>
      <c r="V108" s="3">
        <f t="shared" si="17"/>
        <v>0.70810012820461654</v>
      </c>
      <c r="W108" s="23">
        <f t="shared" si="18"/>
        <v>0.81179990956675963</v>
      </c>
      <c r="Y108" s="1">
        <v>43571</v>
      </c>
      <c r="Z108" s="3">
        <f t="shared" si="19"/>
        <v>0.27039996611003003</v>
      </c>
      <c r="AA108" s="3">
        <f t="shared" si="20"/>
        <v>0.82811233762411085</v>
      </c>
    </row>
    <row r="109" spans="2:27" x14ac:dyDescent="0.25">
      <c r="B109" s="22">
        <v>43572</v>
      </c>
      <c r="C109" s="1">
        <f t="shared" si="13"/>
        <v>43565</v>
      </c>
      <c r="D109" s="2">
        <v>21934513</v>
      </c>
      <c r="E109" s="2">
        <v>5319119</v>
      </c>
      <c r="F109" s="2">
        <v>2191477</v>
      </c>
      <c r="G109" s="2">
        <v>1551785</v>
      </c>
      <c r="H109" s="2">
        <v>1336086</v>
      </c>
      <c r="I109" s="5">
        <f t="shared" si="14"/>
        <v>6.0912498946295274E-2</v>
      </c>
      <c r="J109" s="4">
        <f>VLOOKUP(C109,$B$3:$I$368,7,FALSE)</f>
        <v>1210438</v>
      </c>
      <c r="K109" s="4">
        <f>VLOOKUP(C109,$B$3:$H$368,3,FALSE)</f>
        <v>21500167</v>
      </c>
      <c r="L109" s="7">
        <f>VLOOKUP(C109,$B$3:$I$368,8,FALSE)</f>
        <v>5.6299004561220382E-2</v>
      </c>
      <c r="M109" s="6">
        <f t="shared" si="21"/>
        <v>0.10380374707337348</v>
      </c>
      <c r="N109" s="6" t="str">
        <f>_xlfn.IFS(M109&gt;=20%,"high",M109&lt;="-20%","low",M109="+-20%",medium)</f>
        <v>low</v>
      </c>
      <c r="O109" s="6"/>
      <c r="P109" s="19">
        <f t="shared" si="22"/>
        <v>2.0201982617158221E-2</v>
      </c>
      <c r="Q109" s="19"/>
      <c r="R109" s="3">
        <f t="shared" si="23"/>
        <v>8.1946286990884687E-2</v>
      </c>
      <c r="S109" s="20"/>
      <c r="T109" s="3">
        <f t="shared" si="15"/>
        <v>0.24249998164992312</v>
      </c>
      <c r="U109" s="3">
        <f t="shared" si="16"/>
        <v>0.41199999473597038</v>
      </c>
      <c r="V109" s="3">
        <f t="shared" si="17"/>
        <v>0.70810006219549648</v>
      </c>
      <c r="W109" s="23">
        <f t="shared" si="18"/>
        <v>0.86099942968903553</v>
      </c>
      <c r="Y109" s="1">
        <v>43572</v>
      </c>
      <c r="Z109" s="3">
        <f t="shared" si="19"/>
        <v>0.24739896206387607</v>
      </c>
      <c r="AA109" s="3">
        <f t="shared" si="20"/>
        <v>0.78002944995601842</v>
      </c>
    </row>
    <row r="110" spans="2:27" x14ac:dyDescent="0.25">
      <c r="B110" s="22">
        <v>43573</v>
      </c>
      <c r="C110" s="1">
        <f t="shared" si="13"/>
        <v>43566</v>
      </c>
      <c r="D110" s="2">
        <v>22803207</v>
      </c>
      <c r="E110" s="2">
        <v>5415761</v>
      </c>
      <c r="F110" s="2">
        <v>3639391</v>
      </c>
      <c r="G110" s="2">
        <v>2656756</v>
      </c>
      <c r="H110" s="2">
        <v>2091398</v>
      </c>
      <c r="I110" s="5">
        <f t="shared" si="14"/>
        <v>9.1715082005789803E-2</v>
      </c>
      <c r="J110" s="4">
        <f>VLOOKUP(C110,$B$3:$I$368,7,FALSE)</f>
        <v>1208741</v>
      </c>
      <c r="K110" s="4">
        <f>VLOOKUP(C110,$B$3:$H$368,3,FALSE)</f>
        <v>20631473</v>
      </c>
      <c r="L110" s="7">
        <f>VLOOKUP(C110,$B$3:$I$368,8,FALSE)</f>
        <v>5.8587237081908793E-2</v>
      </c>
      <c r="M110" s="13">
        <f t="shared" si="21"/>
        <v>0.7302283946685022</v>
      </c>
      <c r="N110" s="6" t="str">
        <f>_xlfn.IFS(M110&gt;=20%,"high",M110&lt;="-20%","low",M110="+-20%",medium)</f>
        <v>high</v>
      </c>
      <c r="O110" s="40" t="s">
        <v>92</v>
      </c>
      <c r="P110" s="19">
        <f t="shared" si="22"/>
        <v>0.10526315789473695</v>
      </c>
      <c r="Q110" s="19"/>
      <c r="R110" s="12">
        <f t="shared" si="23"/>
        <v>0.56544473803340667</v>
      </c>
      <c r="S110" s="40" t="s">
        <v>92</v>
      </c>
      <c r="T110" s="3">
        <f t="shared" si="15"/>
        <v>0.23749997094706898</v>
      </c>
      <c r="U110" s="3">
        <f t="shared" si="16"/>
        <v>0.67199992761866711</v>
      </c>
      <c r="V110" s="3">
        <f t="shared" si="17"/>
        <v>0.73000015661961026</v>
      </c>
      <c r="W110" s="23">
        <f t="shared" si="18"/>
        <v>0.78719987834787986</v>
      </c>
      <c r="Y110" s="1">
        <v>43573</v>
      </c>
      <c r="Z110" s="3">
        <f t="shared" si="19"/>
        <v>0.2624999678888657</v>
      </c>
      <c r="AA110" s="3">
        <f t="shared" si="20"/>
        <v>0.4549687664204014</v>
      </c>
    </row>
    <row r="111" spans="2:27" x14ac:dyDescent="0.25">
      <c r="B111" s="22">
        <v>43574</v>
      </c>
      <c r="C111" s="1">
        <f t="shared" si="13"/>
        <v>43567</v>
      </c>
      <c r="D111" s="2">
        <v>22151687</v>
      </c>
      <c r="E111" s="2">
        <v>5537921</v>
      </c>
      <c r="F111" s="2">
        <v>2281623</v>
      </c>
      <c r="G111" s="2">
        <v>1748864</v>
      </c>
      <c r="H111" s="2">
        <v>1419728</v>
      </c>
      <c r="I111" s="5">
        <f t="shared" si="14"/>
        <v>6.409119088762856E-2</v>
      </c>
      <c r="J111" s="4">
        <f>VLOOKUP(C111,$B$3:$I$368,7,FALSE)</f>
        <v>1138287</v>
      </c>
      <c r="K111" s="4">
        <f>VLOOKUP(C111,$B$3:$H$368,3,FALSE)</f>
        <v>20631473</v>
      </c>
      <c r="L111" s="7">
        <f>VLOOKUP(C111,$B$3:$I$368,8,FALSE)</f>
        <v>5.5172357300906243E-2</v>
      </c>
      <c r="M111" s="13">
        <f t="shared" si="21"/>
        <v>0.2472495952251057</v>
      </c>
      <c r="N111" s="6" t="str">
        <f>_xlfn.IFS(M111&gt;=20%,"high",M111&lt;="-20%","low",M111="+-20%",medium)</f>
        <v>high</v>
      </c>
      <c r="O111" s="6" t="s">
        <v>93</v>
      </c>
      <c r="P111" s="19">
        <f t="shared" si="22"/>
        <v>7.3684220220243013E-2</v>
      </c>
      <c r="Q111" s="19"/>
      <c r="R111" s="3">
        <f t="shared" si="23"/>
        <v>0.16165402428030418</v>
      </c>
      <c r="S111" s="20"/>
      <c r="T111" s="3">
        <f t="shared" si="15"/>
        <v>0.24999996614253353</v>
      </c>
      <c r="U111" s="3">
        <f t="shared" si="16"/>
        <v>0.41199991838092309</v>
      </c>
      <c r="V111" s="3">
        <f t="shared" si="17"/>
        <v>0.76649998707060718</v>
      </c>
      <c r="W111" s="23">
        <f t="shared" si="18"/>
        <v>0.81180011710458899</v>
      </c>
      <c r="Y111" s="1">
        <v>43574</v>
      </c>
      <c r="Z111" s="3">
        <f t="shared" si="19"/>
        <v>0.2684210187028333</v>
      </c>
      <c r="AA111" s="3">
        <f t="shared" si="20"/>
        <v>0.6508722233404084</v>
      </c>
    </row>
    <row r="112" spans="2:27" x14ac:dyDescent="0.25">
      <c r="B112" s="22">
        <v>43575</v>
      </c>
      <c r="C112" s="1">
        <f t="shared" si="13"/>
        <v>43568</v>
      </c>
      <c r="D112" s="2">
        <v>44440853</v>
      </c>
      <c r="E112" s="2">
        <v>9612556</v>
      </c>
      <c r="F112" s="2">
        <v>3300951</v>
      </c>
      <c r="G112" s="2">
        <v>2132414</v>
      </c>
      <c r="H112" s="2">
        <v>1596752</v>
      </c>
      <c r="I112" s="5">
        <f t="shared" si="14"/>
        <v>3.5929823399204329E-2</v>
      </c>
      <c r="J112" s="4">
        <f>VLOOKUP(C112,$B$3:$I$368,7,FALSE)</f>
        <v>1598870</v>
      </c>
      <c r="K112" s="4">
        <f>VLOOKUP(C112,$B$3:$H$368,3,FALSE)</f>
        <v>43094160</v>
      </c>
      <c r="L112" s="7">
        <f>VLOOKUP(C112,$B$3:$I$368,8,FALSE)</f>
        <v>3.7101778988150598E-2</v>
      </c>
      <c r="M112" s="6">
        <f t="shared" si="21"/>
        <v>-1.3246855591761975E-3</v>
      </c>
      <c r="N112" s="6" t="str">
        <f>_xlfn.IFS(M112&gt;=20%,"high",M112&lt;="-20%","low",M112="+-20%",medium)</f>
        <v>low</v>
      </c>
      <c r="O112" s="6"/>
      <c r="P112" s="19">
        <f t="shared" si="22"/>
        <v>3.1250011602500294E-2</v>
      </c>
      <c r="Q112" s="19"/>
      <c r="R112" s="20">
        <f t="shared" si="23"/>
        <v>-3.1587584771085031E-2</v>
      </c>
      <c r="S112" s="20"/>
      <c r="T112" s="3">
        <f t="shared" si="15"/>
        <v>0.21629998866133376</v>
      </c>
      <c r="U112" s="3">
        <f t="shared" si="16"/>
        <v>0.34339992401604735</v>
      </c>
      <c r="V112" s="3">
        <f t="shared" si="17"/>
        <v>0.64599989518172185</v>
      </c>
      <c r="W112" s="23">
        <f t="shared" si="18"/>
        <v>0.74880018608018895</v>
      </c>
      <c r="Y112" s="1">
        <v>43575</v>
      </c>
      <c r="Z112" s="3">
        <f t="shared" si="19"/>
        <v>0.22305936581662109</v>
      </c>
      <c r="AA112" s="3">
        <f t="shared" si="20"/>
        <v>0.74979342660477755</v>
      </c>
    </row>
    <row r="113" spans="2:27" x14ac:dyDescent="0.25">
      <c r="B113" s="22">
        <v>43576</v>
      </c>
      <c r="C113" s="1">
        <f t="shared" si="13"/>
        <v>43569</v>
      </c>
      <c r="D113" s="2">
        <v>46685340</v>
      </c>
      <c r="E113" s="2">
        <v>10098039</v>
      </c>
      <c r="F113" s="2">
        <v>3536333</v>
      </c>
      <c r="G113" s="2">
        <v>2356612</v>
      </c>
      <c r="H113" s="2">
        <v>1930065</v>
      </c>
      <c r="I113" s="5">
        <f t="shared" si="14"/>
        <v>4.1341993011082281E-2</v>
      </c>
      <c r="J113" s="4">
        <f>VLOOKUP(C113,$B$3:$I$368,7,FALSE)</f>
        <v>1930656</v>
      </c>
      <c r="K113" s="4">
        <f>VLOOKUP(C113,$B$3:$H$368,3,FALSE)</f>
        <v>46685340</v>
      </c>
      <c r="L113" s="7">
        <f>VLOOKUP(C113,$B$3:$I$368,8,FALSE)</f>
        <v>4.1354652231300019E-2</v>
      </c>
      <c r="M113" s="6">
        <f t="shared" si="21"/>
        <v>-3.0611356968823777E-4</v>
      </c>
      <c r="N113" s="6" t="str">
        <f>_xlfn.IFS(M113&gt;=20%,"high",M113&lt;="-20%","low",M113="+-20%",medium)</f>
        <v>low</v>
      </c>
      <c r="O113" s="6"/>
      <c r="P113" s="19">
        <f t="shared" si="22"/>
        <v>0</v>
      </c>
      <c r="Q113" s="19"/>
      <c r="R113" s="20">
        <f t="shared" si="23"/>
        <v>-3.0611356968823777E-4</v>
      </c>
      <c r="S113" s="20"/>
      <c r="T113" s="3">
        <f t="shared" si="15"/>
        <v>0.21629999910035999</v>
      </c>
      <c r="U113" s="3">
        <f t="shared" si="16"/>
        <v>0.35019997447029072</v>
      </c>
      <c r="V113" s="3">
        <f t="shared" si="17"/>
        <v>0.66639991199923765</v>
      </c>
      <c r="W113" s="23">
        <f t="shared" si="18"/>
        <v>0.81899990325093819</v>
      </c>
      <c r="Y113" s="1">
        <v>43576</v>
      </c>
      <c r="Z113" s="3">
        <f t="shared" si="19"/>
        <v>0.21629999910035999</v>
      </c>
      <c r="AA113" s="3">
        <f t="shared" si="20"/>
        <v>0.81925068700320625</v>
      </c>
    </row>
    <row r="114" spans="2:27" x14ac:dyDescent="0.25">
      <c r="B114" s="22">
        <v>43577</v>
      </c>
      <c r="C114" s="1">
        <f t="shared" si="13"/>
        <v>43570</v>
      </c>
      <c r="D114" s="2">
        <v>20848646</v>
      </c>
      <c r="E114" s="2">
        <v>5368526</v>
      </c>
      <c r="F114" s="2">
        <v>2211832</v>
      </c>
      <c r="G114" s="2">
        <v>1695369</v>
      </c>
      <c r="H114" s="2">
        <v>1459713</v>
      </c>
      <c r="I114" s="5">
        <f t="shared" si="14"/>
        <v>7.0014762589378707E-2</v>
      </c>
      <c r="J114" s="4">
        <f>VLOOKUP(C114,$B$3:$I$368,7,FALSE)</f>
        <v>1418322</v>
      </c>
      <c r="K114" s="4">
        <f>VLOOKUP(C114,$B$3:$H$368,3,FALSE)</f>
        <v>21065820</v>
      </c>
      <c r="L114" s="7">
        <f>VLOOKUP(C114,$B$3:$I$368,8,FALSE)</f>
        <v>6.732811730091684E-2</v>
      </c>
      <c r="M114" s="6">
        <f t="shared" si="21"/>
        <v>2.9183076903552152E-2</v>
      </c>
      <c r="N114" s="6" t="str">
        <f>_xlfn.IFS(M114&gt;=20%,"high",M114&lt;="-20%","low",M114="+-20%",medium)</f>
        <v>low</v>
      </c>
      <c r="O114" s="6"/>
      <c r="P114" s="19">
        <f t="shared" si="22"/>
        <v>-1.030930673479602E-2</v>
      </c>
      <c r="Q114" s="19"/>
      <c r="R114" s="20">
        <f t="shared" si="23"/>
        <v>3.9903763779018941E-2</v>
      </c>
      <c r="S114" s="20"/>
      <c r="T114" s="3">
        <f t="shared" si="15"/>
        <v>0.2574999834521628</v>
      </c>
      <c r="U114" s="3">
        <f t="shared" si="16"/>
        <v>0.41199986737514172</v>
      </c>
      <c r="V114" s="3">
        <f t="shared" si="17"/>
        <v>0.76649989691802989</v>
      </c>
      <c r="W114" s="23">
        <f t="shared" si="18"/>
        <v>0.86100017164404918</v>
      </c>
      <c r="Y114" s="1">
        <v>43577</v>
      </c>
      <c r="Z114" s="3">
        <f t="shared" si="19"/>
        <v>0.25484533713854957</v>
      </c>
      <c r="AA114" s="3">
        <f t="shared" si="20"/>
        <v>0.83658601755723971</v>
      </c>
    </row>
    <row r="115" spans="2:27" x14ac:dyDescent="0.25">
      <c r="B115" s="22">
        <v>43578</v>
      </c>
      <c r="C115" s="1">
        <f t="shared" si="13"/>
        <v>43571</v>
      </c>
      <c r="D115" s="2">
        <v>20631473</v>
      </c>
      <c r="E115" s="2">
        <v>4899974</v>
      </c>
      <c r="F115" s="2">
        <v>1881590</v>
      </c>
      <c r="G115" s="2">
        <v>1414767</v>
      </c>
      <c r="H115" s="2">
        <v>1148508</v>
      </c>
      <c r="I115" s="5">
        <f t="shared" si="14"/>
        <v>5.5667765457173127E-2</v>
      </c>
      <c r="J115" s="4">
        <f>VLOOKUP(C115,$B$3:$I$368,7,FALSE)</f>
        <v>1296248</v>
      </c>
      <c r="K115" s="4">
        <f>VLOOKUP(C115,$B$3:$H$368,3,FALSE)</f>
        <v>22586034</v>
      </c>
      <c r="L115" s="7">
        <f>VLOOKUP(C115,$B$3:$I$368,8,FALSE)</f>
        <v>5.7391572154721807E-2</v>
      </c>
      <c r="M115" s="19">
        <f t="shared" si="21"/>
        <v>-0.11397510352957152</v>
      </c>
      <c r="N115" s="6" t="str">
        <f>_xlfn.IFS(M115&gt;=20%,"high",M115&lt;="-20%","low",M115="+-20%",medium)</f>
        <v>low</v>
      </c>
      <c r="O115" s="6"/>
      <c r="P115" s="19">
        <f t="shared" si="22"/>
        <v>-8.6538477715919493E-2</v>
      </c>
      <c r="Q115" s="19"/>
      <c r="R115" s="20">
        <f t="shared" si="23"/>
        <v>-3.0035885633198478E-2</v>
      </c>
      <c r="S115" s="20"/>
      <c r="T115" s="3">
        <f t="shared" si="15"/>
        <v>0.23749995940667931</v>
      </c>
      <c r="U115" s="3">
        <f t="shared" si="16"/>
        <v>0.38399999673467655</v>
      </c>
      <c r="V115" s="3">
        <f t="shared" si="17"/>
        <v>0.75189972310652164</v>
      </c>
      <c r="W115" s="23">
        <f t="shared" si="18"/>
        <v>0.81180010560042748</v>
      </c>
      <c r="Y115" s="1">
        <v>43578</v>
      </c>
      <c r="Z115" s="3">
        <f t="shared" si="19"/>
        <v>0.2169470744620326</v>
      </c>
      <c r="AA115" s="3">
        <f t="shared" si="20"/>
        <v>0.91622719500808258</v>
      </c>
    </row>
    <row r="116" spans="2:27" x14ac:dyDescent="0.25">
      <c r="B116" s="22">
        <v>43579</v>
      </c>
      <c r="C116" s="1">
        <f t="shared" si="13"/>
        <v>43572</v>
      </c>
      <c r="D116" s="2">
        <v>21717340</v>
      </c>
      <c r="E116" s="2">
        <v>5700801</v>
      </c>
      <c r="F116" s="2">
        <v>2325927</v>
      </c>
      <c r="G116" s="2">
        <v>1765843</v>
      </c>
      <c r="H116" s="2">
        <v>1476951</v>
      </c>
      <c r="I116" s="5">
        <f t="shared" si="14"/>
        <v>6.8007914413091106E-2</v>
      </c>
      <c r="J116" s="4">
        <f>VLOOKUP(C116,$B$3:$I$368,7,FALSE)</f>
        <v>1336086</v>
      </c>
      <c r="K116" s="4">
        <f>VLOOKUP(C116,$B$3:$H$368,3,FALSE)</f>
        <v>21934513</v>
      </c>
      <c r="L116" s="7">
        <f>VLOOKUP(C116,$B$3:$I$368,8,FALSE)</f>
        <v>6.0912498946295274E-2</v>
      </c>
      <c r="M116" s="6">
        <f t="shared" si="21"/>
        <v>0.10543108751981545</v>
      </c>
      <c r="N116" s="6" t="str">
        <f>_xlfn.IFS(M116&gt;=20%,"high",M116&lt;="-20%","low",M116="+-20%",medium)</f>
        <v>low</v>
      </c>
      <c r="O116" s="6"/>
      <c r="P116" s="19">
        <f t="shared" si="22"/>
        <v>-9.9009720434640736E-3</v>
      </c>
      <c r="Q116" s="19"/>
      <c r="R116" s="3">
        <f t="shared" si="23"/>
        <v>0.11648537803467307</v>
      </c>
      <c r="S116" s="20"/>
      <c r="T116" s="3">
        <f t="shared" si="15"/>
        <v>0.2624999654653839</v>
      </c>
      <c r="U116" s="3">
        <f t="shared" si="16"/>
        <v>0.40800003367947768</v>
      </c>
      <c r="V116" s="3">
        <f t="shared" si="17"/>
        <v>0.7591996653377342</v>
      </c>
      <c r="W116" s="23">
        <f t="shared" si="18"/>
        <v>0.83639995175108994</v>
      </c>
      <c r="Y116" s="1">
        <v>43579</v>
      </c>
      <c r="Z116" s="3">
        <f t="shared" si="19"/>
        <v>0.25990096064590085</v>
      </c>
      <c r="AA116" s="3">
        <f t="shared" si="20"/>
        <v>0.75662785423166157</v>
      </c>
    </row>
    <row r="117" spans="2:27" x14ac:dyDescent="0.25">
      <c r="B117" s="22">
        <v>43580</v>
      </c>
      <c r="C117" s="1">
        <f t="shared" si="13"/>
        <v>43573</v>
      </c>
      <c r="D117" s="2">
        <v>22803207</v>
      </c>
      <c r="E117" s="2">
        <v>5700801</v>
      </c>
      <c r="F117" s="2">
        <v>2189107</v>
      </c>
      <c r="G117" s="2">
        <v>1518146</v>
      </c>
      <c r="H117" s="2">
        <v>1282226</v>
      </c>
      <c r="I117" s="5">
        <f t="shared" si="14"/>
        <v>5.6230073252415767E-2</v>
      </c>
      <c r="J117" s="4">
        <f>VLOOKUP(C117,$B$3:$I$368,7,FALSE)</f>
        <v>2091398</v>
      </c>
      <c r="K117" s="4">
        <f>VLOOKUP(C117,$B$3:$H$368,3,FALSE)</f>
        <v>22803207</v>
      </c>
      <c r="L117" s="7">
        <f>VLOOKUP(C117,$B$3:$I$368,8,FALSE)</f>
        <v>9.1715082005789803E-2</v>
      </c>
      <c r="M117" s="8">
        <f t="shared" si="21"/>
        <v>-0.38690483590402214</v>
      </c>
      <c r="N117" s="6" t="str">
        <f>_xlfn.IFS(M117&gt;=20%,"high",M117&lt;="-20%","low",M117="+-20%",medium)</f>
        <v>low</v>
      </c>
      <c r="O117" s="6" t="s">
        <v>94</v>
      </c>
      <c r="P117" s="19">
        <f t="shared" si="22"/>
        <v>0</v>
      </c>
      <c r="Q117" s="19"/>
      <c r="R117" s="9">
        <f t="shared" si="23"/>
        <v>-0.38690483590402214</v>
      </c>
      <c r="S117" s="6" t="s">
        <v>94</v>
      </c>
      <c r="T117" s="3">
        <f t="shared" si="15"/>
        <v>0.24999996710988942</v>
      </c>
      <c r="U117" s="3">
        <f t="shared" si="16"/>
        <v>0.38399989755825542</v>
      </c>
      <c r="V117" s="3">
        <f t="shared" si="17"/>
        <v>0.69350013498654928</v>
      </c>
      <c r="W117" s="23">
        <f t="shared" si="18"/>
        <v>0.84459992648928361</v>
      </c>
      <c r="Y117" s="1">
        <v>43580</v>
      </c>
      <c r="Z117" s="3">
        <f t="shared" si="19"/>
        <v>0.24999996710988942</v>
      </c>
      <c r="AA117" s="3">
        <f t="shared" si="20"/>
        <v>1.3776000463723514</v>
      </c>
    </row>
    <row r="118" spans="2:27" x14ac:dyDescent="0.25">
      <c r="B118" s="22">
        <v>43581</v>
      </c>
      <c r="C118" s="1">
        <f t="shared" si="13"/>
        <v>43574</v>
      </c>
      <c r="D118" s="2">
        <v>22151687</v>
      </c>
      <c r="E118" s="2">
        <v>5759438</v>
      </c>
      <c r="F118" s="2">
        <v>2188586</v>
      </c>
      <c r="G118" s="2">
        <v>1533761</v>
      </c>
      <c r="H118" s="2">
        <v>1307991</v>
      </c>
      <c r="I118" s="5">
        <f t="shared" si="14"/>
        <v>5.9047015245385151E-2</v>
      </c>
      <c r="J118" s="4">
        <f>VLOOKUP(C118,$B$3:$I$368,7,FALSE)</f>
        <v>1419728</v>
      </c>
      <c r="K118" s="4">
        <f>VLOOKUP(C118,$B$3:$H$368,3,FALSE)</f>
        <v>22151687</v>
      </c>
      <c r="L118" s="7">
        <f>VLOOKUP(C118,$B$3:$I$368,8,FALSE)</f>
        <v>6.409119088762856E-2</v>
      </c>
      <c r="M118" s="19">
        <f t="shared" si="21"/>
        <v>-7.8703103693101739E-2</v>
      </c>
      <c r="N118" s="6" t="str">
        <f>_xlfn.IFS(M118&gt;=20%,"high",M118&lt;="-20%","low",M118="+-20%",medium)</f>
        <v>low</v>
      </c>
      <c r="O118" s="6"/>
      <c r="P118" s="19">
        <f t="shared" si="22"/>
        <v>0</v>
      </c>
      <c r="Q118" s="19"/>
      <c r="R118" s="20">
        <f t="shared" si="23"/>
        <v>-7.8703103693101739E-2</v>
      </c>
      <c r="S118" s="20"/>
      <c r="T118" s="3">
        <f t="shared" si="15"/>
        <v>0.25999997201116104</v>
      </c>
      <c r="U118" s="3">
        <f t="shared" si="16"/>
        <v>0.37999992360365714</v>
      </c>
      <c r="V118" s="3">
        <f t="shared" si="17"/>
        <v>0.70079996856417792</v>
      </c>
      <c r="W118" s="23">
        <f t="shared" si="18"/>
        <v>0.85279975172142208</v>
      </c>
      <c r="Y118" s="1">
        <v>43581</v>
      </c>
      <c r="Z118" s="3">
        <f t="shared" si="19"/>
        <v>0.25999997201116104</v>
      </c>
      <c r="AA118" s="3">
        <f t="shared" si="20"/>
        <v>0.9256513889712934</v>
      </c>
    </row>
    <row r="119" spans="2:27" x14ac:dyDescent="0.25">
      <c r="B119" s="22">
        <v>43582</v>
      </c>
      <c r="C119" s="1">
        <f t="shared" si="13"/>
        <v>43575</v>
      </c>
      <c r="D119" s="2">
        <v>47134238</v>
      </c>
      <c r="E119" s="2">
        <v>9997171</v>
      </c>
      <c r="F119" s="2">
        <v>3297067</v>
      </c>
      <c r="G119" s="2">
        <v>2354106</v>
      </c>
      <c r="H119" s="2">
        <v>1744392</v>
      </c>
      <c r="I119" s="5">
        <f t="shared" si="14"/>
        <v>3.7009020915963468E-2</v>
      </c>
      <c r="J119" s="4">
        <f>VLOOKUP(C119,$B$3:$I$368,7,FALSE)</f>
        <v>1596752</v>
      </c>
      <c r="K119" s="4">
        <f>VLOOKUP(C119,$B$3:$H$368,3,FALSE)</f>
        <v>44440853</v>
      </c>
      <c r="L119" s="7">
        <f>VLOOKUP(C119,$B$3:$I$368,8,FALSE)</f>
        <v>3.5929823399204329E-2</v>
      </c>
      <c r="M119" s="19">
        <f t="shared" si="21"/>
        <v>9.246269927953743E-2</v>
      </c>
      <c r="N119" s="6" t="str">
        <f>_xlfn.IFS(M119&gt;=20%,"high",M119&lt;="-20%","low",M119="+-20%",medium)</f>
        <v>low</v>
      </c>
      <c r="O119" s="6"/>
      <c r="P119" s="19">
        <f t="shared" si="22"/>
        <v>6.0606059924187328E-2</v>
      </c>
      <c r="Q119" s="19"/>
      <c r="R119" s="20">
        <f t="shared" si="23"/>
        <v>3.0036259982926472E-2</v>
      </c>
      <c r="S119" s="20"/>
      <c r="T119" s="3">
        <f t="shared" si="15"/>
        <v>0.21209998133416308</v>
      </c>
      <c r="U119" s="3">
        <f t="shared" si="16"/>
        <v>0.32980000042011887</v>
      </c>
      <c r="V119" s="3">
        <f t="shared" si="17"/>
        <v>0.71400004913457926</v>
      </c>
      <c r="W119" s="23">
        <f t="shared" si="18"/>
        <v>0.74099976806481949</v>
      </c>
      <c r="Y119" s="1">
        <v>43582</v>
      </c>
      <c r="Z119" s="3">
        <f t="shared" si="19"/>
        <v>0.22495452551282039</v>
      </c>
      <c r="AA119" s="3">
        <f t="shared" si="20"/>
        <v>0.67828381559708861</v>
      </c>
    </row>
    <row r="120" spans="2:27" x14ac:dyDescent="0.25">
      <c r="B120" s="22">
        <v>43583</v>
      </c>
      <c r="C120" s="1">
        <f t="shared" si="13"/>
        <v>43576</v>
      </c>
      <c r="D120" s="2">
        <v>46236443</v>
      </c>
      <c r="E120" s="2">
        <v>9224170</v>
      </c>
      <c r="F120" s="2">
        <v>3261666</v>
      </c>
      <c r="G120" s="2">
        <v>2151395</v>
      </c>
      <c r="H120" s="2">
        <v>1644526</v>
      </c>
      <c r="I120" s="5">
        <f t="shared" si="14"/>
        <v>3.5567744690048933E-2</v>
      </c>
      <c r="J120" s="4">
        <f>VLOOKUP(C120,$B$3:$I$368,7,FALSE)</f>
        <v>1930065</v>
      </c>
      <c r="K120" s="4">
        <f>VLOOKUP(C120,$B$3:$H$368,3,FALSE)</f>
        <v>46685340</v>
      </c>
      <c r="L120" s="7">
        <f>VLOOKUP(C120,$B$3:$I$368,8,FALSE)</f>
        <v>4.1341993011082281E-2</v>
      </c>
      <c r="M120" s="19">
        <f t="shared" si="21"/>
        <v>-0.14794268586809256</v>
      </c>
      <c r="N120" s="6" t="str">
        <f>_xlfn.IFS(M120&gt;=20%,"high",M120&lt;="-20%","low",M120="+-20%",medium)</f>
        <v>low</v>
      </c>
      <c r="O120" s="6"/>
      <c r="P120" s="19">
        <f t="shared" si="22"/>
        <v>-9.6153739053844722E-3</v>
      </c>
      <c r="Q120" s="19"/>
      <c r="R120" s="20">
        <f t="shared" si="23"/>
        <v>-0.13967029406360465</v>
      </c>
      <c r="S120" s="20"/>
      <c r="T120" s="3">
        <f t="shared" si="15"/>
        <v>0.19949999181381664</v>
      </c>
      <c r="U120" s="3">
        <f t="shared" si="16"/>
        <v>0.3535999444936509</v>
      </c>
      <c r="V120" s="3">
        <f t="shared" si="17"/>
        <v>0.65960003262136591</v>
      </c>
      <c r="W120" s="23">
        <f t="shared" si="18"/>
        <v>0.76439984289263474</v>
      </c>
      <c r="Y120" s="1">
        <v>43583</v>
      </c>
      <c r="Z120" s="3">
        <f t="shared" si="19"/>
        <v>0.19758172479840566</v>
      </c>
      <c r="AA120" s="3">
        <f t="shared" si="20"/>
        <v>0.89712256466153362</v>
      </c>
    </row>
    <row r="121" spans="2:27" x14ac:dyDescent="0.25">
      <c r="B121" s="22">
        <v>43584</v>
      </c>
      <c r="C121" s="1">
        <f t="shared" si="13"/>
        <v>43577</v>
      </c>
      <c r="D121" s="2">
        <v>20631473</v>
      </c>
      <c r="E121" s="2">
        <v>5209447</v>
      </c>
      <c r="F121" s="2">
        <v>2062941</v>
      </c>
      <c r="G121" s="2">
        <v>1475828</v>
      </c>
      <c r="H121" s="2">
        <v>1210178</v>
      </c>
      <c r="I121" s="5">
        <f t="shared" si="14"/>
        <v>5.8656887949784291E-2</v>
      </c>
      <c r="J121" s="4">
        <f>VLOOKUP(C121,$B$3:$I$368,7,FALSE)</f>
        <v>1459713</v>
      </c>
      <c r="K121" s="4">
        <f>VLOOKUP(C121,$B$3:$H$368,3,FALSE)</f>
        <v>20848646</v>
      </c>
      <c r="L121" s="7">
        <f>VLOOKUP(C121,$B$3:$I$368,8,FALSE)</f>
        <v>7.0014762589378707E-2</v>
      </c>
      <c r="M121" s="19">
        <f t="shared" si="21"/>
        <v>-0.17094798772087394</v>
      </c>
      <c r="N121" s="6" t="str">
        <f>_xlfn.IFS(M121&gt;=20%,"high",M121&lt;="-20%","low",M121="+-20%",medium)</f>
        <v>low</v>
      </c>
      <c r="O121" s="6"/>
      <c r="P121" s="19">
        <f t="shared" si="22"/>
        <v>-1.041664768062156E-2</v>
      </c>
      <c r="Q121" s="19"/>
      <c r="R121" s="20">
        <f t="shared" si="23"/>
        <v>-0.16222114050726522</v>
      </c>
      <c r="S121" s="20"/>
      <c r="T121" s="3">
        <f t="shared" si="15"/>
        <v>0.25250000327170047</v>
      </c>
      <c r="U121" s="3">
        <f t="shared" si="16"/>
        <v>0.39599999769649252</v>
      </c>
      <c r="V121" s="3">
        <f t="shared" si="17"/>
        <v>0.71540000416880556</v>
      </c>
      <c r="W121" s="23">
        <f t="shared" si="18"/>
        <v>0.81999934951769449</v>
      </c>
      <c r="Y121" s="1">
        <v>43584</v>
      </c>
      <c r="Z121" s="3">
        <f t="shared" si="19"/>
        <v>0.24986979969826337</v>
      </c>
      <c r="AA121" s="3">
        <f t="shared" si="20"/>
        <v>0.98908070588171526</v>
      </c>
    </row>
    <row r="122" spans="2:27" x14ac:dyDescent="0.25">
      <c r="B122" s="22">
        <v>43585</v>
      </c>
      <c r="C122" s="1">
        <f t="shared" si="13"/>
        <v>43578</v>
      </c>
      <c r="D122" s="2">
        <v>21065820</v>
      </c>
      <c r="E122" s="2">
        <v>5319119</v>
      </c>
      <c r="F122" s="2">
        <v>2148924</v>
      </c>
      <c r="G122" s="2">
        <v>1490279</v>
      </c>
      <c r="H122" s="2">
        <v>1246469</v>
      </c>
      <c r="I122" s="5">
        <f t="shared" si="14"/>
        <v>5.9170210321743945E-2</v>
      </c>
      <c r="J122" s="4">
        <f>VLOOKUP(C122,$B$3:$I$368,7,FALSE)</f>
        <v>1148508</v>
      </c>
      <c r="K122" s="4">
        <f>VLOOKUP(C122,$B$3:$H$368,3,FALSE)</f>
        <v>20631473</v>
      </c>
      <c r="L122" s="7">
        <f>VLOOKUP(C122,$B$3:$I$368,8,FALSE)</f>
        <v>5.5667765457173127E-2</v>
      </c>
      <c r="M122" s="19">
        <f t="shared" si="21"/>
        <v>8.5294138133996444E-2</v>
      </c>
      <c r="N122" s="6" t="str">
        <f>_xlfn.IFS(M122&gt;=20%,"high",M122&lt;="-20%","low",M122="+-20%",medium)</f>
        <v>low</v>
      </c>
      <c r="O122" s="6"/>
      <c r="P122" s="19">
        <f t="shared" si="22"/>
        <v>2.105264127287465E-2</v>
      </c>
      <c r="Q122" s="19"/>
      <c r="R122" s="20">
        <f t="shared" si="23"/>
        <v>6.2916929318195036E-2</v>
      </c>
      <c r="S122" s="20"/>
      <c r="T122" s="3">
        <f t="shared" si="15"/>
        <v>0.25249997389135576</v>
      </c>
      <c r="U122" s="3">
        <f t="shared" si="16"/>
        <v>0.40399998571191958</v>
      </c>
      <c r="V122" s="3">
        <f t="shared" si="17"/>
        <v>0.69350009586192907</v>
      </c>
      <c r="W122" s="23">
        <f t="shared" si="18"/>
        <v>0.83639976138696182</v>
      </c>
      <c r="Y122" s="1">
        <v>43585</v>
      </c>
      <c r="Z122" s="3">
        <f t="shared" si="19"/>
        <v>0.25781576526310068</v>
      </c>
      <c r="AA122" s="3">
        <f t="shared" si="20"/>
        <v>0.77066643225865761</v>
      </c>
    </row>
    <row r="123" spans="2:27" x14ac:dyDescent="0.25">
      <c r="B123" s="22">
        <v>43586</v>
      </c>
      <c r="C123" s="1">
        <f t="shared" si="13"/>
        <v>43579</v>
      </c>
      <c r="D123" s="2">
        <v>22803207</v>
      </c>
      <c r="E123" s="2">
        <v>5529777</v>
      </c>
      <c r="F123" s="2">
        <v>2278268</v>
      </c>
      <c r="G123" s="2">
        <v>1696398</v>
      </c>
      <c r="H123" s="2">
        <v>1460599</v>
      </c>
      <c r="I123" s="5">
        <f t="shared" si="14"/>
        <v>6.4052350180393486E-2</v>
      </c>
      <c r="J123" s="4">
        <f>VLOOKUP(C123,$B$3:$I$368,7,FALSE)</f>
        <v>1476951</v>
      </c>
      <c r="K123" s="4">
        <f>VLOOKUP(C123,$B$3:$H$368,3,FALSE)</f>
        <v>21717340</v>
      </c>
      <c r="L123" s="7">
        <f>VLOOKUP(C123,$B$3:$I$368,8,FALSE)</f>
        <v>6.8007914413091106E-2</v>
      </c>
      <c r="M123" s="19">
        <f t="shared" si="21"/>
        <v>-1.1071457346926161E-2</v>
      </c>
      <c r="N123" s="6" t="str">
        <f>_xlfn.IFS(M123&gt;=20%,"high",M123&lt;="-20%","low",M123="+-20%",medium)</f>
        <v>low</v>
      </c>
      <c r="O123" s="6"/>
      <c r="P123" s="19">
        <f t="shared" si="22"/>
        <v>5.0000000000000044E-2</v>
      </c>
      <c r="Q123" s="19"/>
      <c r="R123" s="20">
        <f t="shared" si="23"/>
        <v>-5.8163292711358228E-2</v>
      </c>
      <c r="S123" s="20"/>
      <c r="T123" s="3">
        <f t="shared" si="15"/>
        <v>0.24249996941219715</v>
      </c>
      <c r="U123" s="3">
        <f t="shared" si="16"/>
        <v>0.41199997757594925</v>
      </c>
      <c r="V123" s="3">
        <f t="shared" si="17"/>
        <v>0.7445998451455228</v>
      </c>
      <c r="W123" s="23">
        <f t="shared" si="18"/>
        <v>0.86100018981394699</v>
      </c>
      <c r="Y123" s="1">
        <v>43586</v>
      </c>
      <c r="Z123" s="3">
        <f t="shared" si="19"/>
        <v>0.25462496788280703</v>
      </c>
      <c r="AA123" s="3">
        <f t="shared" si="20"/>
        <v>0.87063943720754211</v>
      </c>
    </row>
    <row r="124" spans="2:27" x14ac:dyDescent="0.25">
      <c r="B124" s="22">
        <v>43587</v>
      </c>
      <c r="C124" s="1">
        <f t="shared" si="13"/>
        <v>43580</v>
      </c>
      <c r="D124" s="2">
        <v>21282993</v>
      </c>
      <c r="E124" s="2">
        <v>5533578</v>
      </c>
      <c r="F124" s="2">
        <v>2169162</v>
      </c>
      <c r="G124" s="2">
        <v>1615158</v>
      </c>
      <c r="H124" s="2">
        <v>1284697</v>
      </c>
      <c r="I124" s="5">
        <f t="shared" si="14"/>
        <v>6.0362609713774752E-2</v>
      </c>
      <c r="J124" s="4">
        <f>VLOOKUP(C124,$B$3:$I$368,7,FALSE)</f>
        <v>1282226</v>
      </c>
      <c r="K124" s="4">
        <f>VLOOKUP(C124,$B$3:$H$368,3,FALSE)</f>
        <v>22803207</v>
      </c>
      <c r="L124" s="7">
        <f>VLOOKUP(C124,$B$3:$I$368,8,FALSE)</f>
        <v>5.6230073252415767E-2</v>
      </c>
      <c r="M124" s="19">
        <f t="shared" si="21"/>
        <v>1.9271173724444424E-3</v>
      </c>
      <c r="N124" s="6" t="str">
        <f>_xlfn.IFS(M124&gt;=20%,"high",M124&lt;="-20%","low",M124="+-20%",medium)</f>
        <v>low</v>
      </c>
      <c r="O124" s="6"/>
      <c r="P124" s="19">
        <f t="shared" si="22"/>
        <v>-6.6666675437362821E-2</v>
      </c>
      <c r="Q124" s="19"/>
      <c r="R124" s="20">
        <f t="shared" si="23"/>
        <v>7.3493350129709034E-2</v>
      </c>
      <c r="S124" s="20"/>
      <c r="T124" s="3">
        <f t="shared" si="15"/>
        <v>0.25999999154254289</v>
      </c>
      <c r="U124" s="3">
        <f t="shared" si="16"/>
        <v>0.39199989590821704</v>
      </c>
      <c r="V124" s="3">
        <f t="shared" si="17"/>
        <v>0.74459998838261043</v>
      </c>
      <c r="W124" s="23">
        <f t="shared" si="18"/>
        <v>0.79540020233314634</v>
      </c>
      <c r="Y124" s="1">
        <v>43587</v>
      </c>
      <c r="Z124" s="3">
        <f t="shared" si="19"/>
        <v>0.24266665649265912</v>
      </c>
      <c r="AA124" s="3">
        <f t="shared" si="20"/>
        <v>0.79387032104599053</v>
      </c>
    </row>
    <row r="125" spans="2:27" x14ac:dyDescent="0.25">
      <c r="B125" s="22">
        <v>43588</v>
      </c>
      <c r="C125" s="1">
        <f t="shared" si="13"/>
        <v>43581</v>
      </c>
      <c r="D125" s="2">
        <v>20848646</v>
      </c>
      <c r="E125" s="2">
        <v>5264283</v>
      </c>
      <c r="F125" s="2">
        <v>2147827</v>
      </c>
      <c r="G125" s="2">
        <v>1552235</v>
      </c>
      <c r="H125" s="2">
        <v>1260104</v>
      </c>
      <c r="I125" s="5">
        <f t="shared" si="14"/>
        <v>6.0440567699216532E-2</v>
      </c>
      <c r="J125" s="4">
        <f>VLOOKUP(C125,$B$3:$I$368,7,FALSE)</f>
        <v>1307991</v>
      </c>
      <c r="K125" s="4">
        <f>VLOOKUP(C125,$B$3:$H$368,3,FALSE)</f>
        <v>22151687</v>
      </c>
      <c r="L125" s="7">
        <f>VLOOKUP(C125,$B$3:$I$368,8,FALSE)</f>
        <v>5.9047015245385151E-2</v>
      </c>
      <c r="M125" s="19">
        <f t="shared" si="21"/>
        <v>-3.6611108180407914E-2</v>
      </c>
      <c r="N125" s="6" t="str">
        <f>_xlfn.IFS(M125&gt;=20%,"high",M125&lt;="-20%","low",M125="+-20%",medium)</f>
        <v>low</v>
      </c>
      <c r="O125" s="6"/>
      <c r="P125" s="19">
        <f t="shared" si="22"/>
        <v>-5.8823555966640351E-2</v>
      </c>
      <c r="Q125" s="19"/>
      <c r="R125" s="20">
        <f t="shared" si="23"/>
        <v>2.3600726438755881E-2</v>
      </c>
      <c r="S125" s="20"/>
      <c r="T125" s="3">
        <f t="shared" si="15"/>
        <v>0.25249999448405425</v>
      </c>
      <c r="U125" s="3">
        <f t="shared" si="16"/>
        <v>0.40799991185884193</v>
      </c>
      <c r="V125" s="3">
        <f t="shared" si="17"/>
        <v>0.72270019885214221</v>
      </c>
      <c r="W125" s="23">
        <f t="shared" si="18"/>
        <v>0.81179975970133389</v>
      </c>
      <c r="Y125" s="1">
        <v>43588</v>
      </c>
      <c r="Z125" s="3">
        <f t="shared" si="19"/>
        <v>0.2376470469269451</v>
      </c>
      <c r="AA125" s="3">
        <f t="shared" si="20"/>
        <v>0.84265011419018387</v>
      </c>
    </row>
    <row r="126" spans="2:27" x14ac:dyDescent="0.25">
      <c r="B126" s="22">
        <v>43589</v>
      </c>
      <c r="C126" s="1">
        <f t="shared" si="13"/>
        <v>43582</v>
      </c>
      <c r="D126" s="2">
        <v>43094160</v>
      </c>
      <c r="E126" s="2">
        <v>9321266</v>
      </c>
      <c r="F126" s="2">
        <v>3042461</v>
      </c>
      <c r="G126" s="2">
        <v>1986118</v>
      </c>
      <c r="H126" s="2">
        <v>1487205</v>
      </c>
      <c r="I126" s="5">
        <f t="shared" si="14"/>
        <v>3.4510592618582192E-2</v>
      </c>
      <c r="J126" s="4">
        <f>VLOOKUP(C126,$B$3:$I$368,7,FALSE)</f>
        <v>1744392</v>
      </c>
      <c r="K126" s="4">
        <f>VLOOKUP(C126,$B$3:$H$368,3,FALSE)</f>
        <v>47134238</v>
      </c>
      <c r="L126" s="7">
        <f>VLOOKUP(C126,$B$3:$I$368,8,FALSE)</f>
        <v>3.7009020915963468E-2</v>
      </c>
      <c r="M126" s="19">
        <f t="shared" si="21"/>
        <v>-0.14743647070153953</v>
      </c>
      <c r="N126" s="6" t="str">
        <f>_xlfn.IFS(M126&gt;=20%,"high",M126&lt;="-20%","low",M126="+-20%",medium)</f>
        <v>low</v>
      </c>
      <c r="O126" s="6"/>
      <c r="P126" s="19">
        <f t="shared" si="22"/>
        <v>-8.5714295413028663E-2</v>
      </c>
      <c r="Q126" s="19"/>
      <c r="R126" s="20">
        <f t="shared" si="23"/>
        <v>-6.750862993794049E-2</v>
      </c>
      <c r="S126" s="20"/>
      <c r="T126" s="3">
        <f t="shared" si="15"/>
        <v>0.21629998125035968</v>
      </c>
      <c r="U126" s="3">
        <f t="shared" si="16"/>
        <v>0.32639997614058003</v>
      </c>
      <c r="V126" s="3">
        <f t="shared" si="17"/>
        <v>0.65279982224915944</v>
      </c>
      <c r="W126" s="23">
        <f t="shared" si="18"/>
        <v>0.74879992024643049</v>
      </c>
      <c r="Y126" s="1">
        <v>43589</v>
      </c>
      <c r="Z126" s="3">
        <f t="shared" si="19"/>
        <v>0.1977599807596338</v>
      </c>
      <c r="AA126" s="3">
        <f t="shared" si="20"/>
        <v>0.87829222634304704</v>
      </c>
    </row>
    <row r="127" spans="2:27" x14ac:dyDescent="0.25">
      <c r="B127" s="22">
        <v>43590</v>
      </c>
      <c r="C127" s="1">
        <f t="shared" si="13"/>
        <v>43583</v>
      </c>
      <c r="D127" s="2">
        <v>43991955</v>
      </c>
      <c r="E127" s="2">
        <v>8868778</v>
      </c>
      <c r="F127" s="2">
        <v>3136000</v>
      </c>
      <c r="G127" s="2">
        <v>2068505</v>
      </c>
      <c r="H127" s="2">
        <v>1532762</v>
      </c>
      <c r="I127" s="5">
        <f t="shared" si="14"/>
        <v>3.4841870519280171E-2</v>
      </c>
      <c r="J127" s="4">
        <f>VLOOKUP(C127,$B$3:$I$368,7,FALSE)</f>
        <v>1644526</v>
      </c>
      <c r="K127" s="4">
        <f>VLOOKUP(C127,$B$3:$H$368,3,FALSE)</f>
        <v>46236443</v>
      </c>
      <c r="L127" s="7">
        <f>VLOOKUP(C127,$B$3:$I$368,8,FALSE)</f>
        <v>3.5567744690048933E-2</v>
      </c>
      <c r="M127" s="19">
        <f t="shared" si="21"/>
        <v>-6.796122408523797E-2</v>
      </c>
      <c r="N127" s="6" t="str">
        <f>_xlfn.IFS(M127&gt;=20%,"high",M127&lt;="-20%","low",M127="+-20%",medium)</f>
        <v>low</v>
      </c>
      <c r="O127" s="6"/>
      <c r="P127" s="19">
        <f t="shared" si="22"/>
        <v>-4.8543699609418511E-2</v>
      </c>
      <c r="Q127" s="19"/>
      <c r="R127" s="20">
        <f t="shared" si="23"/>
        <v>-2.040821472079013E-2</v>
      </c>
      <c r="S127" s="20"/>
      <c r="T127" s="3">
        <f t="shared" si="15"/>
        <v>0.2015999970903771</v>
      </c>
      <c r="U127" s="3">
        <f t="shared" si="16"/>
        <v>0.35360001118530648</v>
      </c>
      <c r="V127" s="3">
        <f t="shared" si="17"/>
        <v>0.65959980867346935</v>
      </c>
      <c r="W127" s="23">
        <f t="shared" si="18"/>
        <v>0.74099990089460743</v>
      </c>
      <c r="Y127" s="1">
        <v>43590</v>
      </c>
      <c r="Z127" s="3">
        <f t="shared" si="19"/>
        <v>0.19181358739036219</v>
      </c>
      <c r="AA127" s="3">
        <f t="shared" si="20"/>
        <v>0.79503119402660372</v>
      </c>
    </row>
    <row r="128" spans="2:27" x14ac:dyDescent="0.25">
      <c r="B128" s="22">
        <v>43591</v>
      </c>
      <c r="C128" s="1">
        <f t="shared" si="13"/>
        <v>43584</v>
      </c>
      <c r="D128" s="2">
        <v>21717340</v>
      </c>
      <c r="E128" s="2">
        <v>5157868</v>
      </c>
      <c r="F128" s="2">
        <v>1959989</v>
      </c>
      <c r="G128" s="2">
        <v>1430792</v>
      </c>
      <c r="H128" s="2">
        <v>1161517</v>
      </c>
      <c r="I128" s="5">
        <f t="shared" si="14"/>
        <v>5.3483391612416623E-2</v>
      </c>
      <c r="J128" s="4">
        <f>VLOOKUP(C128,$B$3:$I$368,7,FALSE)</f>
        <v>1210178</v>
      </c>
      <c r="K128" s="4">
        <f>VLOOKUP(C128,$B$3:$H$368,3,FALSE)</f>
        <v>20631473</v>
      </c>
      <c r="L128" s="7">
        <f>VLOOKUP(C128,$B$3:$I$368,8,FALSE)</f>
        <v>5.8656887949784291E-2</v>
      </c>
      <c r="M128" s="19">
        <f t="shared" si="21"/>
        <v>-4.0209787320542922E-2</v>
      </c>
      <c r="N128" s="6" t="str">
        <f>_xlfn.IFS(M128&gt;=20%,"high",M128&lt;="-20%","low",M128="+-20%",medium)</f>
        <v>low</v>
      </c>
      <c r="O128" s="6"/>
      <c r="P128" s="19">
        <f t="shared" si="22"/>
        <v>5.2631578947368363E-2</v>
      </c>
      <c r="Q128" s="19"/>
      <c r="R128" s="20">
        <f t="shared" si="23"/>
        <v>-8.8199297954515754E-2</v>
      </c>
      <c r="S128" s="20"/>
      <c r="T128" s="3">
        <f t="shared" si="15"/>
        <v>0.23749998848846129</v>
      </c>
      <c r="U128" s="3">
        <f t="shared" si="16"/>
        <v>0.37999983714201296</v>
      </c>
      <c r="V128" s="3">
        <f t="shared" si="17"/>
        <v>0.73000001530620839</v>
      </c>
      <c r="W128" s="23">
        <f t="shared" si="18"/>
        <v>0.81180003802090028</v>
      </c>
      <c r="Y128" s="1">
        <v>43591</v>
      </c>
      <c r="Z128" s="3">
        <f t="shared" si="19"/>
        <v>0.24999998788259084</v>
      </c>
      <c r="AA128" s="3">
        <f t="shared" si="20"/>
        <v>0.84580987313320177</v>
      </c>
    </row>
    <row r="129" spans="2:27" x14ac:dyDescent="0.25">
      <c r="B129" s="22">
        <v>43592</v>
      </c>
      <c r="C129" s="1">
        <f t="shared" si="13"/>
        <v>43585</v>
      </c>
      <c r="D129" s="2">
        <v>22151687</v>
      </c>
      <c r="E129" s="2">
        <v>5814817</v>
      </c>
      <c r="F129" s="2">
        <v>2372445</v>
      </c>
      <c r="G129" s="2">
        <v>1679928</v>
      </c>
      <c r="H129" s="2">
        <v>1308664</v>
      </c>
      <c r="I129" s="5">
        <f t="shared" si="14"/>
        <v>5.9077396678636714E-2</v>
      </c>
      <c r="J129" s="4">
        <f>VLOOKUP(C129,$B$3:$I$368,7,FALSE)</f>
        <v>1246469</v>
      </c>
      <c r="K129" s="4">
        <f>VLOOKUP(C129,$B$3:$H$368,3,FALSE)</f>
        <v>21065820</v>
      </c>
      <c r="L129" s="7">
        <f>VLOOKUP(C129,$B$3:$I$368,8,FALSE)</f>
        <v>5.9170210321743945E-2</v>
      </c>
      <c r="M129" s="19">
        <f t="shared" si="21"/>
        <v>4.9896948901256177E-2</v>
      </c>
      <c r="N129" s="6" t="str">
        <f>_xlfn.IFS(M129&gt;=20%,"high",M129&lt;="-20%","low",M129="+-20%",medium)</f>
        <v>low</v>
      </c>
      <c r="O129" s="6"/>
      <c r="P129" s="19">
        <f t="shared" si="22"/>
        <v>5.154639126319327E-2</v>
      </c>
      <c r="Q129" s="19"/>
      <c r="R129" s="20">
        <f t="shared" si="23"/>
        <v>-1.5685873449249321E-3</v>
      </c>
      <c r="S129" s="20"/>
      <c r="T129" s="3">
        <f t="shared" si="15"/>
        <v>0.26249996219249577</v>
      </c>
      <c r="U129" s="3">
        <f t="shared" si="16"/>
        <v>0.4079999422165822</v>
      </c>
      <c r="V129" s="3">
        <f t="shared" si="17"/>
        <v>0.70809987165139765</v>
      </c>
      <c r="W129" s="23">
        <f t="shared" si="18"/>
        <v>0.77900005238319736</v>
      </c>
      <c r="Y129" s="1">
        <v>43592</v>
      </c>
      <c r="Z129" s="3">
        <f t="shared" si="19"/>
        <v>0.27603088795024355</v>
      </c>
      <c r="AA129" s="3">
        <f t="shared" si="20"/>
        <v>0.74197763237472081</v>
      </c>
    </row>
    <row r="130" spans="2:27" x14ac:dyDescent="0.25">
      <c r="B130" s="22">
        <v>43593</v>
      </c>
      <c r="C130" s="1">
        <f t="shared" si="13"/>
        <v>43586</v>
      </c>
      <c r="D130" s="2">
        <v>22803207</v>
      </c>
      <c r="E130" s="2">
        <v>5757809</v>
      </c>
      <c r="F130" s="2">
        <v>2187967</v>
      </c>
      <c r="G130" s="2">
        <v>1565272</v>
      </c>
      <c r="H130" s="2">
        <v>1334864</v>
      </c>
      <c r="I130" s="5">
        <f t="shared" si="14"/>
        <v>5.8538432773951488E-2</v>
      </c>
      <c r="J130" s="4">
        <f>VLOOKUP(C130,$B$3:$I$368,7,FALSE)</f>
        <v>1460599</v>
      </c>
      <c r="K130" s="4">
        <f>VLOOKUP(C130,$B$3:$H$368,3,FALSE)</f>
        <v>22803207</v>
      </c>
      <c r="L130" s="7">
        <f>VLOOKUP(C130,$B$3:$I$368,8,FALSE)</f>
        <v>6.4052350180393486E-2</v>
      </c>
      <c r="M130" s="19">
        <f t="shared" si="21"/>
        <v>-8.6084544765537951E-2</v>
      </c>
      <c r="N130" s="6" t="str">
        <f>_xlfn.IFS(M130&gt;=20%,"high",M130&lt;="-20%","low",M130="+-20%",medium)</f>
        <v>low</v>
      </c>
      <c r="O130" s="6"/>
      <c r="P130" s="19">
        <f t="shared" si="22"/>
        <v>0</v>
      </c>
      <c r="Q130" s="19"/>
      <c r="R130" s="20">
        <f t="shared" si="23"/>
        <v>-8.6084544765537951E-2</v>
      </c>
      <c r="S130" s="20"/>
      <c r="T130" s="3">
        <f t="shared" si="15"/>
        <v>0.25249996634245347</v>
      </c>
      <c r="U130" s="3">
        <f t="shared" si="16"/>
        <v>0.37999992705558661</v>
      </c>
      <c r="V130" s="3">
        <f t="shared" si="17"/>
        <v>0.71540018656588511</v>
      </c>
      <c r="W130" s="23">
        <f t="shared" si="18"/>
        <v>0.85280002453247739</v>
      </c>
      <c r="Y130" s="1">
        <v>43593</v>
      </c>
      <c r="Z130" s="3">
        <f t="shared" si="19"/>
        <v>0.25249996634245347</v>
      </c>
      <c r="AA130" s="3">
        <f t="shared" si="20"/>
        <v>0.93312791642602688</v>
      </c>
    </row>
    <row r="131" spans="2:27" x14ac:dyDescent="0.25">
      <c r="B131" s="22">
        <v>43594</v>
      </c>
      <c r="C131" s="1">
        <f t="shared" ref="C131:C194" si="24">B131-7</f>
        <v>43587</v>
      </c>
      <c r="D131" s="2">
        <v>21065820</v>
      </c>
      <c r="E131" s="2">
        <v>5108461</v>
      </c>
      <c r="F131" s="2">
        <v>2063818</v>
      </c>
      <c r="G131" s="2">
        <v>1506587</v>
      </c>
      <c r="H131" s="2">
        <v>1210693</v>
      </c>
      <c r="I131" s="5">
        <f t="shared" si="14"/>
        <v>5.7471914219337297E-2</v>
      </c>
      <c r="J131" s="4">
        <f>VLOOKUP(C131,$B$3:$I$368,7,FALSE)</f>
        <v>1284697</v>
      </c>
      <c r="K131" s="4">
        <f>VLOOKUP(C131,$B$3:$H$368,3,FALSE)</f>
        <v>21282993</v>
      </c>
      <c r="L131" s="7">
        <f>VLOOKUP(C131,$B$3:$I$368,8,FALSE)</f>
        <v>6.0362609713774752E-2</v>
      </c>
      <c r="M131" s="19">
        <f t="shared" si="21"/>
        <v>-5.7604244424950046E-2</v>
      </c>
      <c r="N131" s="6" t="str">
        <f>_xlfn.IFS(M131&gt;=20%,"high",M131&lt;="-20%","low",M131="+-20%",medium)</f>
        <v>low</v>
      </c>
      <c r="O131" s="6"/>
      <c r="P131" s="19">
        <f t="shared" si="22"/>
        <v>-1.0204062934193514E-2</v>
      </c>
      <c r="Q131" s="19"/>
      <c r="R131" s="20">
        <f t="shared" si="23"/>
        <v>-4.7888842250930708E-2</v>
      </c>
      <c r="S131" s="20"/>
      <c r="T131" s="3">
        <f t="shared" si="15"/>
        <v>0.24249998338540821</v>
      </c>
      <c r="U131" s="3">
        <f t="shared" si="16"/>
        <v>0.40399995223610397</v>
      </c>
      <c r="V131" s="3">
        <f t="shared" si="17"/>
        <v>0.72999993216456105</v>
      </c>
      <c r="W131" s="23">
        <f t="shared" si="18"/>
        <v>0.80359979211290156</v>
      </c>
      <c r="Y131" s="1">
        <v>43594</v>
      </c>
      <c r="Z131" s="3">
        <f t="shared" si="19"/>
        <v>0.24002549829340261</v>
      </c>
      <c r="AA131" s="3">
        <f t="shared" si="20"/>
        <v>0.85272008851795478</v>
      </c>
    </row>
    <row r="132" spans="2:27" x14ac:dyDescent="0.25">
      <c r="B132" s="22">
        <v>43595</v>
      </c>
      <c r="C132" s="1">
        <f t="shared" si="24"/>
        <v>43588</v>
      </c>
      <c r="D132" s="2">
        <v>21065820</v>
      </c>
      <c r="E132" s="2">
        <v>5213790</v>
      </c>
      <c r="F132" s="2">
        <v>2168936</v>
      </c>
      <c r="G132" s="2">
        <v>1583323</v>
      </c>
      <c r="H132" s="2">
        <v>1337275</v>
      </c>
      <c r="I132" s="5">
        <f t="shared" ref="I132:I195" si="25">H132/D132</f>
        <v>6.3480794955999814E-2</v>
      </c>
      <c r="J132" s="4">
        <f>VLOOKUP(C132,$B$3:$I$368,7,FALSE)</f>
        <v>1260104</v>
      </c>
      <c r="K132" s="4">
        <f>VLOOKUP(C132,$B$3:$H$368,3,FALSE)</f>
        <v>20848646</v>
      </c>
      <c r="L132" s="7">
        <f>VLOOKUP(C132,$B$3:$I$368,8,FALSE)</f>
        <v>6.0440567699216532E-2</v>
      </c>
      <c r="M132" s="6">
        <f t="shared" si="21"/>
        <v>6.1241770520528371E-2</v>
      </c>
      <c r="N132" s="6" t="str">
        <f>_xlfn.IFS(M132&gt;=20%,"high",M132&lt;="-20%","low",M132="+-20%",medium)</f>
        <v>low</v>
      </c>
      <c r="O132" s="6"/>
      <c r="P132" s="19">
        <f t="shared" si="22"/>
        <v>1.0416695645367069E-2</v>
      </c>
      <c r="Q132" s="19"/>
      <c r="R132" s="20">
        <f t="shared" si="23"/>
        <v>5.030110358845441E-2</v>
      </c>
      <c r="S132" s="20"/>
      <c r="T132" s="3">
        <f t="shared" ref="T132:T195" si="26">E132/D132</f>
        <v>0.247499978638382</v>
      </c>
      <c r="U132" s="3">
        <f t="shared" ref="U132:U195" si="27">F132/E132</f>
        <v>0.41599987724860416</v>
      </c>
      <c r="V132" s="3">
        <f t="shared" ref="V132:V195" si="28">G132/F132</f>
        <v>0.72999987090444352</v>
      </c>
      <c r="W132" s="23">
        <f t="shared" ref="W132:W195" si="29">H132/G132</f>
        <v>0.84460024897004593</v>
      </c>
      <c r="Y132" s="1">
        <v>43595</v>
      </c>
      <c r="Z132" s="3">
        <f t="shared" ref="Z132:Z195" si="30">E132/K132</f>
        <v>0.25007811058809287</v>
      </c>
      <c r="AA132" s="3">
        <f t="shared" ref="AA132:AA195" si="31">J132/G132</f>
        <v>0.79586035193071791</v>
      </c>
    </row>
    <row r="133" spans="2:27" x14ac:dyDescent="0.25">
      <c r="B133" s="22">
        <v>43596</v>
      </c>
      <c r="C133" s="1">
        <f t="shared" si="24"/>
        <v>43589</v>
      </c>
      <c r="D133" s="2">
        <v>45787545</v>
      </c>
      <c r="E133" s="2">
        <v>10096153</v>
      </c>
      <c r="F133" s="2">
        <v>3398365</v>
      </c>
      <c r="G133" s="2">
        <v>2218452</v>
      </c>
      <c r="H133" s="2">
        <v>1678481</v>
      </c>
      <c r="I133" s="5">
        <f t="shared" si="25"/>
        <v>3.6658025670518041E-2</v>
      </c>
      <c r="J133" s="4">
        <f>VLOOKUP(C133,$B$3:$I$368,7,FALSE)</f>
        <v>1487205</v>
      </c>
      <c r="K133" s="4">
        <f>VLOOKUP(C133,$B$3:$H$368,3,FALSE)</f>
        <v>43094160</v>
      </c>
      <c r="L133" s="7">
        <f>VLOOKUP(C133,$B$3:$I$368,8,FALSE)</f>
        <v>3.4510592618582192E-2</v>
      </c>
      <c r="M133" s="6">
        <f t="shared" si="21"/>
        <v>0.12861441428720322</v>
      </c>
      <c r="N133" s="6" t="str">
        <f>_xlfn.IFS(M133&gt;=20%,"high",M133&lt;="-20%","low",M133="+-20%",medium)</f>
        <v>low</v>
      </c>
      <c r="O133" s="6"/>
      <c r="P133" s="19">
        <f t="shared" si="22"/>
        <v>6.25E-2</v>
      </c>
      <c r="Q133" s="19"/>
      <c r="R133" s="20">
        <f t="shared" si="23"/>
        <v>6.2225331093838321E-2</v>
      </c>
      <c r="S133" s="20"/>
      <c r="T133" s="3">
        <f t="shared" si="26"/>
        <v>0.22049998531259976</v>
      </c>
      <c r="U133" s="3">
        <f t="shared" si="27"/>
        <v>0.33659999011504677</v>
      </c>
      <c r="V133" s="3">
        <f t="shared" si="28"/>
        <v>0.6527998022578505</v>
      </c>
      <c r="W133" s="23">
        <f t="shared" si="29"/>
        <v>0.75660009772580161</v>
      </c>
      <c r="Y133" s="1">
        <v>43596</v>
      </c>
      <c r="Z133" s="3">
        <f t="shared" si="30"/>
        <v>0.23428123439463724</v>
      </c>
      <c r="AA133" s="3">
        <f t="shared" si="31"/>
        <v>0.67037961605660168</v>
      </c>
    </row>
    <row r="134" spans="2:27" x14ac:dyDescent="0.25">
      <c r="B134" s="22">
        <v>43597</v>
      </c>
      <c r="C134" s="1">
        <f t="shared" si="24"/>
        <v>43590</v>
      </c>
      <c r="D134" s="2">
        <v>42645263</v>
      </c>
      <c r="E134" s="2">
        <v>8955505</v>
      </c>
      <c r="F134" s="2">
        <v>3166666</v>
      </c>
      <c r="G134" s="2">
        <v>2088733</v>
      </c>
      <c r="H134" s="2">
        <v>1564043</v>
      </c>
      <c r="I134" s="5">
        <f t="shared" si="25"/>
        <v>3.6675656098075889E-2</v>
      </c>
      <c r="J134" s="4">
        <f>VLOOKUP(C134,$B$3:$I$368,7,FALSE)</f>
        <v>1532762</v>
      </c>
      <c r="K134" s="4">
        <f>VLOOKUP(C134,$B$3:$H$368,3,FALSE)</f>
        <v>43991955</v>
      </c>
      <c r="L134" s="7">
        <f>VLOOKUP(C134,$B$3:$I$368,8,FALSE)</f>
        <v>3.4841870519280171E-2</v>
      </c>
      <c r="M134" s="6">
        <f t="shared" si="21"/>
        <v>2.0408256467735919E-2</v>
      </c>
      <c r="N134" s="6" t="str">
        <f>_xlfn.IFS(M134&gt;=20%,"high",M134&lt;="-20%","low",M134="+-20%",medium)</f>
        <v>low</v>
      </c>
      <c r="O134" s="6"/>
      <c r="P134" s="19">
        <f t="shared" si="22"/>
        <v>-3.0612233532244737E-2</v>
      </c>
      <c r="Q134" s="19"/>
      <c r="R134" s="20">
        <f t="shared" si="23"/>
        <v>5.2631662751314368E-2</v>
      </c>
      <c r="S134" s="20"/>
      <c r="T134" s="3">
        <f t="shared" si="26"/>
        <v>0.20999999460666943</v>
      </c>
      <c r="U134" s="3">
        <f t="shared" si="27"/>
        <v>0.35359993657532435</v>
      </c>
      <c r="V134" s="3">
        <f t="shared" si="28"/>
        <v>0.65960003360000707</v>
      </c>
      <c r="W134" s="23">
        <f t="shared" si="29"/>
        <v>0.74879987054353048</v>
      </c>
      <c r="Y134" s="1">
        <v>43597</v>
      </c>
      <c r="Z134" s="3">
        <f t="shared" si="30"/>
        <v>0.20357142572999995</v>
      </c>
      <c r="AA134" s="3">
        <f t="shared" si="31"/>
        <v>0.7338238061063812</v>
      </c>
    </row>
    <row r="135" spans="2:27" x14ac:dyDescent="0.25">
      <c r="B135" s="22">
        <v>43598</v>
      </c>
      <c r="C135" s="1">
        <f t="shared" si="24"/>
        <v>43591</v>
      </c>
      <c r="D135" s="2">
        <v>20848646</v>
      </c>
      <c r="E135" s="2">
        <v>5420648</v>
      </c>
      <c r="F135" s="2">
        <v>2059846</v>
      </c>
      <c r="G135" s="2">
        <v>1428503</v>
      </c>
      <c r="H135" s="2">
        <v>1229941</v>
      </c>
      <c r="I135" s="5">
        <f t="shared" si="25"/>
        <v>5.8993807079845854E-2</v>
      </c>
      <c r="J135" s="4">
        <f>VLOOKUP(C135,$B$3:$I$368,7,FALSE)</f>
        <v>1161517</v>
      </c>
      <c r="K135" s="4">
        <f>VLOOKUP(C135,$B$3:$H$368,3,FALSE)</f>
        <v>21717340</v>
      </c>
      <c r="L135" s="7">
        <f>VLOOKUP(C135,$B$3:$I$368,8,FALSE)</f>
        <v>5.3483391612416623E-2</v>
      </c>
      <c r="M135" s="6">
        <f t="shared" si="21"/>
        <v>5.8909167924360961E-2</v>
      </c>
      <c r="N135" s="6" t="str">
        <f>_xlfn.IFS(M135&gt;=20%,"high",M135&lt;="-20%","low",M135="+-20%",medium)</f>
        <v>low</v>
      </c>
      <c r="O135" s="6"/>
      <c r="P135" s="19">
        <f t="shared" si="22"/>
        <v>-4.0000018418461902E-2</v>
      </c>
      <c r="Q135" s="19"/>
      <c r="R135" s="20">
        <f t="shared" si="23"/>
        <v>0.10303040441717126</v>
      </c>
      <c r="S135" s="20"/>
      <c r="T135" s="3">
        <f t="shared" si="26"/>
        <v>0.2600000019185898</v>
      </c>
      <c r="U135" s="3">
        <f t="shared" si="27"/>
        <v>0.37999995572485062</v>
      </c>
      <c r="V135" s="3">
        <f t="shared" si="28"/>
        <v>0.69349990241988968</v>
      </c>
      <c r="W135" s="23">
        <f t="shared" si="29"/>
        <v>0.86099994189721685</v>
      </c>
      <c r="Y135" s="1">
        <v>43598</v>
      </c>
      <c r="Z135" s="3">
        <f t="shared" si="30"/>
        <v>0.24959999705304609</v>
      </c>
      <c r="AA135" s="3">
        <f t="shared" si="31"/>
        <v>0.81310084753059675</v>
      </c>
    </row>
    <row r="136" spans="2:27" x14ac:dyDescent="0.25">
      <c r="B136" s="22">
        <v>43599</v>
      </c>
      <c r="C136" s="1">
        <f t="shared" si="24"/>
        <v>43592</v>
      </c>
      <c r="D136" s="2">
        <v>22803207</v>
      </c>
      <c r="E136" s="2">
        <v>5700801</v>
      </c>
      <c r="F136" s="2">
        <v>2280320</v>
      </c>
      <c r="G136" s="2">
        <v>1731219</v>
      </c>
      <c r="H136" s="2">
        <v>1433796</v>
      </c>
      <c r="I136" s="5">
        <f t="shared" si="25"/>
        <v>6.287694533492591E-2</v>
      </c>
      <c r="J136" s="4">
        <f>VLOOKUP(C136,$B$3:$I$368,7,FALSE)</f>
        <v>1308664</v>
      </c>
      <c r="K136" s="4">
        <f>VLOOKUP(C136,$B$3:$H$368,3,FALSE)</f>
        <v>22151687</v>
      </c>
      <c r="L136" s="7">
        <f>VLOOKUP(C136,$B$3:$I$368,8,FALSE)</f>
        <v>5.9077396678636714E-2</v>
      </c>
      <c r="M136" s="6">
        <f t="shared" si="21"/>
        <v>9.5618126577945217E-2</v>
      </c>
      <c r="N136" s="6" t="str">
        <f>_xlfn.IFS(M136&gt;=20%,"high",M136&lt;="-20%","low",M136="+-20%",medium)</f>
        <v>low</v>
      </c>
      <c r="O136" s="6"/>
      <c r="P136" s="19">
        <f t="shared" si="22"/>
        <v>2.9411755411675955E-2</v>
      </c>
      <c r="Q136" s="19"/>
      <c r="R136" s="20">
        <f t="shared" si="23"/>
        <v>6.4314761142194588E-2</v>
      </c>
      <c r="S136" s="20"/>
      <c r="T136" s="3">
        <f t="shared" si="26"/>
        <v>0.24999996710988942</v>
      </c>
      <c r="U136" s="3">
        <f t="shared" si="27"/>
        <v>0.39999992983442151</v>
      </c>
      <c r="V136" s="3">
        <f t="shared" si="28"/>
        <v>0.75920002455795677</v>
      </c>
      <c r="W136" s="23">
        <f t="shared" si="29"/>
        <v>0.82820024502965828</v>
      </c>
      <c r="Y136" s="1">
        <v>43599</v>
      </c>
      <c r="Z136" s="3">
        <f t="shared" si="30"/>
        <v>0.25735290499545249</v>
      </c>
      <c r="AA136" s="3">
        <f t="shared" si="31"/>
        <v>0.75592053922698399</v>
      </c>
    </row>
    <row r="137" spans="2:27" x14ac:dyDescent="0.25">
      <c r="B137" s="22">
        <v>43600</v>
      </c>
      <c r="C137" s="1">
        <f t="shared" si="24"/>
        <v>43593</v>
      </c>
      <c r="D137" s="2">
        <v>21934513</v>
      </c>
      <c r="E137" s="2">
        <v>5483628</v>
      </c>
      <c r="F137" s="2">
        <v>2303123</v>
      </c>
      <c r="G137" s="2">
        <v>1647654</v>
      </c>
      <c r="H137" s="2">
        <v>1283523</v>
      </c>
      <c r="I137" s="5">
        <f t="shared" si="25"/>
        <v>5.8516138470911118E-2</v>
      </c>
      <c r="J137" s="4">
        <f>VLOOKUP(C137,$B$3:$I$368,7,FALSE)</f>
        <v>1334864</v>
      </c>
      <c r="K137" s="4">
        <f>VLOOKUP(C137,$B$3:$H$368,3,FALSE)</f>
        <v>22803207</v>
      </c>
      <c r="L137" s="7">
        <f>VLOOKUP(C137,$B$3:$I$368,8,FALSE)</f>
        <v>5.8538432773951488E-2</v>
      </c>
      <c r="M137" s="19">
        <f t="shared" si="21"/>
        <v>-3.8461596087691285E-2</v>
      </c>
      <c r="N137" s="6" t="str">
        <f>_xlfn.IFS(M137&gt;=20%,"high",M137&lt;="-20%","low",M137="+-20%",medium)</f>
        <v>low</v>
      </c>
      <c r="O137" s="6"/>
      <c r="P137" s="19">
        <f t="shared" si="22"/>
        <v>-3.809525563663041E-2</v>
      </c>
      <c r="Q137" s="19"/>
      <c r="R137" s="20">
        <f t="shared" si="23"/>
        <v>-3.808489907213275E-4</v>
      </c>
      <c r="S137" s="20"/>
      <c r="T137" s="3">
        <f t="shared" si="26"/>
        <v>0.24999998860243672</v>
      </c>
      <c r="U137" s="3">
        <f t="shared" si="27"/>
        <v>0.41999986140562418</v>
      </c>
      <c r="V137" s="3">
        <f t="shared" si="28"/>
        <v>0.71539991567970973</v>
      </c>
      <c r="W137" s="23">
        <f t="shared" si="29"/>
        <v>0.7790003240971709</v>
      </c>
      <c r="Y137" s="1">
        <v>43600</v>
      </c>
      <c r="Z137" s="3">
        <f t="shared" si="30"/>
        <v>0.24047617512747221</v>
      </c>
      <c r="AA137" s="3">
        <f t="shared" si="31"/>
        <v>0.81016038561494097</v>
      </c>
    </row>
    <row r="138" spans="2:27" x14ac:dyDescent="0.25">
      <c r="B138" s="22">
        <v>43601</v>
      </c>
      <c r="C138" s="1">
        <f t="shared" si="24"/>
        <v>43594</v>
      </c>
      <c r="D138" s="2">
        <v>21065820</v>
      </c>
      <c r="E138" s="2">
        <v>5424448</v>
      </c>
      <c r="F138" s="2">
        <v>2256570</v>
      </c>
      <c r="G138" s="2">
        <v>1680242</v>
      </c>
      <c r="H138" s="2">
        <v>1377798</v>
      </c>
      <c r="I138" s="5">
        <f t="shared" si="25"/>
        <v>6.5404432393327203E-2</v>
      </c>
      <c r="J138" s="4">
        <f>VLOOKUP(C138,$B$3:$I$368,7,FALSE)</f>
        <v>1210693</v>
      </c>
      <c r="K138" s="4">
        <f>VLOOKUP(C138,$B$3:$H$368,3,FALSE)</f>
        <v>21065820</v>
      </c>
      <c r="L138" s="7">
        <f>VLOOKUP(C138,$B$3:$I$368,8,FALSE)</f>
        <v>5.7471914219337297E-2</v>
      </c>
      <c r="M138" s="19">
        <f t="shared" ref="M138:M201" si="32">H138/J138-1</f>
        <v>0.13802425552968423</v>
      </c>
      <c r="N138" s="6" t="str">
        <f>_xlfn.IFS(M138&gt;=20%,"high",M138&lt;="-20%","low",M138="+-20%",medium)</f>
        <v>low</v>
      </c>
      <c r="O138" s="6"/>
      <c r="P138" s="19">
        <f t="shared" si="22"/>
        <v>0</v>
      </c>
      <c r="Q138" s="19"/>
      <c r="R138" s="20">
        <f t="shared" si="23"/>
        <v>0.13802425552968423</v>
      </c>
      <c r="S138" s="20"/>
      <c r="T138" s="3">
        <f t="shared" si="26"/>
        <v>0.25749996914432954</v>
      </c>
      <c r="U138" s="3">
        <f t="shared" si="27"/>
        <v>0.41599993215899572</v>
      </c>
      <c r="V138" s="3">
        <f t="shared" si="28"/>
        <v>0.74459999025069024</v>
      </c>
      <c r="W138" s="23">
        <f t="shared" si="29"/>
        <v>0.81999973813295945</v>
      </c>
      <c r="Y138" s="1">
        <v>43601</v>
      </c>
      <c r="Z138" s="3">
        <f t="shared" si="30"/>
        <v>0.25749996914432954</v>
      </c>
      <c r="AA138" s="3">
        <f t="shared" si="31"/>
        <v>0.72054680218682787</v>
      </c>
    </row>
    <row r="139" spans="2:27" x14ac:dyDescent="0.25">
      <c r="B139" s="22">
        <v>43602</v>
      </c>
      <c r="C139" s="1">
        <f t="shared" si="24"/>
        <v>43595</v>
      </c>
      <c r="D139" s="2">
        <v>20631473</v>
      </c>
      <c r="E139" s="2">
        <v>5312604</v>
      </c>
      <c r="F139" s="2">
        <v>2082540</v>
      </c>
      <c r="G139" s="2">
        <v>1489849</v>
      </c>
      <c r="H139" s="2">
        <v>1185026</v>
      </c>
      <c r="I139" s="5">
        <f t="shared" si="25"/>
        <v>5.7437779648598045E-2</v>
      </c>
      <c r="J139" s="4">
        <f>VLOOKUP(C139,$B$3:$I$368,7,FALSE)</f>
        <v>1337275</v>
      </c>
      <c r="K139" s="4">
        <f>VLOOKUP(C139,$B$3:$H$368,3,FALSE)</f>
        <v>21065820</v>
      </c>
      <c r="L139" s="7">
        <f>VLOOKUP(C139,$B$3:$I$368,8,FALSE)</f>
        <v>6.3480794955999814E-2</v>
      </c>
      <c r="M139" s="19">
        <f t="shared" si="32"/>
        <v>-0.11385018040418016</v>
      </c>
      <c r="N139" s="6" t="str">
        <f>_xlfn.IFS(M139&gt;=20%,"high",M139&lt;="-20%","low",M139="+-20%",medium)</f>
        <v>low</v>
      </c>
      <c r="O139" s="6"/>
      <c r="P139" s="19">
        <f t="shared" ref="P139:P202" si="33">D139/K139-1</f>
        <v>-2.0618565999329763E-2</v>
      </c>
      <c r="Q139" s="19"/>
      <c r="R139" s="20">
        <f t="shared" ref="R139:R202" si="34">I139/L139-1</f>
        <v>-9.5194386138206633E-2</v>
      </c>
      <c r="S139" s="20"/>
      <c r="T139" s="3">
        <f t="shared" si="26"/>
        <v>0.25749998558028309</v>
      </c>
      <c r="U139" s="3">
        <f t="shared" si="27"/>
        <v>0.39199985543812416</v>
      </c>
      <c r="V139" s="3">
        <f t="shared" si="28"/>
        <v>0.71539994429878895</v>
      </c>
      <c r="W139" s="23">
        <f t="shared" si="29"/>
        <v>0.79540007074542451</v>
      </c>
      <c r="Y139" s="1">
        <v>43602</v>
      </c>
      <c r="Z139" s="3">
        <f t="shared" si="30"/>
        <v>0.25219070513276959</v>
      </c>
      <c r="AA139" s="3">
        <f t="shared" si="31"/>
        <v>0.89759096391647741</v>
      </c>
    </row>
    <row r="140" spans="2:27" x14ac:dyDescent="0.25">
      <c r="B140" s="22">
        <v>43603</v>
      </c>
      <c r="C140" s="1">
        <f t="shared" si="24"/>
        <v>43596</v>
      </c>
      <c r="D140" s="2">
        <v>44889750</v>
      </c>
      <c r="E140" s="2">
        <v>9332579</v>
      </c>
      <c r="F140" s="2">
        <v>3331730</v>
      </c>
      <c r="G140" s="2">
        <v>2152298</v>
      </c>
      <c r="H140" s="2">
        <v>1745944</v>
      </c>
      <c r="I140" s="5">
        <f t="shared" si="25"/>
        <v>3.8894045968177589E-2</v>
      </c>
      <c r="J140" s="4">
        <f>VLOOKUP(C140,$B$3:$I$368,7,FALSE)</f>
        <v>1678481</v>
      </c>
      <c r="K140" s="4">
        <f>VLOOKUP(C140,$B$3:$H$368,3,FALSE)</f>
        <v>45787545</v>
      </c>
      <c r="L140" s="7">
        <f>VLOOKUP(C140,$B$3:$I$368,8,FALSE)</f>
        <v>3.6658025670518041E-2</v>
      </c>
      <c r="M140" s="19">
        <f t="shared" si="32"/>
        <v>4.0192888689237538E-2</v>
      </c>
      <c r="N140" s="6" t="str">
        <f>_xlfn.IFS(M140&gt;=20%,"high",M140&lt;="-20%","low",M140="+-20%",medium)</f>
        <v>low</v>
      </c>
      <c r="O140" s="6"/>
      <c r="P140" s="19">
        <f t="shared" si="33"/>
        <v>-1.9607843137254943E-2</v>
      </c>
      <c r="Q140" s="19"/>
      <c r="R140" s="20">
        <f t="shared" si="34"/>
        <v>6.0996746463022111E-2</v>
      </c>
      <c r="S140" s="20"/>
      <c r="T140" s="3">
        <f t="shared" si="26"/>
        <v>0.20789999944307999</v>
      </c>
      <c r="U140" s="3">
        <f t="shared" si="27"/>
        <v>0.35699992467248337</v>
      </c>
      <c r="V140" s="3">
        <f t="shared" si="28"/>
        <v>0.64600012606063517</v>
      </c>
      <c r="W140" s="23">
        <f t="shared" si="29"/>
        <v>0.81119993606833252</v>
      </c>
      <c r="Y140" s="1">
        <v>43603</v>
      </c>
      <c r="Z140" s="3">
        <f t="shared" si="30"/>
        <v>0.20382352886576469</v>
      </c>
      <c r="AA140" s="3">
        <f t="shared" si="31"/>
        <v>0.77985529884802196</v>
      </c>
    </row>
    <row r="141" spans="2:27" x14ac:dyDescent="0.25">
      <c r="B141" s="22">
        <v>43604</v>
      </c>
      <c r="C141" s="1">
        <f t="shared" si="24"/>
        <v>43597</v>
      </c>
      <c r="D141" s="2">
        <v>47134238</v>
      </c>
      <c r="E141" s="2">
        <v>9403280</v>
      </c>
      <c r="F141" s="2">
        <v>3069230</v>
      </c>
      <c r="G141" s="2">
        <v>2066206</v>
      </c>
      <c r="H141" s="2">
        <v>1547175</v>
      </c>
      <c r="I141" s="5">
        <f t="shared" si="25"/>
        <v>3.2824865016381509E-2</v>
      </c>
      <c r="J141" s="4">
        <f>VLOOKUP(C141,$B$3:$I$368,7,FALSE)</f>
        <v>1564043</v>
      </c>
      <c r="K141" s="4">
        <f>VLOOKUP(C141,$B$3:$H$368,3,FALSE)</f>
        <v>42645263</v>
      </c>
      <c r="L141" s="7">
        <f>VLOOKUP(C141,$B$3:$I$368,8,FALSE)</f>
        <v>3.6675656098075889E-2</v>
      </c>
      <c r="M141" s="19">
        <f t="shared" si="32"/>
        <v>-1.0784869725448676E-2</v>
      </c>
      <c r="N141" s="6" t="str">
        <f>_xlfn.IFS(M141&gt;=20%,"high",M141&lt;="-20%","low",M141="+-20%",medium)</f>
        <v>low</v>
      </c>
      <c r="O141" s="6"/>
      <c r="P141" s="19">
        <f t="shared" si="33"/>
        <v>0.10526315666056507</v>
      </c>
      <c r="Q141" s="19"/>
      <c r="R141" s="20">
        <f t="shared" si="34"/>
        <v>-0.10499583351411135</v>
      </c>
      <c r="S141" s="20"/>
      <c r="T141" s="3">
        <f t="shared" si="26"/>
        <v>0.19949998979510394</v>
      </c>
      <c r="U141" s="3">
        <f t="shared" si="27"/>
        <v>0.32639993704324449</v>
      </c>
      <c r="V141" s="3">
        <f t="shared" si="28"/>
        <v>0.67320011859652096</v>
      </c>
      <c r="W141" s="23">
        <f t="shared" si="29"/>
        <v>0.74879997444591684</v>
      </c>
      <c r="Y141" s="1">
        <v>43604</v>
      </c>
      <c r="Z141" s="3">
        <f t="shared" si="30"/>
        <v>0.2204999884746871</v>
      </c>
      <c r="AA141" s="3">
        <f t="shared" si="31"/>
        <v>0.75696372965715908</v>
      </c>
    </row>
    <row r="142" spans="2:27" x14ac:dyDescent="0.25">
      <c r="B142" s="22">
        <v>43605</v>
      </c>
      <c r="C142" s="1">
        <f t="shared" si="24"/>
        <v>43598</v>
      </c>
      <c r="D142" s="2">
        <v>22368860</v>
      </c>
      <c r="E142" s="2">
        <v>5480370</v>
      </c>
      <c r="F142" s="2">
        <v>2148305</v>
      </c>
      <c r="G142" s="2">
        <v>1536897</v>
      </c>
      <c r="H142" s="2">
        <v>1310666</v>
      </c>
      <c r="I142" s="5">
        <f t="shared" si="25"/>
        <v>5.8593330192061643E-2</v>
      </c>
      <c r="J142" s="4">
        <f>VLOOKUP(C142,$B$3:$I$368,7,FALSE)</f>
        <v>1229941</v>
      </c>
      <c r="K142" s="4">
        <f>VLOOKUP(C142,$B$3:$H$368,3,FALSE)</f>
        <v>20848646</v>
      </c>
      <c r="L142" s="7">
        <f>VLOOKUP(C142,$B$3:$I$368,8,FALSE)</f>
        <v>5.8993807079845854E-2</v>
      </c>
      <c r="M142" s="19">
        <f t="shared" si="32"/>
        <v>6.5633229561417927E-2</v>
      </c>
      <c r="N142" s="6" t="str">
        <f>_xlfn.IFS(M142&gt;=20%,"high",M142&lt;="-20%","low",M142="+-20%",medium)</f>
        <v>low</v>
      </c>
      <c r="O142" s="6"/>
      <c r="P142" s="19">
        <f t="shared" si="33"/>
        <v>7.2916677658587448E-2</v>
      </c>
      <c r="Q142" s="19"/>
      <c r="R142" s="20">
        <f t="shared" si="34"/>
        <v>-6.7884564093682043E-3</v>
      </c>
      <c r="S142" s="20"/>
      <c r="T142" s="3">
        <f t="shared" si="26"/>
        <v>0.24499996870649643</v>
      </c>
      <c r="U142" s="3">
        <f t="shared" si="27"/>
        <v>0.39199999270122271</v>
      </c>
      <c r="V142" s="3">
        <f t="shared" si="28"/>
        <v>0.71539981520314855</v>
      </c>
      <c r="W142" s="23">
        <f t="shared" si="29"/>
        <v>0.85280015511774698</v>
      </c>
      <c r="Y142" s="1">
        <v>43605</v>
      </c>
      <c r="Z142" s="3">
        <f t="shared" si="30"/>
        <v>0.26286455245103207</v>
      </c>
      <c r="AA142" s="3">
        <f t="shared" si="31"/>
        <v>0.80027549015971788</v>
      </c>
    </row>
    <row r="143" spans="2:27" x14ac:dyDescent="0.25">
      <c r="B143" s="22">
        <v>43606</v>
      </c>
      <c r="C143" s="1">
        <f t="shared" si="24"/>
        <v>43599</v>
      </c>
      <c r="D143" s="2">
        <v>22368860</v>
      </c>
      <c r="E143" s="2">
        <v>5424448</v>
      </c>
      <c r="F143" s="2">
        <v>2148081</v>
      </c>
      <c r="G143" s="2">
        <v>1521056</v>
      </c>
      <c r="H143" s="2">
        <v>1234793</v>
      </c>
      <c r="I143" s="5">
        <f t="shared" si="25"/>
        <v>5.5201427341402286E-2</v>
      </c>
      <c r="J143" s="4">
        <f>VLOOKUP(C143,$B$3:$I$368,7,FALSE)</f>
        <v>1433796</v>
      </c>
      <c r="K143" s="4">
        <f>VLOOKUP(C143,$B$3:$H$368,3,FALSE)</f>
        <v>22803207</v>
      </c>
      <c r="L143" s="7">
        <f>VLOOKUP(C143,$B$3:$I$368,8,FALSE)</f>
        <v>6.287694533492591E-2</v>
      </c>
      <c r="M143" s="19">
        <f t="shared" si="32"/>
        <v>-0.13879450075185029</v>
      </c>
      <c r="N143" s="6" t="str">
        <f>_xlfn.IFS(M143&gt;=20%,"high",M143&lt;="-20%","low",M143="+-20%",medium)</f>
        <v>low</v>
      </c>
      <c r="O143" s="6"/>
      <c r="P143" s="19">
        <f t="shared" si="33"/>
        <v>-1.9047627818315149E-2</v>
      </c>
      <c r="Q143" s="19"/>
      <c r="R143" s="20">
        <f t="shared" si="34"/>
        <v>-0.12207205602369087</v>
      </c>
      <c r="S143" s="20"/>
      <c r="T143" s="3">
        <f t="shared" si="26"/>
        <v>0.24249997541224722</v>
      </c>
      <c r="U143" s="3">
        <f t="shared" si="27"/>
        <v>0.39599992478497353</v>
      </c>
      <c r="V143" s="3">
        <f t="shared" si="28"/>
        <v>0.7080999273304871</v>
      </c>
      <c r="W143" s="23">
        <f t="shared" si="29"/>
        <v>0.81179982854017207</v>
      </c>
      <c r="Y143" s="1">
        <v>43606</v>
      </c>
      <c r="Z143" s="3">
        <f t="shared" si="30"/>
        <v>0.23788092613464412</v>
      </c>
      <c r="AA143" s="3">
        <f t="shared" si="31"/>
        <v>0.94263196095344293</v>
      </c>
    </row>
    <row r="144" spans="2:27" x14ac:dyDescent="0.25">
      <c r="B144" s="22">
        <v>43607</v>
      </c>
      <c r="C144" s="1">
        <f t="shared" si="24"/>
        <v>43600</v>
      </c>
      <c r="D144" s="2">
        <v>21934513</v>
      </c>
      <c r="E144" s="2">
        <v>5648137</v>
      </c>
      <c r="F144" s="2">
        <v>2372217</v>
      </c>
      <c r="G144" s="2">
        <v>1818304</v>
      </c>
      <c r="H144" s="2">
        <v>1476099</v>
      </c>
      <c r="I144" s="5">
        <f t="shared" si="25"/>
        <v>6.7295727058084218E-2</v>
      </c>
      <c r="J144" s="4">
        <f>VLOOKUP(C144,$B$3:$I$368,7,FALSE)</f>
        <v>1283523</v>
      </c>
      <c r="K144" s="4">
        <f>VLOOKUP(C144,$B$3:$H$368,3,FALSE)</f>
        <v>21934513</v>
      </c>
      <c r="L144" s="7">
        <f>VLOOKUP(C144,$B$3:$I$368,8,FALSE)</f>
        <v>5.8516138470911118E-2</v>
      </c>
      <c r="M144" s="19">
        <f t="shared" si="32"/>
        <v>0.15003704647287197</v>
      </c>
      <c r="N144" s="6" t="str">
        <f>_xlfn.IFS(M144&gt;=20%,"high",M144&lt;="-20%","low",M144="+-20%",medium)</f>
        <v>low</v>
      </c>
      <c r="O144" s="6"/>
      <c r="P144" s="19">
        <f t="shared" si="33"/>
        <v>0</v>
      </c>
      <c r="Q144" s="19"/>
      <c r="R144" s="20">
        <f t="shared" si="34"/>
        <v>0.15003704647287197</v>
      </c>
      <c r="S144" s="20"/>
      <c r="T144" s="3">
        <f t="shared" si="26"/>
        <v>0.25749999555495034</v>
      </c>
      <c r="U144" s="3">
        <f t="shared" si="27"/>
        <v>0.41999990439325391</v>
      </c>
      <c r="V144" s="3">
        <f t="shared" si="28"/>
        <v>0.76649986067885023</v>
      </c>
      <c r="W144" s="23">
        <f t="shared" si="29"/>
        <v>0.81179989704691846</v>
      </c>
      <c r="Y144" s="1">
        <v>43607</v>
      </c>
      <c r="Z144" s="3">
        <f t="shared" si="30"/>
        <v>0.25749999555495034</v>
      </c>
      <c r="AA144" s="3">
        <f t="shared" si="31"/>
        <v>0.70589021417760722</v>
      </c>
    </row>
    <row r="145" spans="2:27" x14ac:dyDescent="0.25">
      <c r="B145" s="22">
        <v>43608</v>
      </c>
      <c r="C145" s="1">
        <f t="shared" si="24"/>
        <v>43601</v>
      </c>
      <c r="D145" s="2">
        <v>21065820</v>
      </c>
      <c r="E145" s="2">
        <v>5319119</v>
      </c>
      <c r="F145" s="2">
        <v>2234030</v>
      </c>
      <c r="G145" s="2">
        <v>1614533</v>
      </c>
      <c r="H145" s="2">
        <v>1310678</v>
      </c>
      <c r="I145" s="5">
        <f t="shared" si="25"/>
        <v>6.2218228390824568E-2</v>
      </c>
      <c r="J145" s="4">
        <f>VLOOKUP(C145,$B$3:$I$368,7,FALSE)</f>
        <v>1377798</v>
      </c>
      <c r="K145" s="4">
        <f>VLOOKUP(C145,$B$3:$H$368,3,FALSE)</f>
        <v>21065820</v>
      </c>
      <c r="L145" s="7">
        <f>VLOOKUP(C145,$B$3:$I$368,8,FALSE)</f>
        <v>6.5404432393327203E-2</v>
      </c>
      <c r="M145" s="19">
        <f t="shared" si="32"/>
        <v>-4.8715414015697567E-2</v>
      </c>
      <c r="N145" s="6" t="str">
        <f>_xlfn.IFS(M145&gt;=20%,"high",M145&lt;="-20%","low",M145="+-20%",medium)</f>
        <v>low</v>
      </c>
      <c r="O145" s="6"/>
      <c r="P145" s="19">
        <f t="shared" si="33"/>
        <v>0</v>
      </c>
      <c r="Q145" s="19"/>
      <c r="R145" s="20">
        <f t="shared" si="34"/>
        <v>-4.8715414015697567E-2</v>
      </c>
      <c r="S145" s="20"/>
      <c r="T145" s="3">
        <f t="shared" si="26"/>
        <v>0.25249997389135576</v>
      </c>
      <c r="U145" s="3">
        <f t="shared" si="27"/>
        <v>0.42000000376002117</v>
      </c>
      <c r="V145" s="3">
        <f t="shared" si="28"/>
        <v>0.72269978469402829</v>
      </c>
      <c r="W145" s="23">
        <f t="shared" si="29"/>
        <v>0.81180006850278064</v>
      </c>
      <c r="Y145" s="1">
        <v>43608</v>
      </c>
      <c r="Z145" s="3">
        <f t="shared" si="30"/>
        <v>0.25249997389135576</v>
      </c>
      <c r="AA145" s="3">
        <f t="shared" si="31"/>
        <v>0.85337246126279243</v>
      </c>
    </row>
    <row r="146" spans="2:27" x14ac:dyDescent="0.25">
      <c r="B146" s="22">
        <v>43609</v>
      </c>
      <c r="C146" s="1">
        <f t="shared" si="24"/>
        <v>43602</v>
      </c>
      <c r="D146" s="2">
        <v>22368860</v>
      </c>
      <c r="E146" s="2">
        <v>5312604</v>
      </c>
      <c r="F146" s="2">
        <v>2082540</v>
      </c>
      <c r="G146" s="2">
        <v>1505052</v>
      </c>
      <c r="H146" s="2">
        <v>1295850</v>
      </c>
      <c r="I146" s="5">
        <f t="shared" si="25"/>
        <v>5.7930980836752521E-2</v>
      </c>
      <c r="J146" s="4">
        <f>VLOOKUP(C146,$B$3:$I$368,7,FALSE)</f>
        <v>1185026</v>
      </c>
      <c r="K146" s="4">
        <f>VLOOKUP(C146,$B$3:$H$368,3,FALSE)</f>
        <v>20631473</v>
      </c>
      <c r="L146" s="7">
        <f>VLOOKUP(C146,$B$3:$I$368,8,FALSE)</f>
        <v>5.7437779648598045E-2</v>
      </c>
      <c r="M146" s="19">
        <f t="shared" si="32"/>
        <v>9.352031094676394E-2</v>
      </c>
      <c r="N146" s="6" t="str">
        <f>_xlfn.IFS(M146&gt;=20%,"high",M146&lt;="-20%","low",M146="+-20%",medium)</f>
        <v>low</v>
      </c>
      <c r="O146" s="6"/>
      <c r="P146" s="19">
        <f t="shared" si="33"/>
        <v>8.4210516621862075E-2</v>
      </c>
      <c r="Q146" s="19"/>
      <c r="R146" s="20">
        <f t="shared" si="34"/>
        <v>8.5867035803239844E-3</v>
      </c>
      <c r="S146" s="20"/>
      <c r="T146" s="3">
        <f t="shared" si="26"/>
        <v>0.23749998882374873</v>
      </c>
      <c r="U146" s="3">
        <f t="shared" si="27"/>
        <v>0.39199985543812416</v>
      </c>
      <c r="V146" s="3">
        <f t="shared" si="28"/>
        <v>0.72270016422253591</v>
      </c>
      <c r="W146" s="23">
        <f t="shared" si="29"/>
        <v>0.86100015148978237</v>
      </c>
      <c r="Y146" s="1">
        <v>43609</v>
      </c>
      <c r="Z146" s="3">
        <f t="shared" si="30"/>
        <v>0.25749998558028309</v>
      </c>
      <c r="AA146" s="3">
        <f t="shared" si="31"/>
        <v>0.78736548637522163</v>
      </c>
    </row>
    <row r="147" spans="2:27" x14ac:dyDescent="0.25">
      <c r="B147" s="22">
        <v>43610</v>
      </c>
      <c r="C147" s="1">
        <f t="shared" si="24"/>
        <v>43603</v>
      </c>
      <c r="D147" s="2">
        <v>47134238</v>
      </c>
      <c r="E147" s="2">
        <v>9898190</v>
      </c>
      <c r="F147" s="2">
        <v>3500000</v>
      </c>
      <c r="G147" s="2">
        <v>2475200</v>
      </c>
      <c r="H147" s="2">
        <v>1853429</v>
      </c>
      <c r="I147" s="5">
        <f t="shared" si="25"/>
        <v>3.9322349923212929E-2</v>
      </c>
      <c r="J147" s="4">
        <f>VLOOKUP(C147,$B$3:$I$368,7,FALSE)</f>
        <v>1745944</v>
      </c>
      <c r="K147" s="4">
        <f>VLOOKUP(C147,$B$3:$H$368,3,FALSE)</f>
        <v>44889750</v>
      </c>
      <c r="L147" s="7">
        <f>VLOOKUP(C147,$B$3:$I$368,8,FALSE)</f>
        <v>3.8894045968177589E-2</v>
      </c>
      <c r="M147" s="19">
        <f t="shared" si="32"/>
        <v>6.1562684713828197E-2</v>
      </c>
      <c r="N147" s="6" t="str">
        <f>_xlfn.IFS(M147&gt;=20%,"high",M147&lt;="-20%","low",M147="+-20%",medium)</f>
        <v>low</v>
      </c>
      <c r="O147" s="6"/>
      <c r="P147" s="19">
        <f t="shared" si="33"/>
        <v>5.0000011138400247E-2</v>
      </c>
      <c r="Q147" s="19"/>
      <c r="R147" s="20">
        <f t="shared" si="34"/>
        <v>1.1012069955020243E-2</v>
      </c>
      <c r="S147" s="20"/>
      <c r="T147" s="3">
        <f t="shared" si="26"/>
        <v>0.21000000042432002</v>
      </c>
      <c r="U147" s="3">
        <f t="shared" si="27"/>
        <v>0.35360000161645716</v>
      </c>
      <c r="V147" s="3">
        <f t="shared" si="28"/>
        <v>0.70720000000000005</v>
      </c>
      <c r="W147" s="23">
        <f t="shared" si="29"/>
        <v>0.74879969295410476</v>
      </c>
      <c r="Y147" s="1">
        <v>43610</v>
      </c>
      <c r="Z147" s="3">
        <f t="shared" si="30"/>
        <v>0.22050000278460005</v>
      </c>
      <c r="AA147" s="3">
        <f t="shared" si="31"/>
        <v>0.70537491919844864</v>
      </c>
    </row>
    <row r="148" spans="2:27" x14ac:dyDescent="0.25">
      <c r="B148" s="22">
        <v>43611</v>
      </c>
      <c r="C148" s="1">
        <f t="shared" si="24"/>
        <v>43604</v>
      </c>
      <c r="D148" s="2">
        <v>47134238</v>
      </c>
      <c r="E148" s="2">
        <v>9799208</v>
      </c>
      <c r="F148" s="2">
        <v>3365048</v>
      </c>
      <c r="G148" s="2">
        <v>2288232</v>
      </c>
      <c r="H148" s="2">
        <v>1695580</v>
      </c>
      <c r="I148" s="5">
        <f t="shared" si="25"/>
        <v>3.5973425517136823E-2</v>
      </c>
      <c r="J148" s="4">
        <f>VLOOKUP(C148,$B$3:$I$368,7,FALSE)</f>
        <v>1547175</v>
      </c>
      <c r="K148" s="4">
        <f>VLOOKUP(C148,$B$3:$H$368,3,FALSE)</f>
        <v>47134238</v>
      </c>
      <c r="L148" s="7">
        <f>VLOOKUP(C148,$B$3:$I$368,8,FALSE)</f>
        <v>3.2824865016381509E-2</v>
      </c>
      <c r="M148" s="19">
        <f t="shared" si="32"/>
        <v>9.5919983195178249E-2</v>
      </c>
      <c r="N148" s="6" t="str">
        <f>_xlfn.IFS(M148&gt;=20%,"high",M148&lt;="-20%","low",M148="+-20%",medium)</f>
        <v>low</v>
      </c>
      <c r="O148" s="6"/>
      <c r="P148" s="19">
        <f t="shared" si="33"/>
        <v>0</v>
      </c>
      <c r="Q148" s="19"/>
      <c r="R148" s="20">
        <f t="shared" si="34"/>
        <v>9.5919983195178471E-2</v>
      </c>
      <c r="S148" s="20"/>
      <c r="T148" s="3">
        <f t="shared" si="26"/>
        <v>0.2078999982984768</v>
      </c>
      <c r="U148" s="3">
        <f t="shared" si="27"/>
        <v>0.34339999722426545</v>
      </c>
      <c r="V148" s="3">
        <f t="shared" si="28"/>
        <v>0.67999980980954799</v>
      </c>
      <c r="W148" s="23">
        <f t="shared" si="29"/>
        <v>0.74100003845763895</v>
      </c>
      <c r="Y148" s="1">
        <v>43611</v>
      </c>
      <c r="Z148" s="3">
        <f t="shared" si="30"/>
        <v>0.2078999982984768</v>
      </c>
      <c r="AA148" s="3">
        <f t="shared" si="31"/>
        <v>0.67614428956504413</v>
      </c>
    </row>
    <row r="149" spans="2:27" x14ac:dyDescent="0.25">
      <c r="B149" s="22">
        <v>43612</v>
      </c>
      <c r="C149" s="1">
        <f t="shared" si="24"/>
        <v>43605</v>
      </c>
      <c r="D149" s="2">
        <v>21065820</v>
      </c>
      <c r="E149" s="2">
        <v>5055796</v>
      </c>
      <c r="F149" s="2">
        <v>1941425</v>
      </c>
      <c r="G149" s="2">
        <v>1445585</v>
      </c>
      <c r="H149" s="2">
        <v>1126111</v>
      </c>
      <c r="I149" s="5">
        <f t="shared" si="25"/>
        <v>5.3456784497351632E-2</v>
      </c>
      <c r="J149" s="4">
        <f>VLOOKUP(C149,$B$3:$I$368,7,FALSE)</f>
        <v>1310666</v>
      </c>
      <c r="K149" s="4">
        <f>VLOOKUP(C149,$B$3:$H$368,3,FALSE)</f>
        <v>22368860</v>
      </c>
      <c r="L149" s="7">
        <f>VLOOKUP(C149,$B$3:$I$368,8,FALSE)</f>
        <v>5.8593330192061643E-2</v>
      </c>
      <c r="M149" s="19">
        <f t="shared" si="32"/>
        <v>-0.14081009196851069</v>
      </c>
      <c r="N149" s="6" t="str">
        <f>_xlfn.IFS(M149&gt;=20%,"high",M149&lt;="-20%","low",M149="+-20%",medium)</f>
        <v>low</v>
      </c>
      <c r="O149" s="6"/>
      <c r="P149" s="19">
        <f t="shared" si="33"/>
        <v>-5.8252409823299045E-2</v>
      </c>
      <c r="Q149" s="19"/>
      <c r="R149" s="20">
        <f t="shared" si="34"/>
        <v>-8.7664341280365043E-2</v>
      </c>
      <c r="S149" s="20"/>
      <c r="T149" s="3">
        <f t="shared" si="26"/>
        <v>0.2399999620237902</v>
      </c>
      <c r="U149" s="3">
        <f t="shared" si="27"/>
        <v>0.383999868665587</v>
      </c>
      <c r="V149" s="3">
        <f t="shared" si="28"/>
        <v>0.74459997167029368</v>
      </c>
      <c r="W149" s="23">
        <f t="shared" si="29"/>
        <v>0.77900019715201807</v>
      </c>
      <c r="Y149" s="1">
        <v>43612</v>
      </c>
      <c r="Z149" s="3">
        <f t="shared" si="30"/>
        <v>0.22601938587840417</v>
      </c>
      <c r="AA149" s="3">
        <f t="shared" si="31"/>
        <v>0.90666823465932478</v>
      </c>
    </row>
    <row r="150" spans="2:27" x14ac:dyDescent="0.25">
      <c r="B150" s="22">
        <v>43613</v>
      </c>
      <c r="C150" s="1">
        <f t="shared" si="24"/>
        <v>43606</v>
      </c>
      <c r="D150" s="2">
        <v>22586034</v>
      </c>
      <c r="E150" s="2">
        <v>5477113</v>
      </c>
      <c r="F150" s="2">
        <v>2125119</v>
      </c>
      <c r="G150" s="2">
        <v>1582364</v>
      </c>
      <c r="H150" s="2">
        <v>1232661</v>
      </c>
      <c r="I150" s="5">
        <f t="shared" si="25"/>
        <v>5.457624831344892E-2</v>
      </c>
      <c r="J150" s="4">
        <f>VLOOKUP(C150,$B$3:$I$368,7,FALSE)</f>
        <v>1234793</v>
      </c>
      <c r="K150" s="4">
        <f>VLOOKUP(C150,$B$3:$H$368,3,FALSE)</f>
        <v>22368860</v>
      </c>
      <c r="L150" s="7">
        <f>VLOOKUP(C150,$B$3:$I$368,8,FALSE)</f>
        <v>5.5201427341402286E-2</v>
      </c>
      <c r="M150" s="19">
        <f t="shared" si="32"/>
        <v>-1.7266051880761024E-3</v>
      </c>
      <c r="N150" s="6" t="str">
        <f>_xlfn.IFS(M150&gt;=20%,"high",M150&lt;="-20%","low",M150="+-20%",medium)</f>
        <v>low</v>
      </c>
      <c r="O150" s="6"/>
      <c r="P150" s="19">
        <f t="shared" si="33"/>
        <v>9.7087647738864913E-3</v>
      </c>
      <c r="Q150" s="19"/>
      <c r="R150" s="20">
        <f t="shared" si="34"/>
        <v>-1.1325414179724769E-2</v>
      </c>
      <c r="S150" s="20"/>
      <c r="T150" s="3">
        <f t="shared" si="26"/>
        <v>0.24249998915258872</v>
      </c>
      <c r="U150" s="3">
        <f t="shared" si="27"/>
        <v>0.38799984590421999</v>
      </c>
      <c r="V150" s="3">
        <f t="shared" si="28"/>
        <v>0.74460018474259559</v>
      </c>
      <c r="W150" s="23">
        <f t="shared" si="29"/>
        <v>0.778999648626991</v>
      </c>
      <c r="Y150" s="1">
        <v>43613</v>
      </c>
      <c r="Z150" s="3">
        <f t="shared" si="30"/>
        <v>0.24485436450494125</v>
      </c>
      <c r="AA150" s="3">
        <f t="shared" si="31"/>
        <v>0.78034699980535449</v>
      </c>
    </row>
    <row r="151" spans="2:27" x14ac:dyDescent="0.25">
      <c r="B151" s="22">
        <v>43614</v>
      </c>
      <c r="C151" s="1">
        <f t="shared" si="24"/>
        <v>43607</v>
      </c>
      <c r="D151" s="2">
        <v>20631473</v>
      </c>
      <c r="E151" s="2">
        <v>5261025</v>
      </c>
      <c r="F151" s="2">
        <v>2146498</v>
      </c>
      <c r="G151" s="2">
        <v>1535605</v>
      </c>
      <c r="H151" s="2">
        <v>1271788</v>
      </c>
      <c r="I151" s="5">
        <f t="shared" si="25"/>
        <v>6.1643102264196066E-2</v>
      </c>
      <c r="J151" s="4">
        <f>VLOOKUP(C151,$B$3:$I$368,7,FALSE)</f>
        <v>1476099</v>
      </c>
      <c r="K151" s="4">
        <f>VLOOKUP(C151,$B$3:$H$368,3,FALSE)</f>
        <v>21934513</v>
      </c>
      <c r="L151" s="7">
        <f>VLOOKUP(C151,$B$3:$I$368,8,FALSE)</f>
        <v>6.7295727058084218E-2</v>
      </c>
      <c r="M151" s="19">
        <f t="shared" si="32"/>
        <v>-0.13841280293530445</v>
      </c>
      <c r="N151" s="6" t="str">
        <f>_xlfn.IFS(M151&gt;=20%,"high",M151&lt;="-20%","low",M151="+-20%",medium)</f>
        <v>low</v>
      </c>
      <c r="O151" s="6"/>
      <c r="P151" s="19">
        <f t="shared" si="33"/>
        <v>-5.940592344129092E-2</v>
      </c>
      <c r="Q151" s="19"/>
      <c r="R151" s="20">
        <f t="shared" si="34"/>
        <v>-8.3996786140808966E-2</v>
      </c>
      <c r="S151" s="20"/>
      <c r="T151" s="3">
        <f t="shared" si="26"/>
        <v>0.25499997019117343</v>
      </c>
      <c r="U151" s="3">
        <f t="shared" si="27"/>
        <v>0.40799996198459426</v>
      </c>
      <c r="V151" s="3">
        <f t="shared" si="28"/>
        <v>0.71540015411148761</v>
      </c>
      <c r="W151" s="23">
        <f t="shared" si="29"/>
        <v>0.82819996027624287</v>
      </c>
      <c r="Y151" s="1">
        <v>43614</v>
      </c>
      <c r="Z151" s="3">
        <f t="shared" si="30"/>
        <v>0.23985146148446515</v>
      </c>
      <c r="AA151" s="3">
        <f t="shared" si="31"/>
        <v>0.9612491493580706</v>
      </c>
    </row>
    <row r="152" spans="2:27" x14ac:dyDescent="0.25">
      <c r="B152" s="22">
        <v>43615</v>
      </c>
      <c r="C152" s="1">
        <f t="shared" si="24"/>
        <v>43608</v>
      </c>
      <c r="D152" s="2">
        <v>21500167</v>
      </c>
      <c r="E152" s="2">
        <v>5428792</v>
      </c>
      <c r="F152" s="2">
        <v>2128086</v>
      </c>
      <c r="G152" s="2">
        <v>1569038</v>
      </c>
      <c r="H152" s="2">
        <v>1260879</v>
      </c>
      <c r="I152" s="5">
        <f t="shared" si="25"/>
        <v>5.8645079361476588E-2</v>
      </c>
      <c r="J152" s="4">
        <f>VLOOKUP(C152,$B$3:$I$368,7,FALSE)</f>
        <v>1310678</v>
      </c>
      <c r="K152" s="4">
        <f>VLOOKUP(C152,$B$3:$H$368,3,FALSE)</f>
        <v>21065820</v>
      </c>
      <c r="L152" s="7">
        <f>VLOOKUP(C152,$B$3:$I$368,8,FALSE)</f>
        <v>6.2218228390824568E-2</v>
      </c>
      <c r="M152" s="19">
        <f t="shared" si="32"/>
        <v>-3.7994839312172735E-2</v>
      </c>
      <c r="N152" s="6" t="str">
        <f>_xlfn.IFS(M152&gt;=20%,"high",M152&lt;="-20%","low",M152="+-20%",medium)</f>
        <v>low</v>
      </c>
      <c r="O152" s="6"/>
      <c r="P152" s="19">
        <f t="shared" si="33"/>
        <v>2.0618565999329652E-2</v>
      </c>
      <c r="Q152" s="19"/>
      <c r="R152" s="20">
        <f t="shared" si="34"/>
        <v>-5.7429295590083362E-2</v>
      </c>
      <c r="S152" s="20"/>
      <c r="T152" s="3">
        <f t="shared" si="26"/>
        <v>0.25249999220936281</v>
      </c>
      <c r="U152" s="3">
        <f t="shared" si="27"/>
        <v>0.39199991452978861</v>
      </c>
      <c r="V152" s="3">
        <f t="shared" si="28"/>
        <v>0.73730009031589894</v>
      </c>
      <c r="W152" s="23">
        <f t="shared" si="29"/>
        <v>0.80360004027945786</v>
      </c>
      <c r="Y152" s="1">
        <v>43615</v>
      </c>
      <c r="Z152" s="3">
        <f t="shared" si="30"/>
        <v>0.25770617996356182</v>
      </c>
      <c r="AA152" s="3">
        <f t="shared" si="31"/>
        <v>0.83533859600596039</v>
      </c>
    </row>
    <row r="153" spans="2:27" x14ac:dyDescent="0.25">
      <c r="B153" s="22">
        <v>43616</v>
      </c>
      <c r="C153" s="1">
        <f t="shared" si="24"/>
        <v>43609</v>
      </c>
      <c r="D153" s="2">
        <v>22368860</v>
      </c>
      <c r="E153" s="2">
        <v>5368526</v>
      </c>
      <c r="F153" s="2">
        <v>2211832</v>
      </c>
      <c r="G153" s="2">
        <v>1598491</v>
      </c>
      <c r="H153" s="2">
        <v>1297655</v>
      </c>
      <c r="I153" s="5">
        <f t="shared" si="25"/>
        <v>5.8011673370927261E-2</v>
      </c>
      <c r="J153" s="4">
        <f>VLOOKUP(C153,$B$3:$I$368,7,FALSE)</f>
        <v>1295850</v>
      </c>
      <c r="K153" s="4">
        <f>VLOOKUP(C153,$B$3:$H$368,3,FALSE)</f>
        <v>22368860</v>
      </c>
      <c r="L153" s="7">
        <f>VLOOKUP(C153,$B$3:$I$368,8,FALSE)</f>
        <v>5.7930980836752521E-2</v>
      </c>
      <c r="M153" s="19">
        <f t="shared" si="32"/>
        <v>1.3929081297989754E-3</v>
      </c>
      <c r="N153" s="6" t="str">
        <f>_xlfn.IFS(M153&gt;=20%,"high",M153&lt;="-20%","low",M153="+-20%",medium)</f>
        <v>low</v>
      </c>
      <c r="O153" s="6"/>
      <c r="P153" s="19">
        <f t="shared" si="33"/>
        <v>0</v>
      </c>
      <c r="Q153" s="19"/>
      <c r="R153" s="20">
        <f t="shared" si="34"/>
        <v>1.3929081297989754E-3</v>
      </c>
      <c r="S153" s="20"/>
      <c r="T153" s="3">
        <f t="shared" si="26"/>
        <v>0.23999998211799797</v>
      </c>
      <c r="U153" s="3">
        <f t="shared" si="27"/>
        <v>0.41199986737514172</v>
      </c>
      <c r="V153" s="3">
        <f t="shared" si="28"/>
        <v>0.72270000614874907</v>
      </c>
      <c r="W153" s="23">
        <f t="shared" si="29"/>
        <v>0.81180000387865803</v>
      </c>
      <c r="Y153" s="1">
        <v>43616</v>
      </c>
      <c r="Z153" s="3">
        <f t="shared" si="30"/>
        <v>0.23999998211799797</v>
      </c>
      <c r="AA153" s="3">
        <f t="shared" si="31"/>
        <v>0.81067081391137019</v>
      </c>
    </row>
    <row r="154" spans="2:27" x14ac:dyDescent="0.25">
      <c r="B154" s="22">
        <v>43617</v>
      </c>
      <c r="C154" s="1">
        <f t="shared" si="24"/>
        <v>43610</v>
      </c>
      <c r="D154" s="2">
        <v>46685340</v>
      </c>
      <c r="E154" s="2">
        <v>10196078</v>
      </c>
      <c r="F154" s="2">
        <v>3570666</v>
      </c>
      <c r="G154" s="2">
        <v>2355211</v>
      </c>
      <c r="H154" s="2">
        <v>1781953</v>
      </c>
      <c r="I154" s="5">
        <f t="shared" si="25"/>
        <v>3.8169433916514263E-2</v>
      </c>
      <c r="J154" s="4">
        <f>VLOOKUP(C154,$B$3:$I$368,7,FALSE)</f>
        <v>1853429</v>
      </c>
      <c r="K154" s="4">
        <f>VLOOKUP(C154,$B$3:$H$368,3,FALSE)</f>
        <v>47134238</v>
      </c>
      <c r="L154" s="7">
        <f>VLOOKUP(C154,$B$3:$I$368,8,FALSE)</f>
        <v>3.9322349923212929E-2</v>
      </c>
      <c r="M154" s="19">
        <f t="shared" si="32"/>
        <v>-3.8564196416479901E-2</v>
      </c>
      <c r="N154" s="6" t="str">
        <f>_xlfn.IFS(M154&gt;=20%,"high",M154&lt;="-20%","low",M154="+-20%",medium)</f>
        <v>low</v>
      </c>
      <c r="O154" s="6"/>
      <c r="P154" s="19">
        <f t="shared" si="33"/>
        <v>-9.523820030781005E-3</v>
      </c>
      <c r="Q154" s="19"/>
      <c r="R154" s="20">
        <f t="shared" si="34"/>
        <v>-2.9319611085045327E-2</v>
      </c>
      <c r="S154" s="20"/>
      <c r="T154" s="3">
        <f t="shared" si="26"/>
        <v>0.2183999945164799</v>
      </c>
      <c r="U154" s="3">
        <f t="shared" si="27"/>
        <v>0.35019994943153632</v>
      </c>
      <c r="V154" s="3">
        <f t="shared" si="28"/>
        <v>0.65959991777444316</v>
      </c>
      <c r="W154" s="23">
        <f t="shared" si="29"/>
        <v>0.75660015174861195</v>
      </c>
      <c r="Y154" s="1">
        <v>43617</v>
      </c>
      <c r="Z154" s="3">
        <f t="shared" si="30"/>
        <v>0.21631999227398138</v>
      </c>
      <c r="AA154" s="3">
        <f t="shared" si="31"/>
        <v>0.78694817576854048</v>
      </c>
    </row>
    <row r="155" spans="2:27" x14ac:dyDescent="0.25">
      <c r="B155" s="22">
        <v>43618</v>
      </c>
      <c r="C155" s="1">
        <f t="shared" si="24"/>
        <v>43611</v>
      </c>
      <c r="D155" s="2">
        <v>43543058</v>
      </c>
      <c r="E155" s="2">
        <v>9144042</v>
      </c>
      <c r="F155" s="2">
        <v>3046794</v>
      </c>
      <c r="G155" s="2">
        <v>2175411</v>
      </c>
      <c r="H155" s="2">
        <v>1713789</v>
      </c>
      <c r="I155" s="5">
        <f t="shared" si="25"/>
        <v>3.935848970460458E-2</v>
      </c>
      <c r="J155" s="4">
        <f>VLOOKUP(C155,$B$3:$I$368,7,FALSE)</f>
        <v>1695580</v>
      </c>
      <c r="K155" s="4">
        <f>VLOOKUP(C155,$B$3:$H$368,3,FALSE)</f>
        <v>47134238</v>
      </c>
      <c r="L155" s="7">
        <f>VLOOKUP(C155,$B$3:$I$368,8,FALSE)</f>
        <v>3.5973425517136823E-2</v>
      </c>
      <c r="M155" s="6">
        <f t="shared" si="32"/>
        <v>1.0739098125715163E-2</v>
      </c>
      <c r="N155" s="6" t="str">
        <f>_xlfn.IFS(M155&gt;=20%,"high",M155&lt;="-20%","low",M155="+-20%",medium)</f>
        <v>low</v>
      </c>
      <c r="O155" s="6"/>
      <c r="P155" s="19">
        <f t="shared" si="33"/>
        <v>-7.6190475382247658E-2</v>
      </c>
      <c r="Q155" s="19"/>
      <c r="R155" s="20">
        <f t="shared" si="34"/>
        <v>9.4099022787118125E-2</v>
      </c>
      <c r="S155" s="20"/>
      <c r="T155" s="3">
        <f t="shared" si="26"/>
        <v>0.2099999958661608</v>
      </c>
      <c r="U155" s="3">
        <f t="shared" si="27"/>
        <v>0.33319991312375863</v>
      </c>
      <c r="V155" s="3">
        <f t="shared" si="28"/>
        <v>0.71400002756996372</v>
      </c>
      <c r="W155" s="23">
        <f t="shared" si="29"/>
        <v>0.78780009846415233</v>
      </c>
      <c r="Y155" s="1">
        <v>43618</v>
      </c>
      <c r="Z155" s="3">
        <f t="shared" si="30"/>
        <v>0.19399999635084797</v>
      </c>
      <c r="AA155" s="3">
        <f t="shared" si="31"/>
        <v>0.77942972615289707</v>
      </c>
    </row>
    <row r="156" spans="2:27" x14ac:dyDescent="0.25">
      <c r="B156" s="22">
        <v>43619</v>
      </c>
      <c r="C156" s="1">
        <f t="shared" si="24"/>
        <v>43612</v>
      </c>
      <c r="D156" s="2">
        <v>21500167</v>
      </c>
      <c r="E156" s="2">
        <v>5375041</v>
      </c>
      <c r="F156" s="2">
        <v>2150016</v>
      </c>
      <c r="G156" s="2">
        <v>1506731</v>
      </c>
      <c r="H156" s="2">
        <v>1186099</v>
      </c>
      <c r="I156" s="5">
        <f t="shared" si="25"/>
        <v>5.5166966842629638E-2</v>
      </c>
      <c r="J156" s="4">
        <f>VLOOKUP(C156,$B$3:$I$368,7,FALSE)</f>
        <v>1126111</v>
      </c>
      <c r="K156" s="4">
        <f>VLOOKUP(C156,$B$3:$H$368,3,FALSE)</f>
        <v>21065820</v>
      </c>
      <c r="L156" s="7">
        <f>VLOOKUP(C156,$B$3:$I$368,8,FALSE)</f>
        <v>5.3456784497351632E-2</v>
      </c>
      <c r="M156" s="6">
        <f t="shared" si="32"/>
        <v>5.3270059523439439E-2</v>
      </c>
      <c r="N156" s="6" t="str">
        <f>_xlfn.IFS(M156&gt;=20%,"high",M156&lt;="-20%","low",M156="+-20%",medium)</f>
        <v>low</v>
      </c>
      <c r="O156" s="6"/>
      <c r="P156" s="19">
        <f t="shared" si="33"/>
        <v>2.0618565999329652E-2</v>
      </c>
      <c r="Q156" s="19"/>
      <c r="R156" s="20">
        <f t="shared" si="34"/>
        <v>3.1991867100849225E-2</v>
      </c>
      <c r="S156" s="20"/>
      <c r="T156" s="3">
        <f t="shared" si="26"/>
        <v>0.24999996511655004</v>
      </c>
      <c r="U156" s="3">
        <f t="shared" si="27"/>
        <v>0.39999992558196301</v>
      </c>
      <c r="V156" s="3">
        <f t="shared" si="28"/>
        <v>0.70079990102399237</v>
      </c>
      <c r="W156" s="23">
        <f t="shared" si="29"/>
        <v>0.78720023680404794</v>
      </c>
      <c r="Y156" s="1">
        <v>43619</v>
      </c>
      <c r="Z156" s="3">
        <f t="shared" si="30"/>
        <v>0.25515460589713573</v>
      </c>
      <c r="AA156" s="3">
        <f t="shared" si="31"/>
        <v>0.74738689255082691</v>
      </c>
    </row>
    <row r="157" spans="2:27" x14ac:dyDescent="0.25">
      <c r="B157" s="22">
        <v>43620</v>
      </c>
      <c r="C157" s="1">
        <f t="shared" si="24"/>
        <v>43613</v>
      </c>
      <c r="D157" s="2">
        <v>22368860</v>
      </c>
      <c r="E157" s="2">
        <v>5759981</v>
      </c>
      <c r="F157" s="2">
        <v>2280952</v>
      </c>
      <c r="G157" s="2">
        <v>1715048</v>
      </c>
      <c r="H157" s="2">
        <v>1392276</v>
      </c>
      <c r="I157" s="5">
        <f t="shared" si="25"/>
        <v>6.2241705656881932E-2</v>
      </c>
      <c r="J157" s="4">
        <f>VLOOKUP(C157,$B$3:$I$368,7,FALSE)</f>
        <v>1232661</v>
      </c>
      <c r="K157" s="4">
        <f>VLOOKUP(C157,$B$3:$H$368,3,FALSE)</f>
        <v>22586034</v>
      </c>
      <c r="L157" s="7">
        <f>VLOOKUP(C157,$B$3:$I$368,8,FALSE)</f>
        <v>5.457624831344892E-2</v>
      </c>
      <c r="M157" s="6">
        <f t="shared" si="32"/>
        <v>0.12948815611104747</v>
      </c>
      <c r="N157" s="6" t="str">
        <f>_xlfn.IFS(M157&gt;=20%,"high",M157&lt;="-20%","low",M157="+-20%",medium)</f>
        <v>low</v>
      </c>
      <c r="O157" s="6"/>
      <c r="P157" s="19">
        <f t="shared" si="33"/>
        <v>-9.6154110101844825E-3</v>
      </c>
      <c r="Q157" s="19"/>
      <c r="R157" s="20">
        <f t="shared" si="34"/>
        <v>0.14045409093362049</v>
      </c>
      <c r="S157" s="20"/>
      <c r="T157" s="3">
        <f t="shared" si="26"/>
        <v>0.2574999798827477</v>
      </c>
      <c r="U157" s="3">
        <f t="shared" si="27"/>
        <v>0.3959999173608385</v>
      </c>
      <c r="V157" s="3">
        <f t="shared" si="28"/>
        <v>0.75190008382464868</v>
      </c>
      <c r="W157" s="23">
        <f t="shared" si="29"/>
        <v>0.81180001959128845</v>
      </c>
      <c r="Y157" s="1">
        <v>43620</v>
      </c>
      <c r="Z157" s="3">
        <f t="shared" si="30"/>
        <v>0.25502401174106087</v>
      </c>
      <c r="AA157" s="3">
        <f t="shared" si="31"/>
        <v>0.71873265354672289</v>
      </c>
    </row>
    <row r="158" spans="2:27" x14ac:dyDescent="0.25">
      <c r="B158" s="22">
        <v>43621</v>
      </c>
      <c r="C158" s="1">
        <f t="shared" si="24"/>
        <v>43614</v>
      </c>
      <c r="D158" s="2">
        <v>22368860</v>
      </c>
      <c r="E158" s="2">
        <v>5536293</v>
      </c>
      <c r="F158" s="2">
        <v>2170226</v>
      </c>
      <c r="G158" s="2">
        <v>1536737</v>
      </c>
      <c r="H158" s="2">
        <v>1247523</v>
      </c>
      <c r="I158" s="5">
        <f t="shared" si="25"/>
        <v>5.5770522056108357E-2</v>
      </c>
      <c r="J158" s="4">
        <f>VLOOKUP(C158,$B$3:$I$368,7,FALSE)</f>
        <v>1271788</v>
      </c>
      <c r="K158" s="4">
        <f>VLOOKUP(C158,$B$3:$H$368,3,FALSE)</f>
        <v>20631473</v>
      </c>
      <c r="L158" s="7">
        <f>VLOOKUP(C158,$B$3:$I$368,8,FALSE)</f>
        <v>6.1643102264196066E-2</v>
      </c>
      <c r="M158" s="6">
        <f t="shared" si="32"/>
        <v>-1.9079437767929863E-2</v>
      </c>
      <c r="N158" s="6" t="str">
        <f>_xlfn.IFS(M158&gt;=20%,"high",M158&lt;="-20%","low",M158="+-20%",medium)</f>
        <v>low</v>
      </c>
      <c r="O158" s="6"/>
      <c r="P158" s="19">
        <f t="shared" si="33"/>
        <v>8.4210516621862075E-2</v>
      </c>
      <c r="Q158" s="19"/>
      <c r="R158" s="20">
        <f t="shared" si="34"/>
        <v>-9.5267434512274041E-2</v>
      </c>
      <c r="S158" s="20"/>
      <c r="T158" s="3">
        <f t="shared" si="26"/>
        <v>0.24750000670575076</v>
      </c>
      <c r="U158" s="3">
        <f t="shared" si="27"/>
        <v>0.39199984538390581</v>
      </c>
      <c r="V158" s="3">
        <f t="shared" si="28"/>
        <v>0.70809998590008594</v>
      </c>
      <c r="W158" s="23">
        <f t="shared" si="29"/>
        <v>0.81179993713953658</v>
      </c>
      <c r="Y158" s="1">
        <v>43621</v>
      </c>
      <c r="Z158" s="3">
        <f t="shared" si="30"/>
        <v>0.26834211013435638</v>
      </c>
      <c r="AA158" s="3">
        <f t="shared" si="31"/>
        <v>0.82758988688370227</v>
      </c>
    </row>
    <row r="159" spans="2:27" x14ac:dyDescent="0.25">
      <c r="B159" s="22">
        <v>43622</v>
      </c>
      <c r="C159" s="1">
        <f t="shared" si="24"/>
        <v>43615</v>
      </c>
      <c r="D159" s="2">
        <v>22368860</v>
      </c>
      <c r="E159" s="2">
        <v>5815903</v>
      </c>
      <c r="F159" s="2">
        <v>2326361</v>
      </c>
      <c r="G159" s="2">
        <v>1766173</v>
      </c>
      <c r="H159" s="2">
        <v>1477227</v>
      </c>
      <c r="I159" s="5">
        <f t="shared" si="25"/>
        <v>6.6039440543684394E-2</v>
      </c>
      <c r="J159" s="4">
        <f>VLOOKUP(C159,$B$3:$I$368,7,FALSE)</f>
        <v>1260879</v>
      </c>
      <c r="K159" s="4">
        <f>VLOOKUP(C159,$B$3:$H$368,3,FALSE)</f>
        <v>21500167</v>
      </c>
      <c r="L159" s="7">
        <f>VLOOKUP(C159,$B$3:$I$368,8,FALSE)</f>
        <v>5.8645079361476588E-2</v>
      </c>
      <c r="M159" s="6">
        <f t="shared" si="32"/>
        <v>0.17158506089799253</v>
      </c>
      <c r="N159" s="6" t="str">
        <f>_xlfn.IFS(M159&gt;=20%,"high",M159&lt;="-20%","low",M159="+-20%",medium)</f>
        <v>low</v>
      </c>
      <c r="O159" s="6"/>
      <c r="P159" s="19">
        <f t="shared" si="33"/>
        <v>4.0404011745583279E-2</v>
      </c>
      <c r="Q159" s="19"/>
      <c r="R159" s="20">
        <f t="shared" si="34"/>
        <v>0.12608664294970828</v>
      </c>
      <c r="S159" s="20"/>
      <c r="T159" s="3">
        <f t="shared" si="26"/>
        <v>0.25999997317699697</v>
      </c>
      <c r="U159" s="3">
        <f t="shared" si="27"/>
        <v>0.39999996561153101</v>
      </c>
      <c r="V159" s="3">
        <f t="shared" si="28"/>
        <v>0.75919988342308009</v>
      </c>
      <c r="W159" s="23">
        <f t="shared" si="29"/>
        <v>0.83639994496575365</v>
      </c>
      <c r="Y159" s="1">
        <v>43622</v>
      </c>
      <c r="Z159" s="3">
        <f t="shared" si="30"/>
        <v>0.27050501514709163</v>
      </c>
      <c r="AA159" s="3">
        <f t="shared" si="31"/>
        <v>0.71390458352607589</v>
      </c>
    </row>
    <row r="160" spans="2:27" x14ac:dyDescent="0.25">
      <c r="B160" s="22">
        <v>43623</v>
      </c>
      <c r="C160" s="1">
        <f t="shared" si="24"/>
        <v>43616</v>
      </c>
      <c r="D160" s="2">
        <v>21065820</v>
      </c>
      <c r="E160" s="2">
        <v>5477113</v>
      </c>
      <c r="F160" s="2">
        <v>2278479</v>
      </c>
      <c r="G160" s="2">
        <v>1596758</v>
      </c>
      <c r="H160" s="2">
        <v>1348621</v>
      </c>
      <c r="I160" s="5">
        <f t="shared" si="25"/>
        <v>6.4019392551536089E-2</v>
      </c>
      <c r="J160" s="4">
        <f>VLOOKUP(C160,$B$3:$I$368,7,FALSE)</f>
        <v>1297655</v>
      </c>
      <c r="K160" s="4">
        <f>VLOOKUP(C160,$B$3:$H$368,3,FALSE)</f>
        <v>22368860</v>
      </c>
      <c r="L160" s="7">
        <f>VLOOKUP(C160,$B$3:$I$368,8,FALSE)</f>
        <v>5.8011673370927261E-2</v>
      </c>
      <c r="M160" s="6">
        <f t="shared" si="32"/>
        <v>3.9275462276182838E-2</v>
      </c>
      <c r="N160" s="6" t="str">
        <f>_xlfn.IFS(M160&gt;=20%,"high",M160&lt;="-20%","low",M160="+-20%",medium)</f>
        <v>low</v>
      </c>
      <c r="O160" s="6"/>
      <c r="P160" s="19">
        <f t="shared" si="33"/>
        <v>-5.8252409823299045E-2</v>
      </c>
      <c r="Q160" s="19"/>
      <c r="R160" s="20">
        <f t="shared" si="34"/>
        <v>0.10356052207278021</v>
      </c>
      <c r="S160" s="20"/>
      <c r="T160" s="3">
        <f t="shared" si="26"/>
        <v>0.25999999050594758</v>
      </c>
      <c r="U160" s="3">
        <f t="shared" si="27"/>
        <v>0.41599999853937647</v>
      </c>
      <c r="V160" s="3">
        <f t="shared" si="28"/>
        <v>0.7007999634844122</v>
      </c>
      <c r="W160" s="23">
        <f t="shared" si="29"/>
        <v>0.84459949472618889</v>
      </c>
      <c r="Y160" s="1">
        <v>43623</v>
      </c>
      <c r="Z160" s="3">
        <f t="shared" si="30"/>
        <v>0.24485436450494125</v>
      </c>
      <c r="AA160" s="3">
        <f t="shared" si="31"/>
        <v>0.81268107001812417</v>
      </c>
    </row>
    <row r="161" spans="2:27" x14ac:dyDescent="0.25">
      <c r="B161" s="22">
        <v>43624</v>
      </c>
      <c r="C161" s="1">
        <f t="shared" si="24"/>
        <v>43617</v>
      </c>
      <c r="D161" s="2">
        <v>42645263</v>
      </c>
      <c r="E161" s="2">
        <v>8597285</v>
      </c>
      <c r="F161" s="2">
        <v>2776923</v>
      </c>
      <c r="G161" s="2">
        <v>1926073</v>
      </c>
      <c r="H161" s="2">
        <v>1427220</v>
      </c>
      <c r="I161" s="5">
        <f t="shared" si="25"/>
        <v>3.3467257547456095E-2</v>
      </c>
      <c r="J161" s="4">
        <f>VLOOKUP(C161,$B$3:$I$368,7,FALSE)</f>
        <v>1781953</v>
      </c>
      <c r="K161" s="4">
        <f>VLOOKUP(C161,$B$3:$H$368,3,FALSE)</f>
        <v>46685340</v>
      </c>
      <c r="L161" s="7">
        <f>VLOOKUP(C161,$B$3:$I$368,8,FALSE)</f>
        <v>3.8169433916514263E-2</v>
      </c>
      <c r="M161" s="19">
        <f t="shared" si="32"/>
        <v>-0.19906978466884373</v>
      </c>
      <c r="N161" s="6" t="str">
        <f>_xlfn.IFS(M161&gt;=20%,"high",M161&lt;="-20%","low",M161="+-20%",medium)</f>
        <v>low</v>
      </c>
      <c r="O161" s="6"/>
      <c r="P161" s="19">
        <f t="shared" si="33"/>
        <v>-8.6538450828461344E-2</v>
      </c>
      <c r="Q161" s="19"/>
      <c r="R161" s="20">
        <f t="shared" si="34"/>
        <v>-0.12319219560193007</v>
      </c>
      <c r="S161" s="20"/>
      <c r="T161" s="3">
        <f t="shared" si="26"/>
        <v>0.20159999951225532</v>
      </c>
      <c r="U161" s="3">
        <f t="shared" si="27"/>
        <v>0.32299999360263154</v>
      </c>
      <c r="V161" s="3">
        <f t="shared" si="28"/>
        <v>0.69359971450414726</v>
      </c>
      <c r="W161" s="23">
        <f t="shared" si="29"/>
        <v>0.7409999517152257</v>
      </c>
      <c r="Y161" s="1">
        <v>43624</v>
      </c>
      <c r="Z161" s="3">
        <f t="shared" si="30"/>
        <v>0.18415384786744618</v>
      </c>
      <c r="AA161" s="3">
        <f t="shared" si="31"/>
        <v>0.92517417564131788</v>
      </c>
    </row>
    <row r="162" spans="2:27" x14ac:dyDescent="0.25">
      <c r="B162" s="22">
        <v>43625</v>
      </c>
      <c r="C162" s="1">
        <f t="shared" si="24"/>
        <v>43618</v>
      </c>
      <c r="D162" s="2">
        <v>44889750</v>
      </c>
      <c r="E162" s="2">
        <v>9803921</v>
      </c>
      <c r="F162" s="2">
        <v>3333333</v>
      </c>
      <c r="G162" s="2">
        <v>2153333</v>
      </c>
      <c r="H162" s="2">
        <v>1646008</v>
      </c>
      <c r="I162" s="5">
        <f t="shared" si="25"/>
        <v>3.6667791645086018E-2</v>
      </c>
      <c r="J162" s="4">
        <f>VLOOKUP(C162,$B$3:$I$368,7,FALSE)</f>
        <v>1713789</v>
      </c>
      <c r="K162" s="4">
        <f>VLOOKUP(C162,$B$3:$H$368,3,FALSE)</f>
        <v>43543058</v>
      </c>
      <c r="L162" s="7">
        <f>VLOOKUP(C162,$B$3:$I$368,8,FALSE)</f>
        <v>3.935848970460458E-2</v>
      </c>
      <c r="M162" s="19">
        <f t="shared" si="32"/>
        <v>-3.9550376388225117E-2</v>
      </c>
      <c r="N162" s="6" t="str">
        <f>_xlfn.IFS(M162&gt;=20%,"high",M162&lt;="-20%","low",M162="+-20%",medium)</f>
        <v>low</v>
      </c>
      <c r="O162" s="6"/>
      <c r="P162" s="19">
        <f t="shared" si="33"/>
        <v>3.0927823213518835E-2</v>
      </c>
      <c r="Q162" s="19"/>
      <c r="R162" s="20">
        <f t="shared" si="34"/>
        <v>-6.8363854398706181E-2</v>
      </c>
      <c r="S162" s="20"/>
      <c r="T162" s="3">
        <f t="shared" si="26"/>
        <v>0.21839999108927985</v>
      </c>
      <c r="U162" s="3">
        <f t="shared" si="27"/>
        <v>0.33999998571999918</v>
      </c>
      <c r="V162" s="3">
        <f t="shared" si="28"/>
        <v>0.64599996459999642</v>
      </c>
      <c r="W162" s="23">
        <f t="shared" si="29"/>
        <v>0.76440011832819166</v>
      </c>
      <c r="Y162" s="1">
        <v>43625</v>
      </c>
      <c r="Z162" s="3">
        <f t="shared" si="30"/>
        <v>0.22515462740352321</v>
      </c>
      <c r="AA162" s="3">
        <f t="shared" si="31"/>
        <v>0.79587736778287432</v>
      </c>
    </row>
    <row r="163" spans="2:27" x14ac:dyDescent="0.25">
      <c r="B163" s="22">
        <v>43626</v>
      </c>
      <c r="C163" s="1">
        <f t="shared" si="24"/>
        <v>43619</v>
      </c>
      <c r="D163" s="2">
        <v>21934513</v>
      </c>
      <c r="E163" s="2">
        <v>5319119</v>
      </c>
      <c r="F163" s="2">
        <v>2212753</v>
      </c>
      <c r="G163" s="2">
        <v>1647616</v>
      </c>
      <c r="H163" s="2">
        <v>1310514</v>
      </c>
      <c r="I163" s="5">
        <f t="shared" si="25"/>
        <v>5.9746664993200443E-2</v>
      </c>
      <c r="J163" s="4">
        <f>VLOOKUP(C163,$B$3:$I$368,7,FALSE)</f>
        <v>1186099</v>
      </c>
      <c r="K163" s="4">
        <f>VLOOKUP(C163,$B$3:$H$368,3,FALSE)</f>
        <v>21500167</v>
      </c>
      <c r="L163" s="7">
        <f>VLOOKUP(C163,$B$3:$I$368,8,FALSE)</f>
        <v>5.5166966842629638E-2</v>
      </c>
      <c r="M163" s="19">
        <f t="shared" si="32"/>
        <v>0.10489427948257268</v>
      </c>
      <c r="N163" s="6" t="str">
        <f>_xlfn.IFS(M163&gt;=20%,"high",M163&lt;="-20%","low",M163="+-20%",medium)</f>
        <v>low</v>
      </c>
      <c r="O163" s="6"/>
      <c r="P163" s="19">
        <f t="shared" si="33"/>
        <v>2.0201982617158221E-2</v>
      </c>
      <c r="Q163" s="19"/>
      <c r="R163" s="20">
        <f t="shared" si="34"/>
        <v>8.3015224738292037E-2</v>
      </c>
      <c r="S163" s="20"/>
      <c r="T163" s="3">
        <f t="shared" si="26"/>
        <v>0.24249998164992312</v>
      </c>
      <c r="U163" s="3">
        <f t="shared" si="27"/>
        <v>0.41599990524746672</v>
      </c>
      <c r="V163" s="3">
        <f t="shared" si="28"/>
        <v>0.74460005251376904</v>
      </c>
      <c r="W163" s="23">
        <f t="shared" si="29"/>
        <v>0.79540014178060903</v>
      </c>
      <c r="Y163" s="1">
        <v>43626</v>
      </c>
      <c r="Z163" s="3">
        <f t="shared" si="30"/>
        <v>0.24739896206387607</v>
      </c>
      <c r="AA163" s="3">
        <f t="shared" si="31"/>
        <v>0.71988800788533247</v>
      </c>
    </row>
    <row r="164" spans="2:27" x14ac:dyDescent="0.25">
      <c r="B164" s="22">
        <v>43627</v>
      </c>
      <c r="C164" s="1">
        <f t="shared" si="24"/>
        <v>43620</v>
      </c>
      <c r="D164" s="2">
        <v>22368860</v>
      </c>
      <c r="E164" s="2">
        <v>5759981</v>
      </c>
      <c r="F164" s="2">
        <v>2350072</v>
      </c>
      <c r="G164" s="2">
        <v>1681241</v>
      </c>
      <c r="H164" s="2">
        <v>1309687</v>
      </c>
      <c r="I164" s="5">
        <f t="shared" si="25"/>
        <v>5.8549563992085427E-2</v>
      </c>
      <c r="J164" s="4">
        <f>VLOOKUP(C164,$B$3:$I$368,7,FALSE)</f>
        <v>1392276</v>
      </c>
      <c r="K164" s="4">
        <f>VLOOKUP(C164,$B$3:$H$368,3,FALSE)</f>
        <v>22368860</v>
      </c>
      <c r="L164" s="7">
        <f>VLOOKUP(C164,$B$3:$I$368,8,FALSE)</f>
        <v>6.2241705656881932E-2</v>
      </c>
      <c r="M164" s="19">
        <f t="shared" si="32"/>
        <v>-5.9319416552465198E-2</v>
      </c>
      <c r="N164" s="6" t="str">
        <f>_xlfn.IFS(M164&gt;=20%,"high",M164&lt;="-20%","low",M164="+-20%",medium)</f>
        <v>low</v>
      </c>
      <c r="O164" s="6"/>
      <c r="P164" s="19">
        <f t="shared" si="33"/>
        <v>0</v>
      </c>
      <c r="Q164" s="19"/>
      <c r="R164" s="20">
        <f t="shared" si="34"/>
        <v>-5.9319416552465198E-2</v>
      </c>
      <c r="S164" s="20"/>
      <c r="T164" s="3">
        <f t="shared" si="26"/>
        <v>0.2574999798827477</v>
      </c>
      <c r="U164" s="3">
        <f t="shared" si="27"/>
        <v>0.40799995694430241</v>
      </c>
      <c r="V164" s="3">
        <f t="shared" si="28"/>
        <v>0.71539978349599498</v>
      </c>
      <c r="W164" s="23">
        <f t="shared" si="29"/>
        <v>0.77900015524246669</v>
      </c>
      <c r="Y164" s="1">
        <v>43627</v>
      </c>
      <c r="Z164" s="3">
        <f t="shared" si="30"/>
        <v>0.2574999798827477</v>
      </c>
      <c r="AA164" s="3">
        <f t="shared" si="31"/>
        <v>0.82812398698342471</v>
      </c>
    </row>
    <row r="165" spans="2:27" x14ac:dyDescent="0.25">
      <c r="B165" s="22">
        <v>43628</v>
      </c>
      <c r="C165" s="1">
        <f t="shared" si="24"/>
        <v>43621</v>
      </c>
      <c r="D165" s="2">
        <v>21934513</v>
      </c>
      <c r="E165" s="2">
        <v>5757809</v>
      </c>
      <c r="F165" s="2">
        <v>2418280</v>
      </c>
      <c r="G165" s="2">
        <v>1853611</v>
      </c>
      <c r="H165" s="2">
        <v>1443963</v>
      </c>
      <c r="I165" s="5">
        <f t="shared" si="25"/>
        <v>6.5830638683430087E-2</v>
      </c>
      <c r="J165" s="4">
        <f>VLOOKUP(C165,$B$3:$I$368,7,FALSE)</f>
        <v>1247523</v>
      </c>
      <c r="K165" s="4">
        <f>VLOOKUP(C165,$B$3:$H$368,3,FALSE)</f>
        <v>22368860</v>
      </c>
      <c r="L165" s="7">
        <f>VLOOKUP(C165,$B$3:$I$368,8,FALSE)</f>
        <v>5.5770522056108357E-2</v>
      </c>
      <c r="M165" s="19">
        <f t="shared" si="32"/>
        <v>0.1574640307232813</v>
      </c>
      <c r="N165" s="6" t="str">
        <f>_xlfn.IFS(M165&gt;=20%,"high",M165&lt;="-20%","low",M165="+-20%",medium)</f>
        <v>low</v>
      </c>
      <c r="O165" s="6"/>
      <c r="P165" s="19">
        <f t="shared" si="33"/>
        <v>-1.9417484842768062E-2</v>
      </c>
      <c r="Q165" s="19"/>
      <c r="R165" s="20">
        <f t="shared" si="34"/>
        <v>0.1803841215113724</v>
      </c>
      <c r="S165" s="20"/>
      <c r="T165" s="3">
        <f t="shared" si="26"/>
        <v>0.26249996979645729</v>
      </c>
      <c r="U165" s="3">
        <f t="shared" si="27"/>
        <v>0.42000003820897847</v>
      </c>
      <c r="V165" s="3">
        <f t="shared" si="28"/>
        <v>0.76649974361943196</v>
      </c>
      <c r="W165" s="23">
        <f t="shared" si="29"/>
        <v>0.77900001672411312</v>
      </c>
      <c r="Y165" s="1">
        <v>43628</v>
      </c>
      <c r="Z165" s="3">
        <f t="shared" si="30"/>
        <v>0.25740288061170752</v>
      </c>
      <c r="AA165" s="3">
        <f t="shared" si="31"/>
        <v>0.67302308844736036</v>
      </c>
    </row>
    <row r="166" spans="2:27" x14ac:dyDescent="0.25">
      <c r="B166" s="22">
        <v>43629</v>
      </c>
      <c r="C166" s="1">
        <f t="shared" si="24"/>
        <v>43622</v>
      </c>
      <c r="D166" s="2">
        <v>21717340</v>
      </c>
      <c r="E166" s="2">
        <v>5483628</v>
      </c>
      <c r="F166" s="2">
        <v>2105713</v>
      </c>
      <c r="G166" s="2">
        <v>1583285</v>
      </c>
      <c r="H166" s="2">
        <v>1350226</v>
      </c>
      <c r="I166" s="5">
        <f t="shared" si="25"/>
        <v>6.2172715443051495E-2</v>
      </c>
      <c r="J166" s="4">
        <f>VLOOKUP(C166,$B$3:$I$368,7,FALSE)</f>
        <v>1477227</v>
      </c>
      <c r="K166" s="4">
        <f>VLOOKUP(C166,$B$3:$H$368,3,FALSE)</f>
        <v>22368860</v>
      </c>
      <c r="L166" s="7">
        <f>VLOOKUP(C166,$B$3:$I$368,8,FALSE)</f>
        <v>6.6039440543684394E-2</v>
      </c>
      <c r="M166" s="19">
        <f t="shared" si="32"/>
        <v>-8.5972568873978084E-2</v>
      </c>
      <c r="N166" s="6" t="str">
        <f>_xlfn.IFS(M166&gt;=20%,"high",M166&lt;="-20%","low",M166="+-20%",medium)</f>
        <v>low</v>
      </c>
      <c r="O166" s="6"/>
      <c r="P166" s="19">
        <f t="shared" si="33"/>
        <v>-2.9126204911649523E-2</v>
      </c>
      <c r="Q166" s="19"/>
      <c r="R166" s="20">
        <f t="shared" si="34"/>
        <v>-5.8551754357687225E-2</v>
      </c>
      <c r="S166" s="20"/>
      <c r="T166" s="3">
        <f t="shared" si="26"/>
        <v>0.25249998388384581</v>
      </c>
      <c r="U166" s="3">
        <f t="shared" si="27"/>
        <v>0.38399997228112481</v>
      </c>
      <c r="V166" s="3">
        <f t="shared" si="28"/>
        <v>0.75189971282886126</v>
      </c>
      <c r="W166" s="23">
        <f t="shared" si="29"/>
        <v>0.85280034864222176</v>
      </c>
      <c r="Y166" s="1">
        <v>43629</v>
      </c>
      <c r="Z166" s="3">
        <f t="shared" si="30"/>
        <v>0.24514561761305673</v>
      </c>
      <c r="AA166" s="3">
        <f t="shared" si="31"/>
        <v>0.9330139551628418</v>
      </c>
    </row>
    <row r="167" spans="2:27" x14ac:dyDescent="0.25">
      <c r="B167" s="22">
        <v>43630</v>
      </c>
      <c r="C167" s="1">
        <f t="shared" si="24"/>
        <v>43623</v>
      </c>
      <c r="D167" s="2">
        <v>22368860</v>
      </c>
      <c r="E167" s="2">
        <v>5815903</v>
      </c>
      <c r="F167" s="2">
        <v>2279834</v>
      </c>
      <c r="G167" s="2">
        <v>1647636</v>
      </c>
      <c r="H167" s="2">
        <v>1283508</v>
      </c>
      <c r="I167" s="5">
        <f t="shared" si="25"/>
        <v>5.7379231664018641E-2</v>
      </c>
      <c r="J167" s="4">
        <f>VLOOKUP(C167,$B$3:$I$368,7,FALSE)</f>
        <v>1348621</v>
      </c>
      <c r="K167" s="4">
        <f>VLOOKUP(C167,$B$3:$H$368,3,FALSE)</f>
        <v>21065820</v>
      </c>
      <c r="L167" s="7">
        <f>VLOOKUP(C167,$B$3:$I$368,8,FALSE)</f>
        <v>6.4019392551536089E-2</v>
      </c>
      <c r="M167" s="19">
        <f t="shared" si="32"/>
        <v>-4.8281170173087862E-2</v>
      </c>
      <c r="N167" s="6" t="str">
        <f>_xlfn.IFS(M167&gt;=20%,"high",M167&lt;="-20%","low",M167="+-20%",medium)</f>
        <v>low</v>
      </c>
      <c r="O167" s="6"/>
      <c r="P167" s="19">
        <f t="shared" si="33"/>
        <v>6.1855650527727013E-2</v>
      </c>
      <c r="Q167" s="19"/>
      <c r="R167" s="20">
        <f t="shared" si="34"/>
        <v>-0.1037210854847157</v>
      </c>
      <c r="S167" s="20"/>
      <c r="T167" s="3">
        <f t="shared" si="26"/>
        <v>0.25999997317699697</v>
      </c>
      <c r="U167" s="3">
        <f t="shared" si="27"/>
        <v>0.39200000412661629</v>
      </c>
      <c r="V167" s="3">
        <f t="shared" si="28"/>
        <v>0.72269998605161601</v>
      </c>
      <c r="W167" s="23">
        <f t="shared" si="29"/>
        <v>0.77899973052300386</v>
      </c>
      <c r="Y167" s="1">
        <v>43630</v>
      </c>
      <c r="Z167" s="3">
        <f t="shared" si="30"/>
        <v>0.27608244065505166</v>
      </c>
      <c r="AA167" s="3">
        <f t="shared" si="31"/>
        <v>0.81851877477792423</v>
      </c>
    </row>
    <row r="168" spans="2:27" x14ac:dyDescent="0.25">
      <c r="B168" s="22">
        <v>43631</v>
      </c>
      <c r="C168" s="1">
        <f t="shared" si="24"/>
        <v>43624</v>
      </c>
      <c r="D168" s="2">
        <v>44440853</v>
      </c>
      <c r="E168" s="2">
        <v>8865950</v>
      </c>
      <c r="F168" s="2">
        <v>3135000</v>
      </c>
      <c r="G168" s="2">
        <v>2110482</v>
      </c>
      <c r="H168" s="2">
        <v>1613252</v>
      </c>
      <c r="I168" s="5">
        <f t="shared" si="25"/>
        <v>3.6301103401413112E-2</v>
      </c>
      <c r="J168" s="4">
        <f>VLOOKUP(C168,$B$3:$I$368,7,FALSE)</f>
        <v>1427220</v>
      </c>
      <c r="K168" s="4">
        <f>VLOOKUP(C168,$B$3:$H$368,3,FALSE)</f>
        <v>42645263</v>
      </c>
      <c r="L168" s="7">
        <f>VLOOKUP(C168,$B$3:$I$368,8,FALSE)</f>
        <v>3.3467257547456095E-2</v>
      </c>
      <c r="M168" s="19">
        <f t="shared" si="32"/>
        <v>0.13034570703885873</v>
      </c>
      <c r="N168" s="6" t="str">
        <f>_xlfn.IFS(M168&gt;=20%,"high",M168&lt;="-20%","low",M168="+-20%",medium)</f>
        <v>low</v>
      </c>
      <c r="O168" s="6"/>
      <c r="P168" s="19">
        <f t="shared" si="33"/>
        <v>4.2105262664225984E-2</v>
      </c>
      <c r="Q168" s="19"/>
      <c r="R168" s="20">
        <f t="shared" si="34"/>
        <v>8.4675173934962045E-2</v>
      </c>
      <c r="S168" s="20"/>
      <c r="T168" s="3">
        <f t="shared" si="26"/>
        <v>0.19949999609593452</v>
      </c>
      <c r="U168" s="3">
        <f t="shared" si="27"/>
        <v>0.3536000090232857</v>
      </c>
      <c r="V168" s="3">
        <f t="shared" si="28"/>
        <v>0.67320000000000002</v>
      </c>
      <c r="W168" s="23">
        <f t="shared" si="29"/>
        <v>0.76439979113775902</v>
      </c>
      <c r="Y168" s="1">
        <v>43631</v>
      </c>
      <c r="Z168" s="3">
        <f t="shared" si="30"/>
        <v>0.20789999583306593</v>
      </c>
      <c r="AA168" s="3">
        <f t="shared" si="31"/>
        <v>0.67625310237187519</v>
      </c>
    </row>
    <row r="169" spans="2:27" x14ac:dyDescent="0.25">
      <c r="B169" s="22">
        <v>43632</v>
      </c>
      <c r="C169" s="1">
        <f t="shared" si="24"/>
        <v>43625</v>
      </c>
      <c r="D169" s="2">
        <v>45787545</v>
      </c>
      <c r="E169" s="2">
        <v>9230769</v>
      </c>
      <c r="F169" s="2">
        <v>3201230</v>
      </c>
      <c r="G169" s="2">
        <v>2133300</v>
      </c>
      <c r="H169" s="2">
        <v>1697253</v>
      </c>
      <c r="I169" s="5">
        <f t="shared" si="25"/>
        <v>3.7068006157569708E-2</v>
      </c>
      <c r="J169" s="4">
        <f>VLOOKUP(C169,$B$3:$I$368,7,FALSE)</f>
        <v>1646008</v>
      </c>
      <c r="K169" s="4">
        <f>VLOOKUP(C169,$B$3:$H$368,3,FALSE)</f>
        <v>44889750</v>
      </c>
      <c r="L169" s="7">
        <f>VLOOKUP(C169,$B$3:$I$368,8,FALSE)</f>
        <v>3.6667791645086018E-2</v>
      </c>
      <c r="M169" s="19">
        <f t="shared" si="32"/>
        <v>3.113289850353107E-2</v>
      </c>
      <c r="N169" s="6" t="str">
        <f>_xlfn.IFS(M169&gt;=20%,"high",M169&lt;="-20%","low",M169="+-20%",medium)</f>
        <v>low</v>
      </c>
      <c r="O169" s="6"/>
      <c r="P169" s="19">
        <f t="shared" si="33"/>
        <v>2.0000000000000018E-2</v>
      </c>
      <c r="Q169" s="19"/>
      <c r="R169" s="20">
        <f t="shared" si="34"/>
        <v>1.0914606376010827E-2</v>
      </c>
      <c r="S169" s="20"/>
      <c r="T169" s="3">
        <f t="shared" si="26"/>
        <v>0.20159999842751997</v>
      </c>
      <c r="U169" s="3">
        <f t="shared" si="27"/>
        <v>0.34679992533666482</v>
      </c>
      <c r="V169" s="3">
        <f t="shared" si="28"/>
        <v>0.66640010246061665</v>
      </c>
      <c r="W169" s="23">
        <f t="shared" si="29"/>
        <v>0.79559977499648427</v>
      </c>
      <c r="Y169" s="1">
        <v>43632</v>
      </c>
      <c r="Z169" s="3">
        <f t="shared" si="30"/>
        <v>0.20563199839607038</v>
      </c>
      <c r="AA169" s="3">
        <f t="shared" si="31"/>
        <v>0.77157830591102983</v>
      </c>
    </row>
    <row r="170" spans="2:27" x14ac:dyDescent="0.25">
      <c r="B170" s="22">
        <v>43633</v>
      </c>
      <c r="C170" s="1">
        <f t="shared" si="24"/>
        <v>43626</v>
      </c>
      <c r="D170" s="2">
        <v>22586034</v>
      </c>
      <c r="E170" s="2">
        <v>5928833</v>
      </c>
      <c r="F170" s="2">
        <v>2252956</v>
      </c>
      <c r="G170" s="2">
        <v>1611765</v>
      </c>
      <c r="H170" s="2">
        <v>1361297</v>
      </c>
      <c r="I170" s="5">
        <f t="shared" si="25"/>
        <v>6.0271626262494778E-2</v>
      </c>
      <c r="J170" s="4">
        <f>VLOOKUP(C170,$B$3:$I$368,7,FALSE)</f>
        <v>1310514</v>
      </c>
      <c r="K170" s="4">
        <f>VLOOKUP(C170,$B$3:$H$368,3,FALSE)</f>
        <v>21934513</v>
      </c>
      <c r="L170" s="7">
        <f>VLOOKUP(C170,$B$3:$I$368,8,FALSE)</f>
        <v>5.9746664993200443E-2</v>
      </c>
      <c r="M170" s="19">
        <f t="shared" si="32"/>
        <v>3.8750444482088753E-2</v>
      </c>
      <c r="N170" s="6" t="str">
        <f>_xlfn.IFS(M170&gt;=20%,"high",M170&lt;="-20%","low",M170="+-20%",medium)</f>
        <v>low</v>
      </c>
      <c r="O170" s="6"/>
      <c r="P170" s="19">
        <f t="shared" si="33"/>
        <v>2.9703007310898588E-2</v>
      </c>
      <c r="Q170" s="19"/>
      <c r="R170" s="20">
        <f t="shared" si="34"/>
        <v>8.786453090797286E-3</v>
      </c>
      <c r="S170" s="20"/>
      <c r="T170" s="3">
        <f t="shared" si="26"/>
        <v>0.26249995904548801</v>
      </c>
      <c r="U170" s="3">
        <f t="shared" si="27"/>
        <v>0.37999990891968116</v>
      </c>
      <c r="V170" s="3">
        <f t="shared" si="28"/>
        <v>0.71540012321589952</v>
      </c>
      <c r="W170" s="23">
        <f t="shared" si="29"/>
        <v>0.84460017434303392</v>
      </c>
      <c r="Y170" s="1">
        <v>43633</v>
      </c>
      <c r="Z170" s="3">
        <f t="shared" si="30"/>
        <v>0.27029699724812672</v>
      </c>
      <c r="AA170" s="3">
        <f t="shared" si="31"/>
        <v>0.81309247936268625</v>
      </c>
    </row>
    <row r="171" spans="2:27" x14ac:dyDescent="0.25">
      <c r="B171" s="22">
        <v>43634</v>
      </c>
      <c r="C171" s="1">
        <f t="shared" si="24"/>
        <v>43627</v>
      </c>
      <c r="D171" s="2">
        <v>21065820</v>
      </c>
      <c r="E171" s="2">
        <v>5529777</v>
      </c>
      <c r="F171" s="2">
        <v>2101315</v>
      </c>
      <c r="G171" s="2">
        <v>1579979</v>
      </c>
      <c r="H171" s="2">
        <v>1256715</v>
      </c>
      <c r="I171" s="5">
        <f t="shared" si="25"/>
        <v>5.965659062880059E-2</v>
      </c>
      <c r="J171" s="4">
        <f>VLOOKUP(C171,$B$3:$I$368,7,FALSE)</f>
        <v>1309687</v>
      </c>
      <c r="K171" s="4">
        <f>VLOOKUP(C171,$B$3:$H$368,3,FALSE)</f>
        <v>22368860</v>
      </c>
      <c r="L171" s="7">
        <f>VLOOKUP(C171,$B$3:$I$368,8,FALSE)</f>
        <v>5.8549563992085427E-2</v>
      </c>
      <c r="M171" s="19">
        <f t="shared" si="32"/>
        <v>-4.0446305109541392E-2</v>
      </c>
      <c r="N171" s="6" t="str">
        <f>_xlfn.IFS(M171&gt;=20%,"high",M171&lt;="-20%","low",M171="+-20%",medium)</f>
        <v>low</v>
      </c>
      <c r="O171" s="6"/>
      <c r="P171" s="19">
        <f t="shared" si="33"/>
        <v>-5.8252409823299045E-2</v>
      </c>
      <c r="Q171" s="19"/>
      <c r="R171" s="20">
        <f t="shared" si="34"/>
        <v>1.8907512904191792E-2</v>
      </c>
      <c r="S171" s="20"/>
      <c r="T171" s="3">
        <f t="shared" si="26"/>
        <v>0.26249996439730333</v>
      </c>
      <c r="U171" s="3">
        <f t="shared" si="27"/>
        <v>0.37999995298182909</v>
      </c>
      <c r="V171" s="3">
        <f t="shared" si="28"/>
        <v>0.75190011968695791</v>
      </c>
      <c r="W171" s="23">
        <f t="shared" si="29"/>
        <v>0.795399812275986</v>
      </c>
      <c r="Y171" s="1">
        <v>43634</v>
      </c>
      <c r="Z171" s="3">
        <f t="shared" si="30"/>
        <v>0.24720870889263019</v>
      </c>
      <c r="AA171" s="3">
        <f t="shared" si="31"/>
        <v>0.82892684016686302</v>
      </c>
    </row>
    <row r="172" spans="2:27" x14ac:dyDescent="0.25">
      <c r="B172" s="22">
        <v>43635</v>
      </c>
      <c r="C172" s="1">
        <f t="shared" si="24"/>
        <v>43628</v>
      </c>
      <c r="D172" s="2">
        <v>22151687</v>
      </c>
      <c r="E172" s="2">
        <v>5261025</v>
      </c>
      <c r="F172" s="2">
        <v>2146498</v>
      </c>
      <c r="G172" s="2">
        <v>1519935</v>
      </c>
      <c r="H172" s="2">
        <v>1296201</v>
      </c>
      <c r="I172" s="5">
        <f t="shared" si="25"/>
        <v>5.8514775872374865E-2</v>
      </c>
      <c r="J172" s="4">
        <f>VLOOKUP(C172,$B$3:$I$368,7,FALSE)</f>
        <v>1443963</v>
      </c>
      <c r="K172" s="4">
        <f>VLOOKUP(C172,$B$3:$H$368,3,FALSE)</f>
        <v>21934513</v>
      </c>
      <c r="L172" s="7">
        <f>VLOOKUP(C172,$B$3:$I$368,8,FALSE)</f>
        <v>6.5830638683430087E-2</v>
      </c>
      <c r="M172" s="19">
        <f t="shared" si="32"/>
        <v>-0.10233087689920028</v>
      </c>
      <c r="N172" s="6" t="str">
        <f>_xlfn.IFS(M172&gt;=20%,"high",M172&lt;="-20%","low",M172="+-20%",medium)</f>
        <v>low</v>
      </c>
      <c r="O172" s="6"/>
      <c r="P172" s="19">
        <f t="shared" si="33"/>
        <v>9.9010176337173128E-3</v>
      </c>
      <c r="Q172" s="19"/>
      <c r="R172" s="20">
        <f t="shared" si="34"/>
        <v>-0.11113157881144275</v>
      </c>
      <c r="S172" s="20"/>
      <c r="T172" s="3">
        <f t="shared" si="26"/>
        <v>0.23749997009257129</v>
      </c>
      <c r="U172" s="3">
        <f t="shared" si="27"/>
        <v>0.40799996198459426</v>
      </c>
      <c r="V172" s="3">
        <f t="shared" si="28"/>
        <v>0.70809989107839844</v>
      </c>
      <c r="W172" s="23">
        <f t="shared" si="29"/>
        <v>0.85280028422268062</v>
      </c>
      <c r="Y172" s="1">
        <v>43635</v>
      </c>
      <c r="Z172" s="3">
        <f t="shared" si="30"/>
        <v>0.23985146148446515</v>
      </c>
      <c r="AA172" s="3">
        <f t="shared" si="31"/>
        <v>0.9500162835910746</v>
      </c>
    </row>
    <row r="173" spans="2:27" x14ac:dyDescent="0.25">
      <c r="B173" s="22">
        <v>43636</v>
      </c>
      <c r="C173" s="1">
        <f t="shared" si="24"/>
        <v>43629</v>
      </c>
      <c r="D173" s="2">
        <v>10207150</v>
      </c>
      <c r="E173" s="2">
        <v>2526269</v>
      </c>
      <c r="F173" s="2">
        <v>1040823</v>
      </c>
      <c r="G173" s="2">
        <v>729408</v>
      </c>
      <c r="H173" s="2">
        <v>616058</v>
      </c>
      <c r="I173" s="5">
        <f t="shared" si="25"/>
        <v>6.035553509059826E-2</v>
      </c>
      <c r="J173" s="4">
        <f>VLOOKUP(C173,$B$3:$I$368,7,FALSE)</f>
        <v>1350226</v>
      </c>
      <c r="K173" s="4">
        <f>VLOOKUP(C173,$B$3:$H$368,3,FALSE)</f>
        <v>21717340</v>
      </c>
      <c r="L173" s="7">
        <f>VLOOKUP(C173,$B$3:$I$368,8,FALSE)</f>
        <v>6.2172715443051495E-2</v>
      </c>
      <c r="M173" s="8">
        <f t="shared" si="32"/>
        <v>-0.54373712252615491</v>
      </c>
      <c r="N173" s="6" t="str">
        <f>_xlfn.IFS(M173&gt;=20%,"high",M173&lt;="-20%","low",M173="+-20%",medium)</f>
        <v>low</v>
      </c>
      <c r="O173" s="6" t="s">
        <v>95</v>
      </c>
      <c r="P173" s="19">
        <f t="shared" si="33"/>
        <v>-0.52999999079076909</v>
      </c>
      <c r="Q173" s="19"/>
      <c r="R173" s="20">
        <f t="shared" si="34"/>
        <v>-2.9227939289827587E-2</v>
      </c>
      <c r="S173" s="20"/>
      <c r="T173" s="3">
        <f t="shared" si="26"/>
        <v>0.24749993876841234</v>
      </c>
      <c r="U173" s="3">
        <f t="shared" si="27"/>
        <v>0.41200006808459433</v>
      </c>
      <c r="V173" s="3">
        <f t="shared" si="28"/>
        <v>0.70079927134584841</v>
      </c>
      <c r="W173" s="23">
        <f t="shared" si="29"/>
        <v>0.84460000438711946</v>
      </c>
      <c r="Y173" s="1">
        <v>43636</v>
      </c>
      <c r="Z173" s="3">
        <f t="shared" si="30"/>
        <v>0.1163249735004379</v>
      </c>
      <c r="AA173" s="3">
        <f t="shared" si="31"/>
        <v>1.8511258445204879</v>
      </c>
    </row>
    <row r="174" spans="2:27" x14ac:dyDescent="0.25">
      <c r="B174" s="22">
        <v>43637</v>
      </c>
      <c r="C174" s="1">
        <f t="shared" si="24"/>
        <v>43630</v>
      </c>
      <c r="D174" s="2">
        <v>21065820</v>
      </c>
      <c r="E174" s="2">
        <v>5108461</v>
      </c>
      <c r="F174" s="2">
        <v>2104686</v>
      </c>
      <c r="G174" s="2">
        <v>1613241</v>
      </c>
      <c r="H174" s="2">
        <v>1336086</v>
      </c>
      <c r="I174" s="5">
        <f t="shared" si="25"/>
        <v>6.342435281417956E-2</v>
      </c>
      <c r="J174" s="4">
        <f>VLOOKUP(C174,$B$3:$I$368,7,FALSE)</f>
        <v>1283508</v>
      </c>
      <c r="K174" s="4">
        <f>VLOOKUP(C174,$B$3:$H$368,3,FALSE)</f>
        <v>22368860</v>
      </c>
      <c r="L174" s="7">
        <f>VLOOKUP(C174,$B$3:$I$368,8,FALSE)</f>
        <v>5.7379231664018641E-2</v>
      </c>
      <c r="M174" s="6">
        <f t="shared" si="32"/>
        <v>4.0964294729756157E-2</v>
      </c>
      <c r="N174" s="6" t="str">
        <f>_xlfn.IFS(M174&gt;=20%,"high",M174&lt;="-20%","low",M174="+-20%",medium)</f>
        <v>low</v>
      </c>
      <c r="O174" s="6"/>
      <c r="P174" s="19">
        <f t="shared" si="33"/>
        <v>-5.8252409823299045E-2</v>
      </c>
      <c r="Q174" s="19"/>
      <c r="R174" s="20">
        <f t="shared" si="34"/>
        <v>0.10535381835640178</v>
      </c>
      <c r="S174" s="20"/>
      <c r="T174" s="3">
        <f t="shared" si="26"/>
        <v>0.24249998338540821</v>
      </c>
      <c r="U174" s="3">
        <f t="shared" si="27"/>
        <v>0.41200001331124969</v>
      </c>
      <c r="V174" s="3">
        <f t="shared" si="28"/>
        <v>0.76649961086831953</v>
      </c>
      <c r="W174" s="23">
        <f t="shared" si="29"/>
        <v>0.82819987838146936</v>
      </c>
      <c r="Y174" s="1">
        <v>43637</v>
      </c>
      <c r="Z174" s="3">
        <f t="shared" si="30"/>
        <v>0.2283737749710982</v>
      </c>
      <c r="AA174" s="3">
        <f t="shared" si="31"/>
        <v>0.79560834370066225</v>
      </c>
    </row>
    <row r="175" spans="2:27" x14ac:dyDescent="0.25">
      <c r="B175" s="22">
        <v>43638</v>
      </c>
      <c r="C175" s="1">
        <f t="shared" si="24"/>
        <v>43631</v>
      </c>
      <c r="D175" s="2">
        <v>44889750</v>
      </c>
      <c r="E175" s="2">
        <v>9332579</v>
      </c>
      <c r="F175" s="2">
        <v>3014423</v>
      </c>
      <c r="G175" s="2">
        <v>2131800</v>
      </c>
      <c r="H175" s="2">
        <v>1579663</v>
      </c>
      <c r="I175" s="5">
        <f t="shared" si="25"/>
        <v>3.51898373236652E-2</v>
      </c>
      <c r="J175" s="4">
        <f>VLOOKUP(C175,$B$3:$I$368,7,FALSE)</f>
        <v>1613252</v>
      </c>
      <c r="K175" s="4">
        <f>VLOOKUP(C175,$B$3:$H$368,3,FALSE)</f>
        <v>44440853</v>
      </c>
      <c r="L175" s="7">
        <f>VLOOKUP(C175,$B$3:$I$368,8,FALSE)</f>
        <v>3.6301103401413112E-2</v>
      </c>
      <c r="M175" s="6">
        <f t="shared" si="32"/>
        <v>-2.0820677736646198E-2</v>
      </c>
      <c r="N175" s="6" t="str">
        <f>_xlfn.IFS(M175&gt;=20%,"high",M175&lt;="-20%","low",M175="+-20%",medium)</f>
        <v>low</v>
      </c>
      <c r="O175" s="6"/>
      <c r="P175" s="19">
        <f t="shared" si="33"/>
        <v>1.0100998736455313E-2</v>
      </c>
      <c r="Q175" s="19"/>
      <c r="R175" s="20">
        <f t="shared" si="34"/>
        <v>-3.0612460052788726E-2</v>
      </c>
      <c r="S175" s="20"/>
      <c r="T175" s="3">
        <f t="shared" si="26"/>
        <v>0.20789999944307999</v>
      </c>
      <c r="U175" s="3">
        <f t="shared" si="27"/>
        <v>0.32299999817842423</v>
      </c>
      <c r="V175" s="3">
        <f t="shared" si="28"/>
        <v>0.7072000180465714</v>
      </c>
      <c r="W175" s="23">
        <f t="shared" si="29"/>
        <v>0.74099962473027492</v>
      </c>
      <c r="Y175" s="1">
        <v>43638</v>
      </c>
      <c r="Z175" s="3">
        <f t="shared" si="30"/>
        <v>0.20999999707476361</v>
      </c>
      <c r="AA175" s="3">
        <f t="shared" si="31"/>
        <v>0.75675579322638142</v>
      </c>
    </row>
    <row r="176" spans="2:27" x14ac:dyDescent="0.25">
      <c r="B176" s="22">
        <v>43639</v>
      </c>
      <c r="C176" s="1">
        <f t="shared" si="24"/>
        <v>43632</v>
      </c>
      <c r="D176" s="2">
        <v>43543058</v>
      </c>
      <c r="E176" s="2">
        <v>8869720</v>
      </c>
      <c r="F176" s="2">
        <v>3136333</v>
      </c>
      <c r="G176" s="2">
        <v>2068725</v>
      </c>
      <c r="H176" s="2">
        <v>1662014</v>
      </c>
      <c r="I176" s="5">
        <f t="shared" si="25"/>
        <v>3.8169436790590136E-2</v>
      </c>
      <c r="J176" s="4">
        <f>VLOOKUP(C176,$B$3:$I$368,7,FALSE)</f>
        <v>1697253</v>
      </c>
      <c r="K176" s="4">
        <f>VLOOKUP(C176,$B$3:$H$368,3,FALSE)</f>
        <v>45787545</v>
      </c>
      <c r="L176" s="7">
        <f>VLOOKUP(C176,$B$3:$I$368,8,FALSE)</f>
        <v>3.7068006157569708E-2</v>
      </c>
      <c r="M176" s="6">
        <f t="shared" si="32"/>
        <v>-2.0762373081679608E-2</v>
      </c>
      <c r="N176" s="6" t="str">
        <f>_xlfn.IFS(M176&gt;=20%,"high",M176&lt;="-20%","low",M176="+-20%",medium)</f>
        <v>low</v>
      </c>
      <c r="O176" s="6"/>
      <c r="P176" s="19">
        <f t="shared" si="33"/>
        <v>-4.9019596923137065E-2</v>
      </c>
      <c r="Q176" s="19"/>
      <c r="R176" s="20">
        <f t="shared" si="34"/>
        <v>2.9713781430229513E-2</v>
      </c>
      <c r="S176" s="20"/>
      <c r="T176" s="3">
        <f t="shared" si="26"/>
        <v>0.20369997899550371</v>
      </c>
      <c r="U176" s="3">
        <f t="shared" si="27"/>
        <v>0.35360000090194504</v>
      </c>
      <c r="V176" s="3">
        <f t="shared" si="28"/>
        <v>0.65959992130937628</v>
      </c>
      <c r="W176" s="23">
        <f t="shared" si="29"/>
        <v>0.80340016193549169</v>
      </c>
      <c r="Y176" s="1">
        <v>43639</v>
      </c>
      <c r="Z176" s="3">
        <f t="shared" si="30"/>
        <v>0.19371468813189263</v>
      </c>
      <c r="AA176" s="3">
        <f t="shared" si="31"/>
        <v>0.82043432549033823</v>
      </c>
    </row>
    <row r="177" spans="2:27" x14ac:dyDescent="0.25">
      <c r="B177" s="22">
        <v>43640</v>
      </c>
      <c r="C177" s="1">
        <f t="shared" si="24"/>
        <v>43633</v>
      </c>
      <c r="D177" s="2">
        <v>21282993</v>
      </c>
      <c r="E177" s="2">
        <v>5054710</v>
      </c>
      <c r="F177" s="2">
        <v>2042103</v>
      </c>
      <c r="G177" s="2">
        <v>1460920</v>
      </c>
      <c r="H177" s="2">
        <v>1233893</v>
      </c>
      <c r="I177" s="5">
        <f t="shared" si="25"/>
        <v>5.7975539436582062E-2</v>
      </c>
      <c r="J177" s="4">
        <f>VLOOKUP(C177,$B$3:$I$368,7,FALSE)</f>
        <v>1361297</v>
      </c>
      <c r="K177" s="4">
        <f>VLOOKUP(C177,$B$3:$H$368,3,FALSE)</f>
        <v>22586034</v>
      </c>
      <c r="L177" s="7">
        <f>VLOOKUP(C177,$B$3:$I$368,8,FALSE)</f>
        <v>6.0271626262494778E-2</v>
      </c>
      <c r="M177" s="19">
        <f t="shared" si="32"/>
        <v>-9.3590157034063814E-2</v>
      </c>
      <c r="N177" s="6" t="str">
        <f>_xlfn.IFS(M177&gt;=20%,"high",M177&lt;="-20%","low",M177="+-20%",medium)</f>
        <v>low</v>
      </c>
      <c r="O177" s="6"/>
      <c r="P177" s="19">
        <f t="shared" si="33"/>
        <v>-5.7692333235662363E-2</v>
      </c>
      <c r="Q177" s="19"/>
      <c r="R177" s="20">
        <f t="shared" si="34"/>
        <v>-3.8095650777910106E-2</v>
      </c>
      <c r="S177" s="20"/>
      <c r="T177" s="3">
        <f t="shared" si="26"/>
        <v>0.2374999606493316</v>
      </c>
      <c r="U177" s="3">
        <f t="shared" si="27"/>
        <v>0.40400003165364579</v>
      </c>
      <c r="V177" s="3">
        <f t="shared" si="28"/>
        <v>0.7153997619121073</v>
      </c>
      <c r="W177" s="23">
        <f t="shared" si="29"/>
        <v>0.8445999780959943</v>
      </c>
      <c r="Y177" s="1">
        <v>43640</v>
      </c>
      <c r="Z177" s="3">
        <f t="shared" si="30"/>
        <v>0.22379803377609367</v>
      </c>
      <c r="AA177" s="3">
        <f t="shared" si="31"/>
        <v>0.93180803877009011</v>
      </c>
    </row>
    <row r="178" spans="2:27" x14ac:dyDescent="0.25">
      <c r="B178" s="22">
        <v>43641</v>
      </c>
      <c r="C178" s="1">
        <f t="shared" si="24"/>
        <v>43634</v>
      </c>
      <c r="D178" s="2">
        <v>22586034</v>
      </c>
      <c r="E178" s="2">
        <v>5646508</v>
      </c>
      <c r="F178" s="2">
        <v>2236017</v>
      </c>
      <c r="G178" s="2">
        <v>1632292</v>
      </c>
      <c r="H178" s="2">
        <v>1271556</v>
      </c>
      <c r="I178" s="5">
        <f t="shared" si="25"/>
        <v>5.6298330198210095E-2</v>
      </c>
      <c r="J178" s="4">
        <f>VLOOKUP(C178,$B$3:$I$368,7,FALSE)</f>
        <v>1256715</v>
      </c>
      <c r="K178" s="4">
        <f>VLOOKUP(C178,$B$3:$H$368,3,FALSE)</f>
        <v>21065820</v>
      </c>
      <c r="L178" s="7">
        <f>VLOOKUP(C178,$B$3:$I$368,8,FALSE)</f>
        <v>5.965659062880059E-2</v>
      </c>
      <c r="M178" s="6">
        <f t="shared" si="32"/>
        <v>1.1809360117449152E-2</v>
      </c>
      <c r="N178" s="6" t="str">
        <f>_xlfn.IFS(M178&gt;=20%,"high",M178&lt;="-20%","low",M178="+-20%",medium)</f>
        <v>low</v>
      </c>
      <c r="O178" s="6"/>
      <c r="P178" s="19">
        <f t="shared" si="33"/>
        <v>7.2164957262522922E-2</v>
      </c>
      <c r="Q178" s="19"/>
      <c r="R178" s="20">
        <f t="shared" si="34"/>
        <v>-5.6293200720880954E-2</v>
      </c>
      <c r="S178" s="20"/>
      <c r="T178" s="3">
        <f t="shared" si="26"/>
        <v>0.24999997786242595</v>
      </c>
      <c r="U178" s="3">
        <f t="shared" si="27"/>
        <v>0.39599997024709788</v>
      </c>
      <c r="V178" s="3">
        <f t="shared" si="28"/>
        <v>0.72999981663824565</v>
      </c>
      <c r="W178" s="23">
        <f t="shared" si="29"/>
        <v>0.77900032592207769</v>
      </c>
      <c r="Y178" s="1">
        <v>43641</v>
      </c>
      <c r="Z178" s="3">
        <f t="shared" si="30"/>
        <v>0.26804121558049959</v>
      </c>
      <c r="AA178" s="3">
        <f t="shared" si="31"/>
        <v>0.76990820269902693</v>
      </c>
    </row>
    <row r="179" spans="2:27" x14ac:dyDescent="0.25">
      <c r="B179" s="22">
        <v>43642</v>
      </c>
      <c r="C179" s="1">
        <f t="shared" si="24"/>
        <v>43635</v>
      </c>
      <c r="D179" s="2">
        <v>22368860</v>
      </c>
      <c r="E179" s="2">
        <v>5759981</v>
      </c>
      <c r="F179" s="2">
        <v>2234872</v>
      </c>
      <c r="G179" s="2">
        <v>1615142</v>
      </c>
      <c r="H179" s="2">
        <v>1324416</v>
      </c>
      <c r="I179" s="5">
        <f t="shared" si="25"/>
        <v>5.9208024011952333E-2</v>
      </c>
      <c r="J179" s="4">
        <f>VLOOKUP(C179,$B$3:$I$368,7,FALSE)</f>
        <v>1296201</v>
      </c>
      <c r="K179" s="4">
        <f>VLOOKUP(C179,$B$3:$H$368,3,FALSE)</f>
        <v>22151687</v>
      </c>
      <c r="L179" s="7">
        <f>VLOOKUP(C179,$B$3:$I$368,8,FALSE)</f>
        <v>5.8514775872374865E-2</v>
      </c>
      <c r="M179" s="6">
        <f t="shared" si="32"/>
        <v>2.1767457361936859E-2</v>
      </c>
      <c r="N179" s="6" t="str">
        <f>_xlfn.IFS(M179&gt;=20%,"high",M179&lt;="-20%","low",M179="+-20%",medium)</f>
        <v>low</v>
      </c>
      <c r="O179" s="6"/>
      <c r="P179" s="19">
        <f t="shared" si="33"/>
        <v>9.80390342279569E-3</v>
      </c>
      <c r="Q179" s="19"/>
      <c r="R179" s="20">
        <f t="shared" si="34"/>
        <v>1.1847403142917212E-2</v>
      </c>
      <c r="S179" s="20"/>
      <c r="T179" s="3">
        <f t="shared" si="26"/>
        <v>0.2574999798827477</v>
      </c>
      <c r="U179" s="3">
        <f t="shared" si="27"/>
        <v>0.3879998909718626</v>
      </c>
      <c r="V179" s="3">
        <f t="shared" si="28"/>
        <v>0.72270000250573629</v>
      </c>
      <c r="W179" s="23">
        <f t="shared" si="29"/>
        <v>0.81999972757813244</v>
      </c>
      <c r="Y179" s="1">
        <v>43642</v>
      </c>
      <c r="Z179" s="3">
        <f t="shared" si="30"/>
        <v>0.26002448481689</v>
      </c>
      <c r="AA179" s="3">
        <f t="shared" si="31"/>
        <v>0.80253067532142686</v>
      </c>
    </row>
    <row r="180" spans="2:27" x14ac:dyDescent="0.25">
      <c r="B180" s="22">
        <v>43643</v>
      </c>
      <c r="C180" s="1">
        <f t="shared" si="24"/>
        <v>43636</v>
      </c>
      <c r="D180" s="2">
        <v>22368860</v>
      </c>
      <c r="E180" s="2">
        <v>5759981</v>
      </c>
      <c r="F180" s="2">
        <v>2234872</v>
      </c>
      <c r="G180" s="2">
        <v>1680400</v>
      </c>
      <c r="H180" s="2">
        <v>1322811</v>
      </c>
      <c r="I180" s="5">
        <f t="shared" si="25"/>
        <v>5.9136272478794182E-2</v>
      </c>
      <c r="J180" s="4">
        <f>VLOOKUP(C180,$B$3:$I$368,7,FALSE)</f>
        <v>616058</v>
      </c>
      <c r="K180" s="4">
        <f>VLOOKUP(C180,$B$3:$H$368,3,FALSE)</f>
        <v>10207150</v>
      </c>
      <c r="L180" s="7">
        <f>VLOOKUP(C180,$B$3:$I$368,8,FALSE)</f>
        <v>6.035553509059826E-2</v>
      </c>
      <c r="M180" s="13">
        <f t="shared" si="32"/>
        <v>1.1472182813955829</v>
      </c>
      <c r="N180" s="6" t="str">
        <f>_xlfn.IFS(M180&gt;=20%,"high",M180&lt;="-20%","low",M180="+-20%",medium)</f>
        <v>high</v>
      </c>
      <c r="O180" s="6" t="s">
        <v>97</v>
      </c>
      <c r="P180" s="13">
        <f t="shared" si="33"/>
        <v>1.1914892991677402</v>
      </c>
      <c r="Q180" s="19" t="s">
        <v>96</v>
      </c>
      <c r="R180" s="20">
        <f t="shared" si="34"/>
        <v>-2.0201338783159994E-2</v>
      </c>
      <c r="S180" s="20"/>
      <c r="T180" s="3">
        <f t="shared" si="26"/>
        <v>0.2574999798827477</v>
      </c>
      <c r="U180" s="3">
        <f t="shared" si="27"/>
        <v>0.3879998909718626</v>
      </c>
      <c r="V180" s="3">
        <f t="shared" si="28"/>
        <v>0.75189988509409045</v>
      </c>
      <c r="W180" s="23">
        <f t="shared" si="29"/>
        <v>0.78720007141156867</v>
      </c>
      <c r="Y180" s="1">
        <v>43643</v>
      </c>
      <c r="Z180" s="3">
        <f t="shared" si="30"/>
        <v>0.56430845044894995</v>
      </c>
      <c r="AA180" s="3">
        <f t="shared" si="31"/>
        <v>0.36661390145203521</v>
      </c>
    </row>
    <row r="181" spans="2:27" x14ac:dyDescent="0.25">
      <c r="B181" s="22">
        <v>43644</v>
      </c>
      <c r="C181" s="1">
        <f t="shared" si="24"/>
        <v>43637</v>
      </c>
      <c r="D181" s="2">
        <v>21282993</v>
      </c>
      <c r="E181" s="2">
        <v>5373955</v>
      </c>
      <c r="F181" s="2">
        <v>2063599</v>
      </c>
      <c r="G181" s="2">
        <v>1461234</v>
      </c>
      <c r="H181" s="2">
        <v>1234158</v>
      </c>
      <c r="I181" s="5">
        <f t="shared" si="25"/>
        <v>5.7987990692850391E-2</v>
      </c>
      <c r="J181" s="4">
        <f>VLOOKUP(C181,$B$3:$I$368,7,FALSE)</f>
        <v>1336086</v>
      </c>
      <c r="K181" s="4">
        <f>VLOOKUP(C181,$B$3:$H$368,3,FALSE)</f>
        <v>21065820</v>
      </c>
      <c r="L181" s="7">
        <f>VLOOKUP(C181,$B$3:$I$368,8,FALSE)</f>
        <v>6.342435281417956E-2</v>
      </c>
      <c r="M181" s="19">
        <f t="shared" si="32"/>
        <v>-7.6288502386822388E-2</v>
      </c>
      <c r="N181" s="6" t="str">
        <f>_xlfn.IFS(M181&gt;=20%,"high",M181&lt;="-20%","low",M181="+-20%",medium)</f>
        <v>low</v>
      </c>
      <c r="O181" s="6"/>
      <c r="P181" s="19">
        <f t="shared" si="33"/>
        <v>1.0309259264533743E-2</v>
      </c>
      <c r="Q181" s="19"/>
      <c r="R181" s="20">
        <f t="shared" si="34"/>
        <v>-8.5714112641505413E-2</v>
      </c>
      <c r="S181" s="20"/>
      <c r="T181" s="3">
        <f t="shared" si="26"/>
        <v>0.25249996558284826</v>
      </c>
      <c r="U181" s="3">
        <f t="shared" si="27"/>
        <v>0.38400005210315308</v>
      </c>
      <c r="V181" s="3">
        <f t="shared" si="28"/>
        <v>0.70809978101365623</v>
      </c>
      <c r="W181" s="23">
        <f t="shared" si="29"/>
        <v>0.84459983821893003</v>
      </c>
      <c r="Y181" s="1">
        <v>43644</v>
      </c>
      <c r="Z181" s="3">
        <f t="shared" si="30"/>
        <v>0.25510305319232768</v>
      </c>
      <c r="AA181" s="3">
        <f t="shared" si="31"/>
        <v>0.91435457975929935</v>
      </c>
    </row>
    <row r="182" spans="2:27" x14ac:dyDescent="0.25">
      <c r="B182" s="22">
        <v>43645</v>
      </c>
      <c r="C182" s="1">
        <f t="shared" si="24"/>
        <v>43638</v>
      </c>
      <c r="D182" s="2">
        <v>46685340</v>
      </c>
      <c r="E182" s="2">
        <v>9999999</v>
      </c>
      <c r="F182" s="2">
        <v>3502000</v>
      </c>
      <c r="G182" s="2">
        <v>2286105</v>
      </c>
      <c r="H182" s="2">
        <v>1729667</v>
      </c>
      <c r="I182" s="5">
        <f t="shared" si="25"/>
        <v>3.7049467777250843E-2</v>
      </c>
      <c r="J182" s="4">
        <f>VLOOKUP(C182,$B$3:$I$368,7,FALSE)</f>
        <v>1579663</v>
      </c>
      <c r="K182" s="4">
        <f>VLOOKUP(C182,$B$3:$H$368,3,FALSE)</f>
        <v>44889750</v>
      </c>
      <c r="L182" s="7">
        <f>VLOOKUP(C182,$B$3:$I$368,8,FALSE)</f>
        <v>3.51898373236652E-2</v>
      </c>
      <c r="M182" s="19">
        <f t="shared" si="32"/>
        <v>9.4959494525097998E-2</v>
      </c>
      <c r="N182" s="6" t="str">
        <f>_xlfn.IFS(M182&gt;=20%,"high",M182&lt;="-20%","low",M182="+-20%",medium)</f>
        <v>low</v>
      </c>
      <c r="O182" s="6"/>
      <c r="P182" s="19">
        <f t="shared" si="33"/>
        <v>4.0000000000000036E-2</v>
      </c>
      <c r="Q182" s="19"/>
      <c r="R182" s="20">
        <f t="shared" si="34"/>
        <v>5.2845667812594366E-2</v>
      </c>
      <c r="S182" s="20"/>
      <c r="T182" s="3">
        <f t="shared" si="26"/>
        <v>0.2141999822642397</v>
      </c>
      <c r="U182" s="3">
        <f t="shared" si="27"/>
        <v>0.35020003502000352</v>
      </c>
      <c r="V182" s="3">
        <f t="shared" si="28"/>
        <v>0.65279982866933184</v>
      </c>
      <c r="W182" s="23">
        <f t="shared" si="29"/>
        <v>0.75659998119071525</v>
      </c>
      <c r="Y182" s="1">
        <v>43645</v>
      </c>
      <c r="Z182" s="3">
        <f t="shared" si="30"/>
        <v>0.22276798155480929</v>
      </c>
      <c r="AA182" s="3">
        <f t="shared" si="31"/>
        <v>0.69098444734603182</v>
      </c>
    </row>
    <row r="183" spans="2:27" x14ac:dyDescent="0.25">
      <c r="B183" s="22">
        <v>43646</v>
      </c>
      <c r="C183" s="1">
        <f t="shared" si="24"/>
        <v>43639</v>
      </c>
      <c r="D183" s="2">
        <v>43991955</v>
      </c>
      <c r="E183" s="2">
        <v>8776395</v>
      </c>
      <c r="F183" s="2">
        <v>3133173</v>
      </c>
      <c r="G183" s="2">
        <v>2066640</v>
      </c>
      <c r="H183" s="2">
        <v>1692578</v>
      </c>
      <c r="I183" s="5">
        <f t="shared" si="25"/>
        <v>3.8474716570336555E-2</v>
      </c>
      <c r="J183" s="4">
        <f>VLOOKUP(C183,$B$3:$I$368,7,FALSE)</f>
        <v>1662014</v>
      </c>
      <c r="K183" s="4">
        <f>VLOOKUP(C183,$B$3:$H$368,3,FALSE)</f>
        <v>43543058</v>
      </c>
      <c r="L183" s="7">
        <f>VLOOKUP(C183,$B$3:$I$368,8,FALSE)</f>
        <v>3.8169436790590136E-2</v>
      </c>
      <c r="M183" s="19">
        <f t="shared" si="32"/>
        <v>1.8389736789220734E-2</v>
      </c>
      <c r="N183" s="6" t="str">
        <f>_xlfn.IFS(M183&gt;=20%,"high",M183&lt;="-20%","low",M183="+-20%",medium)</f>
        <v>low</v>
      </c>
      <c r="O183" s="6"/>
      <c r="P183" s="19">
        <f t="shared" si="33"/>
        <v>1.0309266749248591E-2</v>
      </c>
      <c r="Q183" s="19"/>
      <c r="R183" s="20">
        <f t="shared" si="34"/>
        <v>7.9980163558943662E-3</v>
      </c>
      <c r="S183" s="20"/>
      <c r="T183" s="3">
        <f t="shared" si="26"/>
        <v>0.19949999948854286</v>
      </c>
      <c r="U183" s="3">
        <f t="shared" si="27"/>
        <v>0.35699999829086998</v>
      </c>
      <c r="V183" s="3">
        <f t="shared" si="28"/>
        <v>0.65959970930427403</v>
      </c>
      <c r="W183" s="23">
        <f t="shared" si="29"/>
        <v>0.81899992257964616</v>
      </c>
      <c r="Y183" s="1">
        <v>43646</v>
      </c>
      <c r="Z183" s="3">
        <f t="shared" si="30"/>
        <v>0.20155669819974517</v>
      </c>
      <c r="AA183" s="3">
        <f t="shared" si="31"/>
        <v>0.8042106994928967</v>
      </c>
    </row>
    <row r="184" spans="2:27" x14ac:dyDescent="0.25">
      <c r="B184" s="22">
        <v>43647</v>
      </c>
      <c r="C184" s="1">
        <f t="shared" si="24"/>
        <v>43640</v>
      </c>
      <c r="D184" s="2">
        <v>21500167</v>
      </c>
      <c r="E184" s="2">
        <v>5213790</v>
      </c>
      <c r="F184" s="2">
        <v>2189792</v>
      </c>
      <c r="G184" s="2">
        <v>1582562</v>
      </c>
      <c r="H184" s="2">
        <v>1297701</v>
      </c>
      <c r="I184" s="5">
        <f t="shared" si="25"/>
        <v>6.0357717221452278E-2</v>
      </c>
      <c r="J184" s="4">
        <f>VLOOKUP(C184,$B$3:$I$368,7,FALSE)</f>
        <v>1233893</v>
      </c>
      <c r="K184" s="4">
        <f>VLOOKUP(C184,$B$3:$H$368,3,FALSE)</f>
        <v>21282993</v>
      </c>
      <c r="L184" s="7">
        <f>VLOOKUP(C184,$B$3:$I$368,8,FALSE)</f>
        <v>5.7975539436582062E-2</v>
      </c>
      <c r="M184" s="19">
        <f t="shared" si="32"/>
        <v>5.171274980893803E-2</v>
      </c>
      <c r="N184" s="6" t="str">
        <f>_xlfn.IFS(M184&gt;=20%,"high",M184&lt;="-20%","low",M184="+-20%",medium)</f>
        <v>low</v>
      </c>
      <c r="O184" s="6"/>
      <c r="P184" s="19">
        <f t="shared" si="33"/>
        <v>1.0204109920066262E-2</v>
      </c>
      <c r="Q184" s="19"/>
      <c r="R184" s="3">
        <f t="shared" si="34"/>
        <v>4.1089359547503923E-2</v>
      </c>
      <c r="S184" s="20"/>
      <c r="T184" s="3">
        <f t="shared" si="26"/>
        <v>0.24249997686064484</v>
      </c>
      <c r="U184" s="3">
        <f t="shared" si="27"/>
        <v>0.4200000383598112</v>
      </c>
      <c r="V184" s="3">
        <f t="shared" si="28"/>
        <v>0.72269969019888647</v>
      </c>
      <c r="W184" s="23">
        <f t="shared" si="29"/>
        <v>0.82000010110188415</v>
      </c>
      <c r="Y184" s="1">
        <v>43647</v>
      </c>
      <c r="Z184" s="3">
        <f t="shared" si="30"/>
        <v>0.24497447328014438</v>
      </c>
      <c r="AA184" s="3">
        <f t="shared" si="31"/>
        <v>0.77968066969888072</v>
      </c>
    </row>
    <row r="185" spans="2:27" x14ac:dyDescent="0.25">
      <c r="B185" s="22">
        <v>43648</v>
      </c>
      <c r="C185" s="1">
        <f t="shared" si="24"/>
        <v>43641</v>
      </c>
      <c r="D185" s="2">
        <v>21934513</v>
      </c>
      <c r="E185" s="2">
        <v>5264283</v>
      </c>
      <c r="F185" s="2">
        <v>2105713</v>
      </c>
      <c r="G185" s="2">
        <v>1583285</v>
      </c>
      <c r="H185" s="2">
        <v>1311277</v>
      </c>
      <c r="I185" s="5">
        <f t="shared" si="25"/>
        <v>5.9781450356340256E-2</v>
      </c>
      <c r="J185" s="4">
        <f>VLOOKUP(C185,$B$3:$I$368,7,FALSE)</f>
        <v>1271556</v>
      </c>
      <c r="K185" s="4">
        <f>VLOOKUP(C185,$B$3:$H$368,3,FALSE)</f>
        <v>22586034</v>
      </c>
      <c r="L185" s="7">
        <f>VLOOKUP(C185,$B$3:$I$368,8,FALSE)</f>
        <v>5.6298330198210095E-2</v>
      </c>
      <c r="M185" s="19">
        <f t="shared" si="32"/>
        <v>3.1238105124744786E-2</v>
      </c>
      <c r="N185" s="6" t="str">
        <f>_xlfn.IFS(M185&gt;=20%,"high",M185&lt;="-20%","low",M185="+-20%",medium)</f>
        <v>low</v>
      </c>
      <c r="O185" s="6"/>
      <c r="P185" s="19">
        <f t="shared" si="33"/>
        <v>-2.8846188755405233E-2</v>
      </c>
      <c r="Q185" s="19"/>
      <c r="R185" s="3">
        <f t="shared" si="34"/>
        <v>6.1868978100542371E-2</v>
      </c>
      <c r="S185" s="20"/>
      <c r="T185" s="3">
        <f t="shared" si="26"/>
        <v>0.23999999452916962</v>
      </c>
      <c r="U185" s="3">
        <f t="shared" si="27"/>
        <v>0.39999996200812155</v>
      </c>
      <c r="V185" s="3">
        <f t="shared" si="28"/>
        <v>0.75189971282886126</v>
      </c>
      <c r="W185" s="23">
        <f t="shared" si="29"/>
        <v>0.82820022927015668</v>
      </c>
      <c r="Y185" s="1">
        <v>43648</v>
      </c>
      <c r="Z185" s="3">
        <f t="shared" si="30"/>
        <v>0.23307690938568498</v>
      </c>
      <c r="AA185" s="3">
        <f t="shared" si="31"/>
        <v>0.80311251606627987</v>
      </c>
    </row>
    <row r="186" spans="2:27" x14ac:dyDescent="0.25">
      <c r="B186" s="22">
        <v>43649</v>
      </c>
      <c r="C186" s="1">
        <f t="shared" si="24"/>
        <v>43642</v>
      </c>
      <c r="D186" s="2">
        <v>22151687</v>
      </c>
      <c r="E186" s="2">
        <v>5814817</v>
      </c>
      <c r="F186" s="2">
        <v>2302667</v>
      </c>
      <c r="G186" s="2">
        <v>1731375</v>
      </c>
      <c r="H186" s="2">
        <v>1462320</v>
      </c>
      <c r="I186" s="5">
        <f t="shared" si="25"/>
        <v>6.6013933837183597E-2</v>
      </c>
      <c r="J186" s="4">
        <f>VLOOKUP(C186,$B$3:$I$368,7,FALSE)</f>
        <v>1324416</v>
      </c>
      <c r="K186" s="4">
        <f>VLOOKUP(C186,$B$3:$H$368,3,FALSE)</f>
        <v>22368860</v>
      </c>
      <c r="L186" s="7">
        <f>VLOOKUP(C186,$B$3:$I$368,8,FALSE)</f>
        <v>5.9208024011952333E-2</v>
      </c>
      <c r="M186" s="19">
        <f t="shared" si="32"/>
        <v>0.10412438387938527</v>
      </c>
      <c r="N186" s="6" t="str">
        <f>_xlfn.IFS(M186&gt;=20%,"high",M186&lt;="-20%","low",M186="+-20%",medium)</f>
        <v>low</v>
      </c>
      <c r="O186" s="6"/>
      <c r="P186" s="19">
        <f t="shared" si="33"/>
        <v>-9.7087200688814601E-3</v>
      </c>
      <c r="Q186" s="19"/>
      <c r="R186" s="3">
        <f t="shared" si="34"/>
        <v>0.11494911270569252</v>
      </c>
      <c r="S186" s="20"/>
      <c r="T186" s="3">
        <f t="shared" si="26"/>
        <v>0.26249996219249577</v>
      </c>
      <c r="U186" s="3">
        <f t="shared" si="27"/>
        <v>0.39599990850958855</v>
      </c>
      <c r="V186" s="3">
        <f t="shared" si="28"/>
        <v>0.75189986220326255</v>
      </c>
      <c r="W186" s="23">
        <f t="shared" si="29"/>
        <v>0.8446003898635478</v>
      </c>
      <c r="Y186" s="1">
        <v>43649</v>
      </c>
      <c r="Z186" s="3">
        <f t="shared" si="30"/>
        <v>0.25995142354147688</v>
      </c>
      <c r="AA186" s="3">
        <f t="shared" si="31"/>
        <v>0.76495040069309073</v>
      </c>
    </row>
    <row r="187" spans="2:27" x14ac:dyDescent="0.25">
      <c r="B187" s="22">
        <v>43650</v>
      </c>
      <c r="C187" s="1">
        <f t="shared" si="24"/>
        <v>43643</v>
      </c>
      <c r="D187" s="2">
        <v>22368860</v>
      </c>
      <c r="E187" s="2">
        <v>5759981</v>
      </c>
      <c r="F187" s="2">
        <v>2373112</v>
      </c>
      <c r="G187" s="2">
        <v>1645753</v>
      </c>
      <c r="H187" s="2">
        <v>1349517</v>
      </c>
      <c r="I187" s="5">
        <f t="shared" si="25"/>
        <v>6.0330164344539687E-2</v>
      </c>
      <c r="J187" s="4">
        <f>VLOOKUP(C187,$B$3:$I$368,7,FALSE)</f>
        <v>1322811</v>
      </c>
      <c r="K187" s="4">
        <f>VLOOKUP(C187,$B$3:$H$368,3,FALSE)</f>
        <v>22368860</v>
      </c>
      <c r="L187" s="7">
        <f>VLOOKUP(C187,$B$3:$I$368,8,FALSE)</f>
        <v>5.9136272478794182E-2</v>
      </c>
      <c r="M187" s="19">
        <f t="shared" si="32"/>
        <v>2.0188825160964097E-2</v>
      </c>
      <c r="N187" s="6" t="str">
        <f>_xlfn.IFS(M187&gt;=20%,"high",M187&lt;="-20%","low",M187="+-20%",medium)</f>
        <v>low</v>
      </c>
      <c r="O187" s="6"/>
      <c r="P187" s="19">
        <f t="shared" si="33"/>
        <v>0</v>
      </c>
      <c r="Q187" s="19"/>
      <c r="R187" s="20">
        <f t="shared" si="34"/>
        <v>2.0188825160964097E-2</v>
      </c>
      <c r="S187" s="20"/>
      <c r="T187" s="3">
        <f t="shared" si="26"/>
        <v>0.2574999798827477</v>
      </c>
      <c r="U187" s="3">
        <f t="shared" si="27"/>
        <v>0.41199997013879036</v>
      </c>
      <c r="V187" s="3">
        <f t="shared" si="28"/>
        <v>0.69349992752133061</v>
      </c>
      <c r="W187" s="23">
        <f t="shared" si="29"/>
        <v>0.81999972049268632</v>
      </c>
      <c r="Y187" s="1">
        <v>43650</v>
      </c>
      <c r="Z187" s="3">
        <f t="shared" si="30"/>
        <v>0.2574999798827477</v>
      </c>
      <c r="AA187" s="3">
        <f t="shared" si="31"/>
        <v>0.80377249806015849</v>
      </c>
    </row>
    <row r="188" spans="2:27" x14ac:dyDescent="0.25">
      <c r="B188" s="22">
        <v>43651</v>
      </c>
      <c r="C188" s="1">
        <f t="shared" si="24"/>
        <v>43644</v>
      </c>
      <c r="D188" s="2">
        <v>20631473</v>
      </c>
      <c r="E188" s="2">
        <v>4899974</v>
      </c>
      <c r="F188" s="2">
        <v>2038389</v>
      </c>
      <c r="G188" s="2">
        <v>1562425</v>
      </c>
      <c r="H188" s="2">
        <v>1255565</v>
      </c>
      <c r="I188" s="5">
        <f t="shared" si="25"/>
        <v>6.0856779348716403E-2</v>
      </c>
      <c r="J188" s="4">
        <f>VLOOKUP(C188,$B$3:$I$368,7,FALSE)</f>
        <v>1234158</v>
      </c>
      <c r="K188" s="4">
        <f>VLOOKUP(C188,$B$3:$H$368,3,FALSE)</f>
        <v>21282993</v>
      </c>
      <c r="L188" s="7">
        <f>VLOOKUP(C188,$B$3:$I$368,8,FALSE)</f>
        <v>5.7987990692850391E-2</v>
      </c>
      <c r="M188" s="19">
        <f t="shared" si="32"/>
        <v>1.7345429029346215E-2</v>
      </c>
      <c r="N188" s="6" t="str">
        <f>_xlfn.IFS(M188&gt;=20%,"high",M188&lt;="-20%","low",M188="+-20%",medium)</f>
        <v>low</v>
      </c>
      <c r="O188" s="6"/>
      <c r="P188" s="19">
        <f t="shared" si="33"/>
        <v>-3.061223578845329E-2</v>
      </c>
      <c r="Q188" s="19"/>
      <c r="R188" s="20">
        <f t="shared" si="34"/>
        <v>4.9472116926095211E-2</v>
      </c>
      <c r="S188" s="20"/>
      <c r="T188" s="3">
        <f t="shared" si="26"/>
        <v>0.23749995940667931</v>
      </c>
      <c r="U188" s="3">
        <f t="shared" si="27"/>
        <v>0.41599996244878035</v>
      </c>
      <c r="V188" s="3">
        <f t="shared" si="28"/>
        <v>0.7664999173366811</v>
      </c>
      <c r="W188" s="23">
        <f t="shared" si="29"/>
        <v>0.80360017280829477</v>
      </c>
      <c r="Y188" s="1">
        <v>43651</v>
      </c>
      <c r="Z188" s="3">
        <f t="shared" si="30"/>
        <v>0.23022955464957395</v>
      </c>
      <c r="AA188" s="3">
        <f t="shared" si="31"/>
        <v>0.78989903515368742</v>
      </c>
    </row>
    <row r="189" spans="2:27" x14ac:dyDescent="0.25">
      <c r="B189" s="22">
        <v>43652</v>
      </c>
      <c r="C189" s="1">
        <f t="shared" si="24"/>
        <v>43645</v>
      </c>
      <c r="D189" s="2">
        <v>44889750</v>
      </c>
      <c r="E189" s="2">
        <v>9332579</v>
      </c>
      <c r="F189" s="2">
        <v>3204807</v>
      </c>
      <c r="G189" s="2">
        <v>2179269</v>
      </c>
      <c r="H189" s="2">
        <v>1750824</v>
      </c>
      <c r="I189" s="5">
        <f t="shared" si="25"/>
        <v>3.9002756754047414E-2</v>
      </c>
      <c r="J189" s="4">
        <f>VLOOKUP(C189,$B$3:$I$368,7,FALSE)</f>
        <v>1729667</v>
      </c>
      <c r="K189" s="4">
        <f>VLOOKUP(C189,$B$3:$H$368,3,FALSE)</f>
        <v>46685340</v>
      </c>
      <c r="L189" s="7">
        <f>VLOOKUP(C189,$B$3:$I$368,8,FALSE)</f>
        <v>3.7049467777250843E-2</v>
      </c>
      <c r="M189" s="19">
        <f t="shared" si="32"/>
        <v>1.2231834220112869E-2</v>
      </c>
      <c r="N189" s="6" t="str">
        <f>_xlfn.IFS(M189&gt;=20%,"high",M189&lt;="-20%","low",M189="+-20%",medium)</f>
        <v>low</v>
      </c>
      <c r="O189" s="6"/>
      <c r="P189" s="19">
        <f t="shared" si="33"/>
        <v>-3.8461538461538436E-2</v>
      </c>
      <c r="Q189" s="19"/>
      <c r="R189" s="20">
        <f t="shared" si="34"/>
        <v>5.2721107588917349E-2</v>
      </c>
      <c r="S189" s="20"/>
      <c r="T189" s="3">
        <f t="shared" si="26"/>
        <v>0.20789999944307999</v>
      </c>
      <c r="U189" s="3">
        <f t="shared" si="27"/>
        <v>0.34339993264455626</v>
      </c>
      <c r="V189" s="3">
        <f t="shared" si="28"/>
        <v>0.68000007488750491</v>
      </c>
      <c r="W189" s="23">
        <f t="shared" si="29"/>
        <v>0.80339967209188035</v>
      </c>
      <c r="Y189" s="1">
        <v>43652</v>
      </c>
      <c r="Z189" s="3">
        <f t="shared" si="30"/>
        <v>0.19990384561834615</v>
      </c>
      <c r="AA189" s="3">
        <f t="shared" si="31"/>
        <v>0.79369137082205088</v>
      </c>
    </row>
    <row r="190" spans="2:27" x14ac:dyDescent="0.25">
      <c r="B190" s="22">
        <v>43653</v>
      </c>
      <c r="C190" s="1">
        <f t="shared" si="24"/>
        <v>43646</v>
      </c>
      <c r="D190" s="2">
        <v>43543058</v>
      </c>
      <c r="E190" s="2">
        <v>9144042</v>
      </c>
      <c r="F190" s="2">
        <v>3140064</v>
      </c>
      <c r="G190" s="2">
        <v>2135243</v>
      </c>
      <c r="H190" s="2">
        <v>1632180</v>
      </c>
      <c r="I190" s="5">
        <f t="shared" si="25"/>
        <v>3.748427590914722E-2</v>
      </c>
      <c r="J190" s="4">
        <f>VLOOKUP(C190,$B$3:$I$368,7,FALSE)</f>
        <v>1692578</v>
      </c>
      <c r="K190" s="4">
        <f>VLOOKUP(C190,$B$3:$H$368,3,FALSE)</f>
        <v>43991955</v>
      </c>
      <c r="L190" s="7">
        <f>VLOOKUP(C190,$B$3:$I$368,8,FALSE)</f>
        <v>3.8474716570336555E-2</v>
      </c>
      <c r="M190" s="19">
        <f t="shared" si="32"/>
        <v>-3.5684027560325182E-2</v>
      </c>
      <c r="N190" s="6" t="str">
        <f>_xlfn.IFS(M190&gt;=20%,"high",M190&lt;="-20%","low",M190="+-20%",medium)</f>
        <v>low</v>
      </c>
      <c r="O190" s="6"/>
      <c r="P190" s="19">
        <f t="shared" si="33"/>
        <v>-1.0204070266938592E-2</v>
      </c>
      <c r="Q190" s="19"/>
      <c r="R190" s="20">
        <f t="shared" si="34"/>
        <v>-2.5742636969883437E-2</v>
      </c>
      <c r="S190" s="20"/>
      <c r="T190" s="3">
        <f t="shared" si="26"/>
        <v>0.2099999958661608</v>
      </c>
      <c r="U190" s="3">
        <f t="shared" si="27"/>
        <v>0.34339999750657313</v>
      </c>
      <c r="V190" s="3">
        <f t="shared" si="28"/>
        <v>0.67999983439827982</v>
      </c>
      <c r="W190" s="23">
        <f t="shared" si="29"/>
        <v>0.76440011745735736</v>
      </c>
      <c r="Y190" s="1">
        <v>43653</v>
      </c>
      <c r="Z190" s="3">
        <f t="shared" si="30"/>
        <v>0.20785714115228568</v>
      </c>
      <c r="AA190" s="3">
        <f t="shared" si="31"/>
        <v>0.79268635935113707</v>
      </c>
    </row>
    <row r="191" spans="2:27" x14ac:dyDescent="0.25">
      <c r="B191" s="22">
        <v>43654</v>
      </c>
      <c r="C191" s="1">
        <f t="shared" si="24"/>
        <v>43647</v>
      </c>
      <c r="D191" s="2">
        <v>21282993</v>
      </c>
      <c r="E191" s="2">
        <v>5267540</v>
      </c>
      <c r="F191" s="2">
        <v>2022735</v>
      </c>
      <c r="G191" s="2">
        <v>1535660</v>
      </c>
      <c r="H191" s="2">
        <v>1284426</v>
      </c>
      <c r="I191" s="5">
        <f t="shared" si="25"/>
        <v>6.0349876542270156E-2</v>
      </c>
      <c r="J191" s="4">
        <f>VLOOKUP(C191,$B$3:$I$368,7,FALSE)</f>
        <v>1297701</v>
      </c>
      <c r="K191" s="4">
        <f>VLOOKUP(C191,$B$3:$H$368,3,FALSE)</f>
        <v>21500167</v>
      </c>
      <c r="L191" s="7">
        <f>VLOOKUP(C191,$B$3:$I$368,8,FALSE)</f>
        <v>6.0357717221452278E-2</v>
      </c>
      <c r="M191" s="19">
        <f t="shared" si="32"/>
        <v>-1.0229629167273546E-2</v>
      </c>
      <c r="N191" s="6" t="str">
        <f>_xlfn.IFS(M191&gt;=20%,"high",M191&lt;="-20%","low",M191="+-20%",medium)</f>
        <v>low</v>
      </c>
      <c r="O191" s="6"/>
      <c r="P191" s="19">
        <f t="shared" si="33"/>
        <v>-1.0101037819845726E-2</v>
      </c>
      <c r="Q191" s="19"/>
      <c r="R191" s="20">
        <f t="shared" si="34"/>
        <v>-1.2990350767172476E-4</v>
      </c>
      <c r="S191" s="20"/>
      <c r="T191" s="3">
        <f t="shared" si="26"/>
        <v>0.2474999639383427</v>
      </c>
      <c r="U191" s="3">
        <f t="shared" si="27"/>
        <v>0.38399993165690244</v>
      </c>
      <c r="V191" s="3">
        <f t="shared" si="28"/>
        <v>0.75919979631538481</v>
      </c>
      <c r="W191" s="23">
        <f t="shared" si="29"/>
        <v>0.83639998437154062</v>
      </c>
      <c r="Y191" s="1">
        <v>43654</v>
      </c>
      <c r="Z191" s="3">
        <f t="shared" si="30"/>
        <v>0.24499995744219102</v>
      </c>
      <c r="AA191" s="3">
        <f t="shared" si="31"/>
        <v>0.84504447599077925</v>
      </c>
    </row>
    <row r="192" spans="2:27" x14ac:dyDescent="0.25">
      <c r="B192" s="22">
        <v>43655</v>
      </c>
      <c r="C192" s="1">
        <f t="shared" si="24"/>
        <v>43648</v>
      </c>
      <c r="D192" s="2">
        <v>22803207</v>
      </c>
      <c r="E192" s="2">
        <v>5643793</v>
      </c>
      <c r="F192" s="2">
        <v>2234942</v>
      </c>
      <c r="G192" s="2">
        <v>1647823</v>
      </c>
      <c r="H192" s="2">
        <v>1351214</v>
      </c>
      <c r="I192" s="5">
        <f t="shared" si="25"/>
        <v>5.9255437184778437E-2</v>
      </c>
      <c r="J192" s="4">
        <f>VLOOKUP(C192,$B$3:$I$368,7,FALSE)</f>
        <v>1311277</v>
      </c>
      <c r="K192" s="4">
        <f>VLOOKUP(C192,$B$3:$H$368,3,FALSE)</f>
        <v>21934513</v>
      </c>
      <c r="L192" s="7">
        <f>VLOOKUP(C192,$B$3:$I$368,8,FALSE)</f>
        <v>5.9781450356340256E-2</v>
      </c>
      <c r="M192" s="6">
        <f t="shared" si="32"/>
        <v>3.0456570198363897E-2</v>
      </c>
      <c r="N192" s="6" t="str">
        <f>_xlfn.IFS(M192&gt;=20%,"high",M192&lt;="-20%","low",M192="+-20%",medium)</f>
        <v>low</v>
      </c>
      <c r="O192" s="6"/>
      <c r="P192" s="19">
        <f t="shared" si="33"/>
        <v>3.9603979354362773E-2</v>
      </c>
      <c r="Q192" s="19"/>
      <c r="R192" s="20">
        <f t="shared" si="34"/>
        <v>-8.7989362657882042E-3</v>
      </c>
      <c r="S192" s="20"/>
      <c r="T192" s="3">
        <f t="shared" si="26"/>
        <v>0.24749996787732534</v>
      </c>
      <c r="U192" s="3">
        <f t="shared" si="27"/>
        <v>0.39599999503879751</v>
      </c>
      <c r="V192" s="3">
        <f t="shared" si="28"/>
        <v>0.73730011785540739</v>
      </c>
      <c r="W192" s="23">
        <f t="shared" si="29"/>
        <v>0.81999947809928619</v>
      </c>
      <c r="Y192" s="1">
        <v>43655</v>
      </c>
      <c r="Z192" s="3">
        <f t="shared" si="30"/>
        <v>0.25730195149534435</v>
      </c>
      <c r="AA192" s="3">
        <f t="shared" si="31"/>
        <v>0.79576325855386165</v>
      </c>
    </row>
    <row r="193" spans="2:27" x14ac:dyDescent="0.25">
      <c r="B193" s="22">
        <v>43656</v>
      </c>
      <c r="C193" s="1">
        <f t="shared" si="24"/>
        <v>43649</v>
      </c>
      <c r="D193" s="2">
        <v>22803207</v>
      </c>
      <c r="E193" s="2">
        <v>5814817</v>
      </c>
      <c r="F193" s="2">
        <v>2395704</v>
      </c>
      <c r="G193" s="2">
        <v>1818819</v>
      </c>
      <c r="H193" s="2">
        <v>1506346</v>
      </c>
      <c r="I193" s="5">
        <f t="shared" si="25"/>
        <v>6.6058515365843062E-2</v>
      </c>
      <c r="J193" s="4">
        <f>VLOOKUP(C193,$B$3:$I$368,7,FALSE)</f>
        <v>1462320</v>
      </c>
      <c r="K193" s="4">
        <f>VLOOKUP(C193,$B$3:$H$368,3,FALSE)</f>
        <v>22151687</v>
      </c>
      <c r="L193" s="7">
        <f>VLOOKUP(C193,$B$3:$I$368,8,FALSE)</f>
        <v>6.6013933837183597E-2</v>
      </c>
      <c r="M193" s="6">
        <f t="shared" si="32"/>
        <v>3.0106953334427589E-2</v>
      </c>
      <c r="N193" s="6" t="str">
        <f>_xlfn.IFS(M193&gt;=20%,"high",M193&lt;="-20%","low",M193="+-20%",medium)</f>
        <v>low</v>
      </c>
      <c r="O193" s="6"/>
      <c r="P193" s="19">
        <f t="shared" si="33"/>
        <v>2.9411755411675955E-2</v>
      </c>
      <c r="Q193" s="19"/>
      <c r="R193" s="20">
        <f t="shared" si="34"/>
        <v>6.7533513105622056E-4</v>
      </c>
      <c r="S193" s="20"/>
      <c r="T193" s="3">
        <f t="shared" si="26"/>
        <v>0.25499996557501758</v>
      </c>
      <c r="U193" s="3">
        <f t="shared" si="27"/>
        <v>0.41199989612742755</v>
      </c>
      <c r="V193" s="3">
        <f t="shared" si="28"/>
        <v>0.75920021839091978</v>
      </c>
      <c r="W193" s="23">
        <f t="shared" si="29"/>
        <v>0.82820005728992274</v>
      </c>
      <c r="Y193" s="1">
        <v>43656</v>
      </c>
      <c r="Z193" s="3">
        <f t="shared" si="30"/>
        <v>0.26249996219249577</v>
      </c>
      <c r="AA193" s="3">
        <f t="shared" si="31"/>
        <v>0.8039942402185154</v>
      </c>
    </row>
    <row r="194" spans="2:27" x14ac:dyDescent="0.25">
      <c r="B194" s="22">
        <v>43657</v>
      </c>
      <c r="C194" s="1">
        <f t="shared" si="24"/>
        <v>43650</v>
      </c>
      <c r="D194" s="2">
        <v>21500167</v>
      </c>
      <c r="E194" s="2">
        <v>5321291</v>
      </c>
      <c r="F194" s="2">
        <v>2149801</v>
      </c>
      <c r="G194" s="2">
        <v>1600742</v>
      </c>
      <c r="H194" s="2">
        <v>1338860</v>
      </c>
      <c r="I194" s="5">
        <f t="shared" si="25"/>
        <v>6.2272074444817103E-2</v>
      </c>
      <c r="J194" s="4">
        <f>VLOOKUP(C194,$B$3:$I$368,7,FALSE)</f>
        <v>1349517</v>
      </c>
      <c r="K194" s="4">
        <f>VLOOKUP(C194,$B$3:$H$368,3,FALSE)</f>
        <v>22368860</v>
      </c>
      <c r="L194" s="7">
        <f>VLOOKUP(C194,$B$3:$I$368,8,FALSE)</f>
        <v>6.0330164344539687E-2</v>
      </c>
      <c r="M194" s="6">
        <f t="shared" si="32"/>
        <v>-7.8968994091960232E-3</v>
      </c>
      <c r="N194" s="6" t="str">
        <f>_xlfn.IFS(M194&gt;=20%,"high",M194&lt;="-20%","low",M194="+-20%",medium)</f>
        <v>low</v>
      </c>
      <c r="O194" s="6"/>
      <c r="P194" s="19">
        <f t="shared" si="33"/>
        <v>-3.8834924980530983E-2</v>
      </c>
      <c r="Q194" s="19"/>
      <c r="R194" s="20">
        <f t="shared" si="34"/>
        <v>3.2188045919904207E-2</v>
      </c>
      <c r="S194" s="20"/>
      <c r="T194" s="3">
        <f t="shared" si="26"/>
        <v>0.24749998453500385</v>
      </c>
      <c r="U194" s="3">
        <f t="shared" si="27"/>
        <v>0.40399989401068276</v>
      </c>
      <c r="V194" s="3">
        <f t="shared" si="28"/>
        <v>0.74460008158894708</v>
      </c>
      <c r="W194" s="23">
        <f t="shared" si="29"/>
        <v>0.83639961967637511</v>
      </c>
      <c r="Y194" s="1">
        <v>43657</v>
      </c>
      <c r="Z194" s="3">
        <f t="shared" si="30"/>
        <v>0.23788834120290439</v>
      </c>
      <c r="AA194" s="3">
        <f t="shared" si="31"/>
        <v>0.84305715724332841</v>
      </c>
    </row>
    <row r="195" spans="2:27" x14ac:dyDescent="0.25">
      <c r="B195" s="22">
        <v>43658</v>
      </c>
      <c r="C195" s="1">
        <f t="shared" ref="C195:C258" si="35">B195-7</f>
        <v>43651</v>
      </c>
      <c r="D195" s="2">
        <v>20848646</v>
      </c>
      <c r="E195" s="2">
        <v>5160040</v>
      </c>
      <c r="F195" s="2">
        <v>2125936</v>
      </c>
      <c r="G195" s="2">
        <v>1598491</v>
      </c>
      <c r="H195" s="2">
        <v>1376301</v>
      </c>
      <c r="I195" s="5">
        <f t="shared" si="25"/>
        <v>6.6013927235370584E-2</v>
      </c>
      <c r="J195" s="4">
        <f>VLOOKUP(C195,$B$3:$I$368,7,FALSE)</f>
        <v>1255565</v>
      </c>
      <c r="K195" s="4">
        <f>VLOOKUP(C195,$B$3:$H$368,3,FALSE)</f>
        <v>20631473</v>
      </c>
      <c r="L195" s="7">
        <f>VLOOKUP(C195,$B$3:$I$368,8,FALSE)</f>
        <v>6.0856779348716403E-2</v>
      </c>
      <c r="M195" s="6">
        <f t="shared" si="32"/>
        <v>9.6160692596560127E-2</v>
      </c>
      <c r="N195" s="6" t="str">
        <f>_xlfn.IFS(M195&gt;=20%,"high",M195&lt;="-20%","low",M195="+-20%",medium)</f>
        <v>low</v>
      </c>
      <c r="O195" s="6"/>
      <c r="P195" s="19">
        <f t="shared" si="33"/>
        <v>1.0526296401619062E-2</v>
      </c>
      <c r="Q195" s="19"/>
      <c r="R195" s="20">
        <f t="shared" si="34"/>
        <v>8.4742372860435511E-2</v>
      </c>
      <c r="S195" s="20"/>
      <c r="T195" s="3">
        <f t="shared" si="26"/>
        <v>0.24750000551594573</v>
      </c>
      <c r="U195" s="3">
        <f t="shared" si="27"/>
        <v>0.4119999069774653</v>
      </c>
      <c r="V195" s="3">
        <f t="shared" si="28"/>
        <v>0.75189986904591677</v>
      </c>
      <c r="W195" s="23">
        <f t="shared" si="29"/>
        <v>0.86100015577191236</v>
      </c>
      <c r="Y195" s="1">
        <v>43658</v>
      </c>
      <c r="Z195" s="3">
        <f t="shared" si="30"/>
        <v>0.25010526393340893</v>
      </c>
      <c r="AA195" s="3">
        <f t="shared" si="31"/>
        <v>0.78546892037552918</v>
      </c>
    </row>
    <row r="196" spans="2:27" x14ac:dyDescent="0.25">
      <c r="B196" s="22">
        <v>43659</v>
      </c>
      <c r="C196" s="1">
        <f t="shared" si="35"/>
        <v>43652</v>
      </c>
      <c r="D196" s="2">
        <v>44889750</v>
      </c>
      <c r="E196" s="2">
        <v>9898190</v>
      </c>
      <c r="F196" s="2">
        <v>3466346</v>
      </c>
      <c r="G196" s="2">
        <v>2404257</v>
      </c>
      <c r="H196" s="2">
        <v>1912827</v>
      </c>
      <c r="I196" s="5">
        <f t="shared" ref="I196:I259" si="36">H196/D196</f>
        <v>4.2611665246520644E-2</v>
      </c>
      <c r="J196" s="4">
        <f>VLOOKUP(C196,$B$3:$I$368,7,FALSE)</f>
        <v>1750824</v>
      </c>
      <c r="K196" s="4">
        <f>VLOOKUP(C196,$B$3:$H$368,3,FALSE)</f>
        <v>44889750</v>
      </c>
      <c r="L196" s="7">
        <f>VLOOKUP(C196,$B$3:$I$368,8,FALSE)</f>
        <v>3.9002756754047414E-2</v>
      </c>
      <c r="M196" s="6">
        <f t="shared" si="32"/>
        <v>9.2529574645995316E-2</v>
      </c>
      <c r="N196" s="6" t="str">
        <f>_xlfn.IFS(M196&gt;=20%,"high",M196&lt;="-20%","low",M196="+-20%",medium)</f>
        <v>low</v>
      </c>
      <c r="O196" s="6"/>
      <c r="P196" s="19">
        <f t="shared" si="33"/>
        <v>0</v>
      </c>
      <c r="Q196" s="19"/>
      <c r="R196" s="20">
        <f t="shared" si="34"/>
        <v>9.2529574645995316E-2</v>
      </c>
      <c r="S196" s="20"/>
      <c r="T196" s="3">
        <f t="shared" ref="T196:T259" si="37">E196/D196</f>
        <v>0.22050000278460005</v>
      </c>
      <c r="U196" s="3">
        <f t="shared" ref="U196:U259" si="38">F196/E196</f>
        <v>0.35019998605805708</v>
      </c>
      <c r="V196" s="3">
        <f t="shared" ref="V196:V259" si="39">G196/F196</f>
        <v>0.6935998310612963</v>
      </c>
      <c r="W196" s="23">
        <f t="shared" ref="W196:W259" si="40">H196/G196</f>
        <v>0.79560005440350179</v>
      </c>
      <c r="Y196" s="1">
        <v>43659</v>
      </c>
      <c r="Z196" s="3">
        <f t="shared" ref="Z196:Z259" si="41">E196/K196</f>
        <v>0.22050000278460005</v>
      </c>
      <c r="AA196" s="3">
        <f t="shared" ref="AA196:AA259" si="42">J196/G196</f>
        <v>0.72821832275002218</v>
      </c>
    </row>
    <row r="197" spans="2:27" x14ac:dyDescent="0.25">
      <c r="B197" s="22">
        <v>43660</v>
      </c>
      <c r="C197" s="1">
        <f t="shared" si="35"/>
        <v>43653</v>
      </c>
      <c r="D197" s="2">
        <v>43094160</v>
      </c>
      <c r="E197" s="2">
        <v>9230769</v>
      </c>
      <c r="F197" s="2">
        <v>3232615</v>
      </c>
      <c r="G197" s="2">
        <v>2264123</v>
      </c>
      <c r="H197" s="2">
        <v>1801336</v>
      </c>
      <c r="I197" s="5">
        <f t="shared" si="36"/>
        <v>4.1800002598960044E-2</v>
      </c>
      <c r="J197" s="4">
        <f>VLOOKUP(C197,$B$3:$I$368,7,FALSE)</f>
        <v>1632180</v>
      </c>
      <c r="K197" s="4">
        <f>VLOOKUP(C197,$B$3:$H$368,3,FALSE)</f>
        <v>43543058</v>
      </c>
      <c r="L197" s="7">
        <f>VLOOKUP(C197,$B$3:$I$368,8,FALSE)</f>
        <v>3.748427590914722E-2</v>
      </c>
      <c r="M197" s="6">
        <f t="shared" si="32"/>
        <v>0.10363807913342882</v>
      </c>
      <c r="N197" s="6" t="str">
        <f>_xlfn.IFS(M197&gt;=20%,"high",M197&lt;="-20%","low",M197="+-20%",medium)</f>
        <v>low</v>
      </c>
      <c r="O197" s="6"/>
      <c r="P197" s="19">
        <f t="shared" si="33"/>
        <v>-1.0309289715021874E-2</v>
      </c>
      <c r="Q197" s="19"/>
      <c r="R197" s="20">
        <f t="shared" si="34"/>
        <v>0.11513432192936301</v>
      </c>
      <c r="S197" s="20"/>
      <c r="T197" s="3">
        <f t="shared" si="37"/>
        <v>0.21419999832923997</v>
      </c>
      <c r="U197" s="3">
        <f t="shared" si="38"/>
        <v>0.35019996708833251</v>
      </c>
      <c r="V197" s="3">
        <f t="shared" si="39"/>
        <v>0.70039983109649617</v>
      </c>
      <c r="W197" s="23">
        <f t="shared" si="40"/>
        <v>0.79559988569525597</v>
      </c>
      <c r="Y197" s="1">
        <v>43660</v>
      </c>
      <c r="Z197" s="3">
        <f t="shared" si="41"/>
        <v>0.21199174848950664</v>
      </c>
      <c r="AA197" s="3">
        <f t="shared" si="42"/>
        <v>0.72088839696429918</v>
      </c>
    </row>
    <row r="198" spans="2:27" x14ac:dyDescent="0.25">
      <c r="B198" s="22">
        <v>43661</v>
      </c>
      <c r="C198" s="1">
        <f t="shared" si="35"/>
        <v>43654</v>
      </c>
      <c r="D198" s="2">
        <v>21500167</v>
      </c>
      <c r="E198" s="2">
        <v>5590043</v>
      </c>
      <c r="F198" s="2">
        <v>2236017</v>
      </c>
      <c r="G198" s="2">
        <v>1599646</v>
      </c>
      <c r="H198" s="2">
        <v>1298593</v>
      </c>
      <c r="I198" s="5">
        <f t="shared" si="36"/>
        <v>6.0399205271289287E-2</v>
      </c>
      <c r="J198" s="4">
        <f>VLOOKUP(C198,$B$3:$I$368,7,FALSE)</f>
        <v>1284426</v>
      </c>
      <c r="K198" s="4">
        <f>VLOOKUP(C198,$B$3:$H$368,3,FALSE)</f>
        <v>21282993</v>
      </c>
      <c r="L198" s="7">
        <f>VLOOKUP(C198,$B$3:$I$368,8,FALSE)</f>
        <v>6.0349876542270156E-2</v>
      </c>
      <c r="M198" s="6">
        <f t="shared" si="32"/>
        <v>1.1029829667104307E-2</v>
      </c>
      <c r="N198" s="6" t="str">
        <f>_xlfn.IFS(M198&gt;=20%,"high",M198&lt;="-20%","low",M198="+-20%",medium)</f>
        <v>low</v>
      </c>
      <c r="O198" s="6"/>
      <c r="P198" s="19">
        <f t="shared" si="33"/>
        <v>1.0204109920066262E-2</v>
      </c>
      <c r="Q198" s="19"/>
      <c r="R198" s="20">
        <f t="shared" si="34"/>
        <v>8.1737912064450136E-4</v>
      </c>
      <c r="S198" s="20"/>
      <c r="T198" s="3">
        <f t="shared" si="37"/>
        <v>0.25999998046526801</v>
      </c>
      <c r="U198" s="3">
        <f t="shared" si="38"/>
        <v>0.39999996422209988</v>
      </c>
      <c r="V198" s="3">
        <f t="shared" si="39"/>
        <v>0.71539974874967405</v>
      </c>
      <c r="W198" s="23">
        <f t="shared" si="40"/>
        <v>0.8118002358021712</v>
      </c>
      <c r="Y198" s="1">
        <v>43661</v>
      </c>
      <c r="Z198" s="3">
        <f t="shared" si="41"/>
        <v>0.26265304884515067</v>
      </c>
      <c r="AA198" s="3">
        <f t="shared" si="42"/>
        <v>0.80294390133817106</v>
      </c>
    </row>
    <row r="199" spans="2:27" x14ac:dyDescent="0.25">
      <c r="B199" s="22">
        <v>43662</v>
      </c>
      <c r="C199" s="1">
        <f t="shared" si="35"/>
        <v>43655</v>
      </c>
      <c r="D199" s="2">
        <v>20631473</v>
      </c>
      <c r="E199" s="2">
        <v>2063147</v>
      </c>
      <c r="F199" s="2">
        <v>817006</v>
      </c>
      <c r="G199" s="2">
        <v>596414</v>
      </c>
      <c r="H199" s="2">
        <v>498841</v>
      </c>
      <c r="I199" s="5">
        <f t="shared" si="36"/>
        <v>2.4178642019404045E-2</v>
      </c>
      <c r="J199" s="4">
        <f>VLOOKUP(C199,$B$3:$I$368,7,FALSE)</f>
        <v>1351214</v>
      </c>
      <c r="K199" s="4">
        <f>VLOOKUP(C199,$B$3:$H$368,3,FALSE)</f>
        <v>22803207</v>
      </c>
      <c r="L199" s="7">
        <f>VLOOKUP(C199,$B$3:$I$368,8,FALSE)</f>
        <v>5.9255437184778437E-2</v>
      </c>
      <c r="M199" s="8">
        <f t="shared" si="32"/>
        <v>-0.63082013655867986</v>
      </c>
      <c r="N199" s="6" t="str">
        <f>_xlfn.IFS(M199&gt;=20%,"high",M199&lt;="-20%","low",M199="+-20%",medium)</f>
        <v>low</v>
      </c>
      <c r="O199" s="6" t="s">
        <v>98</v>
      </c>
      <c r="P199" s="19">
        <f t="shared" si="33"/>
        <v>-9.5238095238095233E-2</v>
      </c>
      <c r="Q199" s="19"/>
      <c r="R199" s="9">
        <f t="shared" si="34"/>
        <v>-0.59195909830169868</v>
      </c>
      <c r="S199" s="6" t="s">
        <v>98</v>
      </c>
      <c r="T199" s="3">
        <f t="shared" si="37"/>
        <v>9.9999985459109E-2</v>
      </c>
      <c r="U199" s="3">
        <f t="shared" si="38"/>
        <v>0.39599989724435536</v>
      </c>
      <c r="V199" s="3">
        <f t="shared" si="39"/>
        <v>0.72999953488713665</v>
      </c>
      <c r="W199" s="23">
        <f t="shared" si="40"/>
        <v>0.83640055397760615</v>
      </c>
      <c r="Y199" s="1">
        <v>43662</v>
      </c>
      <c r="Z199" s="3">
        <f t="shared" si="41"/>
        <v>9.0476177320146248E-2</v>
      </c>
      <c r="AA199" s="3">
        <f t="shared" si="42"/>
        <v>2.2655638532965354</v>
      </c>
    </row>
    <row r="200" spans="2:27" x14ac:dyDescent="0.25">
      <c r="B200" s="22">
        <v>43663</v>
      </c>
      <c r="C200" s="1">
        <f t="shared" si="35"/>
        <v>43656</v>
      </c>
      <c r="D200" s="2">
        <v>21500167</v>
      </c>
      <c r="E200" s="2">
        <v>5267540</v>
      </c>
      <c r="F200" s="2">
        <v>2064876</v>
      </c>
      <c r="G200" s="2">
        <v>1552580</v>
      </c>
      <c r="H200" s="2">
        <v>1285847</v>
      </c>
      <c r="I200" s="5">
        <f t="shared" si="36"/>
        <v>5.9806372666779753E-2</v>
      </c>
      <c r="J200" s="4">
        <f>VLOOKUP(C200,$B$3:$I$368,7,FALSE)</f>
        <v>1506346</v>
      </c>
      <c r="K200" s="4">
        <f>VLOOKUP(C200,$B$3:$H$368,3,FALSE)</f>
        <v>22803207</v>
      </c>
      <c r="L200" s="7">
        <f>VLOOKUP(C200,$B$3:$I$368,8,FALSE)</f>
        <v>6.6058515365843062E-2</v>
      </c>
      <c r="M200" s="19">
        <f t="shared" si="32"/>
        <v>-0.14638004814298977</v>
      </c>
      <c r="N200" s="6" t="str">
        <f>_xlfn.IFS(M200&gt;=20%,"high",M200&lt;="-20%","low",M200="+-20%",medium)</f>
        <v>low</v>
      </c>
      <c r="O200" s="6"/>
      <c r="P200" s="19">
        <f t="shared" si="33"/>
        <v>-5.7142839601464823E-2</v>
      </c>
      <c r="Q200" s="19"/>
      <c r="R200" s="20">
        <f t="shared" si="34"/>
        <v>-9.4645522449875008E-2</v>
      </c>
      <c r="S200" s="20"/>
      <c r="T200" s="3">
        <f t="shared" si="37"/>
        <v>0.24499995744219102</v>
      </c>
      <c r="U200" s="3">
        <f t="shared" si="38"/>
        <v>0.39200006074942001</v>
      </c>
      <c r="V200" s="3">
        <f t="shared" si="39"/>
        <v>0.75189987195357011</v>
      </c>
      <c r="W200" s="23">
        <f t="shared" si="40"/>
        <v>0.82820015715776318</v>
      </c>
      <c r="Y200" s="1">
        <v>43663</v>
      </c>
      <c r="Z200" s="3">
        <f t="shared" si="41"/>
        <v>0.23099996417170621</v>
      </c>
      <c r="AA200" s="3">
        <f t="shared" si="42"/>
        <v>0.97022118022903814</v>
      </c>
    </row>
    <row r="201" spans="2:27" x14ac:dyDescent="0.25">
      <c r="B201" s="22">
        <v>43664</v>
      </c>
      <c r="C201" s="1">
        <f t="shared" si="35"/>
        <v>43657</v>
      </c>
      <c r="D201" s="2">
        <v>22151687</v>
      </c>
      <c r="E201" s="2">
        <v>5759438</v>
      </c>
      <c r="F201" s="2">
        <v>2211624</v>
      </c>
      <c r="G201" s="2">
        <v>1695210</v>
      </c>
      <c r="H201" s="2">
        <v>1445675</v>
      </c>
      <c r="I201" s="5">
        <f t="shared" si="36"/>
        <v>6.5262523797848901E-2</v>
      </c>
      <c r="J201" s="4">
        <f>VLOOKUP(C201,$B$3:$I$368,7,FALSE)</f>
        <v>1338860</v>
      </c>
      <c r="K201" s="4">
        <f>VLOOKUP(C201,$B$3:$H$368,3,FALSE)</f>
        <v>21500167</v>
      </c>
      <c r="L201" s="7">
        <f>VLOOKUP(C201,$B$3:$I$368,8,FALSE)</f>
        <v>6.2272074444817103E-2</v>
      </c>
      <c r="M201" s="19">
        <f t="shared" si="32"/>
        <v>7.9780559580538757E-2</v>
      </c>
      <c r="N201" s="6" t="str">
        <f>_xlfn.IFS(M201&gt;=20%,"high",M201&lt;="-20%","low",M201="+-20%",medium)</f>
        <v>low</v>
      </c>
      <c r="O201" s="6"/>
      <c r="P201" s="19">
        <f t="shared" si="33"/>
        <v>3.0303020437004058E-2</v>
      </c>
      <c r="Q201" s="19"/>
      <c r="R201" s="20">
        <f t="shared" si="34"/>
        <v>4.8022317863873454E-2</v>
      </c>
      <c r="S201" s="20"/>
      <c r="T201" s="3">
        <f t="shared" si="37"/>
        <v>0.25999997201116104</v>
      </c>
      <c r="U201" s="3">
        <f t="shared" si="38"/>
        <v>0.38399996666341402</v>
      </c>
      <c r="V201" s="3">
        <f t="shared" si="39"/>
        <v>0.76650009223991056</v>
      </c>
      <c r="W201" s="23">
        <f t="shared" si="40"/>
        <v>0.85279994808902737</v>
      </c>
      <c r="Y201" s="1">
        <v>43664</v>
      </c>
      <c r="Z201" s="3">
        <f t="shared" si="41"/>
        <v>0.26787875647663573</v>
      </c>
      <c r="AA201" s="3">
        <f t="shared" si="42"/>
        <v>0.78979005550934689</v>
      </c>
    </row>
    <row r="202" spans="2:27" x14ac:dyDescent="0.25">
      <c r="B202" s="22">
        <v>43665</v>
      </c>
      <c r="C202" s="1">
        <f t="shared" si="35"/>
        <v>43658</v>
      </c>
      <c r="D202" s="2">
        <v>22586034</v>
      </c>
      <c r="E202" s="2">
        <v>5872368</v>
      </c>
      <c r="F202" s="2">
        <v>2442905</v>
      </c>
      <c r="G202" s="2">
        <v>1783320</v>
      </c>
      <c r="H202" s="2">
        <v>1491569</v>
      </c>
      <c r="I202" s="5">
        <f t="shared" si="36"/>
        <v>6.6039438353807489E-2</v>
      </c>
      <c r="J202" s="4">
        <f>VLOOKUP(C202,$B$3:$I$368,7,FALSE)</f>
        <v>1376301</v>
      </c>
      <c r="K202" s="4">
        <f>VLOOKUP(C202,$B$3:$H$368,3,FALSE)</f>
        <v>20848646</v>
      </c>
      <c r="L202" s="7">
        <f>VLOOKUP(C202,$B$3:$I$368,8,FALSE)</f>
        <v>6.6013927235370584E-2</v>
      </c>
      <c r="M202" s="19">
        <f t="shared" ref="M202:M265" si="43">H202/J202-1</f>
        <v>8.3752028081066632E-2</v>
      </c>
      <c r="N202" s="6" t="str">
        <f>_xlfn.IFS(M202&gt;=20%,"high",M202&lt;="-20%","low",M202="+-20%",medium)</f>
        <v>low</v>
      </c>
      <c r="O202" s="6"/>
      <c r="P202" s="6">
        <f t="shared" si="33"/>
        <v>8.3333373303954517E-2</v>
      </c>
      <c r="Q202" s="19"/>
      <c r="R202" s="20">
        <f t="shared" si="34"/>
        <v>3.8645054922947786E-4</v>
      </c>
      <c r="S202" s="20"/>
      <c r="T202" s="3">
        <f t="shared" si="37"/>
        <v>0.25999996280887561</v>
      </c>
      <c r="U202" s="3">
        <f t="shared" si="38"/>
        <v>0.41599998501456315</v>
      </c>
      <c r="V202" s="3">
        <f t="shared" si="39"/>
        <v>0.72999973392334128</v>
      </c>
      <c r="W202" s="23">
        <f t="shared" si="40"/>
        <v>0.83640008523428211</v>
      </c>
      <c r="Y202" s="1">
        <v>43665</v>
      </c>
      <c r="Z202" s="3">
        <f t="shared" si="41"/>
        <v>0.28166663676864195</v>
      </c>
      <c r="AA202" s="3">
        <f t="shared" si="42"/>
        <v>0.77176334028665639</v>
      </c>
    </row>
    <row r="203" spans="2:27" x14ac:dyDescent="0.25">
      <c r="B203" s="22">
        <v>43666</v>
      </c>
      <c r="C203" s="1">
        <f t="shared" si="35"/>
        <v>43659</v>
      </c>
      <c r="D203" s="2">
        <v>44440853</v>
      </c>
      <c r="E203" s="2">
        <v>9332579</v>
      </c>
      <c r="F203" s="2">
        <v>3331730</v>
      </c>
      <c r="G203" s="2">
        <v>2152298</v>
      </c>
      <c r="H203" s="2">
        <v>1729156</v>
      </c>
      <c r="I203" s="5">
        <f t="shared" si="36"/>
        <v>3.8909154151474099E-2</v>
      </c>
      <c r="J203" s="4">
        <f>VLOOKUP(C203,$B$3:$I$368,7,FALSE)</f>
        <v>1912827</v>
      </c>
      <c r="K203" s="4">
        <f>VLOOKUP(C203,$B$3:$H$368,3,FALSE)</f>
        <v>44889750</v>
      </c>
      <c r="L203" s="7">
        <f>VLOOKUP(C203,$B$3:$I$368,8,FALSE)</f>
        <v>4.2611665246520644E-2</v>
      </c>
      <c r="M203" s="19">
        <f t="shared" si="43"/>
        <v>-9.6020706524949762E-2</v>
      </c>
      <c r="N203" s="6" t="str">
        <f>_xlfn.IFS(M203&gt;=20%,"high",M203&lt;="-20%","low",M203="+-20%",medium)</f>
        <v>low</v>
      </c>
      <c r="O203" s="6"/>
      <c r="P203" s="19">
        <f t="shared" ref="P203:P266" si="44">D203/K203-1</f>
        <v>-9.9999888615998067E-3</v>
      </c>
      <c r="Q203" s="19"/>
      <c r="R203" s="20">
        <f t="shared" ref="R203:R266" si="45">I203/L203-1</f>
        <v>-8.6889612823776385E-2</v>
      </c>
      <c r="S203" s="20"/>
      <c r="T203" s="3">
        <f t="shared" si="37"/>
        <v>0.20999999707476361</v>
      </c>
      <c r="U203" s="3">
        <f t="shared" si="38"/>
        <v>0.35699992467248337</v>
      </c>
      <c r="V203" s="3">
        <f t="shared" si="39"/>
        <v>0.64600012606063517</v>
      </c>
      <c r="W203" s="23">
        <f t="shared" si="40"/>
        <v>0.803399900943085</v>
      </c>
      <c r="Y203" s="1">
        <v>43666</v>
      </c>
      <c r="Z203" s="3">
        <f t="shared" si="41"/>
        <v>0.20789999944307999</v>
      </c>
      <c r="AA203" s="3">
        <f t="shared" si="42"/>
        <v>0.88873706150356502</v>
      </c>
    </row>
    <row r="204" spans="2:27" x14ac:dyDescent="0.25">
      <c r="B204" s="22">
        <v>43667</v>
      </c>
      <c r="C204" s="1">
        <f t="shared" si="35"/>
        <v>43660</v>
      </c>
      <c r="D204" s="2">
        <v>42645263</v>
      </c>
      <c r="E204" s="2">
        <v>9134615</v>
      </c>
      <c r="F204" s="2">
        <v>2950480</v>
      </c>
      <c r="G204" s="2">
        <v>1926073</v>
      </c>
      <c r="H204" s="2">
        <v>1547407</v>
      </c>
      <c r="I204" s="5">
        <f t="shared" si="36"/>
        <v>3.6285554154045198E-2</v>
      </c>
      <c r="J204" s="4">
        <f>VLOOKUP(C204,$B$3:$I$368,7,FALSE)</f>
        <v>1801336</v>
      </c>
      <c r="K204" s="4">
        <f>VLOOKUP(C204,$B$3:$H$368,3,FALSE)</f>
        <v>43094160</v>
      </c>
      <c r="L204" s="7">
        <f>VLOOKUP(C204,$B$3:$I$368,8,FALSE)</f>
        <v>4.1800002598960044E-2</v>
      </c>
      <c r="M204" s="19">
        <f t="shared" si="43"/>
        <v>-0.14096703779861175</v>
      </c>
      <c r="N204" s="6" t="str">
        <f>_xlfn.IFS(M204&gt;=20%,"high",M204&lt;="-20%","low",M204="+-20%",medium)</f>
        <v>low</v>
      </c>
      <c r="O204" s="6"/>
      <c r="P204" s="19">
        <f t="shared" si="44"/>
        <v>-1.0416655064166447E-2</v>
      </c>
      <c r="Q204" s="19"/>
      <c r="R204" s="20">
        <f t="shared" si="45"/>
        <v>-0.13192459574277737</v>
      </c>
      <c r="S204" s="20"/>
      <c r="T204" s="3">
        <f t="shared" si="37"/>
        <v>0.2141999921538765</v>
      </c>
      <c r="U204" s="3">
        <f t="shared" si="38"/>
        <v>0.3229999293894707</v>
      </c>
      <c r="V204" s="3">
        <f t="shared" si="39"/>
        <v>0.65279988340880124</v>
      </c>
      <c r="W204" s="23">
        <f t="shared" si="40"/>
        <v>0.80339997497498794</v>
      </c>
      <c r="Y204" s="1">
        <v>43667</v>
      </c>
      <c r="Z204" s="3">
        <f t="shared" si="41"/>
        <v>0.21196874472086241</v>
      </c>
      <c r="AA204" s="3">
        <f t="shared" si="42"/>
        <v>0.93523765713968265</v>
      </c>
    </row>
    <row r="205" spans="2:27" x14ac:dyDescent="0.25">
      <c r="B205" s="22">
        <v>43668</v>
      </c>
      <c r="C205" s="1">
        <f t="shared" si="35"/>
        <v>43661</v>
      </c>
      <c r="D205" s="2">
        <v>21500167</v>
      </c>
      <c r="E205" s="2">
        <v>5321291</v>
      </c>
      <c r="F205" s="2">
        <v>2128516</v>
      </c>
      <c r="G205" s="2">
        <v>1553817</v>
      </c>
      <c r="H205" s="2">
        <v>1286871</v>
      </c>
      <c r="I205" s="5">
        <f t="shared" si="36"/>
        <v>5.9854000203812367E-2</v>
      </c>
      <c r="J205" s="4">
        <f>VLOOKUP(C205,$B$3:$I$368,7,FALSE)</f>
        <v>1298593</v>
      </c>
      <c r="K205" s="4">
        <f>VLOOKUP(C205,$B$3:$H$368,3,FALSE)</f>
        <v>21500167</v>
      </c>
      <c r="L205" s="7">
        <f>VLOOKUP(C205,$B$3:$I$368,8,FALSE)</f>
        <v>6.0399205271289287E-2</v>
      </c>
      <c r="M205" s="6">
        <f t="shared" si="43"/>
        <v>-9.0266927359072824E-3</v>
      </c>
      <c r="N205" s="6" t="str">
        <f>_xlfn.IFS(M205&gt;=20%,"high",M205&lt;="-20%","low",M205="+-20%",medium)</f>
        <v>low</v>
      </c>
      <c r="O205" s="6"/>
      <c r="P205" s="19">
        <f t="shared" si="44"/>
        <v>0</v>
      </c>
      <c r="Q205" s="19"/>
      <c r="R205" s="20">
        <f t="shared" si="45"/>
        <v>-9.0266927359072824E-3</v>
      </c>
      <c r="S205" s="20"/>
      <c r="T205" s="3">
        <f t="shared" si="37"/>
        <v>0.24749998453500385</v>
      </c>
      <c r="U205" s="3">
        <f t="shared" si="38"/>
        <v>0.39999992483027147</v>
      </c>
      <c r="V205" s="3">
        <f t="shared" si="39"/>
        <v>0.7300001503394854</v>
      </c>
      <c r="W205" s="23">
        <f t="shared" si="40"/>
        <v>0.82819984592780227</v>
      </c>
      <c r="Y205" s="1">
        <v>43668</v>
      </c>
      <c r="Z205" s="3">
        <f t="shared" si="41"/>
        <v>0.24749998453500385</v>
      </c>
      <c r="AA205" s="3">
        <f t="shared" si="42"/>
        <v>0.83574384885736219</v>
      </c>
    </row>
    <row r="206" spans="2:27" x14ac:dyDescent="0.25">
      <c r="B206" s="22">
        <v>43669</v>
      </c>
      <c r="C206" s="1">
        <f t="shared" si="35"/>
        <v>43662</v>
      </c>
      <c r="D206" s="2">
        <v>21282993</v>
      </c>
      <c r="E206" s="2">
        <v>5054710</v>
      </c>
      <c r="F206" s="2">
        <v>2001665</v>
      </c>
      <c r="G206" s="2">
        <v>1505052</v>
      </c>
      <c r="H206" s="2">
        <v>1172435</v>
      </c>
      <c r="I206" s="5">
        <f t="shared" si="36"/>
        <v>5.5087881671529941E-2</v>
      </c>
      <c r="J206" s="4">
        <f>VLOOKUP(C206,$B$3:$I$368,7,FALSE)</f>
        <v>498841</v>
      </c>
      <c r="K206" s="4">
        <f>VLOOKUP(C206,$B$3:$H$368,3,FALSE)</f>
        <v>20631473</v>
      </c>
      <c r="L206" s="7">
        <f>VLOOKUP(C206,$B$3:$I$368,8,FALSE)</f>
        <v>2.4178642019404045E-2</v>
      </c>
      <c r="M206" s="13">
        <f t="shared" si="43"/>
        <v>1.3503180372102532</v>
      </c>
      <c r="N206" s="6" t="str">
        <f>_xlfn.IFS(M206&gt;=20%,"high",M206&lt;="-20%","low",M206="+-20%",medium)</f>
        <v>high</v>
      </c>
      <c r="O206" s="6" t="s">
        <v>99</v>
      </c>
      <c r="P206" s="19">
        <f t="shared" si="44"/>
        <v>3.1578937674493712E-2</v>
      </c>
      <c r="Q206" s="19"/>
      <c r="R206" s="12">
        <f t="shared" si="45"/>
        <v>1.2783695472773182</v>
      </c>
      <c r="S206" s="6" t="s">
        <v>99</v>
      </c>
      <c r="T206" s="3">
        <f t="shared" si="37"/>
        <v>0.2374999606493316</v>
      </c>
      <c r="U206" s="3">
        <f t="shared" si="38"/>
        <v>0.3959999683463542</v>
      </c>
      <c r="V206" s="3">
        <f t="shared" si="39"/>
        <v>0.75190004321402437</v>
      </c>
      <c r="W206" s="23">
        <f t="shared" si="40"/>
        <v>0.77899966247013397</v>
      </c>
      <c r="Y206" s="1">
        <v>43669</v>
      </c>
      <c r="Z206" s="3">
        <f t="shared" si="41"/>
        <v>0.24499995710437156</v>
      </c>
      <c r="AA206" s="3">
        <f t="shared" si="42"/>
        <v>0.33144436205526456</v>
      </c>
    </row>
    <row r="207" spans="2:27" x14ac:dyDescent="0.25">
      <c r="B207" s="22">
        <v>43670</v>
      </c>
      <c r="C207" s="1">
        <f t="shared" si="35"/>
        <v>43663</v>
      </c>
      <c r="D207" s="2">
        <v>21934513</v>
      </c>
      <c r="E207" s="2">
        <v>5593301</v>
      </c>
      <c r="F207" s="2">
        <v>2192574</v>
      </c>
      <c r="G207" s="2">
        <v>1536555</v>
      </c>
      <c r="H207" s="2">
        <v>1297775</v>
      </c>
      <c r="I207" s="5">
        <f t="shared" si="36"/>
        <v>5.9165890758550235E-2</v>
      </c>
      <c r="J207" s="4">
        <f>VLOOKUP(C207,$B$3:$I$368,7,FALSE)</f>
        <v>1285847</v>
      </c>
      <c r="K207" s="4">
        <f>VLOOKUP(C207,$B$3:$H$368,3,FALSE)</f>
        <v>21500167</v>
      </c>
      <c r="L207" s="7">
        <f>VLOOKUP(C207,$B$3:$I$368,8,FALSE)</f>
        <v>5.9806372666779753E-2</v>
      </c>
      <c r="M207" s="19">
        <f t="shared" si="43"/>
        <v>9.2763758052085699E-3</v>
      </c>
      <c r="N207" s="6" t="str">
        <f>_xlfn.IFS(M207&gt;=20%,"high",M207&lt;="-20%","low",M207="+-20%",medium)</f>
        <v>low</v>
      </c>
      <c r="O207" s="6"/>
      <c r="P207" s="19">
        <f t="shared" si="44"/>
        <v>2.0201982617158221E-2</v>
      </c>
      <c r="Q207" s="19"/>
      <c r="R207" s="20">
        <f t="shared" si="45"/>
        <v>-1.0709258556743761E-2</v>
      </c>
      <c r="S207" s="20"/>
      <c r="T207" s="3">
        <f t="shared" si="37"/>
        <v>0.25500000843419685</v>
      </c>
      <c r="U207" s="3">
        <f t="shared" si="38"/>
        <v>0.39200000143028241</v>
      </c>
      <c r="V207" s="3">
        <f t="shared" si="39"/>
        <v>0.70079960813181219</v>
      </c>
      <c r="W207" s="23">
        <f t="shared" si="40"/>
        <v>0.84460042107181321</v>
      </c>
      <c r="Y207" s="1">
        <v>43670</v>
      </c>
      <c r="Z207" s="3">
        <f t="shared" si="41"/>
        <v>0.2601515141719597</v>
      </c>
      <c r="AA207" s="3">
        <f t="shared" si="42"/>
        <v>0.83683760099703552</v>
      </c>
    </row>
    <row r="208" spans="2:27" x14ac:dyDescent="0.25">
      <c r="B208" s="22">
        <v>43671</v>
      </c>
      <c r="C208" s="1">
        <f t="shared" si="35"/>
        <v>43664</v>
      </c>
      <c r="D208" s="2">
        <v>20631473</v>
      </c>
      <c r="E208" s="2">
        <v>5415761</v>
      </c>
      <c r="F208" s="2">
        <v>2122978</v>
      </c>
      <c r="G208" s="2">
        <v>1580769</v>
      </c>
      <c r="H208" s="2">
        <v>1296231</v>
      </c>
      <c r="I208" s="5">
        <f t="shared" si="36"/>
        <v>6.2827845592992801E-2</v>
      </c>
      <c r="J208" s="4">
        <f>VLOOKUP(C208,$B$3:$I$368,7,FALSE)</f>
        <v>1445675</v>
      </c>
      <c r="K208" s="4">
        <f>VLOOKUP(C208,$B$3:$H$368,3,FALSE)</f>
        <v>22151687</v>
      </c>
      <c r="L208" s="7">
        <f>VLOOKUP(C208,$B$3:$I$368,8,FALSE)</f>
        <v>6.5262523797848901E-2</v>
      </c>
      <c r="M208" s="19">
        <f t="shared" si="43"/>
        <v>-0.10337316478461622</v>
      </c>
      <c r="N208" s="6" t="str">
        <f>_xlfn.IFS(M208&gt;=20%,"high",M208&lt;="-20%","low",M208="+-20%",medium)</f>
        <v>low</v>
      </c>
      <c r="O208" s="6"/>
      <c r="P208" s="19">
        <f t="shared" si="44"/>
        <v>-6.8627459389436152E-2</v>
      </c>
      <c r="Q208" s="19"/>
      <c r="R208" s="20">
        <f t="shared" si="45"/>
        <v>-3.730591560322627E-2</v>
      </c>
      <c r="S208" s="20"/>
      <c r="T208" s="3">
        <f t="shared" si="37"/>
        <v>0.2624999678888657</v>
      </c>
      <c r="U208" s="3">
        <f t="shared" si="38"/>
        <v>0.39199994239036767</v>
      </c>
      <c r="V208" s="3">
        <f t="shared" si="39"/>
        <v>0.74459980272993875</v>
      </c>
      <c r="W208" s="23">
        <f t="shared" si="40"/>
        <v>0.8200002656934694</v>
      </c>
      <c r="Y208" s="1">
        <v>43671</v>
      </c>
      <c r="Z208" s="3">
        <f t="shared" si="41"/>
        <v>0.24448526200284429</v>
      </c>
      <c r="AA208" s="3">
        <f t="shared" si="42"/>
        <v>0.91453906294974152</v>
      </c>
    </row>
    <row r="209" spans="2:27" x14ac:dyDescent="0.25">
      <c r="B209" s="22">
        <v>43672</v>
      </c>
      <c r="C209" s="1">
        <f t="shared" si="35"/>
        <v>43665</v>
      </c>
      <c r="D209" s="2">
        <v>21065820</v>
      </c>
      <c r="E209" s="2">
        <v>5319119</v>
      </c>
      <c r="F209" s="2">
        <v>2063818</v>
      </c>
      <c r="G209" s="2">
        <v>1566850</v>
      </c>
      <c r="H209" s="2">
        <v>1246273</v>
      </c>
      <c r="I209" s="5">
        <f t="shared" si="36"/>
        <v>5.916090615034212E-2</v>
      </c>
      <c r="J209" s="4">
        <f>VLOOKUP(C209,$B$3:$I$368,7,FALSE)</f>
        <v>1491569</v>
      </c>
      <c r="K209" s="4">
        <f>VLOOKUP(C209,$B$3:$H$368,3,FALSE)</f>
        <v>22586034</v>
      </c>
      <c r="L209" s="7">
        <f>VLOOKUP(C209,$B$3:$I$368,8,FALSE)</f>
        <v>6.6039438353807489E-2</v>
      </c>
      <c r="M209" s="19">
        <f t="shared" si="43"/>
        <v>-0.16445501347909486</v>
      </c>
      <c r="N209" s="6" t="str">
        <f>_xlfn.IFS(M209&gt;=20%,"high",M209&lt;="-20%","low",M209="+-20%",medium)</f>
        <v>low</v>
      </c>
      <c r="O209" s="6"/>
      <c r="P209" s="19">
        <f t="shared" si="44"/>
        <v>-6.7307699970698742E-2</v>
      </c>
      <c r="Q209" s="19"/>
      <c r="R209" s="20">
        <f t="shared" si="45"/>
        <v>-0.10415794523589839</v>
      </c>
      <c r="S209" s="20"/>
      <c r="T209" s="3">
        <f t="shared" si="37"/>
        <v>0.25249997389135576</v>
      </c>
      <c r="U209" s="3">
        <f t="shared" si="38"/>
        <v>0.387999967663818</v>
      </c>
      <c r="V209" s="3">
        <f t="shared" si="39"/>
        <v>0.75919969687249556</v>
      </c>
      <c r="W209" s="23">
        <f t="shared" si="40"/>
        <v>0.79540032549382522</v>
      </c>
      <c r="Y209" s="1">
        <v>43672</v>
      </c>
      <c r="Z209" s="3">
        <f t="shared" si="41"/>
        <v>0.23550478140606712</v>
      </c>
      <c r="AA209" s="3">
        <f t="shared" si="42"/>
        <v>0.95195392028592396</v>
      </c>
    </row>
    <row r="210" spans="2:27" x14ac:dyDescent="0.25">
      <c r="B210" s="22">
        <v>43673</v>
      </c>
      <c r="C210" s="1">
        <f t="shared" si="35"/>
        <v>43666</v>
      </c>
      <c r="D210" s="2">
        <v>44889750</v>
      </c>
      <c r="E210" s="2">
        <v>9615384</v>
      </c>
      <c r="F210" s="2">
        <v>3171153</v>
      </c>
      <c r="G210" s="2">
        <v>2156384</v>
      </c>
      <c r="H210" s="2">
        <v>1698799</v>
      </c>
      <c r="I210" s="5">
        <f t="shared" si="36"/>
        <v>3.7843806214113464E-2</v>
      </c>
      <c r="J210" s="4">
        <f>VLOOKUP(C210,$B$3:$I$368,7,FALSE)</f>
        <v>1729156</v>
      </c>
      <c r="K210" s="4">
        <f>VLOOKUP(C210,$B$3:$H$368,3,FALSE)</f>
        <v>44440853</v>
      </c>
      <c r="L210" s="7">
        <f>VLOOKUP(C210,$B$3:$I$368,8,FALSE)</f>
        <v>3.8909154151474099E-2</v>
      </c>
      <c r="M210" s="19">
        <f t="shared" si="43"/>
        <v>-1.7555963718715928E-2</v>
      </c>
      <c r="N210" s="6" t="str">
        <f>_xlfn.IFS(M210&gt;=20%,"high",M210&lt;="-20%","low",M210="+-20%",medium)</f>
        <v>low</v>
      </c>
      <c r="O210" s="6"/>
      <c r="P210" s="19">
        <f t="shared" si="44"/>
        <v>1.0100998736455313E-2</v>
      </c>
      <c r="Q210" s="19"/>
      <c r="R210" s="20">
        <f t="shared" si="45"/>
        <v>-2.7380393138674131E-2</v>
      </c>
      <c r="S210" s="20"/>
      <c r="T210" s="3">
        <f t="shared" si="37"/>
        <v>0.21419998997543982</v>
      </c>
      <c r="U210" s="3">
        <f t="shared" si="38"/>
        <v>0.32979993310719574</v>
      </c>
      <c r="V210" s="3">
        <f t="shared" si="39"/>
        <v>0.6799999873862913</v>
      </c>
      <c r="W210" s="23">
        <f t="shared" si="40"/>
        <v>0.78779985382937356</v>
      </c>
      <c r="Y210" s="1">
        <v>43673</v>
      </c>
      <c r="Z210" s="3">
        <f t="shared" si="41"/>
        <v>0.2163636238035305</v>
      </c>
      <c r="AA210" s="3">
        <f t="shared" si="42"/>
        <v>0.80187758766527673</v>
      </c>
    </row>
    <row r="211" spans="2:27" x14ac:dyDescent="0.25">
      <c r="B211" s="22">
        <v>43674</v>
      </c>
      <c r="C211" s="1">
        <f t="shared" si="35"/>
        <v>43667</v>
      </c>
      <c r="D211" s="2">
        <v>43543058</v>
      </c>
      <c r="E211" s="2">
        <v>8778280</v>
      </c>
      <c r="F211" s="2">
        <v>3074153</v>
      </c>
      <c r="G211" s="2">
        <v>2027711</v>
      </c>
      <c r="H211" s="2">
        <v>1660696</v>
      </c>
      <c r="I211" s="5">
        <f t="shared" si="36"/>
        <v>3.8139167901344917E-2</v>
      </c>
      <c r="J211" s="4">
        <f>VLOOKUP(C211,$B$3:$I$368,7,FALSE)</f>
        <v>1547407</v>
      </c>
      <c r="K211" s="4">
        <f>VLOOKUP(C211,$B$3:$H$368,3,FALSE)</f>
        <v>42645263</v>
      </c>
      <c r="L211" s="7">
        <f>VLOOKUP(C211,$B$3:$I$368,8,FALSE)</f>
        <v>3.6285554154045198E-2</v>
      </c>
      <c r="M211" s="19">
        <f t="shared" si="43"/>
        <v>7.3212154268398777E-2</v>
      </c>
      <c r="N211" s="6" t="str">
        <f>_xlfn.IFS(M211&gt;=20%,"high",M211&lt;="-20%","low",M211="+-20%",medium)</f>
        <v>low</v>
      </c>
      <c r="O211" s="6"/>
      <c r="P211" s="19">
        <f t="shared" si="44"/>
        <v>2.1052631332113103E-2</v>
      </c>
      <c r="Q211" s="19"/>
      <c r="R211" s="20">
        <f t="shared" si="45"/>
        <v>5.1084068867474519E-2</v>
      </c>
      <c r="S211" s="20"/>
      <c r="T211" s="3">
        <f t="shared" si="37"/>
        <v>0.2015999886824669</v>
      </c>
      <c r="U211" s="3">
        <f t="shared" si="38"/>
        <v>0.35019992527009847</v>
      </c>
      <c r="V211" s="3">
        <f t="shared" si="39"/>
        <v>0.65959989629663851</v>
      </c>
      <c r="W211" s="23">
        <f t="shared" si="40"/>
        <v>0.8190003407783456</v>
      </c>
      <c r="Y211" s="1">
        <v>43674</v>
      </c>
      <c r="Z211" s="3">
        <f t="shared" si="41"/>
        <v>0.20584419892075703</v>
      </c>
      <c r="AA211" s="3">
        <f t="shared" si="42"/>
        <v>0.7631299529370803</v>
      </c>
    </row>
    <row r="212" spans="2:27" x14ac:dyDescent="0.25">
      <c r="B212" s="22">
        <v>43675</v>
      </c>
      <c r="C212" s="1">
        <f t="shared" si="35"/>
        <v>43668</v>
      </c>
      <c r="D212" s="2">
        <v>21500167</v>
      </c>
      <c r="E212" s="2">
        <v>5536293</v>
      </c>
      <c r="F212" s="2">
        <v>2214517</v>
      </c>
      <c r="G212" s="2">
        <v>1551933</v>
      </c>
      <c r="H212" s="2">
        <v>1298037</v>
      </c>
      <c r="I212" s="5">
        <f t="shared" si="36"/>
        <v>6.0373345007041106E-2</v>
      </c>
      <c r="J212" s="4">
        <f>VLOOKUP(C212,$B$3:$I$368,7,FALSE)</f>
        <v>1286871</v>
      </c>
      <c r="K212" s="4">
        <f>VLOOKUP(C212,$B$3:$H$368,3,FALSE)</f>
        <v>21500167</v>
      </c>
      <c r="L212" s="7">
        <f>VLOOKUP(C212,$B$3:$I$368,8,FALSE)</f>
        <v>5.9854000203812367E-2</v>
      </c>
      <c r="M212" s="6">
        <f t="shared" si="43"/>
        <v>8.6768603846072434E-3</v>
      </c>
      <c r="N212" s="6" t="str">
        <f>_xlfn.IFS(M212&gt;=20%,"high",M212&lt;="-20%","low",M212="+-20%",medium)</f>
        <v>low</v>
      </c>
      <c r="O212" s="6"/>
      <c r="P212" s="19">
        <f t="shared" si="44"/>
        <v>0</v>
      </c>
      <c r="Q212" s="19"/>
      <c r="R212" s="20">
        <f t="shared" si="45"/>
        <v>8.6768603846072434E-3</v>
      </c>
      <c r="S212" s="20"/>
      <c r="T212" s="3">
        <f t="shared" si="37"/>
        <v>0.25749999988372185</v>
      </c>
      <c r="U212" s="3">
        <f t="shared" si="38"/>
        <v>0.39999996387474435</v>
      </c>
      <c r="V212" s="3">
        <f t="shared" si="39"/>
        <v>0.70079976807583777</v>
      </c>
      <c r="W212" s="23">
        <f t="shared" si="40"/>
        <v>0.83640015387262212</v>
      </c>
      <c r="Y212" s="1">
        <v>43675</v>
      </c>
      <c r="Z212" s="3">
        <f t="shared" si="41"/>
        <v>0.25749999988372185</v>
      </c>
      <c r="AA212" s="3">
        <f t="shared" si="42"/>
        <v>0.82920525563925762</v>
      </c>
    </row>
    <row r="213" spans="2:27" x14ac:dyDescent="0.25">
      <c r="B213" s="22">
        <v>43676</v>
      </c>
      <c r="C213" s="1">
        <f t="shared" si="35"/>
        <v>43669</v>
      </c>
      <c r="D213" s="2">
        <v>20848646</v>
      </c>
      <c r="E213" s="2">
        <v>5212161</v>
      </c>
      <c r="F213" s="2">
        <v>2043167</v>
      </c>
      <c r="G213" s="2">
        <v>1416936</v>
      </c>
      <c r="H213" s="2">
        <v>1208363</v>
      </c>
      <c r="I213" s="5">
        <f t="shared" si="36"/>
        <v>5.7958823800835793E-2</v>
      </c>
      <c r="J213" s="4">
        <f>VLOOKUP(C213,$B$3:$I$368,7,FALSE)</f>
        <v>1172435</v>
      </c>
      <c r="K213" s="4">
        <f>VLOOKUP(C213,$B$3:$H$368,3,FALSE)</f>
        <v>21282993</v>
      </c>
      <c r="L213" s="7">
        <f>VLOOKUP(C213,$B$3:$I$368,8,FALSE)</f>
        <v>5.5087881671529941E-2</v>
      </c>
      <c r="M213" s="6">
        <f t="shared" si="43"/>
        <v>3.064391629386698E-2</v>
      </c>
      <c r="N213" s="6" t="str">
        <f>_xlfn.IFS(M213&gt;=20%,"high",M213&lt;="-20%","low",M213="+-20%",medium)</f>
        <v>low</v>
      </c>
      <c r="O213" s="6"/>
      <c r="P213" s="19">
        <f t="shared" si="44"/>
        <v>-2.0408172854259776E-2</v>
      </c>
      <c r="Q213" s="19"/>
      <c r="R213" s="20">
        <f t="shared" si="45"/>
        <v>5.2115674848858706E-2</v>
      </c>
      <c r="S213" s="20"/>
      <c r="T213" s="3">
        <f t="shared" si="37"/>
        <v>0.24999997601762725</v>
      </c>
      <c r="U213" s="3">
        <f t="shared" si="38"/>
        <v>0.39199997851179197</v>
      </c>
      <c r="V213" s="3">
        <f t="shared" si="39"/>
        <v>0.69349984607229853</v>
      </c>
      <c r="W213" s="23">
        <f t="shared" si="40"/>
        <v>0.85279998532043788</v>
      </c>
      <c r="Y213" s="1">
        <v>43676</v>
      </c>
      <c r="Z213" s="3">
        <f t="shared" si="41"/>
        <v>0.24489793329349871</v>
      </c>
      <c r="AA213" s="3">
        <f t="shared" si="42"/>
        <v>0.82744386478994114</v>
      </c>
    </row>
    <row r="214" spans="2:27" x14ac:dyDescent="0.25">
      <c r="B214" s="22">
        <v>43677</v>
      </c>
      <c r="C214" s="1">
        <f t="shared" si="35"/>
        <v>43670</v>
      </c>
      <c r="D214" s="2">
        <v>22368860</v>
      </c>
      <c r="E214" s="2">
        <v>5592215</v>
      </c>
      <c r="F214" s="2">
        <v>2214517</v>
      </c>
      <c r="G214" s="2">
        <v>1535767</v>
      </c>
      <c r="H214" s="2">
        <v>1322295</v>
      </c>
      <c r="I214" s="5">
        <f t="shared" si="36"/>
        <v>5.9113204696171373E-2</v>
      </c>
      <c r="J214" s="4">
        <f>VLOOKUP(C214,$B$3:$I$368,7,FALSE)</f>
        <v>1297775</v>
      </c>
      <c r="K214" s="4">
        <f>VLOOKUP(C214,$B$3:$H$368,3,FALSE)</f>
        <v>21934513</v>
      </c>
      <c r="L214" s="7">
        <f>VLOOKUP(C214,$B$3:$I$368,8,FALSE)</f>
        <v>5.9165890758550235E-2</v>
      </c>
      <c r="M214" s="6">
        <f t="shared" si="43"/>
        <v>1.8893876057097803E-2</v>
      </c>
      <c r="N214" s="6" t="str">
        <f>_xlfn.IFS(M214&gt;=20%,"high",M214&lt;="-20%","low",M214="+-20%",medium)</f>
        <v>low</v>
      </c>
      <c r="O214" s="6"/>
      <c r="P214" s="19">
        <f t="shared" si="44"/>
        <v>1.9801989677181275E-2</v>
      </c>
      <c r="Q214" s="19"/>
      <c r="R214" s="20">
        <f t="shared" si="45"/>
        <v>-8.9048033763017287E-4</v>
      </c>
      <c r="S214" s="20"/>
      <c r="T214" s="3">
        <f t="shared" si="37"/>
        <v>0.25</v>
      </c>
      <c r="U214" s="3">
        <f t="shared" si="38"/>
        <v>0.39599997496519718</v>
      </c>
      <c r="V214" s="3">
        <f t="shared" si="39"/>
        <v>0.69349975638028516</v>
      </c>
      <c r="W214" s="23">
        <f t="shared" si="40"/>
        <v>0.86099974800864976</v>
      </c>
      <c r="Y214" s="1">
        <v>43677</v>
      </c>
      <c r="Z214" s="3">
        <f t="shared" si="41"/>
        <v>0.25495049741929532</v>
      </c>
      <c r="AA214" s="3">
        <f t="shared" si="42"/>
        <v>0.84503378442172539</v>
      </c>
    </row>
    <row r="215" spans="2:27" x14ac:dyDescent="0.25">
      <c r="B215" s="22">
        <v>43678</v>
      </c>
      <c r="C215" s="1">
        <f t="shared" si="35"/>
        <v>43671</v>
      </c>
      <c r="D215" s="2">
        <v>22151687</v>
      </c>
      <c r="E215" s="2">
        <v>5704059</v>
      </c>
      <c r="F215" s="2">
        <v>2327256</v>
      </c>
      <c r="G215" s="2">
        <v>1749863</v>
      </c>
      <c r="H215" s="2">
        <v>1506632</v>
      </c>
      <c r="I215" s="5">
        <f t="shared" si="36"/>
        <v>6.8014323243191371E-2</v>
      </c>
      <c r="J215" s="4">
        <f>VLOOKUP(C215,$B$3:$I$368,7,FALSE)</f>
        <v>1296231</v>
      </c>
      <c r="K215" s="4">
        <f>VLOOKUP(C215,$B$3:$H$368,3,FALSE)</f>
        <v>20631473</v>
      </c>
      <c r="L215" s="7">
        <f>VLOOKUP(C215,$B$3:$I$368,8,FALSE)</f>
        <v>6.2827845592992801E-2</v>
      </c>
      <c r="M215" s="6">
        <f t="shared" si="43"/>
        <v>0.16231751902245817</v>
      </c>
      <c r="N215" s="6" t="str">
        <f>_xlfn.IFS(M215&gt;=20%,"high",M215&lt;="-20%","low",M215="+-20%",medium)</f>
        <v>low</v>
      </c>
      <c r="O215" s="6"/>
      <c r="P215" s="19">
        <f t="shared" si="44"/>
        <v>7.3684220220243013E-2</v>
      </c>
      <c r="Q215" s="19"/>
      <c r="R215" s="20">
        <f t="shared" si="45"/>
        <v>8.2550620688114362E-2</v>
      </c>
      <c r="S215" s="20"/>
      <c r="T215" s="3">
        <f t="shared" si="37"/>
        <v>0.25749998182982631</v>
      </c>
      <c r="U215" s="3">
        <f t="shared" si="38"/>
        <v>0.40799998737740967</v>
      </c>
      <c r="V215" s="3">
        <f t="shared" si="39"/>
        <v>0.75189966209132131</v>
      </c>
      <c r="W215" s="23">
        <f t="shared" si="40"/>
        <v>0.86099997542664763</v>
      </c>
      <c r="Y215" s="1">
        <v>43678</v>
      </c>
      <c r="Z215" s="3">
        <f t="shared" si="41"/>
        <v>0.27647366719768385</v>
      </c>
      <c r="AA215" s="3">
        <f t="shared" si="42"/>
        <v>0.7407614196082779</v>
      </c>
    </row>
    <row r="216" spans="2:27" x14ac:dyDescent="0.25">
      <c r="B216" s="22">
        <v>43679</v>
      </c>
      <c r="C216" s="1">
        <f t="shared" si="35"/>
        <v>43672</v>
      </c>
      <c r="D216" s="2">
        <v>22803207</v>
      </c>
      <c r="E216" s="2">
        <v>5814817</v>
      </c>
      <c r="F216" s="2">
        <v>2256149</v>
      </c>
      <c r="G216" s="2">
        <v>1581109</v>
      </c>
      <c r="H216" s="2">
        <v>1322439</v>
      </c>
      <c r="I216" s="5">
        <f t="shared" si="36"/>
        <v>5.7993553275203794E-2</v>
      </c>
      <c r="J216" s="4">
        <f>VLOOKUP(C216,$B$3:$I$368,7,FALSE)</f>
        <v>1246273</v>
      </c>
      <c r="K216" s="4">
        <f>VLOOKUP(C216,$B$3:$H$368,3,FALSE)</f>
        <v>21065820</v>
      </c>
      <c r="L216" s="7">
        <f>VLOOKUP(C216,$B$3:$I$368,8,FALSE)</f>
        <v>5.916090615034212E-2</v>
      </c>
      <c r="M216" s="6">
        <f t="shared" si="43"/>
        <v>6.1115020545257748E-2</v>
      </c>
      <c r="N216" s="6" t="str">
        <f>_xlfn.IFS(M216&gt;=20%,"high",M216&lt;="-20%","low",M216="+-20%",medium)</f>
        <v>low</v>
      </c>
      <c r="O216" s="6"/>
      <c r="P216" s="19">
        <f t="shared" si="44"/>
        <v>8.2474216527056665E-2</v>
      </c>
      <c r="Q216" s="19"/>
      <c r="R216" s="20">
        <f t="shared" si="45"/>
        <v>-1.9731828856234923E-2</v>
      </c>
      <c r="S216" s="20"/>
      <c r="T216" s="3">
        <f t="shared" si="37"/>
        <v>0.25499996557501758</v>
      </c>
      <c r="U216" s="3">
        <f t="shared" si="38"/>
        <v>0.38800000068789781</v>
      </c>
      <c r="V216" s="3">
        <f t="shared" si="39"/>
        <v>0.7007999028432963</v>
      </c>
      <c r="W216" s="23">
        <f t="shared" si="40"/>
        <v>0.83639964101146724</v>
      </c>
      <c r="Y216" s="1">
        <v>43679</v>
      </c>
      <c r="Z216" s="3">
        <f t="shared" si="41"/>
        <v>0.27603088795024355</v>
      </c>
      <c r="AA216" s="3">
        <f t="shared" si="42"/>
        <v>0.78822712412616713</v>
      </c>
    </row>
    <row r="217" spans="2:27" x14ac:dyDescent="0.25">
      <c r="B217" s="22">
        <v>43680</v>
      </c>
      <c r="C217" s="1">
        <f t="shared" si="35"/>
        <v>43673</v>
      </c>
      <c r="D217" s="2">
        <v>45338648</v>
      </c>
      <c r="E217" s="2">
        <v>9045060</v>
      </c>
      <c r="F217" s="2">
        <v>3167580</v>
      </c>
      <c r="G217" s="2">
        <v>2240112</v>
      </c>
      <c r="H217" s="2">
        <v>1782233</v>
      </c>
      <c r="I217" s="5">
        <f t="shared" si="36"/>
        <v>3.930935479152356E-2</v>
      </c>
      <c r="J217" s="4">
        <f>VLOOKUP(C217,$B$3:$I$368,7,FALSE)</f>
        <v>1698799</v>
      </c>
      <c r="K217" s="4">
        <f>VLOOKUP(C217,$B$3:$H$368,3,FALSE)</f>
        <v>44889750</v>
      </c>
      <c r="L217" s="7">
        <f>VLOOKUP(C217,$B$3:$I$368,8,FALSE)</f>
        <v>3.7843806214113464E-2</v>
      </c>
      <c r="M217" s="6">
        <f t="shared" si="43"/>
        <v>4.9113520787332776E-2</v>
      </c>
      <c r="N217" s="6" t="str">
        <f>_xlfn.IFS(M217&gt;=20%,"high",M217&lt;="-20%","low",M217="+-20%",medium)</f>
        <v>low</v>
      </c>
      <c r="O217" s="6"/>
      <c r="P217" s="19">
        <f t="shared" si="44"/>
        <v>1.0000011138400211E-2</v>
      </c>
      <c r="Q217" s="19"/>
      <c r="R217" s="20">
        <f t="shared" si="45"/>
        <v>3.8726246750083293E-2</v>
      </c>
      <c r="S217" s="20"/>
      <c r="T217" s="3">
        <f t="shared" si="37"/>
        <v>0.19949999391247838</v>
      </c>
      <c r="U217" s="3">
        <f t="shared" si="38"/>
        <v>0.35019999867330898</v>
      </c>
      <c r="V217" s="3">
        <f t="shared" si="39"/>
        <v>0.70719981815771027</v>
      </c>
      <c r="W217" s="23">
        <f t="shared" si="40"/>
        <v>0.79559995214524992</v>
      </c>
      <c r="Y217" s="1">
        <v>43680</v>
      </c>
      <c r="Z217" s="3">
        <f t="shared" si="41"/>
        <v>0.20149499607371393</v>
      </c>
      <c r="AA217" s="3">
        <f t="shared" si="42"/>
        <v>0.7583544929896362</v>
      </c>
    </row>
    <row r="218" spans="2:27" x14ac:dyDescent="0.25">
      <c r="B218" s="22">
        <v>43681</v>
      </c>
      <c r="C218" s="1">
        <f t="shared" si="35"/>
        <v>43674</v>
      </c>
      <c r="D218" s="2">
        <v>43991955</v>
      </c>
      <c r="E218" s="2">
        <v>9053544</v>
      </c>
      <c r="F218" s="2">
        <v>2924294</v>
      </c>
      <c r="G218" s="2">
        <v>2068061</v>
      </c>
      <c r="H218" s="2">
        <v>1677611</v>
      </c>
      <c r="I218" s="5">
        <f t="shared" si="36"/>
        <v>3.8134495273056179E-2</v>
      </c>
      <c r="J218" s="4">
        <f>VLOOKUP(C218,$B$3:$I$368,7,FALSE)</f>
        <v>1660696</v>
      </c>
      <c r="K218" s="4">
        <f>VLOOKUP(C218,$B$3:$H$368,3,FALSE)</f>
        <v>43543058</v>
      </c>
      <c r="L218" s="7">
        <f>VLOOKUP(C218,$B$3:$I$368,8,FALSE)</f>
        <v>3.8139167901344917E-2</v>
      </c>
      <c r="M218" s="6">
        <f t="shared" si="43"/>
        <v>1.0185488493980932E-2</v>
      </c>
      <c r="N218" s="6" t="str">
        <f>_xlfn.IFS(M218&gt;=20%,"high",M218&lt;="-20%","low",M218="+-20%",medium)</f>
        <v>low</v>
      </c>
      <c r="O218" s="6"/>
      <c r="P218" s="19">
        <f t="shared" si="44"/>
        <v>1.0309266749248591E-2</v>
      </c>
      <c r="Q218" s="19"/>
      <c r="R218" s="20">
        <f t="shared" si="45"/>
        <v>-1.2251521325334913E-4</v>
      </c>
      <c r="S218" s="20"/>
      <c r="T218" s="3">
        <f t="shared" si="37"/>
        <v>0.20579999229404558</v>
      </c>
      <c r="U218" s="3">
        <f t="shared" si="38"/>
        <v>0.3229999213567637</v>
      </c>
      <c r="V218" s="3">
        <f t="shared" si="39"/>
        <v>0.70720009684388774</v>
      </c>
      <c r="W218" s="23">
        <f t="shared" si="40"/>
        <v>0.81119995976907833</v>
      </c>
      <c r="Y218" s="1">
        <v>43681</v>
      </c>
      <c r="Z218" s="3">
        <f t="shared" si="41"/>
        <v>0.20792163931159818</v>
      </c>
      <c r="AA218" s="3">
        <f t="shared" si="42"/>
        <v>0.80302080064369474</v>
      </c>
    </row>
    <row r="219" spans="2:27" x14ac:dyDescent="0.25">
      <c r="B219" s="22">
        <v>43682</v>
      </c>
      <c r="C219" s="1">
        <f t="shared" si="35"/>
        <v>43675</v>
      </c>
      <c r="D219" s="2">
        <v>22368860</v>
      </c>
      <c r="E219" s="2">
        <v>5592215</v>
      </c>
      <c r="F219" s="2">
        <v>2214517</v>
      </c>
      <c r="G219" s="2">
        <v>1551933</v>
      </c>
      <c r="H219" s="2">
        <v>1208956</v>
      </c>
      <c r="I219" s="5">
        <f t="shared" si="36"/>
        <v>5.4046384125073878E-2</v>
      </c>
      <c r="J219" s="4">
        <f>VLOOKUP(C219,$B$3:$I$368,7,FALSE)</f>
        <v>1298037</v>
      </c>
      <c r="K219" s="4">
        <f>VLOOKUP(C219,$B$3:$H$368,3,FALSE)</f>
        <v>21500167</v>
      </c>
      <c r="L219" s="7">
        <f>VLOOKUP(C219,$B$3:$I$368,8,FALSE)</f>
        <v>6.0373345007041106E-2</v>
      </c>
      <c r="M219" s="19">
        <f t="shared" si="43"/>
        <v>-6.8627473639041092E-2</v>
      </c>
      <c r="N219" s="6" t="str">
        <f>_xlfn.IFS(M219&gt;=20%,"high",M219&lt;="-20%","low",M219="+-20%",medium)</f>
        <v>low</v>
      </c>
      <c r="O219" s="6"/>
      <c r="P219" s="19">
        <f t="shared" si="44"/>
        <v>4.0404011745583279E-2</v>
      </c>
      <c r="Q219" s="19"/>
      <c r="R219" s="20">
        <f t="shared" si="45"/>
        <v>-0.10479725582919641</v>
      </c>
      <c r="S219" s="20"/>
      <c r="T219" s="3">
        <f t="shared" si="37"/>
        <v>0.25</v>
      </c>
      <c r="U219" s="3">
        <f t="shared" si="38"/>
        <v>0.39599997496519718</v>
      </c>
      <c r="V219" s="3">
        <f t="shared" si="39"/>
        <v>0.70079976807583777</v>
      </c>
      <c r="W219" s="23">
        <f t="shared" si="40"/>
        <v>0.77900012436103883</v>
      </c>
      <c r="Y219" s="1">
        <v>43682</v>
      </c>
      <c r="Z219" s="3">
        <f t="shared" si="41"/>
        <v>0.26010100293639582</v>
      </c>
      <c r="AA219" s="3">
        <f t="shared" si="42"/>
        <v>0.83640015387262212</v>
      </c>
    </row>
    <row r="220" spans="2:27" x14ac:dyDescent="0.25">
      <c r="B220" s="22">
        <v>43683</v>
      </c>
      <c r="C220" s="1">
        <f t="shared" si="35"/>
        <v>43676</v>
      </c>
      <c r="D220" s="2">
        <v>22586034</v>
      </c>
      <c r="E220" s="2">
        <v>5420648</v>
      </c>
      <c r="F220" s="2">
        <v>2124894</v>
      </c>
      <c r="G220" s="2">
        <v>1535660</v>
      </c>
      <c r="H220" s="2">
        <v>1221464</v>
      </c>
      <c r="I220" s="5">
        <f t="shared" si="36"/>
        <v>5.4080499480342589E-2</v>
      </c>
      <c r="J220" s="4">
        <f>VLOOKUP(C220,$B$3:$I$368,7,FALSE)</f>
        <v>1208363</v>
      </c>
      <c r="K220" s="4">
        <f>VLOOKUP(C220,$B$3:$H$368,3,FALSE)</f>
        <v>20848646</v>
      </c>
      <c r="L220" s="7">
        <f>VLOOKUP(C220,$B$3:$I$368,8,FALSE)</f>
        <v>5.7958823800835793E-2</v>
      </c>
      <c r="M220" s="19">
        <f t="shared" si="43"/>
        <v>1.0841940708214315E-2</v>
      </c>
      <c r="N220" s="6" t="str">
        <f>_xlfn.IFS(M220&gt;=20%,"high",M220&lt;="-20%","low",M220="+-20%",medium)</f>
        <v>low</v>
      </c>
      <c r="O220" s="6"/>
      <c r="P220" s="19">
        <f t="shared" si="44"/>
        <v>8.3333373303954517E-2</v>
      </c>
      <c r="Q220" s="19"/>
      <c r="R220" s="20">
        <f t="shared" si="45"/>
        <v>-6.6915166081014887E-2</v>
      </c>
      <c r="S220" s="20"/>
      <c r="T220" s="3">
        <f t="shared" si="37"/>
        <v>0.23999999291597632</v>
      </c>
      <c r="U220" s="3">
        <f t="shared" si="38"/>
        <v>0.39199999704832339</v>
      </c>
      <c r="V220" s="3">
        <f t="shared" si="39"/>
        <v>0.72269957936725315</v>
      </c>
      <c r="W220" s="23">
        <f t="shared" si="40"/>
        <v>0.79540002344268912</v>
      </c>
      <c r="Y220" s="1">
        <v>43683</v>
      </c>
      <c r="Z220" s="3">
        <f t="shared" si="41"/>
        <v>0.2600000019185898</v>
      </c>
      <c r="AA220" s="3">
        <f t="shared" si="42"/>
        <v>0.78686883815427899</v>
      </c>
    </row>
    <row r="221" spans="2:27" x14ac:dyDescent="0.25">
      <c r="B221" s="22">
        <v>43684</v>
      </c>
      <c r="C221" s="1">
        <f t="shared" si="35"/>
        <v>43677</v>
      </c>
      <c r="D221" s="2">
        <v>22586034</v>
      </c>
      <c r="E221" s="2">
        <v>5364183</v>
      </c>
      <c r="F221" s="2">
        <v>2124216</v>
      </c>
      <c r="G221" s="2">
        <v>1488650</v>
      </c>
      <c r="H221" s="2">
        <v>1184072</v>
      </c>
      <c r="I221" s="5">
        <f t="shared" si="36"/>
        <v>5.2424963143152974E-2</v>
      </c>
      <c r="J221" s="4">
        <f>VLOOKUP(C221,$B$3:$I$368,7,FALSE)</f>
        <v>1322295</v>
      </c>
      <c r="K221" s="4">
        <f>VLOOKUP(C221,$B$3:$H$368,3,FALSE)</f>
        <v>22368860</v>
      </c>
      <c r="L221" s="7">
        <f>VLOOKUP(C221,$B$3:$I$368,8,FALSE)</f>
        <v>5.9113204696171373E-2</v>
      </c>
      <c r="M221" s="19">
        <f t="shared" si="43"/>
        <v>-0.10453264967348441</v>
      </c>
      <c r="N221" s="6" t="str">
        <f>_xlfn.IFS(M221&gt;=20%,"high",M221&lt;="-20%","low",M221="+-20%",medium)</f>
        <v>low</v>
      </c>
      <c r="O221" s="6"/>
      <c r="P221" s="19">
        <f t="shared" si="44"/>
        <v>9.7087647738864913E-3</v>
      </c>
      <c r="Q221" s="19"/>
      <c r="R221" s="20">
        <f t="shared" si="45"/>
        <v>-0.1131429362930747</v>
      </c>
      <c r="S221" s="20"/>
      <c r="T221" s="3">
        <f t="shared" si="37"/>
        <v>0.23749999667936389</v>
      </c>
      <c r="U221" s="3">
        <f t="shared" si="38"/>
        <v>0.39599991275465435</v>
      </c>
      <c r="V221" s="3">
        <f t="shared" si="39"/>
        <v>0.70079973034757292</v>
      </c>
      <c r="W221" s="23">
        <f t="shared" si="40"/>
        <v>0.79539985893258991</v>
      </c>
      <c r="Y221" s="1">
        <v>43684</v>
      </c>
      <c r="Z221" s="3">
        <f t="shared" si="41"/>
        <v>0.23980582828092267</v>
      </c>
      <c r="AA221" s="3">
        <f t="shared" si="42"/>
        <v>0.8882510999899238</v>
      </c>
    </row>
    <row r="222" spans="2:27" x14ac:dyDescent="0.25">
      <c r="B222" s="22">
        <v>43685</v>
      </c>
      <c r="C222" s="1">
        <f t="shared" si="35"/>
        <v>43678</v>
      </c>
      <c r="D222" s="2">
        <v>20848646</v>
      </c>
      <c r="E222" s="2">
        <v>5264283</v>
      </c>
      <c r="F222" s="2">
        <v>2168884</v>
      </c>
      <c r="G222" s="2">
        <v>1519954</v>
      </c>
      <c r="H222" s="2">
        <v>1233898</v>
      </c>
      <c r="I222" s="5">
        <f t="shared" si="36"/>
        <v>5.9183603577901416E-2</v>
      </c>
      <c r="J222" s="4">
        <f>VLOOKUP(C222,$B$3:$I$368,7,FALSE)</f>
        <v>1506632</v>
      </c>
      <c r="K222" s="4">
        <f>VLOOKUP(C222,$B$3:$H$368,3,FALSE)</f>
        <v>22151687</v>
      </c>
      <c r="L222" s="7">
        <f>VLOOKUP(C222,$B$3:$I$368,8,FALSE)</f>
        <v>6.8014323243191371E-2</v>
      </c>
      <c r="M222" s="19">
        <f t="shared" si="43"/>
        <v>-0.18102230670794195</v>
      </c>
      <c r="N222" s="6" t="str">
        <f>_xlfn.IFS(M222&gt;=20%,"high",M222&lt;="-20%","low",M222="+-20%",medium)</f>
        <v>low</v>
      </c>
      <c r="O222" s="6"/>
      <c r="P222" s="19">
        <f t="shared" si="44"/>
        <v>-5.8823555966640351E-2</v>
      </c>
      <c r="Q222" s="19"/>
      <c r="R222" s="20">
        <f t="shared" si="45"/>
        <v>-0.12983617632590294</v>
      </c>
      <c r="S222" s="20"/>
      <c r="T222" s="3">
        <f t="shared" si="37"/>
        <v>0.25249999448405425</v>
      </c>
      <c r="U222" s="3">
        <f t="shared" si="38"/>
        <v>0.41199988678420213</v>
      </c>
      <c r="V222" s="3">
        <f t="shared" si="39"/>
        <v>0.70080004278698171</v>
      </c>
      <c r="W222" s="23">
        <f t="shared" si="40"/>
        <v>0.8117995676184937</v>
      </c>
      <c r="Y222" s="1">
        <v>43685</v>
      </c>
      <c r="Z222" s="3">
        <f t="shared" si="41"/>
        <v>0.2376470469269451</v>
      </c>
      <c r="AA222" s="3">
        <f t="shared" si="42"/>
        <v>0.99123526106711124</v>
      </c>
    </row>
    <row r="223" spans="2:27" x14ac:dyDescent="0.25">
      <c r="B223" s="22">
        <v>43686</v>
      </c>
      <c r="C223" s="1">
        <f t="shared" si="35"/>
        <v>43679</v>
      </c>
      <c r="D223" s="2">
        <v>22586034</v>
      </c>
      <c r="E223" s="2">
        <v>5590043</v>
      </c>
      <c r="F223" s="2">
        <v>2124216</v>
      </c>
      <c r="G223" s="2">
        <v>1566184</v>
      </c>
      <c r="H223" s="2">
        <v>1322799</v>
      </c>
      <c r="I223" s="5">
        <f t="shared" si="36"/>
        <v>5.8567121611523297E-2</v>
      </c>
      <c r="J223" s="4">
        <f>VLOOKUP(C223,$B$3:$I$368,7,FALSE)</f>
        <v>1322439</v>
      </c>
      <c r="K223" s="4">
        <f>VLOOKUP(C223,$B$3:$H$368,3,FALSE)</f>
        <v>22803207</v>
      </c>
      <c r="L223" s="7">
        <f>VLOOKUP(C223,$B$3:$I$368,8,FALSE)</f>
        <v>5.7993553275203794E-2</v>
      </c>
      <c r="M223" s="19">
        <f t="shared" si="43"/>
        <v>2.7222427650719361E-4</v>
      </c>
      <c r="N223" s="6" t="str">
        <f>_xlfn.IFS(M223&gt;=20%,"high",M223&lt;="-20%","low",M223="+-20%",medium)</f>
        <v>low</v>
      </c>
      <c r="O223" s="6"/>
      <c r="P223" s="19">
        <f t="shared" si="44"/>
        <v>-9.5237919824172623E-3</v>
      </c>
      <c r="Q223" s="19"/>
      <c r="R223" s="20">
        <f t="shared" si="45"/>
        <v>9.8902085477963197E-3</v>
      </c>
      <c r="S223" s="20"/>
      <c r="T223" s="3">
        <f t="shared" si="37"/>
        <v>0.24749998162581355</v>
      </c>
      <c r="U223" s="3">
        <f t="shared" si="38"/>
        <v>0.37999993917756986</v>
      </c>
      <c r="V223" s="3">
        <f t="shared" si="39"/>
        <v>0.7372997849559555</v>
      </c>
      <c r="W223" s="23">
        <f t="shared" si="40"/>
        <v>0.84459999591363466</v>
      </c>
      <c r="Y223" s="1">
        <v>43686</v>
      </c>
      <c r="Z223" s="3">
        <f t="shared" si="41"/>
        <v>0.2451428432851572</v>
      </c>
      <c r="AA223" s="3">
        <f t="shared" si="42"/>
        <v>0.84437013786375037</v>
      </c>
    </row>
    <row r="224" spans="2:27" x14ac:dyDescent="0.25">
      <c r="B224" s="22">
        <v>43687</v>
      </c>
      <c r="C224" s="1">
        <f t="shared" si="35"/>
        <v>43680</v>
      </c>
      <c r="D224" s="2">
        <v>46685340</v>
      </c>
      <c r="E224" s="2">
        <v>9411764</v>
      </c>
      <c r="F224" s="2">
        <v>3328000</v>
      </c>
      <c r="G224" s="2">
        <v>2330931</v>
      </c>
      <c r="H224" s="2">
        <v>1890851</v>
      </c>
      <c r="I224" s="5">
        <f t="shared" si="36"/>
        <v>4.0502029116634898E-2</v>
      </c>
      <c r="J224" s="4">
        <f>VLOOKUP(C224,$B$3:$I$368,7,FALSE)</f>
        <v>1782233</v>
      </c>
      <c r="K224" s="4">
        <f>VLOOKUP(C224,$B$3:$H$368,3,FALSE)</f>
        <v>45338648</v>
      </c>
      <c r="L224" s="7">
        <f>VLOOKUP(C224,$B$3:$I$368,8,FALSE)</f>
        <v>3.930935479152356E-2</v>
      </c>
      <c r="M224" s="6">
        <f t="shared" si="43"/>
        <v>6.0944893288363611E-2</v>
      </c>
      <c r="N224" s="6" t="str">
        <f>_xlfn.IFS(M224&gt;=20%,"high",M224&lt;="-20%","low",M224="+-20%",medium)</f>
        <v>low</v>
      </c>
      <c r="O224" s="6"/>
      <c r="P224" s="19">
        <f t="shared" si="44"/>
        <v>2.9702958941342894E-2</v>
      </c>
      <c r="Q224" s="19"/>
      <c r="R224" s="3">
        <f t="shared" si="45"/>
        <v>3.034072503699603E-2</v>
      </c>
      <c r="S224" s="20"/>
      <c r="T224" s="3">
        <f t="shared" si="37"/>
        <v>0.2015999883475198</v>
      </c>
      <c r="U224" s="3">
        <f t="shared" si="38"/>
        <v>0.353600026520002</v>
      </c>
      <c r="V224" s="3">
        <f t="shared" si="39"/>
        <v>0.70039993990384619</v>
      </c>
      <c r="W224" s="23">
        <f t="shared" si="40"/>
        <v>0.81119990252821728</v>
      </c>
      <c r="Y224" s="1">
        <v>43687</v>
      </c>
      <c r="Z224" s="3">
        <f t="shared" si="41"/>
        <v>0.20758810452398138</v>
      </c>
      <c r="AA224" s="3">
        <f t="shared" si="42"/>
        <v>0.76460135456605105</v>
      </c>
    </row>
    <row r="225" spans="2:27" x14ac:dyDescent="0.25">
      <c r="B225" s="22">
        <v>43688</v>
      </c>
      <c r="C225" s="1">
        <f t="shared" si="35"/>
        <v>43681</v>
      </c>
      <c r="D225" s="2">
        <v>43991955</v>
      </c>
      <c r="E225" s="2">
        <v>9700226</v>
      </c>
      <c r="F225" s="2">
        <v>3166153</v>
      </c>
      <c r="G225" s="2">
        <v>1033432</v>
      </c>
      <c r="H225" s="2">
        <v>765773</v>
      </c>
      <c r="I225" s="5">
        <f t="shared" si="36"/>
        <v>1.7407114550830941E-2</v>
      </c>
      <c r="J225" s="4">
        <f>VLOOKUP(C225,$B$3:$I$368,7,FALSE)</f>
        <v>1677611</v>
      </c>
      <c r="K225" s="4">
        <f>VLOOKUP(C225,$B$3:$H$368,3,FALSE)</f>
        <v>43991955</v>
      </c>
      <c r="L225" s="7">
        <f>VLOOKUP(C225,$B$3:$I$368,8,FALSE)</f>
        <v>3.8134495273056179E-2</v>
      </c>
      <c r="M225" s="8">
        <f t="shared" si="43"/>
        <v>-0.54353363205176886</v>
      </c>
      <c r="N225" s="6" t="str">
        <f>_xlfn.IFS(M225&gt;=20%,"high",M225&lt;="-20%","low",M225="+-20%",medium)</f>
        <v>low</v>
      </c>
      <c r="O225" s="6" t="s">
        <v>100</v>
      </c>
      <c r="P225" s="19">
        <f t="shared" si="44"/>
        <v>0</v>
      </c>
      <c r="Q225" s="19"/>
      <c r="R225" s="9">
        <f t="shared" si="45"/>
        <v>-0.54353363205176897</v>
      </c>
      <c r="S225" s="20" t="s">
        <v>100</v>
      </c>
      <c r="T225" s="3">
        <f t="shared" si="37"/>
        <v>0.22049999823831426</v>
      </c>
      <c r="U225" s="3">
        <f t="shared" si="38"/>
        <v>0.32639992099153153</v>
      </c>
      <c r="V225" s="3">
        <f t="shared" si="39"/>
        <v>0.32639989286683241</v>
      </c>
      <c r="W225" s="23">
        <f t="shared" si="40"/>
        <v>0.74099989162325142</v>
      </c>
      <c r="Y225" s="1">
        <v>43688</v>
      </c>
      <c r="Z225" s="3">
        <f t="shared" si="41"/>
        <v>0.22049999823831426</v>
      </c>
      <c r="AA225" s="3">
        <f t="shared" si="42"/>
        <v>1.623339513388399</v>
      </c>
    </row>
    <row r="226" spans="2:27" x14ac:dyDescent="0.25">
      <c r="B226" s="22">
        <v>43689</v>
      </c>
      <c r="C226" s="1">
        <f t="shared" si="35"/>
        <v>43682</v>
      </c>
      <c r="D226" s="2">
        <v>20631473</v>
      </c>
      <c r="E226" s="2">
        <v>5157868</v>
      </c>
      <c r="F226" s="2">
        <v>2063147</v>
      </c>
      <c r="G226" s="2">
        <v>1445853</v>
      </c>
      <c r="H226" s="2">
        <v>1244880</v>
      </c>
      <c r="I226" s="5">
        <f t="shared" si="36"/>
        <v>6.0338881281040861E-2</v>
      </c>
      <c r="J226" s="4">
        <f>VLOOKUP(C226,$B$3:$I$368,7,FALSE)</f>
        <v>1208956</v>
      </c>
      <c r="K226" s="4">
        <f>VLOOKUP(C226,$B$3:$H$368,3,FALSE)</f>
        <v>22368860</v>
      </c>
      <c r="L226" s="7">
        <f>VLOOKUP(C226,$B$3:$I$368,8,FALSE)</f>
        <v>5.4046384125073878E-2</v>
      </c>
      <c r="M226" s="6">
        <f t="shared" si="43"/>
        <v>2.971489450401843E-2</v>
      </c>
      <c r="N226" s="6" t="str">
        <f>_xlfn.IFS(M226&gt;=20%,"high",M226&lt;="-20%","low",M226="+-20%",medium)</f>
        <v>low</v>
      </c>
      <c r="O226" s="6"/>
      <c r="P226" s="19">
        <f t="shared" si="44"/>
        <v>-7.7669894666066996E-2</v>
      </c>
      <c r="Q226" s="19"/>
      <c r="R226" s="3">
        <f t="shared" si="45"/>
        <v>0.11642771774342786</v>
      </c>
      <c r="S226" s="20"/>
      <c r="T226" s="3">
        <f t="shared" si="37"/>
        <v>0.24999998788259084</v>
      </c>
      <c r="U226" s="3">
        <f t="shared" si="38"/>
        <v>0.39999996122428877</v>
      </c>
      <c r="V226" s="3">
        <f t="shared" si="39"/>
        <v>0.70079979759076794</v>
      </c>
      <c r="W226" s="23">
        <f t="shared" si="40"/>
        <v>0.86100039215604907</v>
      </c>
      <c r="Y226" s="1">
        <v>43689</v>
      </c>
      <c r="Z226" s="3">
        <f t="shared" si="41"/>
        <v>0.23058251515723197</v>
      </c>
      <c r="AA226" s="3">
        <f t="shared" si="42"/>
        <v>0.83615415951690797</v>
      </c>
    </row>
    <row r="227" spans="2:27" x14ac:dyDescent="0.25">
      <c r="B227" s="22">
        <v>43690</v>
      </c>
      <c r="C227" s="1">
        <f t="shared" si="35"/>
        <v>43683</v>
      </c>
      <c r="D227" s="2">
        <v>20848646</v>
      </c>
      <c r="E227" s="2">
        <v>5316404</v>
      </c>
      <c r="F227" s="2">
        <v>2211624</v>
      </c>
      <c r="G227" s="2">
        <v>1549906</v>
      </c>
      <c r="H227" s="2">
        <v>1334469</v>
      </c>
      <c r="I227" s="5">
        <f t="shared" si="36"/>
        <v>6.4007466000429961E-2</v>
      </c>
      <c r="J227" s="4">
        <f>VLOOKUP(C227,$B$3:$I$368,7,FALSE)</f>
        <v>1221464</v>
      </c>
      <c r="K227" s="4">
        <f>VLOOKUP(C227,$B$3:$H$368,3,FALSE)</f>
        <v>22586034</v>
      </c>
      <c r="L227" s="7">
        <f>VLOOKUP(C227,$B$3:$I$368,8,FALSE)</f>
        <v>5.4080499480342589E-2</v>
      </c>
      <c r="M227" s="6">
        <f t="shared" si="43"/>
        <v>9.2516029944394562E-2</v>
      </c>
      <c r="N227" s="6" t="str">
        <f>_xlfn.IFS(M227&gt;=20%,"high",M227&lt;="-20%","low",M227="+-20%",medium)</f>
        <v>low</v>
      </c>
      <c r="O227" s="6"/>
      <c r="P227" s="19">
        <f t="shared" si="44"/>
        <v>-7.6923110980883114E-2</v>
      </c>
      <c r="Q227" s="19"/>
      <c r="R227" s="3">
        <f t="shared" si="45"/>
        <v>0.18355907610830524</v>
      </c>
      <c r="S227" s="20"/>
      <c r="T227" s="3">
        <f t="shared" si="37"/>
        <v>0.25499996498573574</v>
      </c>
      <c r="U227" s="3">
        <f t="shared" si="38"/>
        <v>0.41599998796178772</v>
      </c>
      <c r="V227" s="3">
        <f t="shared" si="39"/>
        <v>0.70079995514608273</v>
      </c>
      <c r="W227" s="23">
        <f t="shared" si="40"/>
        <v>0.86099995741677238</v>
      </c>
      <c r="Y227" s="1">
        <v>43690</v>
      </c>
      <c r="Z227" s="3">
        <f t="shared" si="41"/>
        <v>0.23538457437901669</v>
      </c>
      <c r="AA227" s="3">
        <f t="shared" si="42"/>
        <v>0.7880890841121978</v>
      </c>
    </row>
    <row r="228" spans="2:27" x14ac:dyDescent="0.25">
      <c r="B228" s="22">
        <v>43691</v>
      </c>
      <c r="C228" s="1">
        <f t="shared" si="35"/>
        <v>43684</v>
      </c>
      <c r="D228" s="2">
        <v>22586034</v>
      </c>
      <c r="E228" s="2">
        <v>5477113</v>
      </c>
      <c r="F228" s="2">
        <v>2147028</v>
      </c>
      <c r="G228" s="2">
        <v>1551657</v>
      </c>
      <c r="H228" s="2">
        <v>1335977</v>
      </c>
      <c r="I228" s="5">
        <f t="shared" si="36"/>
        <v>5.9150579512985767E-2</v>
      </c>
      <c r="J228" s="4">
        <f>VLOOKUP(C228,$B$3:$I$368,7,FALSE)</f>
        <v>1184072</v>
      </c>
      <c r="K228" s="4">
        <f>VLOOKUP(C228,$B$3:$H$368,3,FALSE)</f>
        <v>22586034</v>
      </c>
      <c r="L228" s="7">
        <f>VLOOKUP(C228,$B$3:$I$368,8,FALSE)</f>
        <v>5.2424963143152974E-2</v>
      </c>
      <c r="M228" s="6">
        <f t="shared" si="43"/>
        <v>0.12829034045226972</v>
      </c>
      <c r="N228" s="6" t="str">
        <f>_xlfn.IFS(M228&gt;=20%,"high",M228&lt;="-20%","low",M228="+-20%",medium)</f>
        <v>low</v>
      </c>
      <c r="O228" s="6"/>
      <c r="P228" s="19">
        <f t="shared" si="44"/>
        <v>0</v>
      </c>
      <c r="Q228" s="19"/>
      <c r="R228" s="3">
        <f t="shared" si="45"/>
        <v>0.12829034045226972</v>
      </c>
      <c r="S228" s="20"/>
      <c r="T228" s="3">
        <f t="shared" si="37"/>
        <v>0.24249998915258872</v>
      </c>
      <c r="U228" s="3">
        <f t="shared" si="38"/>
        <v>0.39199994595693022</v>
      </c>
      <c r="V228" s="3">
        <f t="shared" si="39"/>
        <v>0.72269993684292888</v>
      </c>
      <c r="W228" s="23">
        <f t="shared" si="40"/>
        <v>0.86100020816456213</v>
      </c>
      <c r="Y228" s="1">
        <v>43691</v>
      </c>
      <c r="Z228" s="3">
        <f t="shared" si="41"/>
        <v>0.24249998915258872</v>
      </c>
      <c r="AA228" s="3">
        <f t="shared" si="42"/>
        <v>0.76310163908647333</v>
      </c>
    </row>
    <row r="229" spans="2:27" x14ac:dyDescent="0.25">
      <c r="B229" s="22">
        <v>43692</v>
      </c>
      <c r="C229" s="1">
        <f t="shared" si="35"/>
        <v>43685</v>
      </c>
      <c r="D229" s="2">
        <v>21934513</v>
      </c>
      <c r="E229" s="2">
        <v>5702973</v>
      </c>
      <c r="F229" s="2">
        <v>2235565</v>
      </c>
      <c r="G229" s="2">
        <v>1615643</v>
      </c>
      <c r="H229" s="2">
        <v>1298330</v>
      </c>
      <c r="I229" s="5">
        <f t="shared" si="36"/>
        <v>5.9191193349038565E-2</v>
      </c>
      <c r="J229" s="4">
        <f>VLOOKUP(C229,$B$3:$I$368,7,FALSE)</f>
        <v>1233898</v>
      </c>
      <c r="K229" s="4">
        <f>VLOOKUP(C229,$B$3:$H$368,3,FALSE)</f>
        <v>20848646</v>
      </c>
      <c r="L229" s="7">
        <f>VLOOKUP(C229,$B$3:$I$368,8,FALSE)</f>
        <v>5.9183603577901416E-2</v>
      </c>
      <c r="M229" s="6">
        <f t="shared" si="43"/>
        <v>5.2218254669348596E-2</v>
      </c>
      <c r="N229" s="6" t="str">
        <f>_xlfn.IFS(M229&gt;=20%,"high",M229&lt;="-20%","low",M229="+-20%",medium)</f>
        <v>low</v>
      </c>
      <c r="O229" s="6"/>
      <c r="P229" s="19">
        <f t="shared" si="44"/>
        <v>5.2083334332598819E-2</v>
      </c>
      <c r="Q229" s="19"/>
      <c r="R229" s="20">
        <f t="shared" si="45"/>
        <v>1.282411120364646E-4</v>
      </c>
      <c r="S229" s="20"/>
      <c r="T229" s="3">
        <f t="shared" si="37"/>
        <v>0.25999998267570379</v>
      </c>
      <c r="U229" s="3">
        <f t="shared" si="38"/>
        <v>0.39199992705559011</v>
      </c>
      <c r="V229" s="3">
        <f t="shared" si="39"/>
        <v>0.7227000780563303</v>
      </c>
      <c r="W229" s="23">
        <f t="shared" si="40"/>
        <v>0.8035995575755287</v>
      </c>
      <c r="Y229" s="1">
        <v>43692</v>
      </c>
      <c r="Z229" s="3">
        <f t="shared" si="41"/>
        <v>0.27354164869987241</v>
      </c>
      <c r="AA229" s="3">
        <f t="shared" si="42"/>
        <v>0.76371946030156412</v>
      </c>
    </row>
    <row r="230" spans="2:27" x14ac:dyDescent="0.25">
      <c r="B230" s="22">
        <v>43693</v>
      </c>
      <c r="C230" s="1">
        <f t="shared" si="35"/>
        <v>43686</v>
      </c>
      <c r="D230" s="2">
        <v>21282993</v>
      </c>
      <c r="E230" s="2">
        <v>5480370</v>
      </c>
      <c r="F230" s="2">
        <v>2279834</v>
      </c>
      <c r="G230" s="2">
        <v>1581065</v>
      </c>
      <c r="H230" s="2">
        <v>1257579</v>
      </c>
      <c r="I230" s="5">
        <f t="shared" si="36"/>
        <v>5.9088446817606902E-2</v>
      </c>
      <c r="J230" s="4">
        <f>VLOOKUP(C230,$B$3:$I$368,7,FALSE)</f>
        <v>1322799</v>
      </c>
      <c r="K230" s="4">
        <f>VLOOKUP(C230,$B$3:$H$368,3,FALSE)</f>
        <v>22586034</v>
      </c>
      <c r="L230" s="7">
        <f>VLOOKUP(C230,$B$3:$I$368,8,FALSE)</f>
        <v>5.8567121611523297E-2</v>
      </c>
      <c r="M230" s="19">
        <f t="shared" si="43"/>
        <v>-4.9304542867056877E-2</v>
      </c>
      <c r="N230" s="6" t="str">
        <f>_xlfn.IFS(M230&gt;=20%,"high",M230&lt;="-20%","low",M230="+-20%",medium)</f>
        <v>low</v>
      </c>
      <c r="O230" s="6"/>
      <c r="P230" s="19">
        <f t="shared" si="44"/>
        <v>-5.7692333235662363E-2</v>
      </c>
      <c r="Q230" s="19"/>
      <c r="R230" s="20">
        <f t="shared" si="45"/>
        <v>8.9013287957289133E-3</v>
      </c>
      <c r="S230" s="20"/>
      <c r="T230" s="3">
        <f t="shared" si="37"/>
        <v>0.2574999672273538</v>
      </c>
      <c r="U230" s="3">
        <f t="shared" si="38"/>
        <v>0.41600001459755453</v>
      </c>
      <c r="V230" s="3">
        <f t="shared" si="39"/>
        <v>0.69350005307403961</v>
      </c>
      <c r="W230" s="23">
        <f t="shared" si="40"/>
        <v>0.79539993611900839</v>
      </c>
      <c r="Y230" s="1">
        <v>43693</v>
      </c>
      <c r="Z230" s="3">
        <f t="shared" si="41"/>
        <v>0.24264419330990114</v>
      </c>
      <c r="AA230" s="3">
        <f t="shared" si="42"/>
        <v>0.83665061208742209</v>
      </c>
    </row>
    <row r="231" spans="2:27" x14ac:dyDescent="0.25">
      <c r="B231" s="22">
        <v>43694</v>
      </c>
      <c r="C231" s="1">
        <f t="shared" si="35"/>
        <v>43687</v>
      </c>
      <c r="D231" s="2">
        <v>46685340</v>
      </c>
      <c r="E231" s="2">
        <v>10098039</v>
      </c>
      <c r="F231" s="2">
        <v>3399000</v>
      </c>
      <c r="G231" s="2">
        <v>2357546</v>
      </c>
      <c r="H231" s="2">
        <v>1857275</v>
      </c>
      <c r="I231" s="5">
        <f t="shared" si="36"/>
        <v>3.9782831184264698E-2</v>
      </c>
      <c r="J231" s="4">
        <f>VLOOKUP(C231,$B$3:$I$368,7,FALSE)</f>
        <v>1890851</v>
      </c>
      <c r="K231" s="4">
        <f>VLOOKUP(C231,$B$3:$H$368,3,FALSE)</f>
        <v>46685340</v>
      </c>
      <c r="L231" s="7">
        <f>VLOOKUP(C231,$B$3:$I$368,8,FALSE)</f>
        <v>4.0502029116634898E-2</v>
      </c>
      <c r="M231" s="6">
        <f t="shared" si="43"/>
        <v>-1.7757083979647259E-2</v>
      </c>
      <c r="N231" s="6" t="str">
        <f>_xlfn.IFS(M231&gt;=20%,"high",M231&lt;="-20%","low",M231="+-20%",medium)</f>
        <v>low</v>
      </c>
      <c r="O231" s="6"/>
      <c r="P231" s="19">
        <f t="shared" si="44"/>
        <v>0</v>
      </c>
      <c r="Q231" s="19"/>
      <c r="R231" s="20">
        <f t="shared" si="45"/>
        <v>-1.7757083979647148E-2</v>
      </c>
      <c r="S231" s="20"/>
      <c r="T231" s="3">
        <f t="shared" si="37"/>
        <v>0.21629999910035999</v>
      </c>
      <c r="U231" s="3">
        <f t="shared" si="38"/>
        <v>0.33660000718951472</v>
      </c>
      <c r="V231" s="3">
        <f t="shared" si="39"/>
        <v>0.69359988231832892</v>
      </c>
      <c r="W231" s="23">
        <f t="shared" si="40"/>
        <v>0.78780011079317225</v>
      </c>
      <c r="Y231" s="1">
        <v>43694</v>
      </c>
      <c r="Z231" s="3">
        <f t="shared" si="41"/>
        <v>0.21629999910035999</v>
      </c>
      <c r="AA231" s="3">
        <f t="shared" si="42"/>
        <v>0.80204203862830248</v>
      </c>
    </row>
    <row r="232" spans="2:27" x14ac:dyDescent="0.25">
      <c r="B232" s="22">
        <v>43695</v>
      </c>
      <c r="C232" s="1">
        <f t="shared" si="35"/>
        <v>43688</v>
      </c>
      <c r="D232" s="2">
        <v>45338648</v>
      </c>
      <c r="E232" s="2">
        <v>9521116</v>
      </c>
      <c r="F232" s="2">
        <v>3140064</v>
      </c>
      <c r="G232" s="2">
        <v>2028481</v>
      </c>
      <c r="H232" s="2">
        <v>1582215</v>
      </c>
      <c r="I232" s="5">
        <f t="shared" si="36"/>
        <v>3.4897710227265712E-2</v>
      </c>
      <c r="J232" s="4">
        <f>VLOOKUP(C232,$B$3:$I$368,7,FALSE)</f>
        <v>765773</v>
      </c>
      <c r="K232" s="4">
        <f>VLOOKUP(C232,$B$3:$H$368,3,FALSE)</f>
        <v>43991955</v>
      </c>
      <c r="L232" s="7">
        <f>VLOOKUP(C232,$B$3:$I$368,8,FALSE)</f>
        <v>1.7407114550830941E-2</v>
      </c>
      <c r="M232" s="13">
        <f t="shared" si="43"/>
        <v>1.0661671278564273</v>
      </c>
      <c r="N232" s="6" t="str">
        <f>_xlfn.IFS(M232&gt;=20%,"high",M232&lt;="-20%","low",M232="+-20%",medium)</f>
        <v>high</v>
      </c>
      <c r="O232" s="6" t="s">
        <v>101</v>
      </c>
      <c r="P232" s="19">
        <f t="shared" si="44"/>
        <v>3.0612256263673698E-2</v>
      </c>
      <c r="Q232" s="19"/>
      <c r="R232" s="12">
        <f t="shared" si="45"/>
        <v>1.0047958049198824</v>
      </c>
      <c r="S232" s="6" t="s">
        <v>101</v>
      </c>
      <c r="T232" s="3">
        <f t="shared" si="37"/>
        <v>0.20999999823550097</v>
      </c>
      <c r="U232" s="3">
        <f t="shared" si="38"/>
        <v>0.32979999403431276</v>
      </c>
      <c r="V232" s="3">
        <f t="shared" si="39"/>
        <v>0.64599989044809281</v>
      </c>
      <c r="W232" s="23">
        <f t="shared" si="40"/>
        <v>0.77999991126364998</v>
      </c>
      <c r="Y232" s="1">
        <v>43695</v>
      </c>
      <c r="Z232" s="3">
        <f t="shared" si="41"/>
        <v>0.21642857199685717</v>
      </c>
      <c r="AA232" s="3">
        <f t="shared" si="42"/>
        <v>0.3775105608581002</v>
      </c>
    </row>
    <row r="233" spans="2:27" x14ac:dyDescent="0.25">
      <c r="B233" s="22">
        <v>43696</v>
      </c>
      <c r="C233" s="1">
        <f t="shared" si="35"/>
        <v>43689</v>
      </c>
      <c r="D233" s="2">
        <v>21065820</v>
      </c>
      <c r="E233" s="2">
        <v>5003132</v>
      </c>
      <c r="F233" s="2">
        <v>2041277</v>
      </c>
      <c r="G233" s="2">
        <v>1534836</v>
      </c>
      <c r="H233" s="2">
        <v>1233394</v>
      </c>
      <c r="I233" s="5">
        <f t="shared" si="36"/>
        <v>5.8549536642770135E-2</v>
      </c>
      <c r="J233" s="4">
        <f>VLOOKUP(C233,$B$3:$I$368,7,FALSE)</f>
        <v>1244880</v>
      </c>
      <c r="K233" s="4">
        <f>VLOOKUP(C233,$B$3:$H$368,3,FALSE)</f>
        <v>20631473</v>
      </c>
      <c r="L233" s="7">
        <f>VLOOKUP(C233,$B$3:$I$368,8,FALSE)</f>
        <v>6.0338881281040861E-2</v>
      </c>
      <c r="M233" s="6">
        <f t="shared" si="43"/>
        <v>-9.2265921213289248E-3</v>
      </c>
      <c r="N233" s="6" t="str">
        <f>_xlfn.IFS(M233&gt;=20%,"high",M233&lt;="-20%","low",M233="+-20%",medium)</f>
        <v>low</v>
      </c>
      <c r="O233" s="6"/>
      <c r="P233" s="19">
        <f t="shared" si="44"/>
        <v>2.105264127287465E-2</v>
      </c>
      <c r="Q233" s="19"/>
      <c r="R233" s="20">
        <f t="shared" si="45"/>
        <v>-2.9654919022056192E-2</v>
      </c>
      <c r="S233" s="20"/>
      <c r="T233" s="3">
        <f t="shared" si="37"/>
        <v>0.23749998813243445</v>
      </c>
      <c r="U233" s="3">
        <f t="shared" si="38"/>
        <v>0.40799982890717257</v>
      </c>
      <c r="V233" s="3">
        <f t="shared" si="39"/>
        <v>0.75189991363249575</v>
      </c>
      <c r="W233" s="23">
        <f t="shared" si="40"/>
        <v>0.80359986343817846</v>
      </c>
      <c r="Y233" s="1">
        <v>43696</v>
      </c>
      <c r="Z233" s="3">
        <f t="shared" si="41"/>
        <v>0.24249999018489857</v>
      </c>
      <c r="AA233" s="3">
        <f t="shared" si="42"/>
        <v>0.81108339913840954</v>
      </c>
    </row>
    <row r="234" spans="2:27" x14ac:dyDescent="0.25">
      <c r="B234" s="22">
        <v>43697</v>
      </c>
      <c r="C234" s="1">
        <f t="shared" si="35"/>
        <v>43690</v>
      </c>
      <c r="D234" s="2">
        <v>21934513</v>
      </c>
      <c r="E234" s="2">
        <v>5757809</v>
      </c>
      <c r="F234" s="2">
        <v>2303123</v>
      </c>
      <c r="G234" s="2">
        <v>1714906</v>
      </c>
      <c r="H234" s="2">
        <v>1392160</v>
      </c>
      <c r="I234" s="5">
        <f t="shared" si="36"/>
        <v>6.3468926800426345E-2</v>
      </c>
      <c r="J234" s="4">
        <f>VLOOKUP(C234,$B$3:$I$368,7,FALSE)</f>
        <v>1334469</v>
      </c>
      <c r="K234" s="4">
        <f>VLOOKUP(C234,$B$3:$H$368,3,FALSE)</f>
        <v>20848646</v>
      </c>
      <c r="L234" s="7">
        <f>VLOOKUP(C234,$B$3:$I$368,8,FALSE)</f>
        <v>6.4007466000429961E-2</v>
      </c>
      <c r="M234" s="6">
        <f t="shared" si="43"/>
        <v>4.3231427631514885E-2</v>
      </c>
      <c r="N234" s="6" t="str">
        <f>_xlfn.IFS(M234&gt;=20%,"high",M234&lt;="-20%","low",M234="+-20%",medium)</f>
        <v>low</v>
      </c>
      <c r="O234" s="6"/>
      <c r="P234" s="19">
        <f t="shared" si="44"/>
        <v>5.2083334332598819E-2</v>
      </c>
      <c r="Q234" s="19"/>
      <c r="R234" s="20">
        <f t="shared" si="45"/>
        <v>-8.4136934900688187E-3</v>
      </c>
      <c r="S234" s="20"/>
      <c r="T234" s="3">
        <f t="shared" si="37"/>
        <v>0.26249996979645729</v>
      </c>
      <c r="U234" s="3">
        <f t="shared" si="38"/>
        <v>0.39999989579369516</v>
      </c>
      <c r="V234" s="3">
        <f t="shared" si="39"/>
        <v>0.74460026668137136</v>
      </c>
      <c r="W234" s="23">
        <f t="shared" si="40"/>
        <v>0.81179959717908734</v>
      </c>
      <c r="Y234" s="1">
        <v>43697</v>
      </c>
      <c r="Z234" s="3">
        <f t="shared" si="41"/>
        <v>0.27617184348566332</v>
      </c>
      <c r="AA234" s="3">
        <f t="shared" si="42"/>
        <v>0.77815868624869233</v>
      </c>
    </row>
    <row r="235" spans="2:27" x14ac:dyDescent="0.25">
      <c r="B235" s="22">
        <v>43698</v>
      </c>
      <c r="C235" s="1">
        <f t="shared" si="35"/>
        <v>43691</v>
      </c>
      <c r="D235" s="2">
        <v>22368860</v>
      </c>
      <c r="E235" s="2">
        <v>5592215</v>
      </c>
      <c r="F235" s="2">
        <v>2259254</v>
      </c>
      <c r="G235" s="2">
        <v>1599778</v>
      </c>
      <c r="H235" s="2">
        <v>1351172</v>
      </c>
      <c r="I235" s="5">
        <f t="shared" si="36"/>
        <v>6.0404151127951985E-2</v>
      </c>
      <c r="J235" s="4">
        <f>VLOOKUP(C235,$B$3:$I$368,7,FALSE)</f>
        <v>1335977</v>
      </c>
      <c r="K235" s="4">
        <f>VLOOKUP(C235,$B$3:$H$368,3,FALSE)</f>
        <v>22586034</v>
      </c>
      <c r="L235" s="7">
        <f>VLOOKUP(C235,$B$3:$I$368,8,FALSE)</f>
        <v>5.9150579512985767E-2</v>
      </c>
      <c r="M235" s="6">
        <f t="shared" si="43"/>
        <v>1.1373698798706755E-2</v>
      </c>
      <c r="N235" s="6" t="str">
        <f>_xlfn.IFS(M235&gt;=20%,"high",M235&lt;="-20%","low",M235="+-20%",medium)</f>
        <v>low</v>
      </c>
      <c r="O235" s="6"/>
      <c r="P235" s="19">
        <f t="shared" si="44"/>
        <v>-9.6154110101844825E-3</v>
      </c>
      <c r="Q235" s="19"/>
      <c r="R235" s="20">
        <f t="shared" si="45"/>
        <v>2.1192888138839239E-2</v>
      </c>
      <c r="S235" s="20"/>
      <c r="T235" s="3">
        <f t="shared" si="37"/>
        <v>0.25</v>
      </c>
      <c r="U235" s="3">
        <f t="shared" si="38"/>
        <v>0.40399984621478252</v>
      </c>
      <c r="V235" s="3">
        <f t="shared" si="39"/>
        <v>0.70810010738057783</v>
      </c>
      <c r="W235" s="23">
        <f t="shared" si="40"/>
        <v>0.8445996882067387</v>
      </c>
      <c r="Y235" s="1">
        <v>43698</v>
      </c>
      <c r="Z235" s="3">
        <f t="shared" si="41"/>
        <v>0.24759614724745388</v>
      </c>
      <c r="AA235" s="3">
        <f t="shared" si="42"/>
        <v>0.83510149533247735</v>
      </c>
    </row>
    <row r="236" spans="2:27" x14ac:dyDescent="0.25">
      <c r="B236" s="22">
        <v>43699</v>
      </c>
      <c r="C236" s="1">
        <f t="shared" si="35"/>
        <v>43692</v>
      </c>
      <c r="D236" s="2">
        <v>21934513</v>
      </c>
      <c r="E236" s="2">
        <v>5483628</v>
      </c>
      <c r="F236" s="2">
        <v>2193451</v>
      </c>
      <c r="G236" s="2">
        <v>1617231</v>
      </c>
      <c r="H236" s="2">
        <v>1392436</v>
      </c>
      <c r="I236" s="5">
        <f t="shared" si="36"/>
        <v>6.3481509710290804E-2</v>
      </c>
      <c r="J236" s="4">
        <f>VLOOKUP(C236,$B$3:$I$368,7,FALSE)</f>
        <v>1298330</v>
      </c>
      <c r="K236" s="4">
        <f>VLOOKUP(C236,$B$3:$H$368,3,FALSE)</f>
        <v>21934513</v>
      </c>
      <c r="L236" s="7">
        <f>VLOOKUP(C236,$B$3:$I$368,8,FALSE)</f>
        <v>5.9191193349038565E-2</v>
      </c>
      <c r="M236" s="6">
        <f t="shared" si="43"/>
        <v>7.2482342701778446E-2</v>
      </c>
      <c r="N236" s="6" t="str">
        <f>_xlfn.IFS(M236&gt;=20%,"high",M236&lt;="-20%","low",M236="+-20%",medium)</f>
        <v>low</v>
      </c>
      <c r="O236" s="6"/>
      <c r="P236" s="19">
        <f t="shared" si="44"/>
        <v>0</v>
      </c>
      <c r="Q236" s="19"/>
      <c r="R236" s="20">
        <f t="shared" si="45"/>
        <v>7.2482342701778446E-2</v>
      </c>
      <c r="S236" s="20"/>
      <c r="T236" s="3">
        <f t="shared" si="37"/>
        <v>0.24999998860243672</v>
      </c>
      <c r="U236" s="3">
        <f t="shared" si="38"/>
        <v>0.39999996352779582</v>
      </c>
      <c r="V236" s="3">
        <f t="shared" si="39"/>
        <v>0.7372998074723347</v>
      </c>
      <c r="W236" s="23">
        <f t="shared" si="40"/>
        <v>0.86100006739915325</v>
      </c>
      <c r="Y236" s="1">
        <v>43699</v>
      </c>
      <c r="Z236" s="3">
        <f t="shared" si="41"/>
        <v>0.24999998860243672</v>
      </c>
      <c r="AA236" s="3">
        <f t="shared" si="42"/>
        <v>0.80281048285619061</v>
      </c>
    </row>
    <row r="237" spans="2:27" x14ac:dyDescent="0.25">
      <c r="B237" s="22">
        <v>43700</v>
      </c>
      <c r="C237" s="1">
        <f t="shared" si="35"/>
        <v>43693</v>
      </c>
      <c r="D237" s="2">
        <v>20848646</v>
      </c>
      <c r="E237" s="2">
        <v>5420648</v>
      </c>
      <c r="F237" s="2">
        <v>2146576</v>
      </c>
      <c r="G237" s="2">
        <v>1519990</v>
      </c>
      <c r="H237" s="2">
        <v>1296248</v>
      </c>
      <c r="I237" s="5">
        <f t="shared" si="36"/>
        <v>6.2174205461592087E-2</v>
      </c>
      <c r="J237" s="4">
        <f>VLOOKUP(C237,$B$3:$I$368,7,FALSE)</f>
        <v>1257579</v>
      </c>
      <c r="K237" s="4">
        <f>VLOOKUP(C237,$B$3:$H$368,3,FALSE)</f>
        <v>21282993</v>
      </c>
      <c r="L237" s="7">
        <f>VLOOKUP(C237,$B$3:$I$368,8,FALSE)</f>
        <v>5.9088446817606902E-2</v>
      </c>
      <c r="M237" s="6">
        <f t="shared" si="43"/>
        <v>3.0748764093547987E-2</v>
      </c>
      <c r="N237" s="6" t="str">
        <f>_xlfn.IFS(M237&gt;=20%,"high",M237&lt;="-20%","low",M237="+-20%",medium)</f>
        <v>low</v>
      </c>
      <c r="O237" s="6"/>
      <c r="P237" s="19">
        <f t="shared" si="44"/>
        <v>-2.0408172854259776E-2</v>
      </c>
      <c r="Q237" s="19"/>
      <c r="R237" s="20">
        <f t="shared" si="45"/>
        <v>5.2222706978747313E-2</v>
      </c>
      <c r="S237" s="20"/>
      <c r="T237" s="3">
        <f t="shared" si="37"/>
        <v>0.2600000019185898</v>
      </c>
      <c r="U237" s="3">
        <f t="shared" si="38"/>
        <v>0.3959998878362882</v>
      </c>
      <c r="V237" s="3">
        <f t="shared" si="39"/>
        <v>0.70809978309642896</v>
      </c>
      <c r="W237" s="23">
        <f t="shared" si="40"/>
        <v>0.85280034737070642</v>
      </c>
      <c r="Y237" s="1">
        <v>43700</v>
      </c>
      <c r="Z237" s="3">
        <f t="shared" si="41"/>
        <v>0.25469387693732737</v>
      </c>
      <c r="AA237" s="3">
        <f t="shared" si="42"/>
        <v>0.82736004842137123</v>
      </c>
    </row>
    <row r="238" spans="2:27" x14ac:dyDescent="0.25">
      <c r="B238" s="22">
        <v>43701</v>
      </c>
      <c r="C238" s="1">
        <f t="shared" si="35"/>
        <v>43694</v>
      </c>
      <c r="D238" s="2">
        <v>43094160</v>
      </c>
      <c r="E238" s="2">
        <v>9321266</v>
      </c>
      <c r="F238" s="2">
        <v>3264307</v>
      </c>
      <c r="G238" s="2">
        <v>2108742</v>
      </c>
      <c r="H238" s="2">
        <v>1628371</v>
      </c>
      <c r="I238" s="5">
        <f t="shared" si="36"/>
        <v>3.7786349704925212E-2</v>
      </c>
      <c r="J238" s="4">
        <f>VLOOKUP(C238,$B$3:$I$368,7,FALSE)</f>
        <v>1857275</v>
      </c>
      <c r="K238" s="4">
        <f>VLOOKUP(C238,$B$3:$H$368,3,FALSE)</f>
        <v>46685340</v>
      </c>
      <c r="L238" s="7">
        <f>VLOOKUP(C238,$B$3:$I$368,8,FALSE)</f>
        <v>3.9782831184264698E-2</v>
      </c>
      <c r="M238" s="19">
        <f t="shared" si="43"/>
        <v>-0.12324723048552311</v>
      </c>
      <c r="N238" s="6" t="str">
        <f>_xlfn.IFS(M238&gt;=20%,"high",M238&lt;="-20%","low",M238="+-20%",medium)</f>
        <v>low</v>
      </c>
      <c r="O238" s="6"/>
      <c r="P238" s="19">
        <f t="shared" si="44"/>
        <v>-7.6923076923076872E-2</v>
      </c>
      <c r="Q238" s="19"/>
      <c r="R238" s="20">
        <f t="shared" si="45"/>
        <v>-5.0184499692650153E-2</v>
      </c>
      <c r="S238" s="20"/>
      <c r="T238" s="3">
        <f t="shared" si="37"/>
        <v>0.21629998125035968</v>
      </c>
      <c r="U238" s="3">
        <f t="shared" si="38"/>
        <v>0.35019996210815141</v>
      </c>
      <c r="V238" s="3">
        <f t="shared" si="39"/>
        <v>0.64599990135731722</v>
      </c>
      <c r="W238" s="23">
        <f t="shared" si="40"/>
        <v>0.77220020277492463</v>
      </c>
      <c r="Y238" s="1">
        <v>43701</v>
      </c>
      <c r="Z238" s="3">
        <f t="shared" si="41"/>
        <v>0.19966152115417815</v>
      </c>
      <c r="AA238" s="3">
        <f t="shared" si="42"/>
        <v>0.88075022928362023</v>
      </c>
    </row>
    <row r="239" spans="2:27" x14ac:dyDescent="0.25">
      <c r="B239" s="22">
        <v>43702</v>
      </c>
      <c r="C239" s="1">
        <f t="shared" si="35"/>
        <v>43695</v>
      </c>
      <c r="D239" s="2">
        <v>44440853</v>
      </c>
      <c r="E239" s="2">
        <v>9332579</v>
      </c>
      <c r="F239" s="2">
        <v>3331730</v>
      </c>
      <c r="G239" s="2">
        <v>2288232</v>
      </c>
      <c r="H239" s="2">
        <v>1784821</v>
      </c>
      <c r="I239" s="5">
        <f t="shared" si="36"/>
        <v>4.0161717868016616E-2</v>
      </c>
      <c r="J239" s="4">
        <f>VLOOKUP(C239,$B$3:$I$368,7,FALSE)</f>
        <v>1582215</v>
      </c>
      <c r="K239" s="4">
        <f>VLOOKUP(C239,$B$3:$H$368,3,FALSE)</f>
        <v>45338648</v>
      </c>
      <c r="L239" s="7">
        <f>VLOOKUP(C239,$B$3:$I$368,8,FALSE)</f>
        <v>3.4897710227265712E-2</v>
      </c>
      <c r="M239" s="19">
        <f t="shared" si="43"/>
        <v>0.12805212945143363</v>
      </c>
      <c r="N239" s="6" t="str">
        <f>_xlfn.IFS(M239&gt;=20%,"high",M239&lt;="-20%","low",M239="+-20%",medium)</f>
        <v>low</v>
      </c>
      <c r="O239" s="6"/>
      <c r="P239" s="19">
        <f t="shared" si="44"/>
        <v>-1.9801979979641171E-2</v>
      </c>
      <c r="Q239" s="19"/>
      <c r="R239" s="20">
        <f t="shared" si="45"/>
        <v>0.15084106110314699</v>
      </c>
      <c r="S239" s="20"/>
      <c r="T239" s="3">
        <f t="shared" si="37"/>
        <v>0.20999999707476361</v>
      </c>
      <c r="U239" s="3">
        <f t="shared" si="38"/>
        <v>0.35699992467248337</v>
      </c>
      <c r="V239" s="3">
        <f t="shared" si="39"/>
        <v>0.68679995077632339</v>
      </c>
      <c r="W239" s="23">
        <f t="shared" si="40"/>
        <v>0.78000001748074499</v>
      </c>
      <c r="Y239" s="1">
        <v>43702</v>
      </c>
      <c r="Z239" s="3">
        <f t="shared" si="41"/>
        <v>0.20584158133696442</v>
      </c>
      <c r="AA239" s="3">
        <f t="shared" si="42"/>
        <v>0.69145742214950234</v>
      </c>
    </row>
    <row r="240" spans="2:27" x14ac:dyDescent="0.25">
      <c r="B240" s="22">
        <v>43703</v>
      </c>
      <c r="C240" s="1">
        <f t="shared" si="35"/>
        <v>43696</v>
      </c>
      <c r="D240" s="2">
        <v>22368860</v>
      </c>
      <c r="E240" s="2">
        <v>5424448</v>
      </c>
      <c r="F240" s="2">
        <v>2169779</v>
      </c>
      <c r="G240" s="2">
        <v>1568099</v>
      </c>
      <c r="H240" s="2">
        <v>1260124</v>
      </c>
      <c r="I240" s="5">
        <f t="shared" si="36"/>
        <v>5.6333849825158724E-2</v>
      </c>
      <c r="J240" s="4">
        <f>VLOOKUP(C240,$B$3:$I$368,7,FALSE)</f>
        <v>1233394</v>
      </c>
      <c r="K240" s="4">
        <f>VLOOKUP(C240,$B$3:$H$368,3,FALSE)</f>
        <v>21065820</v>
      </c>
      <c r="L240" s="7">
        <f>VLOOKUP(C240,$B$3:$I$368,8,FALSE)</f>
        <v>5.8549536642770135E-2</v>
      </c>
      <c r="M240" s="19">
        <f t="shared" si="43"/>
        <v>2.1671906949441988E-2</v>
      </c>
      <c r="N240" s="6" t="str">
        <f>_xlfn.IFS(M240&gt;=20%,"high",M240&lt;="-20%","low",M240="+-20%",medium)</f>
        <v>low</v>
      </c>
      <c r="O240" s="6"/>
      <c r="P240" s="19">
        <f t="shared" si="44"/>
        <v>6.1855650527727013E-2</v>
      </c>
      <c r="Q240" s="19"/>
      <c r="R240" s="20">
        <f t="shared" si="45"/>
        <v>-3.7842943679128327E-2</v>
      </c>
      <c r="S240" s="20"/>
      <c r="T240" s="3">
        <f t="shared" si="37"/>
        <v>0.24249997541224722</v>
      </c>
      <c r="U240" s="3">
        <f t="shared" si="38"/>
        <v>0.399999963129889</v>
      </c>
      <c r="V240" s="3">
        <f t="shared" si="39"/>
        <v>0.72269986943370734</v>
      </c>
      <c r="W240" s="23">
        <f t="shared" si="40"/>
        <v>0.80359977271843164</v>
      </c>
      <c r="Y240" s="1">
        <v>43703</v>
      </c>
      <c r="Z240" s="3">
        <f t="shared" si="41"/>
        <v>0.25749996914432954</v>
      </c>
      <c r="AA240" s="3">
        <f t="shared" si="42"/>
        <v>0.78655365509448061</v>
      </c>
    </row>
    <row r="241" spans="2:27" x14ac:dyDescent="0.25">
      <c r="B241" s="22">
        <v>43704</v>
      </c>
      <c r="C241" s="1">
        <f t="shared" si="35"/>
        <v>43697</v>
      </c>
      <c r="D241" s="2">
        <v>20848646</v>
      </c>
      <c r="E241" s="2">
        <v>5003675</v>
      </c>
      <c r="F241" s="2">
        <v>1961440</v>
      </c>
      <c r="G241" s="2">
        <v>1446170</v>
      </c>
      <c r="H241" s="2">
        <v>1150283</v>
      </c>
      <c r="I241" s="5">
        <f t="shared" si="36"/>
        <v>5.5173031380551046E-2</v>
      </c>
      <c r="J241" s="4">
        <f>VLOOKUP(C241,$B$3:$I$368,7,FALSE)</f>
        <v>1392160</v>
      </c>
      <c r="K241" s="4">
        <f>VLOOKUP(C241,$B$3:$H$368,3,FALSE)</f>
        <v>21934513</v>
      </c>
      <c r="L241" s="7">
        <f>VLOOKUP(C241,$B$3:$I$368,8,FALSE)</f>
        <v>6.3468926800426345E-2</v>
      </c>
      <c r="M241" s="19">
        <f t="shared" si="43"/>
        <v>-0.17374224227100332</v>
      </c>
      <c r="N241" s="6" t="str">
        <f>_xlfn.IFS(M241&gt;=20%,"high",M241&lt;="-20%","low",M241="+-20%",medium)</f>
        <v>low</v>
      </c>
      <c r="O241" s="6"/>
      <c r="P241" s="19">
        <f t="shared" si="44"/>
        <v>-4.9504951397826846E-2</v>
      </c>
      <c r="Q241" s="19"/>
      <c r="R241" s="20">
        <f t="shared" si="45"/>
        <v>-0.13070798323030053</v>
      </c>
      <c r="S241" s="20"/>
      <c r="T241" s="3">
        <f t="shared" si="37"/>
        <v>0.23999999808141018</v>
      </c>
      <c r="U241" s="3">
        <f t="shared" si="38"/>
        <v>0.39199988008813524</v>
      </c>
      <c r="V241" s="3">
        <f t="shared" si="39"/>
        <v>0.73730014683089973</v>
      </c>
      <c r="W241" s="23">
        <f t="shared" si="40"/>
        <v>0.79539957266434791</v>
      </c>
      <c r="Y241" s="1">
        <v>43704</v>
      </c>
      <c r="Z241" s="3">
        <f t="shared" si="41"/>
        <v>0.22811880984091146</v>
      </c>
      <c r="AA241" s="3">
        <f t="shared" si="42"/>
        <v>0.96265307674754697</v>
      </c>
    </row>
    <row r="242" spans="2:27" x14ac:dyDescent="0.25">
      <c r="B242" s="22">
        <v>43705</v>
      </c>
      <c r="C242" s="1">
        <f t="shared" si="35"/>
        <v>43698</v>
      </c>
      <c r="D242" s="2">
        <v>21934513</v>
      </c>
      <c r="E242" s="2">
        <v>5593301</v>
      </c>
      <c r="F242" s="2">
        <v>2304440</v>
      </c>
      <c r="G242" s="2">
        <v>1699063</v>
      </c>
      <c r="H242" s="2">
        <v>1421096</v>
      </c>
      <c r="I242" s="5">
        <f t="shared" si="36"/>
        <v>6.4788126365057666E-2</v>
      </c>
      <c r="J242" s="4">
        <f>VLOOKUP(C242,$B$3:$I$368,7,FALSE)</f>
        <v>1351172</v>
      </c>
      <c r="K242" s="4">
        <f>VLOOKUP(C242,$B$3:$H$368,3,FALSE)</f>
        <v>22368860</v>
      </c>
      <c r="L242" s="7">
        <f>VLOOKUP(C242,$B$3:$I$368,8,FALSE)</f>
        <v>6.0404151127951985E-2</v>
      </c>
      <c r="M242" s="19">
        <f t="shared" si="43"/>
        <v>5.1750628343393723E-2</v>
      </c>
      <c r="N242" s="6" t="str">
        <f>_xlfn.IFS(M242&gt;=20%,"high",M242&lt;="-20%","low",M242="+-20%",medium)</f>
        <v>low</v>
      </c>
      <c r="O242" s="6"/>
      <c r="P242" s="19">
        <f t="shared" si="44"/>
        <v>-1.9417484842768062E-2</v>
      </c>
      <c r="Q242" s="19"/>
      <c r="R242" s="20">
        <f t="shared" si="45"/>
        <v>7.2577383428818587E-2</v>
      </c>
      <c r="S242" s="20"/>
      <c r="T242" s="3">
        <f t="shared" si="37"/>
        <v>0.25500000843419685</v>
      </c>
      <c r="U242" s="3">
        <f t="shared" si="38"/>
        <v>0.41199999785457642</v>
      </c>
      <c r="V242" s="3">
        <f t="shared" si="39"/>
        <v>0.73729973442571728</v>
      </c>
      <c r="W242" s="23">
        <f t="shared" si="40"/>
        <v>0.83639982743429764</v>
      </c>
      <c r="Y242" s="1">
        <v>43705</v>
      </c>
      <c r="Z242" s="3">
        <f t="shared" si="41"/>
        <v>0.25004854963552009</v>
      </c>
      <c r="AA242" s="3">
        <f t="shared" si="42"/>
        <v>0.79524537936497941</v>
      </c>
    </row>
    <row r="243" spans="2:27" x14ac:dyDescent="0.25">
      <c r="B243" s="22">
        <v>43706</v>
      </c>
      <c r="C243" s="1">
        <f t="shared" si="35"/>
        <v>43699</v>
      </c>
      <c r="D243" s="2">
        <v>21282993</v>
      </c>
      <c r="E243" s="2">
        <v>5214333</v>
      </c>
      <c r="F243" s="2">
        <v>2044018</v>
      </c>
      <c r="G243" s="2">
        <v>1566740</v>
      </c>
      <c r="H243" s="2">
        <v>1310421</v>
      </c>
      <c r="I243" s="5">
        <f t="shared" si="36"/>
        <v>6.1571274303383924E-2</v>
      </c>
      <c r="J243" s="4">
        <f>VLOOKUP(C243,$B$3:$I$368,7,FALSE)</f>
        <v>1392436</v>
      </c>
      <c r="K243" s="4">
        <f>VLOOKUP(C243,$B$3:$H$368,3,FALSE)</f>
        <v>21934513</v>
      </c>
      <c r="L243" s="7">
        <f>VLOOKUP(C243,$B$3:$I$368,8,FALSE)</f>
        <v>6.3481509710290804E-2</v>
      </c>
      <c r="M243" s="19">
        <f t="shared" si="43"/>
        <v>-5.8900373158981778E-2</v>
      </c>
      <c r="N243" s="6" t="str">
        <f>_xlfn.IFS(M243&gt;=20%,"high",M243&lt;="-20%","low",M243="+-20%",medium)</f>
        <v>low</v>
      </c>
      <c r="O243" s="6"/>
      <c r="P243" s="19">
        <f t="shared" si="44"/>
        <v>-2.970296172064546E-2</v>
      </c>
      <c r="Q243" s="19"/>
      <c r="R243" s="20">
        <f t="shared" si="45"/>
        <v>-3.0091209481699188E-2</v>
      </c>
      <c r="S243" s="20"/>
      <c r="T243" s="3">
        <f t="shared" si="37"/>
        <v>0.24499998660902628</v>
      </c>
      <c r="U243" s="3">
        <f t="shared" si="38"/>
        <v>0.39199989720641165</v>
      </c>
      <c r="V243" s="3">
        <f t="shared" si="39"/>
        <v>0.76650009931419394</v>
      </c>
      <c r="W243" s="23">
        <f t="shared" si="40"/>
        <v>0.83639978554195338</v>
      </c>
      <c r="Y243" s="1">
        <v>43706</v>
      </c>
      <c r="Z243" s="3">
        <f t="shared" si="41"/>
        <v>0.23772276138521972</v>
      </c>
      <c r="AA243" s="3">
        <f t="shared" si="42"/>
        <v>0.88874733523111682</v>
      </c>
    </row>
    <row r="244" spans="2:27" x14ac:dyDescent="0.25">
      <c r="B244" s="22">
        <v>43707</v>
      </c>
      <c r="C244" s="1">
        <f t="shared" si="35"/>
        <v>43700</v>
      </c>
      <c r="D244" s="2">
        <v>21934513</v>
      </c>
      <c r="E244" s="2">
        <v>5319119</v>
      </c>
      <c r="F244" s="2">
        <v>2127647</v>
      </c>
      <c r="G244" s="2">
        <v>1522119</v>
      </c>
      <c r="H244" s="2">
        <v>1210693</v>
      </c>
      <c r="I244" s="5">
        <f t="shared" si="36"/>
        <v>5.5195800335298077E-2</v>
      </c>
      <c r="J244" s="4">
        <f>VLOOKUP(C244,$B$3:$I$368,7,FALSE)</f>
        <v>1296248</v>
      </c>
      <c r="K244" s="4">
        <f>VLOOKUP(C244,$B$3:$H$368,3,FALSE)</f>
        <v>20848646</v>
      </c>
      <c r="L244" s="7">
        <f>VLOOKUP(C244,$B$3:$I$368,8,FALSE)</f>
        <v>6.2174205461592087E-2</v>
      </c>
      <c r="M244" s="19">
        <f t="shared" si="43"/>
        <v>-6.6002030475649676E-2</v>
      </c>
      <c r="N244" s="6" t="str">
        <f>_xlfn.IFS(M244&gt;=20%,"high",M244&lt;="-20%","low",M244="+-20%",medium)</f>
        <v>low</v>
      </c>
      <c r="O244" s="6"/>
      <c r="P244" s="19">
        <f t="shared" si="44"/>
        <v>5.2083334332598819E-2</v>
      </c>
      <c r="Q244" s="19"/>
      <c r="R244" s="20">
        <f t="shared" si="45"/>
        <v>-0.11223955456262158</v>
      </c>
      <c r="S244" s="20"/>
      <c r="T244" s="3">
        <f t="shared" si="37"/>
        <v>0.24249998164992312</v>
      </c>
      <c r="U244" s="3">
        <f t="shared" si="38"/>
        <v>0.39999988719936513</v>
      </c>
      <c r="V244" s="3">
        <f t="shared" si="39"/>
        <v>0.71540015801493384</v>
      </c>
      <c r="W244" s="23">
        <f t="shared" si="40"/>
        <v>0.79539970265136961</v>
      </c>
      <c r="Y244" s="1">
        <v>43707</v>
      </c>
      <c r="Z244" s="3">
        <f t="shared" si="41"/>
        <v>0.25513018926984515</v>
      </c>
      <c r="AA244" s="3">
        <f t="shared" si="42"/>
        <v>0.85160752871490342</v>
      </c>
    </row>
    <row r="245" spans="2:27" x14ac:dyDescent="0.25">
      <c r="B245" s="22">
        <v>43708</v>
      </c>
      <c r="C245" s="1">
        <f t="shared" si="35"/>
        <v>43701</v>
      </c>
      <c r="D245" s="2">
        <v>45338648</v>
      </c>
      <c r="E245" s="2">
        <v>9235482</v>
      </c>
      <c r="F245" s="2">
        <v>3265666</v>
      </c>
      <c r="G245" s="2">
        <v>2176240</v>
      </c>
      <c r="H245" s="2">
        <v>1663518</v>
      </c>
      <c r="I245" s="5">
        <f t="shared" si="36"/>
        <v>3.6690948525858115E-2</v>
      </c>
      <c r="J245" s="4">
        <f>VLOOKUP(C245,$B$3:$I$368,7,FALSE)</f>
        <v>1628371</v>
      </c>
      <c r="K245" s="4">
        <f>VLOOKUP(C245,$B$3:$H$368,3,FALSE)</f>
        <v>43094160</v>
      </c>
      <c r="L245" s="7">
        <f>VLOOKUP(C245,$B$3:$I$368,8,FALSE)</f>
        <v>3.7786349704925212E-2</v>
      </c>
      <c r="M245" s="19">
        <f t="shared" si="43"/>
        <v>2.158414759290106E-2</v>
      </c>
      <c r="N245" s="6" t="str">
        <f>_xlfn.IFS(M245&gt;=20%,"high",M245&lt;="-20%","low",M245="+-20%",medium)</f>
        <v>low</v>
      </c>
      <c r="O245" s="6"/>
      <c r="P245" s="19">
        <f t="shared" si="44"/>
        <v>5.2083344935833553E-2</v>
      </c>
      <c r="Q245" s="19"/>
      <c r="R245" s="20">
        <f t="shared" si="45"/>
        <v>-2.8989335768633939E-2</v>
      </c>
      <c r="S245" s="20"/>
      <c r="T245" s="3">
        <f t="shared" si="37"/>
        <v>0.20369998681919232</v>
      </c>
      <c r="U245" s="3">
        <f t="shared" si="38"/>
        <v>0.35359995287739177</v>
      </c>
      <c r="V245" s="3">
        <f t="shared" si="39"/>
        <v>0.66640005438400618</v>
      </c>
      <c r="W245" s="23">
        <f t="shared" si="40"/>
        <v>0.76440006616917255</v>
      </c>
      <c r="Y245" s="1">
        <v>43708</v>
      </c>
      <c r="Z245" s="3">
        <f t="shared" si="41"/>
        <v>0.21430936349612106</v>
      </c>
      <c r="AA245" s="3">
        <f t="shared" si="42"/>
        <v>0.74824973348527735</v>
      </c>
    </row>
    <row r="246" spans="2:27" x14ac:dyDescent="0.25">
      <c r="B246" s="22">
        <v>43709</v>
      </c>
      <c r="C246" s="1">
        <f t="shared" si="35"/>
        <v>43702</v>
      </c>
      <c r="D246" s="2">
        <v>42645263</v>
      </c>
      <c r="E246" s="2">
        <v>9224170</v>
      </c>
      <c r="F246" s="2">
        <v>3261666</v>
      </c>
      <c r="G246" s="2">
        <v>2217933</v>
      </c>
      <c r="H246" s="2">
        <v>1660788</v>
      </c>
      <c r="I246" s="5">
        <f t="shared" si="36"/>
        <v>3.8944255074707827E-2</v>
      </c>
      <c r="J246" s="4">
        <f>VLOOKUP(C246,$B$3:$I$368,7,FALSE)</f>
        <v>1784821</v>
      </c>
      <c r="K246" s="4">
        <f>VLOOKUP(C246,$B$3:$H$368,3,FALSE)</f>
        <v>44440853</v>
      </c>
      <c r="L246" s="7">
        <f>VLOOKUP(C246,$B$3:$I$368,8,FALSE)</f>
        <v>4.0161717868016616E-2</v>
      </c>
      <c r="M246" s="19">
        <f t="shared" si="43"/>
        <v>-6.9493243300028373E-2</v>
      </c>
      <c r="N246" s="6" t="str">
        <f>_xlfn.IFS(M246&gt;=20%,"high",M246&lt;="-20%","low",M246="+-20%",medium)</f>
        <v>low</v>
      </c>
      <c r="O246" s="6"/>
      <c r="P246" s="19">
        <f t="shared" si="44"/>
        <v>-4.0404039949458181E-2</v>
      </c>
      <c r="Q246" s="19"/>
      <c r="R246" s="20">
        <f t="shared" si="45"/>
        <v>-3.0314011898338933E-2</v>
      </c>
      <c r="S246" s="20"/>
      <c r="T246" s="3">
        <f t="shared" si="37"/>
        <v>0.21629999092748003</v>
      </c>
      <c r="U246" s="3">
        <f t="shared" si="38"/>
        <v>0.3535999444936509</v>
      </c>
      <c r="V246" s="3">
        <f t="shared" si="39"/>
        <v>0.68000003679101417</v>
      </c>
      <c r="W246" s="23">
        <f t="shared" si="40"/>
        <v>0.74879989611949505</v>
      </c>
      <c r="Y246" s="1">
        <v>43709</v>
      </c>
      <c r="Z246" s="3">
        <f t="shared" si="41"/>
        <v>0.20756059745297867</v>
      </c>
      <c r="AA246" s="3">
        <f t="shared" si="42"/>
        <v>0.80472268549140125</v>
      </c>
    </row>
    <row r="247" spans="2:27" x14ac:dyDescent="0.25">
      <c r="B247" s="22">
        <v>43710</v>
      </c>
      <c r="C247" s="1">
        <f t="shared" si="35"/>
        <v>43703</v>
      </c>
      <c r="D247" s="2">
        <v>22803207</v>
      </c>
      <c r="E247" s="2">
        <v>5529777</v>
      </c>
      <c r="F247" s="2">
        <v>2278268</v>
      </c>
      <c r="G247" s="2">
        <v>1696398</v>
      </c>
      <c r="H247" s="2">
        <v>1335405</v>
      </c>
      <c r="I247" s="5">
        <f t="shared" si="36"/>
        <v>5.8562157507055915E-2</v>
      </c>
      <c r="J247" s="4">
        <f>VLOOKUP(C247,$B$3:$I$368,7,FALSE)</f>
        <v>1260124</v>
      </c>
      <c r="K247" s="4">
        <f>VLOOKUP(C247,$B$3:$H$368,3,FALSE)</f>
        <v>22368860</v>
      </c>
      <c r="L247" s="7">
        <f>VLOOKUP(C247,$B$3:$I$368,8,FALSE)</f>
        <v>5.6333849825158724E-2</v>
      </c>
      <c r="M247" s="19">
        <f t="shared" si="43"/>
        <v>5.9740946129111183E-2</v>
      </c>
      <c r="N247" s="6" t="str">
        <f>_xlfn.IFS(M247&gt;=20%,"high",M247&lt;="-20%","low",M247="+-20%",medium)</f>
        <v>low</v>
      </c>
      <c r="O247" s="6"/>
      <c r="P247" s="19">
        <f t="shared" si="44"/>
        <v>1.9417484842767951E-2</v>
      </c>
      <c r="Q247" s="19"/>
      <c r="R247" s="20">
        <f t="shared" si="45"/>
        <v>3.9555395003414651E-2</v>
      </c>
      <c r="S247" s="20"/>
      <c r="T247" s="3">
        <f t="shared" si="37"/>
        <v>0.24249996941219715</v>
      </c>
      <c r="U247" s="3">
        <f t="shared" si="38"/>
        <v>0.41199997757594925</v>
      </c>
      <c r="V247" s="3">
        <f t="shared" si="39"/>
        <v>0.7445998451455228</v>
      </c>
      <c r="W247" s="23">
        <f t="shared" si="40"/>
        <v>0.78720029144104153</v>
      </c>
      <c r="Y247" s="1">
        <v>43710</v>
      </c>
      <c r="Z247" s="3">
        <f t="shared" si="41"/>
        <v>0.24720870889263019</v>
      </c>
      <c r="AA247" s="3">
        <f t="shared" si="42"/>
        <v>0.74282332330031042</v>
      </c>
    </row>
    <row r="248" spans="2:27" x14ac:dyDescent="0.25">
      <c r="B248" s="22">
        <v>43711</v>
      </c>
      <c r="C248" s="1">
        <f t="shared" si="35"/>
        <v>43704</v>
      </c>
      <c r="D248" s="2">
        <v>22586034</v>
      </c>
      <c r="E248" s="2">
        <v>5702973</v>
      </c>
      <c r="F248" s="2">
        <v>2167129</v>
      </c>
      <c r="G248" s="2">
        <v>1502904</v>
      </c>
      <c r="H248" s="2">
        <v>1170762</v>
      </c>
      <c r="I248" s="5">
        <f t="shared" si="36"/>
        <v>5.1835660922143305E-2</v>
      </c>
      <c r="J248" s="4">
        <f>VLOOKUP(C248,$B$3:$I$368,7,FALSE)</f>
        <v>1150283</v>
      </c>
      <c r="K248" s="4">
        <f>VLOOKUP(C248,$B$3:$H$368,3,FALSE)</f>
        <v>20848646</v>
      </c>
      <c r="L248" s="7">
        <f>VLOOKUP(C248,$B$3:$I$368,8,FALSE)</f>
        <v>5.5173031380551046E-2</v>
      </c>
      <c r="M248" s="19">
        <f t="shared" si="43"/>
        <v>1.7803444891387521E-2</v>
      </c>
      <c r="N248" s="6" t="str">
        <f>_xlfn.IFS(M248&gt;=20%,"high",M248&lt;="-20%","low",M248="+-20%",medium)</f>
        <v>low</v>
      </c>
      <c r="O248" s="6"/>
      <c r="P248" s="19">
        <f t="shared" si="44"/>
        <v>8.3333373303954517E-2</v>
      </c>
      <c r="Q248" s="19"/>
      <c r="R248" s="20">
        <f t="shared" si="45"/>
        <v>-6.048916245671776E-2</v>
      </c>
      <c r="S248" s="20"/>
      <c r="T248" s="3">
        <f t="shared" si="37"/>
        <v>0.25249997409903835</v>
      </c>
      <c r="U248" s="3">
        <f t="shared" si="38"/>
        <v>0.37999987024311704</v>
      </c>
      <c r="V248" s="3">
        <f t="shared" si="39"/>
        <v>0.6935000177654399</v>
      </c>
      <c r="W248" s="23">
        <f t="shared" si="40"/>
        <v>0.77899985627824531</v>
      </c>
      <c r="Y248" s="1">
        <v>43711</v>
      </c>
      <c r="Z248" s="3">
        <f t="shared" si="41"/>
        <v>0.27354164869987241</v>
      </c>
      <c r="AA248" s="3">
        <f t="shared" si="42"/>
        <v>0.76537357010161655</v>
      </c>
    </row>
    <row r="249" spans="2:27" x14ac:dyDescent="0.25">
      <c r="B249" s="22">
        <v>43712</v>
      </c>
      <c r="C249" s="1">
        <f t="shared" si="35"/>
        <v>43705</v>
      </c>
      <c r="D249" s="2">
        <v>22368860</v>
      </c>
      <c r="E249" s="2">
        <v>5592215</v>
      </c>
      <c r="F249" s="2">
        <v>2259254</v>
      </c>
      <c r="G249" s="2">
        <v>1566793</v>
      </c>
      <c r="H249" s="2">
        <v>1310465</v>
      </c>
      <c r="I249" s="5">
        <f t="shared" si="36"/>
        <v>5.8584344486039969E-2</v>
      </c>
      <c r="J249" s="4">
        <f>VLOOKUP(C249,$B$3:$I$368,7,FALSE)</f>
        <v>1421096</v>
      </c>
      <c r="K249" s="4">
        <f>VLOOKUP(C249,$B$3:$H$368,3,FALSE)</f>
        <v>21934513</v>
      </c>
      <c r="L249" s="7">
        <f>VLOOKUP(C249,$B$3:$I$368,8,FALSE)</f>
        <v>6.4788126365057666E-2</v>
      </c>
      <c r="M249" s="19">
        <f t="shared" si="43"/>
        <v>-7.7849068606202554E-2</v>
      </c>
      <c r="N249" s="6" t="str">
        <f>_xlfn.IFS(M249&gt;=20%,"high",M249&lt;="-20%","low",M249="+-20%",medium)</f>
        <v>low</v>
      </c>
      <c r="O249" s="6"/>
      <c r="P249" s="19">
        <f t="shared" si="44"/>
        <v>1.9801989677181275E-2</v>
      </c>
      <c r="Q249" s="19"/>
      <c r="R249" s="20">
        <f t="shared" si="45"/>
        <v>-9.575492033928612E-2</v>
      </c>
      <c r="S249" s="20"/>
      <c r="T249" s="3">
        <f t="shared" si="37"/>
        <v>0.25</v>
      </c>
      <c r="U249" s="3">
        <f t="shared" si="38"/>
        <v>0.40399984621478252</v>
      </c>
      <c r="V249" s="3">
        <f t="shared" si="39"/>
        <v>0.69350015536101739</v>
      </c>
      <c r="W249" s="23">
        <f t="shared" si="40"/>
        <v>0.83639957543849119</v>
      </c>
      <c r="Y249" s="1">
        <v>43712</v>
      </c>
      <c r="Z249" s="3">
        <f t="shared" si="41"/>
        <v>0.25495049741929532</v>
      </c>
      <c r="AA249" s="3">
        <f t="shared" si="42"/>
        <v>0.90700941349623088</v>
      </c>
    </row>
    <row r="250" spans="2:27" x14ac:dyDescent="0.25">
      <c r="B250" s="22">
        <v>43713</v>
      </c>
      <c r="C250" s="1">
        <f t="shared" si="35"/>
        <v>43706</v>
      </c>
      <c r="D250" s="2">
        <v>20631473</v>
      </c>
      <c r="E250" s="2">
        <v>5261025</v>
      </c>
      <c r="F250" s="2">
        <v>2146498</v>
      </c>
      <c r="G250" s="2">
        <v>1598282</v>
      </c>
      <c r="H250" s="2">
        <v>1284380</v>
      </c>
      <c r="I250" s="5">
        <f t="shared" si="36"/>
        <v>6.22534319289757E-2</v>
      </c>
      <c r="J250" s="4">
        <f>VLOOKUP(C250,$B$3:$I$368,7,FALSE)</f>
        <v>1310421</v>
      </c>
      <c r="K250" s="4">
        <f>VLOOKUP(C250,$B$3:$H$368,3,FALSE)</f>
        <v>21282993</v>
      </c>
      <c r="L250" s="7">
        <f>VLOOKUP(C250,$B$3:$I$368,8,FALSE)</f>
        <v>6.1571274303383924E-2</v>
      </c>
      <c r="M250" s="19">
        <f t="shared" si="43"/>
        <v>-1.9872239532180869E-2</v>
      </c>
      <c r="N250" s="6" t="str">
        <f>_xlfn.IFS(M250&gt;=20%,"high",M250&lt;="-20%","low",M250="+-20%",medium)</f>
        <v>low</v>
      </c>
      <c r="O250" s="6"/>
      <c r="P250" s="19">
        <f t="shared" si="44"/>
        <v>-3.061223578845329E-2</v>
      </c>
      <c r="Q250" s="19"/>
      <c r="R250" s="20">
        <f t="shared" si="45"/>
        <v>1.1079153928673646E-2</v>
      </c>
      <c r="S250" s="20"/>
      <c r="T250" s="3">
        <f t="shared" si="37"/>
        <v>0.25499997019117343</v>
      </c>
      <c r="U250" s="3">
        <f t="shared" si="38"/>
        <v>0.40799996198459426</v>
      </c>
      <c r="V250" s="3">
        <f t="shared" si="39"/>
        <v>0.74459980861850328</v>
      </c>
      <c r="W250" s="23">
        <f t="shared" si="40"/>
        <v>0.80360036589287742</v>
      </c>
      <c r="Y250" s="1">
        <v>43713</v>
      </c>
      <c r="Z250" s="3">
        <f t="shared" si="41"/>
        <v>0.24719385097763272</v>
      </c>
      <c r="AA250" s="3">
        <f t="shared" si="42"/>
        <v>0.81989348563019537</v>
      </c>
    </row>
    <row r="251" spans="2:27" x14ac:dyDescent="0.25">
      <c r="B251" s="22">
        <v>43714</v>
      </c>
      <c r="C251" s="1">
        <f t="shared" si="35"/>
        <v>43707</v>
      </c>
      <c r="D251" s="2">
        <v>20848646</v>
      </c>
      <c r="E251" s="2">
        <v>5264283</v>
      </c>
      <c r="F251" s="2">
        <v>2084656</v>
      </c>
      <c r="G251" s="2">
        <v>1460927</v>
      </c>
      <c r="H251" s="2">
        <v>1233898</v>
      </c>
      <c r="I251" s="5">
        <f t="shared" si="36"/>
        <v>5.9183603577901416E-2</v>
      </c>
      <c r="J251" s="4">
        <f>VLOOKUP(C251,$B$3:$I$368,7,FALSE)</f>
        <v>1210693</v>
      </c>
      <c r="K251" s="4">
        <f>VLOOKUP(C251,$B$3:$H$368,3,FALSE)</f>
        <v>21934513</v>
      </c>
      <c r="L251" s="7">
        <f>VLOOKUP(C251,$B$3:$I$368,8,FALSE)</f>
        <v>5.5195800335298077E-2</v>
      </c>
      <c r="M251" s="19">
        <f t="shared" si="43"/>
        <v>1.9166708653638898E-2</v>
      </c>
      <c r="N251" s="6" t="str">
        <f>_xlfn.IFS(M251&gt;=20%,"high",M251&lt;="-20%","low",M251="+-20%",medium)</f>
        <v>low</v>
      </c>
      <c r="O251" s="6"/>
      <c r="P251" s="19">
        <f t="shared" si="44"/>
        <v>-4.9504951397826846E-2</v>
      </c>
      <c r="Q251" s="19"/>
      <c r="R251" s="20">
        <f t="shared" si="45"/>
        <v>7.2248309081100803E-2</v>
      </c>
      <c r="S251" s="20"/>
      <c r="T251" s="3">
        <f t="shared" si="37"/>
        <v>0.25249999448405425</v>
      </c>
      <c r="U251" s="3">
        <f t="shared" si="38"/>
        <v>0.3959999870827613</v>
      </c>
      <c r="V251" s="3">
        <f t="shared" si="39"/>
        <v>0.70080003607309793</v>
      </c>
      <c r="W251" s="23">
        <f t="shared" si="40"/>
        <v>0.84459935369802874</v>
      </c>
      <c r="Y251" s="1">
        <v>43714</v>
      </c>
      <c r="Z251" s="3">
        <f t="shared" si="41"/>
        <v>0.23999999452916962</v>
      </c>
      <c r="AA251" s="3">
        <f t="shared" si="42"/>
        <v>0.82871560317524418</v>
      </c>
    </row>
    <row r="252" spans="2:27" x14ac:dyDescent="0.25">
      <c r="B252" s="22">
        <v>43715</v>
      </c>
      <c r="C252" s="1">
        <f t="shared" si="35"/>
        <v>43708</v>
      </c>
      <c r="D252" s="2">
        <v>46685340</v>
      </c>
      <c r="E252" s="2">
        <v>9313725</v>
      </c>
      <c r="F252" s="2">
        <v>3135000</v>
      </c>
      <c r="G252" s="2">
        <v>2025210</v>
      </c>
      <c r="H252" s="2">
        <v>1500680</v>
      </c>
      <c r="I252" s="5">
        <f t="shared" si="36"/>
        <v>3.2144566152886536E-2</v>
      </c>
      <c r="J252" s="4">
        <f>VLOOKUP(C252,$B$3:$I$368,7,FALSE)</f>
        <v>1663518</v>
      </c>
      <c r="K252" s="4">
        <f>VLOOKUP(C252,$B$3:$H$368,3,FALSE)</f>
        <v>45338648</v>
      </c>
      <c r="L252" s="7">
        <f>VLOOKUP(C252,$B$3:$I$368,8,FALSE)</f>
        <v>3.6690948525858115E-2</v>
      </c>
      <c r="M252" s="19">
        <f t="shared" si="43"/>
        <v>-9.7887729498568721E-2</v>
      </c>
      <c r="N252" s="6" t="str">
        <f>_xlfn.IFS(M252&gt;=20%,"high",M252&lt;="-20%","low",M252="+-20%",medium)</f>
        <v>low</v>
      </c>
      <c r="O252" s="6"/>
      <c r="P252" s="19">
        <f t="shared" si="44"/>
        <v>2.9702958941342894E-2</v>
      </c>
      <c r="Q252" s="19"/>
      <c r="R252" s="20">
        <f t="shared" si="45"/>
        <v>-0.12391018917833363</v>
      </c>
      <c r="S252" s="20"/>
      <c r="T252" s="3">
        <f t="shared" si="37"/>
        <v>0.19949999293139989</v>
      </c>
      <c r="U252" s="3">
        <f t="shared" si="38"/>
        <v>0.3366000177157904</v>
      </c>
      <c r="V252" s="3">
        <f t="shared" si="39"/>
        <v>0.64600000000000002</v>
      </c>
      <c r="W252" s="23">
        <f t="shared" si="40"/>
        <v>0.74099969879666805</v>
      </c>
      <c r="Y252" s="1">
        <v>43715</v>
      </c>
      <c r="Z252" s="3">
        <f t="shared" si="41"/>
        <v>0.20542573303023945</v>
      </c>
      <c r="AA252" s="3">
        <f t="shared" si="42"/>
        <v>0.82140518761017378</v>
      </c>
    </row>
    <row r="253" spans="2:27" x14ac:dyDescent="0.25">
      <c r="B253" s="22">
        <v>43716</v>
      </c>
      <c r="C253" s="1">
        <f t="shared" si="35"/>
        <v>43709</v>
      </c>
      <c r="D253" s="2">
        <v>43094160</v>
      </c>
      <c r="E253" s="2">
        <v>9230769</v>
      </c>
      <c r="F253" s="2">
        <v>3169846</v>
      </c>
      <c r="G253" s="2">
        <v>2133940</v>
      </c>
      <c r="H253" s="2">
        <v>1697763</v>
      </c>
      <c r="I253" s="5">
        <f t="shared" si="36"/>
        <v>3.9396591092621364E-2</v>
      </c>
      <c r="J253" s="4">
        <f>VLOOKUP(C253,$B$3:$I$368,7,FALSE)</f>
        <v>1660788</v>
      </c>
      <c r="K253" s="4">
        <f>VLOOKUP(C253,$B$3:$H$368,3,FALSE)</f>
        <v>42645263</v>
      </c>
      <c r="L253" s="7">
        <f>VLOOKUP(C253,$B$3:$I$368,8,FALSE)</f>
        <v>3.8944255074707827E-2</v>
      </c>
      <c r="M253" s="19">
        <f t="shared" si="43"/>
        <v>2.2263527915664216E-2</v>
      </c>
      <c r="N253" s="6" t="str">
        <f>_xlfn.IFS(M253&gt;=20%,"high",M253&lt;="-20%","low",M253="+-20%",medium)</f>
        <v>low</v>
      </c>
      <c r="O253" s="6"/>
      <c r="P253" s="19">
        <f t="shared" si="44"/>
        <v>1.0526303941424953E-2</v>
      </c>
      <c r="Q253" s="19"/>
      <c r="R253" s="20">
        <f t="shared" si="45"/>
        <v>1.1614961360688625E-2</v>
      </c>
      <c r="S253" s="20"/>
      <c r="T253" s="3">
        <f t="shared" si="37"/>
        <v>0.21419999832923997</v>
      </c>
      <c r="U253" s="3">
        <f t="shared" si="38"/>
        <v>0.34339999191833315</v>
      </c>
      <c r="V253" s="3">
        <f t="shared" si="39"/>
        <v>0.67319989677731973</v>
      </c>
      <c r="W253" s="23">
        <f t="shared" si="40"/>
        <v>0.79560015745522372</v>
      </c>
      <c r="Y253" s="1">
        <v>43716</v>
      </c>
      <c r="Z253" s="3">
        <f t="shared" si="41"/>
        <v>0.21645473261590625</v>
      </c>
      <c r="AA253" s="3">
        <f t="shared" si="42"/>
        <v>0.77827305360038235</v>
      </c>
    </row>
    <row r="254" spans="2:27" x14ac:dyDescent="0.25">
      <c r="B254" s="22">
        <v>43717</v>
      </c>
      <c r="C254" s="1">
        <f t="shared" si="35"/>
        <v>43710</v>
      </c>
      <c r="D254" s="2">
        <v>21717340</v>
      </c>
      <c r="E254" s="2">
        <v>5375041</v>
      </c>
      <c r="F254" s="2">
        <v>2257517</v>
      </c>
      <c r="G254" s="2">
        <v>1697427</v>
      </c>
      <c r="H254" s="2">
        <v>1419728</v>
      </c>
      <c r="I254" s="5">
        <f t="shared" si="36"/>
        <v>6.5373015295611708E-2</v>
      </c>
      <c r="J254" s="4">
        <f>VLOOKUP(C254,$B$3:$I$368,7,FALSE)</f>
        <v>1335405</v>
      </c>
      <c r="K254" s="4">
        <f>VLOOKUP(C254,$B$3:$H$368,3,FALSE)</f>
        <v>22803207</v>
      </c>
      <c r="L254" s="7">
        <f>VLOOKUP(C254,$B$3:$I$368,8,FALSE)</f>
        <v>5.8562157507055915E-2</v>
      </c>
      <c r="M254" s="19">
        <f t="shared" si="43"/>
        <v>6.3144139792796983E-2</v>
      </c>
      <c r="N254" s="6" t="str">
        <f>_xlfn.IFS(M254&gt;=20%,"high",M254&lt;="-20%","low",M254="+-20%",medium)</f>
        <v>low</v>
      </c>
      <c r="O254" s="6"/>
      <c r="P254" s="19">
        <f t="shared" si="44"/>
        <v>-4.7619047619047672E-2</v>
      </c>
      <c r="Q254" s="19"/>
      <c r="R254" s="20">
        <f t="shared" si="45"/>
        <v>0.11630134678243675</v>
      </c>
      <c r="S254" s="20"/>
      <c r="T254" s="3">
        <f t="shared" si="37"/>
        <v>0.24749997006999935</v>
      </c>
      <c r="U254" s="3">
        <f t="shared" si="38"/>
        <v>0.41999995907007964</v>
      </c>
      <c r="V254" s="3">
        <f t="shared" si="39"/>
        <v>0.75189998569224503</v>
      </c>
      <c r="W254" s="23">
        <f t="shared" si="40"/>
        <v>0.83640003369806182</v>
      </c>
      <c r="Y254" s="1">
        <v>43717</v>
      </c>
      <c r="Z254" s="3">
        <f t="shared" si="41"/>
        <v>0.23571425720952321</v>
      </c>
      <c r="AA254" s="3">
        <f t="shared" si="42"/>
        <v>0.78672308146388625</v>
      </c>
    </row>
    <row r="255" spans="2:27" x14ac:dyDescent="0.25">
      <c r="B255" s="22">
        <v>43718</v>
      </c>
      <c r="C255" s="1">
        <f t="shared" si="35"/>
        <v>43711</v>
      </c>
      <c r="D255" s="2">
        <v>22368860</v>
      </c>
      <c r="E255" s="2">
        <v>5480370</v>
      </c>
      <c r="F255" s="2">
        <v>2126383</v>
      </c>
      <c r="G255" s="2">
        <v>1505692</v>
      </c>
      <c r="H255" s="2">
        <v>1185281</v>
      </c>
      <c r="I255" s="5">
        <f t="shared" si="36"/>
        <v>5.2987993129734817E-2</v>
      </c>
      <c r="J255" s="4">
        <f>VLOOKUP(C255,$B$3:$I$368,7,FALSE)</f>
        <v>1170762</v>
      </c>
      <c r="K255" s="4">
        <f>VLOOKUP(C255,$B$3:$H$368,3,FALSE)</f>
        <v>22586034</v>
      </c>
      <c r="L255" s="7">
        <f>VLOOKUP(C255,$B$3:$I$368,8,FALSE)</f>
        <v>5.1835660922143305E-2</v>
      </c>
      <c r="M255" s="19">
        <f t="shared" si="43"/>
        <v>1.2401324949050219E-2</v>
      </c>
      <c r="N255" s="6" t="str">
        <f>_xlfn.IFS(M255&gt;=20%,"high",M255&lt;="-20%","low",M255="+-20%",medium)</f>
        <v>low</v>
      </c>
      <c r="O255" s="6"/>
      <c r="P255" s="19">
        <f t="shared" si="44"/>
        <v>-9.6154110101844825E-3</v>
      </c>
      <c r="Q255" s="19"/>
      <c r="R255" s="20">
        <f t="shared" si="45"/>
        <v>2.2230491269751518E-2</v>
      </c>
      <c r="S255" s="20"/>
      <c r="T255" s="3">
        <f t="shared" si="37"/>
        <v>0.24499996870649643</v>
      </c>
      <c r="U255" s="3">
        <f t="shared" si="38"/>
        <v>0.38799989781711819</v>
      </c>
      <c r="V255" s="3">
        <f t="shared" si="39"/>
        <v>0.70810009297478393</v>
      </c>
      <c r="W255" s="23">
        <f t="shared" si="40"/>
        <v>0.7872001710841261</v>
      </c>
      <c r="Y255" s="1">
        <v>43718</v>
      </c>
      <c r="Z255" s="3">
        <f t="shared" si="41"/>
        <v>0.24264419330990114</v>
      </c>
      <c r="AA255" s="3">
        <f t="shared" si="42"/>
        <v>0.77755742874372713</v>
      </c>
    </row>
    <row r="256" spans="2:27" x14ac:dyDescent="0.25">
      <c r="B256" s="22">
        <v>43719</v>
      </c>
      <c r="C256" s="1">
        <f t="shared" si="35"/>
        <v>43712</v>
      </c>
      <c r="D256" s="2">
        <v>21065820</v>
      </c>
      <c r="E256" s="2">
        <v>5055796</v>
      </c>
      <c r="F256" s="2">
        <v>1981872</v>
      </c>
      <c r="G256" s="2">
        <v>1504637</v>
      </c>
      <c r="H256" s="2">
        <v>1246140</v>
      </c>
      <c r="I256" s="5">
        <f t="shared" si="36"/>
        <v>5.9154592605462311E-2</v>
      </c>
      <c r="J256" s="4">
        <f>VLOOKUP(C256,$B$3:$I$368,7,FALSE)</f>
        <v>1310465</v>
      </c>
      <c r="K256" s="4">
        <f>VLOOKUP(C256,$B$3:$H$368,3,FALSE)</f>
        <v>22368860</v>
      </c>
      <c r="L256" s="7">
        <f>VLOOKUP(C256,$B$3:$I$368,8,FALSE)</f>
        <v>5.8584344486039969E-2</v>
      </c>
      <c r="M256" s="19">
        <f t="shared" si="43"/>
        <v>-4.9085629909993767E-2</v>
      </c>
      <c r="N256" s="6" t="str">
        <f>_xlfn.IFS(M256&gt;=20%,"high",M256&lt;="-20%","low",M256="+-20%",medium)</f>
        <v>low</v>
      </c>
      <c r="O256" s="6"/>
      <c r="P256" s="19">
        <f t="shared" si="44"/>
        <v>-5.8252409823299045E-2</v>
      </c>
      <c r="Q256" s="19"/>
      <c r="R256" s="20">
        <f t="shared" si="45"/>
        <v>9.7337970480873004E-3</v>
      </c>
      <c r="S256" s="20"/>
      <c r="T256" s="3">
        <f t="shared" si="37"/>
        <v>0.2399999620237902</v>
      </c>
      <c r="U256" s="3">
        <f t="shared" si="38"/>
        <v>0.39199999367063071</v>
      </c>
      <c r="V256" s="3">
        <f t="shared" si="39"/>
        <v>0.75919988778286385</v>
      </c>
      <c r="W256" s="23">
        <f t="shared" si="40"/>
        <v>0.82819975847995231</v>
      </c>
      <c r="Y256" s="1">
        <v>43719</v>
      </c>
      <c r="Z256" s="3">
        <f t="shared" si="41"/>
        <v>0.22601938587840417</v>
      </c>
      <c r="AA256" s="3">
        <f t="shared" si="42"/>
        <v>0.87095093368034948</v>
      </c>
    </row>
    <row r="257" spans="2:27" x14ac:dyDescent="0.25">
      <c r="B257" s="22">
        <v>43720</v>
      </c>
      <c r="C257" s="1">
        <f t="shared" si="35"/>
        <v>43713</v>
      </c>
      <c r="D257" s="2">
        <v>20848646</v>
      </c>
      <c r="E257" s="2">
        <v>5160040</v>
      </c>
      <c r="F257" s="2">
        <v>2022735</v>
      </c>
      <c r="G257" s="2">
        <v>1535660</v>
      </c>
      <c r="H257" s="2">
        <v>1309611</v>
      </c>
      <c r="I257" s="5">
        <f t="shared" si="36"/>
        <v>6.2815158356087003E-2</v>
      </c>
      <c r="J257" s="4">
        <f>VLOOKUP(C257,$B$3:$I$368,7,FALSE)</f>
        <v>1284380</v>
      </c>
      <c r="K257" s="4">
        <f>VLOOKUP(C257,$B$3:$H$368,3,FALSE)</f>
        <v>20631473</v>
      </c>
      <c r="L257" s="7">
        <f>VLOOKUP(C257,$B$3:$I$368,8,FALSE)</f>
        <v>6.22534319289757E-2</v>
      </c>
      <c r="M257" s="6">
        <f t="shared" si="43"/>
        <v>1.9644497734315314E-2</v>
      </c>
      <c r="N257" s="6" t="str">
        <f>_xlfn.IFS(M257&gt;=20%,"high",M257&lt;="-20%","low",M257="+-20%",medium)</f>
        <v>low</v>
      </c>
      <c r="O257" s="6"/>
      <c r="P257" s="19">
        <f t="shared" si="44"/>
        <v>1.0526296401619062E-2</v>
      </c>
      <c r="Q257" s="19"/>
      <c r="R257" s="20">
        <f t="shared" si="45"/>
        <v>9.0232202419324725E-3</v>
      </c>
      <c r="S257" s="20"/>
      <c r="T257" s="3">
        <f t="shared" si="37"/>
        <v>0.24750000551594573</v>
      </c>
      <c r="U257" s="3">
        <f t="shared" si="38"/>
        <v>0.39199986821807581</v>
      </c>
      <c r="V257" s="3">
        <f t="shared" si="39"/>
        <v>0.75919979631538481</v>
      </c>
      <c r="W257" s="23">
        <f t="shared" si="40"/>
        <v>0.852800098980243</v>
      </c>
      <c r="Y257" s="1">
        <v>43720</v>
      </c>
      <c r="Z257" s="3">
        <f t="shared" si="41"/>
        <v>0.25010526393340893</v>
      </c>
      <c r="AA257" s="3">
        <f t="shared" si="42"/>
        <v>0.83637002982431008</v>
      </c>
    </row>
    <row r="258" spans="2:27" x14ac:dyDescent="0.25">
      <c r="B258" s="22">
        <v>43721</v>
      </c>
      <c r="C258" s="1">
        <f t="shared" si="35"/>
        <v>43714</v>
      </c>
      <c r="D258" s="2">
        <v>22803207</v>
      </c>
      <c r="E258" s="2">
        <v>5985841</v>
      </c>
      <c r="F258" s="2">
        <v>2322506</v>
      </c>
      <c r="G258" s="2">
        <v>1610658</v>
      </c>
      <c r="H258" s="2">
        <v>1360362</v>
      </c>
      <c r="I258" s="5">
        <f t="shared" si="36"/>
        <v>5.9656608826995257E-2</v>
      </c>
      <c r="J258" s="4">
        <f>VLOOKUP(C258,$B$3:$I$368,7,FALSE)</f>
        <v>1233898</v>
      </c>
      <c r="K258" s="4">
        <f>VLOOKUP(C258,$B$3:$H$368,3,FALSE)</f>
        <v>20848646</v>
      </c>
      <c r="L258" s="7">
        <f>VLOOKUP(C258,$B$3:$I$368,8,FALSE)</f>
        <v>5.9183603577901416E-2</v>
      </c>
      <c r="M258" s="6">
        <f t="shared" si="43"/>
        <v>0.10249145391272219</v>
      </c>
      <c r="N258" s="6" t="str">
        <f>_xlfn.IFS(M258&gt;=20%,"high",M258&lt;="-20%","low",M258="+-20%",medium)</f>
        <v>low</v>
      </c>
      <c r="O258" s="6"/>
      <c r="P258" s="19">
        <f t="shared" si="44"/>
        <v>9.3750020984576077E-2</v>
      </c>
      <c r="Q258" s="19"/>
      <c r="R258" s="20">
        <f t="shared" si="45"/>
        <v>7.9921670952536328E-3</v>
      </c>
      <c r="S258" s="20"/>
      <c r="T258" s="3">
        <f t="shared" si="37"/>
        <v>0.26249996327270986</v>
      </c>
      <c r="U258" s="3">
        <f t="shared" si="38"/>
        <v>0.387999948545242</v>
      </c>
      <c r="V258" s="3">
        <f t="shared" si="39"/>
        <v>0.69350003832067608</v>
      </c>
      <c r="W258" s="23">
        <f t="shared" si="40"/>
        <v>0.84460015720283266</v>
      </c>
      <c r="Y258" s="1">
        <v>43721</v>
      </c>
      <c r="Z258" s="3">
        <f t="shared" si="41"/>
        <v>0.28710934033797686</v>
      </c>
      <c r="AA258" s="3">
        <f t="shared" si="42"/>
        <v>0.76608317842769846</v>
      </c>
    </row>
    <row r="259" spans="2:27" x14ac:dyDescent="0.25">
      <c r="B259" s="22">
        <v>43722</v>
      </c>
      <c r="C259" s="1">
        <f t="shared" ref="C259:C322" si="46">B259-7</f>
        <v>43715</v>
      </c>
      <c r="D259" s="2">
        <v>44440853</v>
      </c>
      <c r="E259" s="2">
        <v>9332579</v>
      </c>
      <c r="F259" s="2">
        <v>1396153</v>
      </c>
      <c r="G259" s="2">
        <v>939890</v>
      </c>
      <c r="H259" s="2">
        <v>696459</v>
      </c>
      <c r="I259" s="5">
        <f t="shared" si="36"/>
        <v>1.5671593882322647E-2</v>
      </c>
      <c r="J259" s="4">
        <f>VLOOKUP(C259,$B$3:$I$368,7,FALSE)</f>
        <v>1500680</v>
      </c>
      <c r="K259" s="4">
        <f>VLOOKUP(C259,$B$3:$H$368,3,FALSE)</f>
        <v>46685340</v>
      </c>
      <c r="L259" s="7">
        <f>VLOOKUP(C259,$B$3:$I$368,8,FALSE)</f>
        <v>3.2144566152886536E-2</v>
      </c>
      <c r="M259" s="8">
        <f t="shared" si="43"/>
        <v>-0.53590439000986212</v>
      </c>
      <c r="N259" s="6" t="str">
        <f>_xlfn.IFS(M259&gt;=20%,"high",M259&lt;="-20%","low",M259="+-20%",medium)</f>
        <v>low</v>
      </c>
      <c r="O259" s="6" t="s">
        <v>102</v>
      </c>
      <c r="P259" s="19">
        <f t="shared" si="44"/>
        <v>-4.8076912366922908E-2</v>
      </c>
      <c r="Q259" s="19"/>
      <c r="R259" s="9">
        <f t="shared" si="45"/>
        <v>-0.51246522327334754</v>
      </c>
      <c r="S259" s="6" t="s">
        <v>102</v>
      </c>
      <c r="T259" s="3">
        <f t="shared" si="37"/>
        <v>0.20999999707476361</v>
      </c>
      <c r="U259" s="3">
        <f t="shared" si="38"/>
        <v>0.14959991230719827</v>
      </c>
      <c r="V259" s="3">
        <f t="shared" si="39"/>
        <v>0.67319985703572605</v>
      </c>
      <c r="W259" s="23">
        <f t="shared" si="40"/>
        <v>0.74100054261668924</v>
      </c>
      <c r="Y259" s="1">
        <v>43722</v>
      </c>
      <c r="Z259" s="3">
        <f t="shared" si="41"/>
        <v>0.19990384561834615</v>
      </c>
      <c r="AA259" s="3">
        <f t="shared" si="42"/>
        <v>1.5966549277043058</v>
      </c>
    </row>
    <row r="260" spans="2:27" x14ac:dyDescent="0.25">
      <c r="B260" s="22">
        <v>43723</v>
      </c>
      <c r="C260" s="1">
        <f t="shared" si="46"/>
        <v>43716</v>
      </c>
      <c r="D260" s="2">
        <v>46236443</v>
      </c>
      <c r="E260" s="2">
        <v>9515460</v>
      </c>
      <c r="F260" s="2">
        <v>3364666</v>
      </c>
      <c r="G260" s="2">
        <v>2333732</v>
      </c>
      <c r="H260" s="2">
        <v>1856717</v>
      </c>
      <c r="I260" s="5">
        <f t="shared" ref="I260:I323" si="47">H260/D260</f>
        <v>4.0157003426928843E-2</v>
      </c>
      <c r="J260" s="4">
        <f>VLOOKUP(C260,$B$3:$I$368,7,FALSE)</f>
        <v>1697763</v>
      </c>
      <c r="K260" s="4">
        <f>VLOOKUP(C260,$B$3:$H$368,3,FALSE)</f>
        <v>43094160</v>
      </c>
      <c r="L260" s="7">
        <f>VLOOKUP(C260,$B$3:$I$368,8,FALSE)</f>
        <v>3.9396591092621364E-2</v>
      </c>
      <c r="M260" s="6">
        <f t="shared" si="43"/>
        <v>9.3625553154356611E-2</v>
      </c>
      <c r="N260" s="6" t="str">
        <f>_xlfn.IFS(M260&gt;=20%,"high",M260&lt;="-20%","low",M260="+-20%",medium)</f>
        <v>low</v>
      </c>
      <c r="O260" s="6"/>
      <c r="P260" s="19">
        <f t="shared" si="44"/>
        <v>7.2916678269166812E-2</v>
      </c>
      <c r="Q260" s="19"/>
      <c r="R260" s="20">
        <f t="shared" si="45"/>
        <v>1.9301475412422109E-2</v>
      </c>
      <c r="S260" s="20"/>
      <c r="T260" s="3">
        <f t="shared" ref="T260:T323" si="48">E260/D260</f>
        <v>0.20580000066181561</v>
      </c>
      <c r="U260" s="3">
        <f t="shared" ref="U260:U323" si="49">F260/E260</f>
        <v>0.35359993105955989</v>
      </c>
      <c r="V260" s="3">
        <f t="shared" ref="V260:V323" si="50">G260/F260</f>
        <v>0.69359989966314639</v>
      </c>
      <c r="W260" s="23">
        <f t="shared" ref="W260:W323" si="51">H260/G260</f>
        <v>0.79559992321311956</v>
      </c>
      <c r="Y260" s="1">
        <v>43723</v>
      </c>
      <c r="Z260" s="3">
        <f t="shared" ref="Z260:Z323" si="52">E260/K260</f>
        <v>0.22080625309786756</v>
      </c>
      <c r="AA260" s="3">
        <f t="shared" ref="AA260:AA323" si="53">J260/G260</f>
        <v>0.7274884176932056</v>
      </c>
    </row>
    <row r="261" spans="2:27" x14ac:dyDescent="0.25">
      <c r="B261" s="22">
        <v>43724</v>
      </c>
      <c r="C261" s="1">
        <f t="shared" si="46"/>
        <v>43717</v>
      </c>
      <c r="D261" s="2">
        <v>20631473</v>
      </c>
      <c r="E261" s="2">
        <v>5106289</v>
      </c>
      <c r="F261" s="2">
        <v>1960815</v>
      </c>
      <c r="G261" s="2">
        <v>1445709</v>
      </c>
      <c r="H261" s="2">
        <v>1161771</v>
      </c>
      <c r="I261" s="5">
        <f t="shared" si="47"/>
        <v>5.631061824814932E-2</v>
      </c>
      <c r="J261" s="4">
        <f>VLOOKUP(C261,$B$3:$I$368,7,FALSE)</f>
        <v>1419728</v>
      </c>
      <c r="K261" s="4">
        <f>VLOOKUP(C261,$B$3:$H$368,3,FALSE)</f>
        <v>21717340</v>
      </c>
      <c r="L261" s="7">
        <f>VLOOKUP(C261,$B$3:$I$368,8,FALSE)</f>
        <v>6.5373015295611708E-2</v>
      </c>
      <c r="M261" s="19">
        <f t="shared" si="43"/>
        <v>-0.18169466263960421</v>
      </c>
      <c r="N261" s="6" t="str">
        <f>_xlfn.IFS(M261&gt;=20%,"high",M261&lt;="-20%","low",M261="+-20%",medium)</f>
        <v>low</v>
      </c>
      <c r="O261" s="6"/>
      <c r="P261" s="19">
        <f t="shared" si="44"/>
        <v>-5.0000000000000044E-2</v>
      </c>
      <c r="Q261" s="19"/>
      <c r="R261" s="20">
        <f t="shared" si="45"/>
        <v>-0.1386259606732676</v>
      </c>
      <c r="S261" s="20"/>
      <c r="T261" s="3">
        <f t="shared" si="48"/>
        <v>0.24749997249348119</v>
      </c>
      <c r="U261" s="3">
        <f t="shared" si="49"/>
        <v>0.38400000470008649</v>
      </c>
      <c r="V261" s="3">
        <f t="shared" si="50"/>
        <v>0.73730005125419784</v>
      </c>
      <c r="W261" s="23">
        <f t="shared" si="51"/>
        <v>0.80359947956331457</v>
      </c>
      <c r="Y261" s="1">
        <v>43724</v>
      </c>
      <c r="Z261" s="3">
        <f t="shared" si="52"/>
        <v>0.23512497386880712</v>
      </c>
      <c r="AA261" s="3">
        <f t="shared" si="53"/>
        <v>0.98202888686450729</v>
      </c>
    </row>
    <row r="262" spans="2:27" x14ac:dyDescent="0.25">
      <c r="B262" s="22">
        <v>43725</v>
      </c>
      <c r="C262" s="1">
        <f t="shared" si="46"/>
        <v>43718</v>
      </c>
      <c r="D262" s="2">
        <v>22368860</v>
      </c>
      <c r="E262" s="2">
        <v>5312604</v>
      </c>
      <c r="F262" s="2">
        <v>2188793</v>
      </c>
      <c r="G262" s="2">
        <v>1581840</v>
      </c>
      <c r="H262" s="2">
        <v>1361964</v>
      </c>
      <c r="I262" s="5">
        <f t="shared" si="47"/>
        <v>6.0886607542807281E-2</v>
      </c>
      <c r="J262" s="4">
        <f>VLOOKUP(C262,$B$3:$I$368,7,FALSE)</f>
        <v>1185281</v>
      </c>
      <c r="K262" s="4">
        <f>VLOOKUP(C262,$B$3:$H$368,3,FALSE)</f>
        <v>22368860</v>
      </c>
      <c r="L262" s="7">
        <f>VLOOKUP(C262,$B$3:$I$368,8,FALSE)</f>
        <v>5.2987993129734817E-2</v>
      </c>
      <c r="M262" s="19">
        <f t="shared" si="43"/>
        <v>0.14906423033862848</v>
      </c>
      <c r="N262" s="6" t="str">
        <f>_xlfn.IFS(M262&gt;=20%,"high",M262&lt;="-20%","low",M262="+-20%",medium)</f>
        <v>low</v>
      </c>
      <c r="O262" s="6"/>
      <c r="P262" s="19">
        <f t="shared" si="44"/>
        <v>0</v>
      </c>
      <c r="Q262" s="19"/>
      <c r="R262" s="20">
        <f t="shared" si="45"/>
        <v>0.1490642303386287</v>
      </c>
      <c r="S262" s="20"/>
      <c r="T262" s="3">
        <f t="shared" si="48"/>
        <v>0.23749998882374873</v>
      </c>
      <c r="U262" s="3">
        <f t="shared" si="49"/>
        <v>0.41200002861120461</v>
      </c>
      <c r="V262" s="3">
        <f t="shared" si="50"/>
        <v>0.72269967968647564</v>
      </c>
      <c r="W262" s="23">
        <f t="shared" si="51"/>
        <v>0.86099984827795484</v>
      </c>
      <c r="Y262" s="1">
        <v>43725</v>
      </c>
      <c r="Z262" s="3">
        <f t="shared" si="52"/>
        <v>0.23749998882374873</v>
      </c>
      <c r="AA262" s="3">
        <f t="shared" si="53"/>
        <v>0.74930523946796135</v>
      </c>
    </row>
    <row r="263" spans="2:27" x14ac:dyDescent="0.25">
      <c r="B263" s="22">
        <v>43726</v>
      </c>
      <c r="C263" s="1">
        <f t="shared" si="46"/>
        <v>43719</v>
      </c>
      <c r="D263" s="2">
        <v>21500167</v>
      </c>
      <c r="E263" s="2">
        <v>5643793</v>
      </c>
      <c r="F263" s="2">
        <v>2144641</v>
      </c>
      <c r="G263" s="2">
        <v>1502964</v>
      </c>
      <c r="H263" s="2">
        <v>1195458</v>
      </c>
      <c r="I263" s="5">
        <f t="shared" si="47"/>
        <v>5.5602265787051797E-2</v>
      </c>
      <c r="J263" s="4">
        <f>VLOOKUP(C263,$B$3:$I$368,7,FALSE)</f>
        <v>1246140</v>
      </c>
      <c r="K263" s="4">
        <f>VLOOKUP(C263,$B$3:$H$368,3,FALSE)</f>
        <v>21065820</v>
      </c>
      <c r="L263" s="7">
        <f>VLOOKUP(C263,$B$3:$I$368,8,FALSE)</f>
        <v>5.9154592605462311E-2</v>
      </c>
      <c r="M263" s="19">
        <f t="shared" si="43"/>
        <v>-4.0671192642881215E-2</v>
      </c>
      <c r="N263" s="6" t="str">
        <f>_xlfn.IFS(M263&gt;=20%,"high",M263&lt;="-20%","low",M263="+-20%",medium)</f>
        <v>low</v>
      </c>
      <c r="O263" s="6"/>
      <c r="P263" s="19">
        <f t="shared" si="44"/>
        <v>2.0618565999329652E-2</v>
      </c>
      <c r="Q263" s="19"/>
      <c r="R263" s="20">
        <f t="shared" si="45"/>
        <v>-6.0051581152846811E-2</v>
      </c>
      <c r="S263" s="20"/>
      <c r="T263" s="3">
        <f t="shared" si="48"/>
        <v>0.26249996104681417</v>
      </c>
      <c r="U263" s="3">
        <f t="shared" si="49"/>
        <v>0.37999993975682667</v>
      </c>
      <c r="V263" s="3">
        <f t="shared" si="50"/>
        <v>0.70079980752023296</v>
      </c>
      <c r="W263" s="23">
        <f t="shared" si="51"/>
        <v>0.79540028902887894</v>
      </c>
      <c r="Y263" s="1">
        <v>43726</v>
      </c>
      <c r="Z263" s="3">
        <f t="shared" si="52"/>
        <v>0.2679123338184794</v>
      </c>
      <c r="AA263" s="3">
        <f t="shared" si="53"/>
        <v>0.82912165560851758</v>
      </c>
    </row>
    <row r="264" spans="2:27" x14ac:dyDescent="0.25">
      <c r="B264" s="22">
        <v>43727</v>
      </c>
      <c r="C264" s="1">
        <f t="shared" si="46"/>
        <v>43720</v>
      </c>
      <c r="D264" s="2">
        <v>21282993</v>
      </c>
      <c r="E264" s="2">
        <v>5054710</v>
      </c>
      <c r="F264" s="2">
        <v>2062322</v>
      </c>
      <c r="G264" s="2">
        <v>1535605</v>
      </c>
      <c r="H264" s="2">
        <v>1259196</v>
      </c>
      <c r="I264" s="5">
        <f t="shared" si="47"/>
        <v>5.9164422973780051E-2</v>
      </c>
      <c r="J264" s="4">
        <f>VLOOKUP(C264,$B$3:$I$368,7,FALSE)</f>
        <v>1309611</v>
      </c>
      <c r="K264" s="4">
        <f>VLOOKUP(C264,$B$3:$H$368,3,FALSE)</f>
        <v>20848646</v>
      </c>
      <c r="L264" s="7">
        <f>VLOOKUP(C264,$B$3:$I$368,8,FALSE)</f>
        <v>6.2815158356087003E-2</v>
      </c>
      <c r="M264" s="19">
        <f t="shared" si="43"/>
        <v>-3.849616412812662E-2</v>
      </c>
      <c r="N264" s="6" t="str">
        <f>_xlfn.IFS(M264&gt;=20%,"high",M264&lt;="-20%","low",M264="+-20%",medium)</f>
        <v>low</v>
      </c>
      <c r="O264" s="6"/>
      <c r="P264" s="19">
        <f t="shared" si="44"/>
        <v>2.0833343325988629E-2</v>
      </c>
      <c r="Q264" s="19"/>
      <c r="R264" s="20">
        <f t="shared" si="45"/>
        <v>-5.8118700610633511E-2</v>
      </c>
      <c r="S264" s="20"/>
      <c r="T264" s="3">
        <f t="shared" si="48"/>
        <v>0.2374999606493316</v>
      </c>
      <c r="U264" s="3">
        <f t="shared" si="49"/>
        <v>0.4080000633072916</v>
      </c>
      <c r="V264" s="3">
        <f t="shared" si="50"/>
        <v>0.74460001881374493</v>
      </c>
      <c r="W264" s="23">
        <f t="shared" si="51"/>
        <v>0.81999993487908673</v>
      </c>
      <c r="Y264" s="1">
        <v>43727</v>
      </c>
      <c r="Z264" s="3">
        <f t="shared" si="52"/>
        <v>0.24244787886944794</v>
      </c>
      <c r="AA264" s="3">
        <f t="shared" si="53"/>
        <v>0.85283064329694158</v>
      </c>
    </row>
    <row r="265" spans="2:27" x14ac:dyDescent="0.25">
      <c r="B265" s="22">
        <v>43728</v>
      </c>
      <c r="C265" s="1">
        <f t="shared" si="46"/>
        <v>43721</v>
      </c>
      <c r="D265" s="2">
        <v>21282993</v>
      </c>
      <c r="E265" s="2">
        <v>5107918</v>
      </c>
      <c r="F265" s="2">
        <v>2043167</v>
      </c>
      <c r="G265" s="2">
        <v>1506427</v>
      </c>
      <c r="H265" s="2">
        <v>1235270</v>
      </c>
      <c r="I265" s="5">
        <f t="shared" si="47"/>
        <v>5.8040238983304654E-2</v>
      </c>
      <c r="J265" s="4">
        <f>VLOOKUP(C265,$B$3:$I$368,7,FALSE)</f>
        <v>1360362</v>
      </c>
      <c r="K265" s="4">
        <f>VLOOKUP(C265,$B$3:$H$368,3,FALSE)</f>
        <v>22803207</v>
      </c>
      <c r="L265" s="7">
        <f>VLOOKUP(C265,$B$3:$I$368,8,FALSE)</f>
        <v>5.9656608826995257E-2</v>
      </c>
      <c r="M265" s="19">
        <f t="shared" si="43"/>
        <v>-9.1954935524514836E-2</v>
      </c>
      <c r="N265" s="6" t="str">
        <f>_xlfn.IFS(M265&gt;=20%,"high",M265&lt;="-20%","low",M265="+-20%",medium)</f>
        <v>low</v>
      </c>
      <c r="O265" s="6"/>
      <c r="P265" s="19">
        <f t="shared" si="44"/>
        <v>-6.6666675437362821E-2</v>
      </c>
      <c r="Q265" s="19"/>
      <c r="R265" s="20">
        <f t="shared" si="45"/>
        <v>-2.7094564633703744E-2</v>
      </c>
      <c r="S265" s="20"/>
      <c r="T265" s="3">
        <f t="shared" si="48"/>
        <v>0.23999998496452074</v>
      </c>
      <c r="U265" s="3">
        <f t="shared" si="49"/>
        <v>0.39999996084510364</v>
      </c>
      <c r="V265" s="3">
        <f t="shared" si="50"/>
        <v>0.73729998575740507</v>
      </c>
      <c r="W265" s="23">
        <f t="shared" si="51"/>
        <v>0.8199999070648627</v>
      </c>
      <c r="Y265" s="1">
        <v>43728</v>
      </c>
      <c r="Z265" s="3">
        <f t="shared" si="52"/>
        <v>0.22399998386191908</v>
      </c>
      <c r="AA265" s="3">
        <f t="shared" si="53"/>
        <v>0.90303877984130665</v>
      </c>
    </row>
    <row r="266" spans="2:27" x14ac:dyDescent="0.25">
      <c r="B266" s="22">
        <v>43729</v>
      </c>
      <c r="C266" s="1">
        <f t="shared" si="46"/>
        <v>43722</v>
      </c>
      <c r="D266" s="2">
        <v>43991955</v>
      </c>
      <c r="E266" s="2">
        <v>8868778</v>
      </c>
      <c r="F266" s="2">
        <v>3045538</v>
      </c>
      <c r="G266" s="2">
        <v>1967417</v>
      </c>
      <c r="H266" s="2">
        <v>1473202</v>
      </c>
      <c r="I266" s="5">
        <f t="shared" si="47"/>
        <v>3.3487986610279082E-2</v>
      </c>
      <c r="J266" s="4">
        <f>VLOOKUP(C266,$B$3:$I$368,7,FALSE)</f>
        <v>696459</v>
      </c>
      <c r="K266" s="4">
        <f>VLOOKUP(C266,$B$3:$H$368,3,FALSE)</f>
        <v>44440853</v>
      </c>
      <c r="L266" s="7">
        <f>VLOOKUP(C266,$B$3:$I$368,8,FALSE)</f>
        <v>1.5671593882322647E-2</v>
      </c>
      <c r="M266" s="13">
        <f t="shared" ref="M266:M329" si="54">H266/J266-1</f>
        <v>1.1152745531323451</v>
      </c>
      <c r="N266" s="6" t="str">
        <f>_xlfn.IFS(M266&gt;=20%,"high",M266&lt;="-20%","low",M266="+-20%",medium)</f>
        <v>high</v>
      </c>
      <c r="O266" s="6" t="s">
        <v>103</v>
      </c>
      <c r="P266" s="19">
        <f t="shared" si="44"/>
        <v>-1.0101021238273722E-2</v>
      </c>
      <c r="Q266" s="19"/>
      <c r="R266" s="12">
        <f t="shared" si="45"/>
        <v>1.1368590113895878</v>
      </c>
      <c r="S266" s="6" t="s">
        <v>103</v>
      </c>
      <c r="T266" s="3">
        <f t="shared" si="48"/>
        <v>0.2015999970903771</v>
      </c>
      <c r="U266" s="3">
        <f t="shared" si="49"/>
        <v>0.34339995882183544</v>
      </c>
      <c r="V266" s="3">
        <f t="shared" si="50"/>
        <v>0.6459998200646323</v>
      </c>
      <c r="W266" s="23">
        <f t="shared" si="51"/>
        <v>0.74880007644541036</v>
      </c>
      <c r="Y266" s="1">
        <v>43729</v>
      </c>
      <c r="Z266" s="3">
        <f t="shared" si="52"/>
        <v>0.19956363123813128</v>
      </c>
      <c r="AA266" s="3">
        <f t="shared" si="53"/>
        <v>0.35399663619862998</v>
      </c>
    </row>
    <row r="267" spans="2:27" x14ac:dyDescent="0.25">
      <c r="B267" s="22">
        <v>43730</v>
      </c>
      <c r="C267" s="1">
        <f t="shared" si="46"/>
        <v>43723</v>
      </c>
      <c r="D267" s="2">
        <v>45787545</v>
      </c>
      <c r="E267" s="2">
        <v>9423076</v>
      </c>
      <c r="F267" s="2">
        <v>3364038</v>
      </c>
      <c r="G267" s="2">
        <v>2401923</v>
      </c>
      <c r="H267" s="2">
        <v>1892235</v>
      </c>
      <c r="I267" s="5">
        <f t="shared" si="47"/>
        <v>4.1326413110814308E-2</v>
      </c>
      <c r="J267" s="4">
        <f>VLOOKUP(C267,$B$3:$I$368,7,FALSE)</f>
        <v>1856717</v>
      </c>
      <c r="K267" s="4">
        <f>VLOOKUP(C267,$B$3:$H$368,3,FALSE)</f>
        <v>46236443</v>
      </c>
      <c r="L267" s="7">
        <f>VLOOKUP(C267,$B$3:$I$368,8,FALSE)</f>
        <v>4.0157003426928843E-2</v>
      </c>
      <c r="M267" s="6">
        <f t="shared" si="54"/>
        <v>1.9129463456197149E-2</v>
      </c>
      <c r="N267" s="6" t="str">
        <f>_xlfn.IFS(M267&gt;=20%,"high",M267&lt;="-20%","low",M267="+-20%",medium)</f>
        <v>low</v>
      </c>
      <c r="O267" s="6"/>
      <c r="P267" s="19">
        <f t="shared" ref="P267:P330" si="55">D267/K267-1</f>
        <v>-9.7087485730682488E-3</v>
      </c>
      <c r="Q267" s="19"/>
      <c r="R267" s="3">
        <f t="shared" ref="R267:R330" si="56">I267/L267-1</f>
        <v>2.9120939913092947E-2</v>
      </c>
      <c r="S267" s="20"/>
      <c r="T267" s="3">
        <f t="shared" si="48"/>
        <v>0.20579998337975972</v>
      </c>
      <c r="U267" s="3">
        <f t="shared" si="49"/>
        <v>0.35699998599183536</v>
      </c>
      <c r="V267" s="3">
        <f t="shared" si="50"/>
        <v>0.71399996076144201</v>
      </c>
      <c r="W267" s="23">
        <f t="shared" si="51"/>
        <v>0.78780002522978465</v>
      </c>
      <c r="Y267" s="1">
        <v>43730</v>
      </c>
      <c r="Z267" s="3">
        <f t="shared" si="52"/>
        <v>0.20380192308478401</v>
      </c>
      <c r="AA267" s="3">
        <f t="shared" si="53"/>
        <v>0.77301270690192814</v>
      </c>
    </row>
    <row r="268" spans="2:27" x14ac:dyDescent="0.25">
      <c r="B268" s="22">
        <v>43731</v>
      </c>
      <c r="C268" s="1">
        <f t="shared" si="46"/>
        <v>43724</v>
      </c>
      <c r="D268" s="2">
        <v>20848646</v>
      </c>
      <c r="E268" s="2">
        <v>5264283</v>
      </c>
      <c r="F268" s="2">
        <v>2189941</v>
      </c>
      <c r="G268" s="2">
        <v>1518724</v>
      </c>
      <c r="H268" s="2">
        <v>1220447</v>
      </c>
      <c r="I268" s="5">
        <f t="shared" si="47"/>
        <v>5.8538429785799997E-2</v>
      </c>
      <c r="J268" s="4">
        <f>VLOOKUP(C268,$B$3:$I$368,7,FALSE)</f>
        <v>1161771</v>
      </c>
      <c r="K268" s="4">
        <f>VLOOKUP(C268,$B$3:$H$368,3,FALSE)</f>
        <v>20631473</v>
      </c>
      <c r="L268" s="7">
        <f>VLOOKUP(C268,$B$3:$I$368,8,FALSE)</f>
        <v>5.631061824814932E-2</v>
      </c>
      <c r="M268" s="6">
        <f t="shared" si="54"/>
        <v>5.0505650425083815E-2</v>
      </c>
      <c r="N268" s="6" t="str">
        <f>_xlfn.IFS(M268&gt;=20%,"high",M268&lt;="-20%","low",M268="+-20%",medium)</f>
        <v>low</v>
      </c>
      <c r="O268" s="6"/>
      <c r="P268" s="19">
        <f t="shared" si="55"/>
        <v>1.0526296401619062E-2</v>
      </c>
      <c r="Q268" s="19"/>
      <c r="R268" s="20">
        <f t="shared" si="56"/>
        <v>3.9562903178103515E-2</v>
      </c>
      <c r="S268" s="20"/>
      <c r="T268" s="3">
        <f t="shared" si="48"/>
        <v>0.25249999448405425</v>
      </c>
      <c r="U268" s="3">
        <f t="shared" si="49"/>
        <v>0.41599986170956232</v>
      </c>
      <c r="V268" s="3">
        <f t="shared" si="50"/>
        <v>0.69349996187111895</v>
      </c>
      <c r="W268" s="23">
        <f t="shared" si="51"/>
        <v>0.80360025916493061</v>
      </c>
      <c r="Y268" s="1">
        <v>43731</v>
      </c>
      <c r="Z268" s="3">
        <f t="shared" si="52"/>
        <v>0.2551578842674006</v>
      </c>
      <c r="AA268" s="3">
        <f t="shared" si="53"/>
        <v>0.76496519446588052</v>
      </c>
    </row>
    <row r="269" spans="2:27" x14ac:dyDescent="0.25">
      <c r="B269" s="22">
        <v>43732</v>
      </c>
      <c r="C269" s="1">
        <f t="shared" si="46"/>
        <v>43725</v>
      </c>
      <c r="D269" s="2">
        <v>21934513</v>
      </c>
      <c r="E269" s="2">
        <v>5702973</v>
      </c>
      <c r="F269" s="2">
        <v>2235565</v>
      </c>
      <c r="G269" s="2">
        <v>1615643</v>
      </c>
      <c r="H269" s="2">
        <v>1338075</v>
      </c>
      <c r="I269" s="5">
        <f t="shared" si="47"/>
        <v>6.1003177959775085E-2</v>
      </c>
      <c r="J269" s="4">
        <f>VLOOKUP(C269,$B$3:$I$368,7,FALSE)</f>
        <v>1361964</v>
      </c>
      <c r="K269" s="4">
        <f>VLOOKUP(C269,$B$3:$H$368,3,FALSE)</f>
        <v>22368860</v>
      </c>
      <c r="L269" s="7">
        <f>VLOOKUP(C269,$B$3:$I$368,8,FALSE)</f>
        <v>6.0886607542807281E-2</v>
      </c>
      <c r="M269" s="6">
        <f t="shared" si="54"/>
        <v>-1.7540111192366314E-2</v>
      </c>
      <c r="N269" s="6" t="str">
        <f>_xlfn.IFS(M269&gt;=20%,"high",M269&lt;="-20%","low",M269="+-20%",medium)</f>
        <v>low</v>
      </c>
      <c r="O269" s="6"/>
      <c r="P269" s="19">
        <f t="shared" si="55"/>
        <v>-1.9417484842768062E-2</v>
      </c>
      <c r="Q269" s="19"/>
      <c r="R269" s="20">
        <f t="shared" si="56"/>
        <v>1.9145493840471151E-3</v>
      </c>
      <c r="S269" s="20"/>
      <c r="T269" s="3">
        <f t="shared" si="48"/>
        <v>0.25999998267570379</v>
      </c>
      <c r="U269" s="3">
        <f t="shared" si="49"/>
        <v>0.39199992705559011</v>
      </c>
      <c r="V269" s="3">
        <f t="shared" si="50"/>
        <v>0.7227000780563303</v>
      </c>
      <c r="W269" s="23">
        <f t="shared" si="51"/>
        <v>0.82819967034796671</v>
      </c>
      <c r="Y269" s="1">
        <v>43732</v>
      </c>
      <c r="Z269" s="3">
        <f t="shared" si="52"/>
        <v>0.25495143695297839</v>
      </c>
      <c r="AA269" s="3">
        <f t="shared" si="53"/>
        <v>0.84298573385333275</v>
      </c>
    </row>
    <row r="270" spans="2:27" x14ac:dyDescent="0.25">
      <c r="B270" s="22">
        <v>43733</v>
      </c>
      <c r="C270" s="1">
        <f t="shared" si="46"/>
        <v>43726</v>
      </c>
      <c r="D270" s="2">
        <v>21282993</v>
      </c>
      <c r="E270" s="2">
        <v>5586785</v>
      </c>
      <c r="F270" s="2">
        <v>2279408</v>
      </c>
      <c r="G270" s="2">
        <v>1747166</v>
      </c>
      <c r="H270" s="2">
        <v>1404023</v>
      </c>
      <c r="I270" s="5">
        <f t="shared" si="47"/>
        <v>6.5969245960847703E-2</v>
      </c>
      <c r="J270" s="4">
        <f>VLOOKUP(C270,$B$3:$I$368,7,FALSE)</f>
        <v>1195458</v>
      </c>
      <c r="K270" s="4">
        <f>VLOOKUP(C270,$B$3:$H$368,3,FALSE)</f>
        <v>21500167</v>
      </c>
      <c r="L270" s="7">
        <f>VLOOKUP(C270,$B$3:$I$368,8,FALSE)</f>
        <v>5.5602265787051797E-2</v>
      </c>
      <c r="M270" s="6">
        <f t="shared" si="54"/>
        <v>0.17446451485539427</v>
      </c>
      <c r="N270" s="6" t="str">
        <f>_xlfn.IFS(M270&gt;=20%,"high",M270&lt;="-20%","low",M270="+-20%",medium)</f>
        <v>low</v>
      </c>
      <c r="O270" s="6"/>
      <c r="P270" s="19">
        <f t="shared" si="55"/>
        <v>-1.0101037819845726E-2</v>
      </c>
      <c r="Q270" s="19"/>
      <c r="R270" s="20">
        <f t="shared" si="56"/>
        <v>0.18644887986219594</v>
      </c>
      <c r="S270" s="20"/>
      <c r="T270" s="3">
        <f t="shared" si="48"/>
        <v>0.26249996887185933</v>
      </c>
      <c r="U270" s="3">
        <f t="shared" si="49"/>
        <v>0.40799994988172983</v>
      </c>
      <c r="V270" s="3">
        <f t="shared" si="50"/>
        <v>0.76649989821918674</v>
      </c>
      <c r="W270" s="23">
        <f t="shared" si="51"/>
        <v>0.80360023031583716</v>
      </c>
      <c r="Y270" s="1">
        <v>43733</v>
      </c>
      <c r="Z270" s="3">
        <f t="shared" si="52"/>
        <v>0.25984844675857632</v>
      </c>
      <c r="AA270" s="3">
        <f t="shared" si="53"/>
        <v>0.6842269137563346</v>
      </c>
    </row>
    <row r="271" spans="2:27" x14ac:dyDescent="0.25">
      <c r="B271" s="22">
        <v>43734</v>
      </c>
      <c r="C271" s="1">
        <f t="shared" si="46"/>
        <v>43727</v>
      </c>
      <c r="D271" s="2">
        <v>22368860</v>
      </c>
      <c r="E271" s="2">
        <v>5424448</v>
      </c>
      <c r="F271" s="2">
        <v>2213175</v>
      </c>
      <c r="G271" s="2">
        <v>1647930</v>
      </c>
      <c r="H271" s="2">
        <v>1337789</v>
      </c>
      <c r="I271" s="5">
        <f t="shared" si="47"/>
        <v>5.9805864044926743E-2</v>
      </c>
      <c r="J271" s="4">
        <f>VLOOKUP(C271,$B$3:$I$368,7,FALSE)</f>
        <v>1259196</v>
      </c>
      <c r="K271" s="4">
        <f>VLOOKUP(C271,$B$3:$H$368,3,FALSE)</f>
        <v>21282993</v>
      </c>
      <c r="L271" s="7">
        <f>VLOOKUP(C271,$B$3:$I$368,8,FALSE)</f>
        <v>5.9164422973780051E-2</v>
      </c>
      <c r="M271" s="6">
        <f t="shared" si="54"/>
        <v>6.2415223682413146E-2</v>
      </c>
      <c r="N271" s="6" t="str">
        <f>_xlfn.IFS(M271&gt;=20%,"high",M271&lt;="-20%","low",M271="+-20%",medium)</f>
        <v>low</v>
      </c>
      <c r="O271" s="6"/>
      <c r="P271" s="19">
        <f t="shared" si="55"/>
        <v>5.1020408642713067E-2</v>
      </c>
      <c r="Q271" s="19"/>
      <c r="R271" s="20">
        <f t="shared" si="56"/>
        <v>1.0841668673604143E-2</v>
      </c>
      <c r="S271" s="20"/>
      <c r="T271" s="3">
        <f t="shared" si="48"/>
        <v>0.24249997541224722</v>
      </c>
      <c r="U271" s="3">
        <f t="shared" si="49"/>
        <v>0.40800003981971988</v>
      </c>
      <c r="V271" s="3">
        <f t="shared" si="50"/>
        <v>0.74459995255684708</v>
      </c>
      <c r="W271" s="23">
        <f t="shared" si="51"/>
        <v>0.81179965168423418</v>
      </c>
      <c r="Y271" s="1">
        <v>43734</v>
      </c>
      <c r="Z271" s="3">
        <f t="shared" si="52"/>
        <v>0.25487242325362791</v>
      </c>
      <c r="AA271" s="3">
        <f t="shared" si="53"/>
        <v>0.76410769874934004</v>
      </c>
    </row>
    <row r="272" spans="2:27" x14ac:dyDescent="0.25">
      <c r="B272" s="22">
        <v>43735</v>
      </c>
      <c r="C272" s="1">
        <f t="shared" si="46"/>
        <v>43728</v>
      </c>
      <c r="D272" s="2">
        <v>20848646</v>
      </c>
      <c r="E272" s="2">
        <v>5055796</v>
      </c>
      <c r="F272" s="2">
        <v>1961649</v>
      </c>
      <c r="G272" s="2">
        <v>1474964</v>
      </c>
      <c r="H272" s="2">
        <v>1197375</v>
      </c>
      <c r="I272" s="5">
        <f t="shared" si="47"/>
        <v>5.7431787176970631E-2</v>
      </c>
      <c r="J272" s="4">
        <f>VLOOKUP(C272,$B$3:$I$368,7,FALSE)</f>
        <v>1235270</v>
      </c>
      <c r="K272" s="4">
        <f>VLOOKUP(C272,$B$3:$H$368,3,FALSE)</f>
        <v>21282993</v>
      </c>
      <c r="L272" s="7">
        <f>VLOOKUP(C272,$B$3:$I$368,8,FALSE)</f>
        <v>5.8040238983304654E-2</v>
      </c>
      <c r="M272" s="6">
        <f t="shared" si="54"/>
        <v>-3.0677503703643749E-2</v>
      </c>
      <c r="N272" s="6" t="str">
        <f>_xlfn.IFS(M272&gt;=20%,"high",M272&lt;="-20%","low",M272="+-20%",medium)</f>
        <v>low</v>
      </c>
      <c r="O272" s="6"/>
      <c r="P272" s="19">
        <f t="shared" si="55"/>
        <v>-2.0408172854259776E-2</v>
      </c>
      <c r="Q272" s="19"/>
      <c r="R272" s="20">
        <f t="shared" si="56"/>
        <v>-1.0483275344697396E-2</v>
      </c>
      <c r="S272" s="20"/>
      <c r="T272" s="3">
        <f t="shared" si="48"/>
        <v>0.24249996858309167</v>
      </c>
      <c r="U272" s="3">
        <f t="shared" si="49"/>
        <v>0.38800003006450418</v>
      </c>
      <c r="V272" s="3">
        <f t="shared" si="50"/>
        <v>0.75190005959272022</v>
      </c>
      <c r="W272" s="23">
        <f t="shared" si="51"/>
        <v>0.81179947442785039</v>
      </c>
      <c r="Y272" s="1">
        <v>43735</v>
      </c>
      <c r="Z272" s="3">
        <f t="shared" si="52"/>
        <v>0.2375509873070954</v>
      </c>
      <c r="AA272" s="3">
        <f t="shared" si="53"/>
        <v>0.83749162691428403</v>
      </c>
    </row>
    <row r="273" spans="2:27" x14ac:dyDescent="0.25">
      <c r="B273" s="22">
        <v>43736</v>
      </c>
      <c r="C273" s="1">
        <f t="shared" si="46"/>
        <v>43729</v>
      </c>
      <c r="D273" s="2">
        <v>43991955</v>
      </c>
      <c r="E273" s="2">
        <v>9238310</v>
      </c>
      <c r="F273" s="2">
        <v>3141025</v>
      </c>
      <c r="G273" s="2">
        <v>2135897</v>
      </c>
      <c r="H273" s="2">
        <v>1582700</v>
      </c>
      <c r="I273" s="5">
        <f t="shared" si="47"/>
        <v>3.5977032618804958E-2</v>
      </c>
      <c r="J273" s="4">
        <f>VLOOKUP(C273,$B$3:$I$368,7,FALSE)</f>
        <v>1473202</v>
      </c>
      <c r="K273" s="4">
        <f>VLOOKUP(C273,$B$3:$H$368,3,FALSE)</f>
        <v>43991955</v>
      </c>
      <c r="L273" s="7">
        <f>VLOOKUP(C273,$B$3:$I$368,8,FALSE)</f>
        <v>3.3487986610279082E-2</v>
      </c>
      <c r="M273" s="19">
        <f t="shared" si="54"/>
        <v>7.4326534989770598E-2</v>
      </c>
      <c r="N273" s="6" t="str">
        <f>_xlfn.IFS(M273&gt;=20%,"high",M273&lt;="-20%","low",M273="+-20%",medium)</f>
        <v>low</v>
      </c>
      <c r="O273" s="6"/>
      <c r="P273" s="19">
        <f t="shared" si="55"/>
        <v>0</v>
      </c>
      <c r="Q273" s="19"/>
      <c r="R273" s="20">
        <f t="shared" si="56"/>
        <v>7.4326534989770598E-2</v>
      </c>
      <c r="S273" s="20"/>
      <c r="T273" s="3">
        <f t="shared" si="48"/>
        <v>0.20999998749771406</v>
      </c>
      <c r="U273" s="3">
        <f t="shared" si="49"/>
        <v>0.33999995670203748</v>
      </c>
      <c r="V273" s="3">
        <f t="shared" si="50"/>
        <v>0.68</v>
      </c>
      <c r="W273" s="23">
        <f t="shared" si="51"/>
        <v>0.74100015122452068</v>
      </c>
      <c r="Y273" s="1">
        <v>43736</v>
      </c>
      <c r="Z273" s="3">
        <f t="shared" si="52"/>
        <v>0.20999998749771406</v>
      </c>
      <c r="AA273" s="3">
        <f t="shared" si="53"/>
        <v>0.68973457053406606</v>
      </c>
    </row>
    <row r="274" spans="2:27" x14ac:dyDescent="0.25">
      <c r="B274" s="22">
        <v>43737</v>
      </c>
      <c r="C274" s="1">
        <f t="shared" si="46"/>
        <v>43730</v>
      </c>
      <c r="D274" s="2">
        <v>42645263</v>
      </c>
      <c r="E274" s="2">
        <v>8865950</v>
      </c>
      <c r="F274" s="2">
        <v>2984278</v>
      </c>
      <c r="G274" s="2">
        <v>1948137</v>
      </c>
      <c r="H274" s="2">
        <v>1565133</v>
      </c>
      <c r="I274" s="5">
        <f t="shared" si="47"/>
        <v>3.6701215795057938E-2</v>
      </c>
      <c r="J274" s="4">
        <f>VLOOKUP(C274,$B$3:$I$368,7,FALSE)</f>
        <v>1892235</v>
      </c>
      <c r="K274" s="4">
        <f>VLOOKUP(C274,$B$3:$H$368,3,FALSE)</f>
        <v>45787545</v>
      </c>
      <c r="L274" s="7">
        <f>VLOOKUP(C274,$B$3:$I$368,8,FALSE)</f>
        <v>4.1326413110814308E-2</v>
      </c>
      <c r="M274" s="19">
        <f t="shared" si="54"/>
        <v>-0.17286542104971103</v>
      </c>
      <c r="N274" s="6" t="str">
        <f>_xlfn.IFS(M274&gt;=20%,"high",M274&lt;="-20%","low",M274="+-20%",medium)</f>
        <v>low</v>
      </c>
      <c r="O274" s="6"/>
      <c r="P274" s="19">
        <f t="shared" si="55"/>
        <v>-6.8627440060392009E-2</v>
      </c>
      <c r="Q274" s="19"/>
      <c r="R274" s="20">
        <f t="shared" si="56"/>
        <v>-0.11191867301316905</v>
      </c>
      <c r="S274" s="20"/>
      <c r="T274" s="3">
        <f t="shared" si="48"/>
        <v>0.20789999583306593</v>
      </c>
      <c r="U274" s="3">
        <f t="shared" si="49"/>
        <v>0.33659991315087495</v>
      </c>
      <c r="V274" s="3">
        <f t="shared" si="50"/>
        <v>0.65280010776475916</v>
      </c>
      <c r="W274" s="23">
        <f t="shared" si="51"/>
        <v>0.80339986356195692</v>
      </c>
      <c r="Y274" s="1">
        <v>43737</v>
      </c>
      <c r="Z274" s="3">
        <f t="shared" si="52"/>
        <v>0.19363235133047643</v>
      </c>
      <c r="AA274" s="3">
        <f t="shared" si="53"/>
        <v>0.97130489282837906</v>
      </c>
    </row>
    <row r="275" spans="2:27" x14ac:dyDescent="0.25">
      <c r="B275" s="22">
        <v>43738</v>
      </c>
      <c r="C275" s="1">
        <f t="shared" si="46"/>
        <v>43731</v>
      </c>
      <c r="D275" s="2">
        <v>21717340</v>
      </c>
      <c r="E275" s="2">
        <v>5375041</v>
      </c>
      <c r="F275" s="2">
        <v>2150016</v>
      </c>
      <c r="G275" s="2">
        <v>1553817</v>
      </c>
      <c r="H275" s="2">
        <v>1235906</v>
      </c>
      <c r="I275" s="5">
        <f t="shared" si="47"/>
        <v>5.6908719023600493E-2</v>
      </c>
      <c r="J275" s="4">
        <f>VLOOKUP(C275,$B$3:$I$368,7,FALSE)</f>
        <v>1220447</v>
      </c>
      <c r="K275" s="4">
        <f>VLOOKUP(C275,$B$3:$H$368,3,FALSE)</f>
        <v>20848646</v>
      </c>
      <c r="L275" s="7">
        <f>VLOOKUP(C275,$B$3:$I$368,8,FALSE)</f>
        <v>5.8538429785799997E-2</v>
      </c>
      <c r="M275" s="19">
        <f t="shared" si="54"/>
        <v>1.2666670490402376E-2</v>
      </c>
      <c r="N275" s="6" t="str">
        <f>_xlfn.IFS(M275&gt;=20%,"high",M275&lt;="-20%","low",M275="+-20%",medium)</f>
        <v>low</v>
      </c>
      <c r="O275" s="6"/>
      <c r="P275" s="19">
        <f t="shared" si="55"/>
        <v>4.1666686651977258E-2</v>
      </c>
      <c r="Q275" s="19"/>
      <c r="R275" s="20">
        <f t="shared" si="56"/>
        <v>-2.7840014980976324E-2</v>
      </c>
      <c r="S275" s="20"/>
      <c r="T275" s="3">
        <f t="shared" si="48"/>
        <v>0.24749997006999935</v>
      </c>
      <c r="U275" s="3">
        <f t="shared" si="49"/>
        <v>0.39999992558196301</v>
      </c>
      <c r="V275" s="3">
        <f t="shared" si="50"/>
        <v>0.72270020316127881</v>
      </c>
      <c r="W275" s="23">
        <f t="shared" si="51"/>
        <v>0.79539997309850519</v>
      </c>
      <c r="Y275" s="1">
        <v>43738</v>
      </c>
      <c r="Z275" s="3">
        <f t="shared" si="52"/>
        <v>0.25781247376927979</v>
      </c>
      <c r="AA275" s="3">
        <f t="shared" si="53"/>
        <v>0.7854509250445838</v>
      </c>
    </row>
    <row r="276" spans="2:27" x14ac:dyDescent="0.25">
      <c r="B276" s="22">
        <v>43739</v>
      </c>
      <c r="C276" s="1">
        <f t="shared" si="46"/>
        <v>43732</v>
      </c>
      <c r="D276" s="2">
        <v>21934513</v>
      </c>
      <c r="E276" s="2">
        <v>5319119</v>
      </c>
      <c r="F276" s="2">
        <v>2085094</v>
      </c>
      <c r="G276" s="2">
        <v>1476455</v>
      </c>
      <c r="H276" s="2">
        <v>1174372</v>
      </c>
      <c r="I276" s="5">
        <f t="shared" si="47"/>
        <v>5.3539916751285978E-2</v>
      </c>
      <c r="J276" s="4">
        <f>VLOOKUP(C276,$B$3:$I$368,7,FALSE)</f>
        <v>1338075</v>
      </c>
      <c r="K276" s="4">
        <f>VLOOKUP(C276,$B$3:$H$368,3,FALSE)</f>
        <v>21934513</v>
      </c>
      <c r="L276" s="7">
        <f>VLOOKUP(C276,$B$3:$I$368,8,FALSE)</f>
        <v>6.1003177959775085E-2</v>
      </c>
      <c r="M276" s="19">
        <f t="shared" si="54"/>
        <v>-0.12234217065560604</v>
      </c>
      <c r="N276" s="6" t="str">
        <f>_xlfn.IFS(M276&gt;=20%,"high",M276&lt;="-20%","low",M276="+-20%",medium)</f>
        <v>low</v>
      </c>
      <c r="O276" s="6"/>
      <c r="P276" s="19">
        <f t="shared" si="55"/>
        <v>0</v>
      </c>
      <c r="Q276" s="19"/>
      <c r="R276" s="20">
        <f t="shared" si="56"/>
        <v>-0.12234217065560604</v>
      </c>
      <c r="S276" s="20"/>
      <c r="T276" s="3">
        <f t="shared" si="48"/>
        <v>0.24249998164992312</v>
      </c>
      <c r="U276" s="3">
        <f t="shared" si="49"/>
        <v>0.3919998781753144</v>
      </c>
      <c r="V276" s="3">
        <f t="shared" si="50"/>
        <v>0.70809997055288632</v>
      </c>
      <c r="W276" s="23">
        <f t="shared" si="51"/>
        <v>0.79539979206951783</v>
      </c>
      <c r="Y276" s="1">
        <v>43739</v>
      </c>
      <c r="Z276" s="3">
        <f t="shared" si="52"/>
        <v>0.24249998164992312</v>
      </c>
      <c r="AA276" s="3">
        <f t="shared" si="53"/>
        <v>0.9062755045023384</v>
      </c>
    </row>
    <row r="277" spans="2:27" x14ac:dyDescent="0.25">
      <c r="B277" s="22">
        <v>43740</v>
      </c>
      <c r="C277" s="1">
        <f t="shared" si="46"/>
        <v>43733</v>
      </c>
      <c r="D277" s="2">
        <v>21500167</v>
      </c>
      <c r="E277" s="2">
        <v>5267540</v>
      </c>
      <c r="F277" s="2">
        <v>2085946</v>
      </c>
      <c r="G277" s="2">
        <v>1461831</v>
      </c>
      <c r="H277" s="2">
        <v>1150753</v>
      </c>
      <c r="I277" s="5">
        <f t="shared" si="47"/>
        <v>5.3522979612204875E-2</v>
      </c>
      <c r="J277" s="4">
        <f>VLOOKUP(C277,$B$3:$I$368,7,FALSE)</f>
        <v>1404023</v>
      </c>
      <c r="K277" s="4">
        <f>VLOOKUP(C277,$B$3:$H$368,3,FALSE)</f>
        <v>21282993</v>
      </c>
      <c r="L277" s="7">
        <f>VLOOKUP(C277,$B$3:$I$368,8,FALSE)</f>
        <v>6.5969245960847703E-2</v>
      </c>
      <c r="M277" s="19">
        <f t="shared" si="54"/>
        <v>-0.18038878280484005</v>
      </c>
      <c r="N277" s="6" t="str">
        <f>_xlfn.IFS(M277&gt;=20%,"high",M277&lt;="-20%","low",M277="+-20%",medium)</f>
        <v>low</v>
      </c>
      <c r="O277" s="6"/>
      <c r="P277" s="19">
        <f t="shared" si="55"/>
        <v>1.0204109920066262E-2</v>
      </c>
      <c r="Q277" s="19"/>
      <c r="R277" s="20">
        <f t="shared" si="56"/>
        <v>-0.18866770670729816</v>
      </c>
      <c r="S277" s="20"/>
      <c r="T277" s="3">
        <f t="shared" si="48"/>
        <v>0.24499995744219102</v>
      </c>
      <c r="U277" s="3">
        <f t="shared" si="49"/>
        <v>0.39600003037471004</v>
      </c>
      <c r="V277" s="3">
        <f t="shared" si="50"/>
        <v>0.700800020710028</v>
      </c>
      <c r="W277" s="23">
        <f t="shared" si="51"/>
        <v>0.7871997515444672</v>
      </c>
      <c r="Y277" s="1">
        <v>43740</v>
      </c>
      <c r="Z277" s="3">
        <f t="shared" si="52"/>
        <v>0.2474999639383427</v>
      </c>
      <c r="AA277" s="3">
        <f t="shared" si="53"/>
        <v>0.96045507312404788</v>
      </c>
    </row>
    <row r="278" spans="2:27" x14ac:dyDescent="0.25">
      <c r="B278" s="22">
        <v>43741</v>
      </c>
      <c r="C278" s="1">
        <f t="shared" si="46"/>
        <v>43734</v>
      </c>
      <c r="D278" s="2">
        <v>21282993</v>
      </c>
      <c r="E278" s="2">
        <v>5480370</v>
      </c>
      <c r="F278" s="2">
        <v>2126383</v>
      </c>
      <c r="G278" s="2">
        <v>1567782</v>
      </c>
      <c r="H278" s="2">
        <v>1311293</v>
      </c>
      <c r="I278" s="5">
        <f t="shared" si="47"/>
        <v>6.161224598438763E-2</v>
      </c>
      <c r="J278" s="4">
        <f>VLOOKUP(C278,$B$3:$I$368,7,FALSE)</f>
        <v>1337789</v>
      </c>
      <c r="K278" s="4">
        <f>VLOOKUP(C278,$B$3:$H$368,3,FALSE)</f>
        <v>22368860</v>
      </c>
      <c r="L278" s="7">
        <f>VLOOKUP(C278,$B$3:$I$368,8,FALSE)</f>
        <v>5.9805864044926743E-2</v>
      </c>
      <c r="M278" s="19">
        <f t="shared" si="54"/>
        <v>-1.9805813921328408E-2</v>
      </c>
      <c r="N278" s="6" t="str">
        <f>_xlfn.IFS(M278&gt;=20%,"high",M278&lt;="-20%","low",M278="+-20%",medium)</f>
        <v>low</v>
      </c>
      <c r="O278" s="6"/>
      <c r="P278" s="19">
        <f t="shared" si="55"/>
        <v>-4.8543689754417474E-2</v>
      </c>
      <c r="Q278" s="19"/>
      <c r="R278" s="20">
        <f t="shared" si="56"/>
        <v>3.0204094001616832E-2</v>
      </c>
      <c r="S278" s="20"/>
      <c r="T278" s="3">
        <f t="shared" si="48"/>
        <v>0.2574999672273538</v>
      </c>
      <c r="U278" s="3">
        <f t="shared" si="49"/>
        <v>0.38799989781711819</v>
      </c>
      <c r="V278" s="3">
        <f t="shared" si="50"/>
        <v>0.73729991257454564</v>
      </c>
      <c r="W278" s="23">
        <f t="shared" si="51"/>
        <v>0.83640008623647932</v>
      </c>
      <c r="Y278" s="1">
        <v>43741</v>
      </c>
      <c r="Z278" s="3">
        <f t="shared" si="52"/>
        <v>0.24499996870649643</v>
      </c>
      <c r="AA278" s="3">
        <f t="shared" si="53"/>
        <v>0.85330039508043853</v>
      </c>
    </row>
    <row r="279" spans="2:27" x14ac:dyDescent="0.25">
      <c r="B279" s="22">
        <v>43742</v>
      </c>
      <c r="C279" s="1">
        <f t="shared" si="46"/>
        <v>43735</v>
      </c>
      <c r="D279" s="2">
        <v>21065820</v>
      </c>
      <c r="E279" s="2">
        <v>5213790</v>
      </c>
      <c r="F279" s="2">
        <v>2064661</v>
      </c>
      <c r="G279" s="2">
        <v>1431842</v>
      </c>
      <c r="H279" s="2">
        <v>1127146</v>
      </c>
      <c r="I279" s="5">
        <f t="shared" si="47"/>
        <v>5.3505916218784741E-2</v>
      </c>
      <c r="J279" s="4">
        <f>VLOOKUP(C279,$B$3:$I$368,7,FALSE)</f>
        <v>1197375</v>
      </c>
      <c r="K279" s="4">
        <f>VLOOKUP(C279,$B$3:$H$368,3,FALSE)</f>
        <v>20848646</v>
      </c>
      <c r="L279" s="7">
        <f>VLOOKUP(C279,$B$3:$I$368,8,FALSE)</f>
        <v>5.7431787176970631E-2</v>
      </c>
      <c r="M279" s="19">
        <f t="shared" si="54"/>
        <v>-5.8652468942478331E-2</v>
      </c>
      <c r="N279" s="6" t="str">
        <f>_xlfn.IFS(M279&gt;=20%,"high",M279&lt;="-20%","low",M279="+-20%",medium)</f>
        <v>low</v>
      </c>
      <c r="O279" s="6"/>
      <c r="P279" s="19">
        <f t="shared" si="55"/>
        <v>1.0416695645367069E-2</v>
      </c>
      <c r="Q279" s="19"/>
      <c r="R279" s="20">
        <f t="shared" si="56"/>
        <v>-6.835710938419326E-2</v>
      </c>
      <c r="S279" s="20"/>
      <c r="T279" s="3">
        <f t="shared" si="48"/>
        <v>0.247499978638382</v>
      </c>
      <c r="U279" s="3">
        <f t="shared" si="49"/>
        <v>0.39600003068784895</v>
      </c>
      <c r="V279" s="3">
        <f t="shared" si="50"/>
        <v>0.69349980456840132</v>
      </c>
      <c r="W279" s="23">
        <f t="shared" si="51"/>
        <v>0.78719998435581584</v>
      </c>
      <c r="Y279" s="1">
        <v>43742</v>
      </c>
      <c r="Z279" s="3">
        <f t="shared" si="52"/>
        <v>0.25007811058809287</v>
      </c>
      <c r="AA279" s="3">
        <f t="shared" si="53"/>
        <v>0.83624799384289605</v>
      </c>
    </row>
    <row r="280" spans="2:27" x14ac:dyDescent="0.25">
      <c r="B280" s="22">
        <v>43743</v>
      </c>
      <c r="C280" s="1">
        <f t="shared" si="46"/>
        <v>43736</v>
      </c>
      <c r="D280" s="2">
        <v>46236443</v>
      </c>
      <c r="E280" s="2">
        <v>9612556</v>
      </c>
      <c r="F280" s="2">
        <v>3235586</v>
      </c>
      <c r="G280" s="2">
        <v>2178196</v>
      </c>
      <c r="H280" s="2">
        <v>1648023</v>
      </c>
      <c r="I280" s="5">
        <f t="shared" si="47"/>
        <v>3.5643377670726097E-2</v>
      </c>
      <c r="J280" s="4">
        <f>VLOOKUP(C280,$B$3:$I$368,7,FALSE)</f>
        <v>1582700</v>
      </c>
      <c r="K280" s="4">
        <f>VLOOKUP(C280,$B$3:$H$368,3,FALSE)</f>
        <v>43991955</v>
      </c>
      <c r="L280" s="7">
        <f>VLOOKUP(C280,$B$3:$I$368,8,FALSE)</f>
        <v>3.5977032618804958E-2</v>
      </c>
      <c r="M280" s="19">
        <f t="shared" si="54"/>
        <v>4.1273140835281552E-2</v>
      </c>
      <c r="N280" s="6" t="str">
        <f>_xlfn.IFS(M280&gt;=20%,"high",M280&lt;="-20%","low",M280="+-20%",medium)</f>
        <v>low</v>
      </c>
      <c r="O280" s="6"/>
      <c r="P280" s="19">
        <f t="shared" si="55"/>
        <v>5.1020419528979843E-2</v>
      </c>
      <c r="Q280" s="19"/>
      <c r="R280" s="20">
        <f t="shared" si="56"/>
        <v>-9.2741097247820425E-3</v>
      </c>
      <c r="S280" s="20"/>
      <c r="T280" s="3">
        <f t="shared" si="48"/>
        <v>0.20789998919250774</v>
      </c>
      <c r="U280" s="3">
        <f t="shared" si="49"/>
        <v>0.33659996363090111</v>
      </c>
      <c r="V280" s="3">
        <f t="shared" si="50"/>
        <v>0.67319984695198953</v>
      </c>
      <c r="W280" s="23">
        <f t="shared" si="51"/>
        <v>0.75659995702866045</v>
      </c>
      <c r="Y280" s="1">
        <v>43743</v>
      </c>
      <c r="Z280" s="3">
        <f t="shared" si="52"/>
        <v>0.21850713386117984</v>
      </c>
      <c r="AA280" s="3">
        <f t="shared" si="53"/>
        <v>0.72661046113389249</v>
      </c>
    </row>
    <row r="281" spans="2:27" x14ac:dyDescent="0.25">
      <c r="B281" s="22">
        <v>43744</v>
      </c>
      <c r="C281" s="1">
        <f t="shared" si="46"/>
        <v>43737</v>
      </c>
      <c r="D281" s="2">
        <v>43543058</v>
      </c>
      <c r="E281" s="2">
        <v>9144042</v>
      </c>
      <c r="F281" s="2">
        <v>3140064</v>
      </c>
      <c r="G281" s="2">
        <v>2135243</v>
      </c>
      <c r="H281" s="2">
        <v>1698799</v>
      </c>
      <c r="I281" s="5">
        <f t="shared" si="47"/>
        <v>3.9014232762430233E-2</v>
      </c>
      <c r="J281" s="4">
        <f>VLOOKUP(C281,$B$3:$I$368,7,FALSE)</f>
        <v>1565133</v>
      </c>
      <c r="K281" s="4">
        <f>VLOOKUP(C281,$B$3:$H$368,3,FALSE)</f>
        <v>42645263</v>
      </c>
      <c r="L281" s="7">
        <f>VLOOKUP(C281,$B$3:$I$368,8,FALSE)</f>
        <v>3.6701215795057938E-2</v>
      </c>
      <c r="M281" s="6">
        <f t="shared" si="54"/>
        <v>8.5402326831010456E-2</v>
      </c>
      <c r="N281" s="6" t="str">
        <f>_xlfn.IFS(M281&gt;=20%,"high",M281&lt;="-20%","low",M281="+-20%",medium)</f>
        <v>low</v>
      </c>
      <c r="O281" s="6"/>
      <c r="P281" s="19">
        <f t="shared" si="55"/>
        <v>2.1052631332113103E-2</v>
      </c>
      <c r="Q281" s="19"/>
      <c r="R281" s="3">
        <f t="shared" si="56"/>
        <v>6.3022897668794764E-2</v>
      </c>
      <c r="S281" s="20"/>
      <c r="T281" s="3">
        <f t="shared" si="48"/>
        <v>0.2099999958661608</v>
      </c>
      <c r="U281" s="3">
        <f t="shared" si="49"/>
        <v>0.34339999750657313</v>
      </c>
      <c r="V281" s="3">
        <f t="shared" si="50"/>
        <v>0.67999983439827982</v>
      </c>
      <c r="W281" s="23">
        <f t="shared" si="51"/>
        <v>0.79559984507618098</v>
      </c>
      <c r="Y281" s="1">
        <v>43744</v>
      </c>
      <c r="Z281" s="3">
        <f t="shared" si="52"/>
        <v>0.21442104835887635</v>
      </c>
      <c r="AA281" s="3">
        <f t="shared" si="53"/>
        <v>0.73299994426863824</v>
      </c>
    </row>
    <row r="282" spans="2:27" x14ac:dyDescent="0.25">
      <c r="B282" s="22">
        <v>43745</v>
      </c>
      <c r="C282" s="1">
        <f t="shared" si="46"/>
        <v>43738</v>
      </c>
      <c r="D282" s="2">
        <v>21500167</v>
      </c>
      <c r="E282" s="2">
        <v>5643793</v>
      </c>
      <c r="F282" s="2">
        <v>2234942</v>
      </c>
      <c r="G282" s="2">
        <v>1631507</v>
      </c>
      <c r="H282" s="2">
        <v>1377971</v>
      </c>
      <c r="I282" s="5">
        <f t="shared" si="47"/>
        <v>6.4091176594116686E-2</v>
      </c>
      <c r="J282" s="4">
        <f>VLOOKUP(C282,$B$3:$I$368,7,FALSE)</f>
        <v>1235906</v>
      </c>
      <c r="K282" s="4">
        <f>VLOOKUP(C282,$B$3:$H$368,3,FALSE)</f>
        <v>21717340</v>
      </c>
      <c r="L282" s="7">
        <f>VLOOKUP(C282,$B$3:$I$368,8,FALSE)</f>
        <v>5.6908719023600493E-2</v>
      </c>
      <c r="M282" s="6">
        <f t="shared" si="54"/>
        <v>0.11494806239309452</v>
      </c>
      <c r="N282" s="6" t="str">
        <f>_xlfn.IFS(M282&gt;=20%,"high",M282&lt;="-20%","low",M282="+-20%",medium)</f>
        <v>low</v>
      </c>
      <c r="O282" s="6"/>
      <c r="P282" s="19">
        <f t="shared" si="55"/>
        <v>-9.9999815815380311E-3</v>
      </c>
      <c r="Q282" s="19"/>
      <c r="R282" s="3">
        <f t="shared" si="56"/>
        <v>0.12621014308084444</v>
      </c>
      <c r="S282" s="20"/>
      <c r="T282" s="3">
        <f t="shared" si="48"/>
        <v>0.26249996104681417</v>
      </c>
      <c r="U282" s="3">
        <f t="shared" si="49"/>
        <v>0.39599999503879751</v>
      </c>
      <c r="V282" s="3">
        <f t="shared" si="50"/>
        <v>0.72999970469032305</v>
      </c>
      <c r="W282" s="23">
        <f t="shared" si="51"/>
        <v>0.84460011510830169</v>
      </c>
      <c r="Y282" s="1">
        <v>43745</v>
      </c>
      <c r="Z282" s="3">
        <f t="shared" si="52"/>
        <v>0.25987496627119161</v>
      </c>
      <c r="AA282" s="3">
        <f t="shared" si="53"/>
        <v>0.7575241785661968</v>
      </c>
    </row>
    <row r="283" spans="2:27" x14ac:dyDescent="0.25">
      <c r="B283" s="22">
        <v>43746</v>
      </c>
      <c r="C283" s="1">
        <f t="shared" si="46"/>
        <v>43739</v>
      </c>
      <c r="D283" s="2">
        <v>22368860</v>
      </c>
      <c r="E283" s="2">
        <v>5536293</v>
      </c>
      <c r="F283" s="2">
        <v>2303097</v>
      </c>
      <c r="G283" s="2">
        <v>1630823</v>
      </c>
      <c r="H283" s="2">
        <v>1270411</v>
      </c>
      <c r="I283" s="5">
        <f t="shared" si="47"/>
        <v>5.6793730212447123E-2</v>
      </c>
      <c r="J283" s="4">
        <f>VLOOKUP(C283,$B$3:$I$368,7,FALSE)</f>
        <v>1174372</v>
      </c>
      <c r="K283" s="4">
        <f>VLOOKUP(C283,$B$3:$H$368,3,FALSE)</f>
        <v>21934513</v>
      </c>
      <c r="L283" s="7">
        <f>VLOOKUP(C283,$B$3:$I$368,8,FALSE)</f>
        <v>5.3539916751285978E-2</v>
      </c>
      <c r="M283" s="6">
        <f t="shared" si="54"/>
        <v>8.1779027429128126E-2</v>
      </c>
      <c r="N283" s="6" t="str">
        <f>_xlfn.IFS(M283&gt;=20%,"high",M283&lt;="-20%","low",M283="+-20%",medium)</f>
        <v>low</v>
      </c>
      <c r="O283" s="6"/>
      <c r="P283" s="19">
        <f t="shared" si="55"/>
        <v>1.9801989677181275E-2</v>
      </c>
      <c r="Q283" s="19"/>
      <c r="R283" s="3">
        <f t="shared" si="56"/>
        <v>6.077359956079853E-2</v>
      </c>
      <c r="S283" s="20"/>
      <c r="T283" s="3">
        <f t="shared" si="48"/>
        <v>0.24750000670575076</v>
      </c>
      <c r="U283" s="3">
        <f t="shared" si="49"/>
        <v>0.41599983960386488</v>
      </c>
      <c r="V283" s="3">
        <f t="shared" si="50"/>
        <v>0.70810000620903069</v>
      </c>
      <c r="W283" s="23">
        <f t="shared" si="51"/>
        <v>0.77899992825708242</v>
      </c>
      <c r="Y283" s="1">
        <v>43746</v>
      </c>
      <c r="Z283" s="3">
        <f t="shared" si="52"/>
        <v>0.25240099928364035</v>
      </c>
      <c r="AA283" s="3">
        <f t="shared" si="53"/>
        <v>0.72011003033437715</v>
      </c>
    </row>
    <row r="284" spans="2:27" x14ac:dyDescent="0.25">
      <c r="B284" s="22">
        <v>43747</v>
      </c>
      <c r="C284" s="1">
        <f t="shared" si="46"/>
        <v>43740</v>
      </c>
      <c r="D284" s="2">
        <v>20631473</v>
      </c>
      <c r="E284" s="2">
        <v>5415761</v>
      </c>
      <c r="F284" s="2">
        <v>2166304</v>
      </c>
      <c r="G284" s="2">
        <v>1660472</v>
      </c>
      <c r="H284" s="2">
        <v>1402435</v>
      </c>
      <c r="I284" s="5">
        <f t="shared" si="47"/>
        <v>6.7975514884468013E-2</v>
      </c>
      <c r="J284" s="4">
        <f>VLOOKUP(C284,$B$3:$I$368,7,FALSE)</f>
        <v>1150753</v>
      </c>
      <c r="K284" s="4">
        <f>VLOOKUP(C284,$B$3:$H$368,3,FALSE)</f>
        <v>21500167</v>
      </c>
      <c r="L284" s="7">
        <f>VLOOKUP(C284,$B$3:$I$368,8,FALSE)</f>
        <v>5.3522979612204875E-2</v>
      </c>
      <c r="M284" s="13">
        <f t="shared" si="54"/>
        <v>0.21871070507745793</v>
      </c>
      <c r="N284" s="6" t="str">
        <f>_xlfn.IFS(M284&gt;=20%,"high",M284&lt;="-20%","low",M284="+-20%",medium)</f>
        <v>high</v>
      </c>
      <c r="O284" s="6" t="s">
        <v>104</v>
      </c>
      <c r="P284" s="19">
        <f t="shared" si="55"/>
        <v>-4.0404058256849784E-2</v>
      </c>
      <c r="Q284" s="19"/>
      <c r="R284" s="12">
        <f t="shared" si="56"/>
        <v>0.27002486365627365</v>
      </c>
      <c r="S284" s="6" t="s">
        <v>104</v>
      </c>
      <c r="T284" s="3">
        <f t="shared" si="48"/>
        <v>0.2624999678888657</v>
      </c>
      <c r="U284" s="3">
        <f t="shared" si="49"/>
        <v>0.39999992614149699</v>
      </c>
      <c r="V284" s="3">
        <f t="shared" si="50"/>
        <v>0.76649999261414836</v>
      </c>
      <c r="W284" s="23">
        <f t="shared" si="51"/>
        <v>0.84460021006075381</v>
      </c>
      <c r="Y284" s="1">
        <v>43747</v>
      </c>
      <c r="Z284" s="3">
        <f t="shared" si="52"/>
        <v>0.25189390389386279</v>
      </c>
      <c r="AA284" s="3">
        <f t="shared" si="53"/>
        <v>0.69302764515149906</v>
      </c>
    </row>
    <row r="285" spans="2:27" x14ac:dyDescent="0.25">
      <c r="B285" s="22">
        <v>43748</v>
      </c>
      <c r="C285" s="1">
        <f t="shared" si="46"/>
        <v>43741</v>
      </c>
      <c r="D285" s="2">
        <v>21282993</v>
      </c>
      <c r="E285" s="2">
        <v>5267540</v>
      </c>
      <c r="F285" s="2">
        <v>2022735</v>
      </c>
      <c r="G285" s="2">
        <v>1402767</v>
      </c>
      <c r="H285" s="2">
        <v>1127263</v>
      </c>
      <c r="I285" s="5">
        <f t="shared" si="47"/>
        <v>5.2965435829443727E-2</v>
      </c>
      <c r="J285" s="4">
        <f>VLOOKUP(C285,$B$3:$I$368,7,FALSE)</f>
        <v>1311293</v>
      </c>
      <c r="K285" s="4">
        <f>VLOOKUP(C285,$B$3:$H$368,3,FALSE)</f>
        <v>21282993</v>
      </c>
      <c r="L285" s="7">
        <f>VLOOKUP(C285,$B$3:$I$368,8,FALSE)</f>
        <v>6.161224598438763E-2</v>
      </c>
      <c r="M285" s="19">
        <f t="shared" si="54"/>
        <v>-0.14034239487284683</v>
      </c>
      <c r="N285" s="6" t="str">
        <f>_xlfn.IFS(M285&gt;=20%,"high",M285&lt;="-20%","low",M285="+-20%",medium)</f>
        <v>low</v>
      </c>
      <c r="O285" s="6"/>
      <c r="P285" s="19">
        <f t="shared" si="55"/>
        <v>0</v>
      </c>
      <c r="Q285" s="19"/>
      <c r="R285" s="20">
        <f t="shared" si="56"/>
        <v>-0.14034239487284683</v>
      </c>
      <c r="S285" s="20"/>
      <c r="T285" s="3">
        <f t="shared" si="48"/>
        <v>0.2474999639383427</v>
      </c>
      <c r="U285" s="3">
        <f t="shared" si="49"/>
        <v>0.38399993165690244</v>
      </c>
      <c r="V285" s="3">
        <f t="shared" si="50"/>
        <v>0.69350013719048709</v>
      </c>
      <c r="W285" s="23">
        <f t="shared" si="51"/>
        <v>0.80359959993355989</v>
      </c>
      <c r="Y285" s="1">
        <v>43748</v>
      </c>
      <c r="Z285" s="3">
        <f t="shared" si="52"/>
        <v>0.2474999639383427</v>
      </c>
      <c r="AA285" s="3">
        <f t="shared" si="53"/>
        <v>0.93479031086417064</v>
      </c>
    </row>
    <row r="286" spans="2:27" x14ac:dyDescent="0.25">
      <c r="B286" s="22">
        <v>43749</v>
      </c>
      <c r="C286" s="1">
        <f t="shared" si="46"/>
        <v>43742</v>
      </c>
      <c r="D286" s="2">
        <v>21282993</v>
      </c>
      <c r="E286" s="2">
        <v>5267540</v>
      </c>
      <c r="F286" s="2">
        <v>2043805</v>
      </c>
      <c r="G286" s="2">
        <v>1536737</v>
      </c>
      <c r="H286" s="2">
        <v>1234922</v>
      </c>
      <c r="I286" s="5">
        <f t="shared" si="47"/>
        <v>5.8023887899601341E-2</v>
      </c>
      <c r="J286" s="4">
        <f>VLOOKUP(C286,$B$3:$I$368,7,FALSE)</f>
        <v>1127146</v>
      </c>
      <c r="K286" s="4">
        <f>VLOOKUP(C286,$B$3:$H$368,3,FALSE)</f>
        <v>21065820</v>
      </c>
      <c r="L286" s="7">
        <f>VLOOKUP(C286,$B$3:$I$368,8,FALSE)</f>
        <v>5.3505916218784741E-2</v>
      </c>
      <c r="M286" s="19">
        <f t="shared" si="54"/>
        <v>9.5618491304586994E-2</v>
      </c>
      <c r="N286" s="6" t="str">
        <f>_xlfn.IFS(M286&gt;=20%,"high",M286&lt;="-20%","low",M286="+-20%",medium)</f>
        <v>low</v>
      </c>
      <c r="O286" s="6"/>
      <c r="P286" s="19">
        <f t="shared" si="55"/>
        <v>1.0309259264533743E-2</v>
      </c>
      <c r="Q286" s="19"/>
      <c r="R286" s="20">
        <f t="shared" si="56"/>
        <v>8.443873126744883E-2</v>
      </c>
      <c r="S286" s="20"/>
      <c r="T286" s="3">
        <f t="shared" si="48"/>
        <v>0.2474999639383427</v>
      </c>
      <c r="U286" s="3">
        <f t="shared" si="49"/>
        <v>0.38799990128219247</v>
      </c>
      <c r="V286" s="3">
        <f t="shared" si="50"/>
        <v>0.75190001003031115</v>
      </c>
      <c r="W286" s="23">
        <f t="shared" si="51"/>
        <v>0.80360009552708112</v>
      </c>
      <c r="Y286" s="1">
        <v>43749</v>
      </c>
      <c r="Z286" s="3">
        <f t="shared" si="52"/>
        <v>0.25005150523454583</v>
      </c>
      <c r="AA286" s="3">
        <f t="shared" si="53"/>
        <v>0.73346707992324001</v>
      </c>
    </row>
    <row r="287" spans="2:27" x14ac:dyDescent="0.25">
      <c r="B287" s="22">
        <v>43750</v>
      </c>
      <c r="C287" s="1">
        <f t="shared" si="46"/>
        <v>43743</v>
      </c>
      <c r="D287" s="2">
        <v>45338648</v>
      </c>
      <c r="E287" s="2">
        <v>9045060</v>
      </c>
      <c r="F287" s="2">
        <v>2983060</v>
      </c>
      <c r="G287" s="2">
        <v>2028481</v>
      </c>
      <c r="H287" s="2">
        <v>1645504</v>
      </c>
      <c r="I287" s="5">
        <f t="shared" si="47"/>
        <v>3.6293627458851445E-2</v>
      </c>
      <c r="J287" s="4">
        <f>VLOOKUP(C287,$B$3:$I$368,7,FALSE)</f>
        <v>1648023</v>
      </c>
      <c r="K287" s="4">
        <f>VLOOKUP(C287,$B$3:$H$368,3,FALSE)</f>
        <v>46236443</v>
      </c>
      <c r="L287" s="7">
        <f>VLOOKUP(C287,$B$3:$I$368,8,FALSE)</f>
        <v>3.5643377670726097E-2</v>
      </c>
      <c r="M287" s="19">
        <f t="shared" si="54"/>
        <v>-1.5284980852815488E-3</v>
      </c>
      <c r="N287" s="6" t="str">
        <f>_xlfn.IFS(M287&gt;=20%,"high",M287&lt;="-20%","low",M287="+-20%",medium)</f>
        <v>low</v>
      </c>
      <c r="O287" s="6"/>
      <c r="P287" s="19">
        <f t="shared" si="55"/>
        <v>-1.9417475518175187E-2</v>
      </c>
      <c r="Q287" s="19"/>
      <c r="R287" s="20">
        <f t="shared" si="56"/>
        <v>1.824321460587619E-2</v>
      </c>
      <c r="S287" s="20"/>
      <c r="T287" s="3">
        <f t="shared" si="48"/>
        <v>0.19949999391247838</v>
      </c>
      <c r="U287" s="3">
        <f t="shared" si="49"/>
        <v>0.3297999128806221</v>
      </c>
      <c r="V287" s="3">
        <f t="shared" si="50"/>
        <v>0.68000006704524885</v>
      </c>
      <c r="W287" s="23">
        <f t="shared" si="51"/>
        <v>0.81120010490608485</v>
      </c>
      <c r="Y287" s="1">
        <v>43750</v>
      </c>
      <c r="Z287" s="3">
        <f t="shared" si="52"/>
        <v>0.19562620766480673</v>
      </c>
      <c r="AA287" s="3">
        <f t="shared" si="53"/>
        <v>0.8124419208264706</v>
      </c>
    </row>
    <row r="288" spans="2:27" x14ac:dyDescent="0.25">
      <c r="B288" s="22">
        <v>43751</v>
      </c>
      <c r="C288" s="1">
        <f t="shared" si="46"/>
        <v>43744</v>
      </c>
      <c r="D288" s="2">
        <v>43543058</v>
      </c>
      <c r="E288" s="2">
        <v>9509803</v>
      </c>
      <c r="F288" s="2">
        <v>3104000</v>
      </c>
      <c r="G288" s="2">
        <v>2089612</v>
      </c>
      <c r="H288" s="2">
        <v>1678794</v>
      </c>
      <c r="I288" s="5">
        <f t="shared" si="47"/>
        <v>3.8554802467020116E-2</v>
      </c>
      <c r="J288" s="4">
        <f>VLOOKUP(C288,$B$3:$I$368,7,FALSE)</f>
        <v>1698799</v>
      </c>
      <c r="K288" s="4">
        <f>VLOOKUP(C288,$B$3:$H$368,3,FALSE)</f>
        <v>43543058</v>
      </c>
      <c r="L288" s="7">
        <f>VLOOKUP(C288,$B$3:$I$368,8,FALSE)</f>
        <v>3.9014232762430233E-2</v>
      </c>
      <c r="M288" s="19">
        <f t="shared" si="54"/>
        <v>-1.1775966432756357E-2</v>
      </c>
      <c r="N288" s="6" t="str">
        <f>_xlfn.IFS(M288&gt;=20%,"high",M288&lt;="-20%","low",M288="+-20%",medium)</f>
        <v>low</v>
      </c>
      <c r="O288" s="6"/>
      <c r="P288" s="19">
        <f t="shared" si="55"/>
        <v>0</v>
      </c>
      <c r="Q288" s="19"/>
      <c r="R288" s="20">
        <f t="shared" si="56"/>
        <v>-1.1775966432756246E-2</v>
      </c>
      <c r="S288" s="20"/>
      <c r="T288" s="3">
        <f t="shared" si="48"/>
        <v>0.21839998008408137</v>
      </c>
      <c r="U288" s="3">
        <f t="shared" si="49"/>
        <v>0.32640003163051851</v>
      </c>
      <c r="V288" s="3">
        <f t="shared" si="50"/>
        <v>0.67319974226804125</v>
      </c>
      <c r="W288" s="23">
        <f t="shared" si="51"/>
        <v>0.80339986562098609</v>
      </c>
      <c r="Y288" s="1">
        <v>43751</v>
      </c>
      <c r="Z288" s="3">
        <f t="shared" si="52"/>
        <v>0.21839998008408137</v>
      </c>
      <c r="AA288" s="3">
        <f t="shared" si="53"/>
        <v>0.8129734132460954</v>
      </c>
    </row>
    <row r="289" spans="2:27" x14ac:dyDescent="0.25">
      <c r="B289" s="22">
        <v>43752</v>
      </c>
      <c r="C289" s="1">
        <f t="shared" si="46"/>
        <v>43745</v>
      </c>
      <c r="D289" s="2">
        <v>20848646</v>
      </c>
      <c r="E289" s="2">
        <v>5107918</v>
      </c>
      <c r="F289" s="2">
        <v>1981872</v>
      </c>
      <c r="G289" s="2">
        <v>1403363</v>
      </c>
      <c r="H289" s="2">
        <v>1104728</v>
      </c>
      <c r="I289" s="5">
        <f t="shared" si="47"/>
        <v>5.2987997398008482E-2</v>
      </c>
      <c r="J289" s="4">
        <f>VLOOKUP(C289,$B$3:$I$368,7,FALSE)</f>
        <v>1377971</v>
      </c>
      <c r="K289" s="4">
        <f>VLOOKUP(C289,$B$3:$H$368,3,FALSE)</f>
        <v>21500167</v>
      </c>
      <c r="L289" s="7">
        <f>VLOOKUP(C289,$B$3:$I$368,8,FALSE)</f>
        <v>6.4091176594116686E-2</v>
      </c>
      <c r="M289" s="19">
        <f t="shared" si="54"/>
        <v>-0.19829372316253391</v>
      </c>
      <c r="N289" s="6" t="str">
        <f>_xlfn.IFS(M289&gt;=20%,"high",M289&lt;="-20%","low",M289="+-20%",medium)</f>
        <v>low</v>
      </c>
      <c r="O289" s="6"/>
      <c r="P289" s="19">
        <f t="shared" si="55"/>
        <v>-3.0303066948270674E-2</v>
      </c>
      <c r="Q289" s="19"/>
      <c r="R289" s="20">
        <f t="shared" si="56"/>
        <v>-0.17324037076778254</v>
      </c>
      <c r="S289" s="20"/>
      <c r="T289" s="3">
        <f t="shared" si="48"/>
        <v>0.2449999870495187</v>
      </c>
      <c r="U289" s="3">
        <f t="shared" si="49"/>
        <v>0.38799996397749531</v>
      </c>
      <c r="V289" s="3">
        <f t="shared" si="50"/>
        <v>0.70809971582423081</v>
      </c>
      <c r="W289" s="23">
        <f t="shared" si="51"/>
        <v>0.78720046060783988</v>
      </c>
      <c r="Y289" s="1">
        <v>43752</v>
      </c>
      <c r="Z289" s="3">
        <f t="shared" si="52"/>
        <v>0.2375757360396317</v>
      </c>
      <c r="AA289" s="3">
        <f t="shared" si="53"/>
        <v>0.98190632074523843</v>
      </c>
    </row>
    <row r="290" spans="2:27" x14ac:dyDescent="0.25">
      <c r="B290" s="22">
        <v>43753</v>
      </c>
      <c r="C290" s="1">
        <f t="shared" si="46"/>
        <v>43746</v>
      </c>
      <c r="D290" s="2">
        <v>21934513</v>
      </c>
      <c r="E290" s="2">
        <v>5209447</v>
      </c>
      <c r="F290" s="2">
        <v>2000427</v>
      </c>
      <c r="G290" s="2">
        <v>1416502</v>
      </c>
      <c r="H290" s="2">
        <v>1126686</v>
      </c>
      <c r="I290" s="5">
        <f t="shared" si="47"/>
        <v>5.1365899940427215E-2</v>
      </c>
      <c r="J290" s="4">
        <f>VLOOKUP(C290,$B$3:$I$368,7,FALSE)</f>
        <v>1270411</v>
      </c>
      <c r="K290" s="4">
        <f>VLOOKUP(C290,$B$3:$H$368,3,FALSE)</f>
        <v>22368860</v>
      </c>
      <c r="L290" s="7">
        <f>VLOOKUP(C290,$B$3:$I$368,8,FALSE)</f>
        <v>5.6793730212447123E-2</v>
      </c>
      <c r="M290" s="19">
        <f t="shared" si="54"/>
        <v>-0.11313267910935909</v>
      </c>
      <c r="N290" s="6" t="str">
        <f>_xlfn.IFS(M290&gt;=20%,"high",M290&lt;="-20%","low",M290="+-20%",medium)</f>
        <v>low</v>
      </c>
      <c r="O290" s="6"/>
      <c r="P290" s="19">
        <f t="shared" si="55"/>
        <v>-1.9417484842768062E-2</v>
      </c>
      <c r="Q290" s="19"/>
      <c r="R290" s="20">
        <f t="shared" si="56"/>
        <v>-9.557094157605317E-2</v>
      </c>
      <c r="S290" s="20"/>
      <c r="T290" s="3">
        <f t="shared" si="48"/>
        <v>0.23750000740841615</v>
      </c>
      <c r="U290" s="3">
        <f t="shared" si="49"/>
        <v>0.38399987561059745</v>
      </c>
      <c r="V290" s="3">
        <f t="shared" si="50"/>
        <v>0.70809982068828303</v>
      </c>
      <c r="W290" s="23">
        <f t="shared" si="51"/>
        <v>0.79540021828419583</v>
      </c>
      <c r="Y290" s="1">
        <v>43753</v>
      </c>
      <c r="Z290" s="3">
        <f t="shared" si="52"/>
        <v>0.23288835461440591</v>
      </c>
      <c r="AA290" s="3">
        <f t="shared" si="53"/>
        <v>0.89686495324397708</v>
      </c>
    </row>
    <row r="291" spans="2:27" x14ac:dyDescent="0.25">
      <c r="B291" s="22">
        <v>43754</v>
      </c>
      <c r="C291" s="1">
        <f t="shared" si="46"/>
        <v>43747</v>
      </c>
      <c r="D291" s="2">
        <v>20631473</v>
      </c>
      <c r="E291" s="2">
        <v>5364183</v>
      </c>
      <c r="F291" s="2">
        <v>2252956</v>
      </c>
      <c r="G291" s="2">
        <v>1644658</v>
      </c>
      <c r="H291" s="2">
        <v>1308161</v>
      </c>
      <c r="I291" s="5">
        <f t="shared" si="47"/>
        <v>6.3406088358305773E-2</v>
      </c>
      <c r="J291" s="4">
        <f>VLOOKUP(C291,$B$3:$I$368,7,FALSE)</f>
        <v>1402435</v>
      </c>
      <c r="K291" s="4">
        <f>VLOOKUP(C291,$B$3:$H$368,3,FALSE)</f>
        <v>20631473</v>
      </c>
      <c r="L291" s="7">
        <f>VLOOKUP(C291,$B$3:$I$368,8,FALSE)</f>
        <v>6.7975514884468013E-2</v>
      </c>
      <c r="M291" s="19">
        <f t="shared" si="54"/>
        <v>-6.7221653766484701E-2</v>
      </c>
      <c r="N291" s="6" t="str">
        <f>_xlfn.IFS(M291&gt;=20%,"high",M291&lt;="-20%","low",M291="+-20%",medium)</f>
        <v>low</v>
      </c>
      <c r="O291" s="6"/>
      <c r="P291" s="19">
        <f t="shared" si="55"/>
        <v>0</v>
      </c>
      <c r="Q291" s="19"/>
      <c r="R291" s="20">
        <f t="shared" si="56"/>
        <v>-6.7221653766484812E-2</v>
      </c>
      <c r="S291" s="20"/>
      <c r="T291" s="3">
        <f t="shared" si="48"/>
        <v>0.26000000096939274</v>
      </c>
      <c r="U291" s="3">
        <f t="shared" si="49"/>
        <v>0.41999983967735627</v>
      </c>
      <c r="V291" s="3">
        <f t="shared" si="50"/>
        <v>0.73000005326335715</v>
      </c>
      <c r="W291" s="23">
        <f t="shared" si="51"/>
        <v>0.79540001629518109</v>
      </c>
      <c r="Y291" s="1">
        <v>43754</v>
      </c>
      <c r="Z291" s="3">
        <f t="shared" si="52"/>
        <v>0.26000000096939274</v>
      </c>
      <c r="AA291" s="3">
        <f t="shared" si="53"/>
        <v>0.8527213560509237</v>
      </c>
    </row>
    <row r="292" spans="2:27" x14ac:dyDescent="0.25">
      <c r="B292" s="22">
        <v>43755</v>
      </c>
      <c r="C292" s="1">
        <f t="shared" si="46"/>
        <v>43748</v>
      </c>
      <c r="D292" s="2">
        <v>22151687</v>
      </c>
      <c r="E292" s="2">
        <v>5648680</v>
      </c>
      <c r="F292" s="2">
        <v>2146498</v>
      </c>
      <c r="G292" s="2">
        <v>1504266</v>
      </c>
      <c r="H292" s="2">
        <v>1196493</v>
      </c>
      <c r="I292" s="5">
        <f t="shared" si="47"/>
        <v>5.4013628849125576E-2</v>
      </c>
      <c r="J292" s="4">
        <f>VLOOKUP(C292,$B$3:$I$368,7,FALSE)</f>
        <v>1127263</v>
      </c>
      <c r="K292" s="4">
        <f>VLOOKUP(C292,$B$3:$H$368,3,FALSE)</f>
        <v>21282993</v>
      </c>
      <c r="L292" s="7">
        <f>VLOOKUP(C292,$B$3:$I$368,8,FALSE)</f>
        <v>5.2965435829443727E-2</v>
      </c>
      <c r="M292" s="19">
        <f t="shared" si="54"/>
        <v>6.1414239622874067E-2</v>
      </c>
      <c r="N292" s="6" t="str">
        <f>_xlfn.IFS(M292&gt;=20%,"high",M292&lt;="-20%","low",M292="+-20%",medium)</f>
        <v>low</v>
      </c>
      <c r="O292" s="6"/>
      <c r="P292" s="19">
        <f t="shared" si="55"/>
        <v>4.0816345708519552E-2</v>
      </c>
      <c r="Q292" s="19"/>
      <c r="R292" s="20">
        <f t="shared" si="56"/>
        <v>1.9790133004043975E-2</v>
      </c>
      <c r="S292" s="20"/>
      <c r="T292" s="3">
        <f t="shared" si="48"/>
        <v>0.25499999164849158</v>
      </c>
      <c r="U292" s="3">
        <f t="shared" si="49"/>
        <v>0.37999992918699588</v>
      </c>
      <c r="V292" s="3">
        <f t="shared" si="50"/>
        <v>0.70080009392042297</v>
      </c>
      <c r="W292" s="23">
        <f t="shared" si="51"/>
        <v>0.79539988273350593</v>
      </c>
      <c r="Y292" s="1">
        <v>43755</v>
      </c>
      <c r="Z292" s="3">
        <f t="shared" si="52"/>
        <v>0.265408159463286</v>
      </c>
      <c r="AA292" s="3">
        <f t="shared" si="53"/>
        <v>0.74937743723516981</v>
      </c>
    </row>
    <row r="293" spans="2:27" x14ac:dyDescent="0.25">
      <c r="B293" s="22">
        <v>43756</v>
      </c>
      <c r="C293" s="1">
        <f t="shared" si="46"/>
        <v>43749</v>
      </c>
      <c r="D293" s="2">
        <v>20848646</v>
      </c>
      <c r="E293" s="2">
        <v>5316404</v>
      </c>
      <c r="F293" s="2">
        <v>2190358</v>
      </c>
      <c r="G293" s="2">
        <v>1566982</v>
      </c>
      <c r="H293" s="2">
        <v>1323473</v>
      </c>
      <c r="I293" s="5">
        <f t="shared" si="47"/>
        <v>6.3480045658600562E-2</v>
      </c>
      <c r="J293" s="4">
        <f>VLOOKUP(C293,$B$3:$I$368,7,FALSE)</f>
        <v>1234922</v>
      </c>
      <c r="K293" s="4">
        <f>VLOOKUP(C293,$B$3:$H$368,3,FALSE)</f>
        <v>21282993</v>
      </c>
      <c r="L293" s="7">
        <f>VLOOKUP(C293,$B$3:$I$368,8,FALSE)</f>
        <v>5.8023887899601341E-2</v>
      </c>
      <c r="M293" s="19">
        <f t="shared" si="54"/>
        <v>7.1705743358689844E-2</v>
      </c>
      <c r="N293" s="6" t="str">
        <f>_xlfn.IFS(M293&gt;=20%,"high",M293&lt;="-20%","low",M293="+-20%",medium)</f>
        <v>low</v>
      </c>
      <c r="O293" s="6"/>
      <c r="P293" s="19">
        <f t="shared" si="55"/>
        <v>-2.0408172854259776E-2</v>
      </c>
      <c r="Q293" s="19"/>
      <c r="R293" s="20">
        <f t="shared" si="56"/>
        <v>9.4032957054515309E-2</v>
      </c>
      <c r="S293" s="20"/>
      <c r="T293" s="3">
        <f t="shared" si="48"/>
        <v>0.25499996498573574</v>
      </c>
      <c r="U293" s="3">
        <f t="shared" si="49"/>
        <v>0.41199991573251393</v>
      </c>
      <c r="V293" s="3">
        <f t="shared" si="50"/>
        <v>0.7153999483189506</v>
      </c>
      <c r="W293" s="23">
        <f t="shared" si="51"/>
        <v>0.84460000178687433</v>
      </c>
      <c r="Y293" s="1">
        <v>43756</v>
      </c>
      <c r="Z293" s="3">
        <f t="shared" si="52"/>
        <v>0.24979588162247668</v>
      </c>
      <c r="AA293" s="3">
        <f t="shared" si="53"/>
        <v>0.788089461142502</v>
      </c>
    </row>
    <row r="294" spans="2:27" x14ac:dyDescent="0.25">
      <c r="B294" s="22">
        <v>43757</v>
      </c>
      <c r="C294" s="1">
        <f t="shared" si="46"/>
        <v>43750</v>
      </c>
      <c r="D294" s="2">
        <v>46236443</v>
      </c>
      <c r="E294" s="2">
        <v>9418363</v>
      </c>
      <c r="F294" s="2">
        <v>3202243</v>
      </c>
      <c r="G294" s="2">
        <v>2221076</v>
      </c>
      <c r="H294" s="2">
        <v>1697790</v>
      </c>
      <c r="I294" s="5">
        <f t="shared" si="47"/>
        <v>3.671973642090072E-2</v>
      </c>
      <c r="J294" s="4">
        <f>VLOOKUP(C294,$B$3:$I$368,7,FALSE)</f>
        <v>1645504</v>
      </c>
      <c r="K294" s="4">
        <f>VLOOKUP(C294,$B$3:$H$368,3,FALSE)</f>
        <v>45338648</v>
      </c>
      <c r="L294" s="7">
        <f>VLOOKUP(C294,$B$3:$I$368,8,FALSE)</f>
        <v>3.6293627458851445E-2</v>
      </c>
      <c r="M294" s="6">
        <f t="shared" si="54"/>
        <v>3.177506709190614E-2</v>
      </c>
      <c r="N294" s="6" t="str">
        <f>_xlfn.IFS(M294&gt;=20%,"high",M294&lt;="-20%","low",M294="+-20%",medium)</f>
        <v>low</v>
      </c>
      <c r="O294" s="6"/>
      <c r="P294" s="19">
        <f t="shared" si="55"/>
        <v>1.9801979979641171E-2</v>
      </c>
      <c r="Q294" s="19"/>
      <c r="R294" s="20">
        <f t="shared" si="56"/>
        <v>1.1740599986385547E-2</v>
      </c>
      <c r="S294" s="20"/>
      <c r="T294" s="3">
        <f t="shared" si="48"/>
        <v>0.2036999905031622</v>
      </c>
      <c r="U294" s="3">
        <f t="shared" si="49"/>
        <v>0.33999995540626327</v>
      </c>
      <c r="V294" s="3">
        <f t="shared" si="50"/>
        <v>0.69360007969413939</v>
      </c>
      <c r="W294" s="23">
        <f t="shared" si="51"/>
        <v>0.76439977740518561</v>
      </c>
      <c r="Y294" s="1">
        <v>43757</v>
      </c>
      <c r="Z294" s="3">
        <f t="shared" si="52"/>
        <v>0.20773365363695892</v>
      </c>
      <c r="AA294" s="3">
        <f t="shared" si="53"/>
        <v>0.74085893503869293</v>
      </c>
    </row>
    <row r="295" spans="2:27" x14ac:dyDescent="0.25">
      <c r="B295" s="22">
        <v>43758</v>
      </c>
      <c r="C295" s="1">
        <f t="shared" si="46"/>
        <v>43751</v>
      </c>
      <c r="D295" s="2">
        <v>43094160</v>
      </c>
      <c r="E295" s="2">
        <v>9140271</v>
      </c>
      <c r="F295" s="2">
        <v>3169846</v>
      </c>
      <c r="G295" s="2">
        <v>2069275</v>
      </c>
      <c r="H295" s="2">
        <v>1694736</v>
      </c>
      <c r="I295" s="5">
        <f t="shared" si="47"/>
        <v>3.9326349556413211E-2</v>
      </c>
      <c r="J295" s="4">
        <f>VLOOKUP(C295,$B$3:$I$368,7,FALSE)</f>
        <v>1678794</v>
      </c>
      <c r="K295" s="4">
        <f>VLOOKUP(C295,$B$3:$H$368,3,FALSE)</f>
        <v>43543058</v>
      </c>
      <c r="L295" s="7">
        <f>VLOOKUP(C295,$B$3:$I$368,8,FALSE)</f>
        <v>3.8554802467020116E-2</v>
      </c>
      <c r="M295" s="6">
        <f t="shared" si="54"/>
        <v>9.4961025593371939E-3</v>
      </c>
      <c r="N295" s="6" t="str">
        <f>_xlfn.IFS(M295&gt;=20%,"high",M295&lt;="-20%","low",M295="+-20%",medium)</f>
        <v>low</v>
      </c>
      <c r="O295" s="6"/>
      <c r="P295" s="19">
        <f t="shared" si="55"/>
        <v>-1.0309289715021874E-2</v>
      </c>
      <c r="Q295" s="19"/>
      <c r="R295" s="20">
        <f t="shared" si="56"/>
        <v>2.0011698673675582E-2</v>
      </c>
      <c r="S295" s="20"/>
      <c r="T295" s="3">
        <f t="shared" si="48"/>
        <v>0.21209999220311987</v>
      </c>
      <c r="U295" s="3">
        <f t="shared" si="49"/>
        <v>0.34680000188178228</v>
      </c>
      <c r="V295" s="3">
        <f t="shared" si="50"/>
        <v>0.65279985210637992</v>
      </c>
      <c r="W295" s="23">
        <f t="shared" si="51"/>
        <v>0.81899989126626471</v>
      </c>
      <c r="Y295" s="1">
        <v>43758</v>
      </c>
      <c r="Z295" s="3">
        <f t="shared" si="52"/>
        <v>0.20991339193494402</v>
      </c>
      <c r="AA295" s="3">
        <f t="shared" si="53"/>
        <v>0.81129574367834145</v>
      </c>
    </row>
    <row r="296" spans="2:27" x14ac:dyDescent="0.25">
      <c r="B296" s="22">
        <v>43759</v>
      </c>
      <c r="C296" s="1">
        <f t="shared" si="46"/>
        <v>43752</v>
      </c>
      <c r="D296" s="2">
        <v>22803207</v>
      </c>
      <c r="E296" s="2">
        <v>5700801</v>
      </c>
      <c r="F296" s="2">
        <v>2371533</v>
      </c>
      <c r="G296" s="2">
        <v>1748531</v>
      </c>
      <c r="H296" s="2">
        <v>1462471</v>
      </c>
      <c r="I296" s="5">
        <f t="shared" si="47"/>
        <v>6.4134443896422116E-2</v>
      </c>
      <c r="J296" s="4">
        <f>VLOOKUP(C296,$B$3:$I$368,7,FALSE)</f>
        <v>1104728</v>
      </c>
      <c r="K296" s="4">
        <f>VLOOKUP(C296,$B$3:$H$368,3,FALSE)</f>
        <v>20848646</v>
      </c>
      <c r="L296" s="7">
        <f>VLOOKUP(C296,$B$3:$I$368,8,FALSE)</f>
        <v>5.2987997398008482E-2</v>
      </c>
      <c r="M296" s="13">
        <f t="shared" si="54"/>
        <v>0.32382903302894461</v>
      </c>
      <c r="N296" s="6" t="str">
        <f>_xlfn.IFS(M296&gt;=20%,"high",M296&lt;="-20%","low",M296="+-20%",medium)</f>
        <v>high</v>
      </c>
      <c r="O296" s="6" t="s">
        <v>105</v>
      </c>
      <c r="P296" s="19">
        <f t="shared" si="55"/>
        <v>9.3750020984576077E-2</v>
      </c>
      <c r="Q296" s="19"/>
      <c r="R296" s="20">
        <f t="shared" si="56"/>
        <v>0.21035794983323086</v>
      </c>
      <c r="S296" s="20"/>
      <c r="T296" s="3">
        <f t="shared" si="48"/>
        <v>0.24999996710988942</v>
      </c>
      <c r="U296" s="3">
        <f t="shared" si="49"/>
        <v>0.4159999621105876</v>
      </c>
      <c r="V296" s="3">
        <f t="shared" si="50"/>
        <v>0.73729988155340875</v>
      </c>
      <c r="W296" s="23">
        <f t="shared" si="51"/>
        <v>0.83639981218519999</v>
      </c>
      <c r="Y296" s="1">
        <v>43759</v>
      </c>
      <c r="Z296" s="3">
        <f t="shared" si="52"/>
        <v>0.27343746927258489</v>
      </c>
      <c r="AA296" s="3">
        <f t="shared" si="53"/>
        <v>0.63180349676385494</v>
      </c>
    </row>
    <row r="297" spans="2:27" x14ac:dyDescent="0.25">
      <c r="B297" s="22">
        <v>43760</v>
      </c>
      <c r="C297" s="1">
        <f t="shared" si="46"/>
        <v>43753</v>
      </c>
      <c r="D297" s="2">
        <v>21717340</v>
      </c>
      <c r="E297" s="2">
        <v>5429335</v>
      </c>
      <c r="F297" s="2">
        <v>2106582</v>
      </c>
      <c r="G297" s="2">
        <v>1568560</v>
      </c>
      <c r="H297" s="2">
        <v>1350531</v>
      </c>
      <c r="I297" s="5">
        <f t="shared" si="47"/>
        <v>6.2186759520272743E-2</v>
      </c>
      <c r="J297" s="4">
        <f>VLOOKUP(C297,$B$3:$I$368,7,FALSE)</f>
        <v>1126686</v>
      </c>
      <c r="K297" s="4">
        <f>VLOOKUP(C297,$B$3:$H$368,3,FALSE)</f>
        <v>21934513</v>
      </c>
      <c r="L297" s="7">
        <f>VLOOKUP(C297,$B$3:$I$368,8,FALSE)</f>
        <v>5.1365899940427215E-2</v>
      </c>
      <c r="M297" s="6">
        <f t="shared" si="54"/>
        <v>0.19867558485682779</v>
      </c>
      <c r="N297" s="6" t="str">
        <f>_xlfn.IFS(M297&gt;=20%,"high",M297&lt;="-20%","low",M297="+-20%",medium)</f>
        <v>low</v>
      </c>
      <c r="O297" s="6"/>
      <c r="P297" s="19">
        <f t="shared" si="55"/>
        <v>-9.9009720434640736E-3</v>
      </c>
      <c r="Q297" s="19"/>
      <c r="R297" s="20">
        <f t="shared" si="56"/>
        <v>0.21066231862763574</v>
      </c>
      <c r="S297" s="20"/>
      <c r="T297" s="3">
        <f t="shared" si="48"/>
        <v>0.25</v>
      </c>
      <c r="U297" s="3">
        <f t="shared" si="49"/>
        <v>0.38800000368369236</v>
      </c>
      <c r="V297" s="3">
        <f t="shared" si="50"/>
        <v>0.74459954561464969</v>
      </c>
      <c r="W297" s="23">
        <f t="shared" si="51"/>
        <v>0.86100053552302747</v>
      </c>
      <c r="Y297" s="1">
        <v>43760</v>
      </c>
      <c r="Z297" s="3">
        <f t="shared" si="52"/>
        <v>0.24752475698913398</v>
      </c>
      <c r="AA297" s="3">
        <f t="shared" si="53"/>
        <v>0.71829321160809911</v>
      </c>
    </row>
    <row r="298" spans="2:27" x14ac:dyDescent="0.25">
      <c r="B298" s="22">
        <v>43761</v>
      </c>
      <c r="C298" s="1">
        <f t="shared" si="46"/>
        <v>43754</v>
      </c>
      <c r="D298" s="2">
        <v>21717340</v>
      </c>
      <c r="E298" s="2">
        <v>5320748</v>
      </c>
      <c r="F298" s="2">
        <v>2085733</v>
      </c>
      <c r="G298" s="2">
        <v>1568262</v>
      </c>
      <c r="H298" s="2">
        <v>1324554</v>
      </c>
      <c r="I298" s="5">
        <f t="shared" si="47"/>
        <v>6.0990618556416208E-2</v>
      </c>
      <c r="J298" s="4">
        <f>VLOOKUP(C298,$B$3:$I$368,7,FALSE)</f>
        <v>1308161</v>
      </c>
      <c r="K298" s="4">
        <f>VLOOKUP(C298,$B$3:$H$368,3,FALSE)</f>
        <v>20631473</v>
      </c>
      <c r="L298" s="7">
        <f>VLOOKUP(C298,$B$3:$I$368,8,FALSE)</f>
        <v>6.3406088358305773E-2</v>
      </c>
      <c r="M298" s="6">
        <f t="shared" si="54"/>
        <v>1.2531332152540875E-2</v>
      </c>
      <c r="N298" s="6" t="str">
        <f>_xlfn.IFS(M298&gt;=20%,"high",M298&lt;="-20%","low",M298="+-20%",medium)</f>
        <v>low</v>
      </c>
      <c r="O298" s="6"/>
      <c r="P298" s="19">
        <f t="shared" si="55"/>
        <v>5.2631578947368363E-2</v>
      </c>
      <c r="Q298" s="19"/>
      <c r="R298" s="20">
        <f t="shared" si="56"/>
        <v>-3.8095234455086113E-2</v>
      </c>
      <c r="S298" s="20"/>
      <c r="T298" s="3">
        <f t="shared" si="48"/>
        <v>0.24499998618615354</v>
      </c>
      <c r="U298" s="3">
        <f t="shared" si="49"/>
        <v>0.39199995940420407</v>
      </c>
      <c r="V298" s="3">
        <f t="shared" si="50"/>
        <v>0.75189969185892924</v>
      </c>
      <c r="W298" s="23">
        <f t="shared" si="51"/>
        <v>0.84459994567234298</v>
      </c>
      <c r="Y298" s="1">
        <v>43761</v>
      </c>
      <c r="Z298" s="3">
        <f t="shared" si="52"/>
        <v>0.25789472230121424</v>
      </c>
      <c r="AA298" s="3">
        <f t="shared" si="53"/>
        <v>0.83414697289100925</v>
      </c>
    </row>
    <row r="299" spans="2:27" x14ac:dyDescent="0.25">
      <c r="B299" s="22">
        <v>43762</v>
      </c>
      <c r="C299" s="1">
        <f t="shared" si="46"/>
        <v>43755</v>
      </c>
      <c r="D299" s="2">
        <v>21065820</v>
      </c>
      <c r="E299" s="2">
        <v>5319119</v>
      </c>
      <c r="F299" s="2">
        <v>2234030</v>
      </c>
      <c r="G299" s="2">
        <v>1663458</v>
      </c>
      <c r="H299" s="2">
        <v>1309474</v>
      </c>
      <c r="I299" s="5">
        <f t="shared" si="47"/>
        <v>6.2161074195070498E-2</v>
      </c>
      <c r="J299" s="4">
        <f>VLOOKUP(C299,$B$3:$I$368,7,FALSE)</f>
        <v>1196493</v>
      </c>
      <c r="K299" s="4">
        <f>VLOOKUP(C299,$B$3:$H$368,3,FALSE)</f>
        <v>22151687</v>
      </c>
      <c r="L299" s="7">
        <f>VLOOKUP(C299,$B$3:$I$368,8,FALSE)</f>
        <v>5.4013628849125576E-2</v>
      </c>
      <c r="M299" s="19">
        <f t="shared" si="54"/>
        <v>9.4426795643601791E-2</v>
      </c>
      <c r="N299" s="6" t="str">
        <f>_xlfn.IFS(M299&gt;=20%,"high",M299&lt;="-20%","low",M299="+-20%",medium)</f>
        <v>low</v>
      </c>
      <c r="O299" s="6"/>
      <c r="P299" s="19">
        <f t="shared" si="55"/>
        <v>-4.9019607400555998E-2</v>
      </c>
      <c r="Q299" s="19"/>
      <c r="R299" s="20">
        <f t="shared" si="56"/>
        <v>0.15084054746076969</v>
      </c>
      <c r="S299" s="20"/>
      <c r="T299" s="3">
        <f t="shared" si="48"/>
        <v>0.25249997389135576</v>
      </c>
      <c r="U299" s="3">
        <f t="shared" si="49"/>
        <v>0.42000000376002117</v>
      </c>
      <c r="V299" s="3">
        <f t="shared" si="50"/>
        <v>0.74459966965528668</v>
      </c>
      <c r="W299" s="23">
        <f t="shared" si="51"/>
        <v>0.7871999172807489</v>
      </c>
      <c r="Y299" s="1">
        <v>43762</v>
      </c>
      <c r="Z299" s="3">
        <f t="shared" si="52"/>
        <v>0.24012252430255085</v>
      </c>
      <c r="AA299" s="3">
        <f t="shared" si="53"/>
        <v>0.719280558932056</v>
      </c>
    </row>
    <row r="300" spans="2:27" x14ac:dyDescent="0.25">
      <c r="B300" s="22">
        <v>43763</v>
      </c>
      <c r="C300" s="1">
        <f t="shared" si="46"/>
        <v>43756</v>
      </c>
      <c r="D300" s="2">
        <v>21500167</v>
      </c>
      <c r="E300" s="2">
        <v>5321291</v>
      </c>
      <c r="F300" s="2">
        <v>2107231</v>
      </c>
      <c r="G300" s="2">
        <v>1507513</v>
      </c>
      <c r="H300" s="2">
        <v>1186714</v>
      </c>
      <c r="I300" s="5">
        <f t="shared" si="47"/>
        <v>5.5195571271609192E-2</v>
      </c>
      <c r="J300" s="4">
        <f>VLOOKUP(C300,$B$3:$I$368,7,FALSE)</f>
        <v>1323473</v>
      </c>
      <c r="K300" s="4">
        <f>VLOOKUP(C300,$B$3:$H$368,3,FALSE)</f>
        <v>20848646</v>
      </c>
      <c r="L300" s="7">
        <f>VLOOKUP(C300,$B$3:$I$368,8,FALSE)</f>
        <v>6.3480045658600562E-2</v>
      </c>
      <c r="M300" s="19">
        <f t="shared" si="54"/>
        <v>-0.10333342652249045</v>
      </c>
      <c r="N300" s="6" t="str">
        <f>_xlfn.IFS(M300&gt;=20%,"high",M300&lt;="-20%","low",M300="+-20%",medium)</f>
        <v>low</v>
      </c>
      <c r="O300" s="6"/>
      <c r="P300" s="19">
        <f t="shared" si="55"/>
        <v>3.1250038971355698E-2</v>
      </c>
      <c r="Q300" s="19"/>
      <c r="R300" s="20">
        <f t="shared" si="56"/>
        <v>-0.13050517372885584</v>
      </c>
      <c r="S300" s="20"/>
      <c r="T300" s="3">
        <f t="shared" si="48"/>
        <v>0.24749998453500385</v>
      </c>
      <c r="U300" s="3">
        <f t="shared" si="49"/>
        <v>0.39599995564986018</v>
      </c>
      <c r="V300" s="3">
        <f t="shared" si="50"/>
        <v>0.71539997276046152</v>
      </c>
      <c r="W300" s="23">
        <f t="shared" si="51"/>
        <v>0.78719984504279561</v>
      </c>
      <c r="Y300" s="1">
        <v>43763</v>
      </c>
      <c r="Z300" s="3">
        <f t="shared" si="52"/>
        <v>0.25523436869713267</v>
      </c>
      <c r="AA300" s="3">
        <f t="shared" si="53"/>
        <v>0.87791813403930841</v>
      </c>
    </row>
    <row r="301" spans="2:27" x14ac:dyDescent="0.25">
      <c r="B301" s="22">
        <v>43764</v>
      </c>
      <c r="C301" s="1">
        <f t="shared" si="46"/>
        <v>43757</v>
      </c>
      <c r="D301" s="2">
        <v>43991955</v>
      </c>
      <c r="E301" s="2">
        <v>9330693</v>
      </c>
      <c r="F301" s="2">
        <v>3204160</v>
      </c>
      <c r="G301" s="2">
        <v>2069887</v>
      </c>
      <c r="H301" s="2">
        <v>1582222</v>
      </c>
      <c r="I301" s="5">
        <f t="shared" si="47"/>
        <v>3.5966166995760933E-2</v>
      </c>
      <c r="J301" s="4">
        <f>VLOOKUP(C301,$B$3:$I$368,7,FALSE)</f>
        <v>1697790</v>
      </c>
      <c r="K301" s="4">
        <f>VLOOKUP(C301,$B$3:$H$368,3,FALSE)</f>
        <v>46236443</v>
      </c>
      <c r="L301" s="7">
        <f>VLOOKUP(C301,$B$3:$I$368,8,FALSE)</f>
        <v>3.671973642090072E-2</v>
      </c>
      <c r="M301" s="19">
        <f t="shared" si="54"/>
        <v>-6.8069667037737314E-2</v>
      </c>
      <c r="N301" s="6" t="str">
        <f>_xlfn.IFS(M301&gt;=20%,"high",M301&lt;="-20%","low",M301="+-20%",medium)</f>
        <v>low</v>
      </c>
      <c r="O301" s="6"/>
      <c r="P301" s="19">
        <f t="shared" si="55"/>
        <v>-4.8543699609418511E-2</v>
      </c>
      <c r="Q301" s="19"/>
      <c r="R301" s="20">
        <f t="shared" si="56"/>
        <v>-2.0522190478220792E-2</v>
      </c>
      <c r="S301" s="20"/>
      <c r="T301" s="3">
        <f t="shared" si="48"/>
        <v>0.2120999850995483</v>
      </c>
      <c r="U301" s="3">
        <f t="shared" si="49"/>
        <v>0.34340000255072156</v>
      </c>
      <c r="V301" s="3">
        <f t="shared" si="50"/>
        <v>0.64599988764606009</v>
      </c>
      <c r="W301" s="23">
        <f t="shared" si="51"/>
        <v>0.76440018223217021</v>
      </c>
      <c r="Y301" s="1">
        <v>43764</v>
      </c>
      <c r="Z301" s="3">
        <f t="shared" si="52"/>
        <v>0.20180386713571372</v>
      </c>
      <c r="AA301" s="3">
        <f t="shared" si="53"/>
        <v>0.82023318181137428</v>
      </c>
    </row>
    <row r="302" spans="2:27" x14ac:dyDescent="0.25">
      <c r="B302" s="22">
        <v>43765</v>
      </c>
      <c r="C302" s="1">
        <f t="shared" si="46"/>
        <v>43758</v>
      </c>
      <c r="D302" s="2">
        <v>43094160</v>
      </c>
      <c r="E302" s="2">
        <v>9321266</v>
      </c>
      <c r="F302" s="2">
        <v>3137538</v>
      </c>
      <c r="G302" s="2">
        <v>2154861</v>
      </c>
      <c r="H302" s="2">
        <v>1613560</v>
      </c>
      <c r="I302" s="5">
        <f t="shared" si="47"/>
        <v>3.7442660444013759E-2</v>
      </c>
      <c r="J302" s="4">
        <f>VLOOKUP(C302,$B$3:$I$368,7,FALSE)</f>
        <v>1694736</v>
      </c>
      <c r="K302" s="4">
        <f>VLOOKUP(C302,$B$3:$H$368,3,FALSE)</f>
        <v>43094160</v>
      </c>
      <c r="L302" s="7">
        <f>VLOOKUP(C302,$B$3:$I$368,8,FALSE)</f>
        <v>3.9326349556413211E-2</v>
      </c>
      <c r="M302" s="19">
        <f t="shared" si="54"/>
        <v>-4.7898905788276158E-2</v>
      </c>
      <c r="N302" s="6" t="str">
        <f>_xlfn.IFS(M302&gt;=20%,"high",M302&lt;="-20%","low",M302="+-20%",medium)</f>
        <v>low</v>
      </c>
      <c r="O302" s="6"/>
      <c r="P302" s="19">
        <f t="shared" si="55"/>
        <v>0</v>
      </c>
      <c r="Q302" s="19"/>
      <c r="R302" s="20">
        <f t="shared" si="56"/>
        <v>-4.7898905788276158E-2</v>
      </c>
      <c r="S302" s="20"/>
      <c r="T302" s="3">
        <f t="shared" si="48"/>
        <v>0.21629998125035968</v>
      </c>
      <c r="U302" s="3">
        <f t="shared" si="49"/>
        <v>0.33659998545261982</v>
      </c>
      <c r="V302" s="3">
        <f t="shared" si="50"/>
        <v>0.68679996863782999</v>
      </c>
      <c r="W302" s="23">
        <f t="shared" si="51"/>
        <v>0.74880003861037903</v>
      </c>
      <c r="Y302" s="1">
        <v>43765</v>
      </c>
      <c r="Z302" s="3">
        <f t="shared" si="52"/>
        <v>0.21629998125035968</v>
      </c>
      <c r="AA302" s="3">
        <f t="shared" si="53"/>
        <v>0.78647114593470302</v>
      </c>
    </row>
    <row r="303" spans="2:27" x14ac:dyDescent="0.25">
      <c r="B303" s="22">
        <v>43766</v>
      </c>
      <c r="C303" s="1">
        <f t="shared" si="46"/>
        <v>43759</v>
      </c>
      <c r="D303" s="2">
        <v>21065820</v>
      </c>
      <c r="E303" s="2">
        <v>5424448</v>
      </c>
      <c r="F303" s="2">
        <v>2104686</v>
      </c>
      <c r="G303" s="2">
        <v>1490328</v>
      </c>
      <c r="H303" s="2">
        <v>1222069</v>
      </c>
      <c r="I303" s="5">
        <f t="shared" si="47"/>
        <v>5.8011935922741197E-2</v>
      </c>
      <c r="J303" s="4">
        <f>VLOOKUP(C303,$B$3:$I$368,7,FALSE)</f>
        <v>1462471</v>
      </c>
      <c r="K303" s="4">
        <f>VLOOKUP(C303,$B$3:$H$368,3,FALSE)</f>
        <v>22803207</v>
      </c>
      <c r="L303" s="7">
        <f>VLOOKUP(C303,$B$3:$I$368,8,FALSE)</f>
        <v>6.4134443896422116E-2</v>
      </c>
      <c r="M303" s="19">
        <f t="shared" si="54"/>
        <v>-0.16438069541208</v>
      </c>
      <c r="N303" s="6" t="str">
        <f>_xlfn.IFS(M303&gt;=20%,"high",M303&lt;="-20%","low",M303="+-20%",medium)</f>
        <v>low</v>
      </c>
      <c r="O303" s="6"/>
      <c r="P303" s="19">
        <f t="shared" si="55"/>
        <v>-7.6190467419780084E-2</v>
      </c>
      <c r="Q303" s="19"/>
      <c r="R303" s="20">
        <f t="shared" si="56"/>
        <v>-9.5463647951307462E-2</v>
      </c>
      <c r="S303" s="20"/>
      <c r="T303" s="3">
        <f t="shared" si="48"/>
        <v>0.25749996914432954</v>
      </c>
      <c r="U303" s="3">
        <f t="shared" si="49"/>
        <v>0.3880000324456977</v>
      </c>
      <c r="V303" s="3">
        <f t="shared" si="50"/>
        <v>0.70809992559460178</v>
      </c>
      <c r="W303" s="23">
        <f t="shared" si="51"/>
        <v>0.82000002683972928</v>
      </c>
      <c r="Y303" s="1">
        <v>43766</v>
      </c>
      <c r="Z303" s="3">
        <f t="shared" si="52"/>
        <v>0.23788092613464412</v>
      </c>
      <c r="AA303" s="3">
        <f t="shared" si="53"/>
        <v>0.98130814156346791</v>
      </c>
    </row>
    <row r="304" spans="2:27" x14ac:dyDescent="0.25">
      <c r="B304" s="22">
        <v>43767</v>
      </c>
      <c r="C304" s="1">
        <f t="shared" si="46"/>
        <v>43760</v>
      </c>
      <c r="D304" s="2">
        <v>22151687</v>
      </c>
      <c r="E304" s="2">
        <v>5261025</v>
      </c>
      <c r="F304" s="2">
        <v>2020233</v>
      </c>
      <c r="G304" s="2">
        <v>1430527</v>
      </c>
      <c r="H304" s="2">
        <v>1173032</v>
      </c>
      <c r="I304" s="5">
        <f t="shared" si="47"/>
        <v>5.2954522154452614E-2</v>
      </c>
      <c r="J304" s="4">
        <f>VLOOKUP(C304,$B$3:$I$368,7,FALSE)</f>
        <v>1350531</v>
      </c>
      <c r="K304" s="4">
        <f>VLOOKUP(C304,$B$3:$H$368,3,FALSE)</f>
        <v>21717340</v>
      </c>
      <c r="L304" s="7">
        <f>VLOOKUP(C304,$B$3:$I$368,8,FALSE)</f>
        <v>6.2186759520272743E-2</v>
      </c>
      <c r="M304" s="19">
        <f t="shared" si="54"/>
        <v>-0.13142904531624966</v>
      </c>
      <c r="N304" s="6" t="str">
        <f>_xlfn.IFS(M304&gt;=20%,"high",M304&lt;="-20%","low",M304="+-20%",medium)</f>
        <v>low</v>
      </c>
      <c r="O304" s="6"/>
      <c r="P304" s="19">
        <f t="shared" si="55"/>
        <v>2.0000009209230951E-2</v>
      </c>
      <c r="Q304" s="19"/>
      <c r="R304" s="20">
        <f t="shared" si="56"/>
        <v>-0.14845985603752898</v>
      </c>
      <c r="S304" s="20"/>
      <c r="T304" s="3">
        <f t="shared" si="48"/>
        <v>0.23749997009257129</v>
      </c>
      <c r="U304" s="3">
        <f t="shared" si="49"/>
        <v>0.38399988595378276</v>
      </c>
      <c r="V304" s="3">
        <f t="shared" si="50"/>
        <v>0.70810000628640357</v>
      </c>
      <c r="W304" s="23">
        <f t="shared" si="51"/>
        <v>0.81999990213396878</v>
      </c>
      <c r="Y304" s="1">
        <v>43767</v>
      </c>
      <c r="Z304" s="3">
        <f t="shared" si="52"/>
        <v>0.24224997168161477</v>
      </c>
      <c r="AA304" s="3">
        <f t="shared" si="53"/>
        <v>0.94407934977808883</v>
      </c>
    </row>
    <row r="305" spans="2:27" x14ac:dyDescent="0.25">
      <c r="B305" s="22">
        <v>43768</v>
      </c>
      <c r="C305" s="1">
        <f t="shared" si="46"/>
        <v>43761</v>
      </c>
      <c r="D305" s="2">
        <v>21500167</v>
      </c>
      <c r="E305" s="2">
        <v>5643793</v>
      </c>
      <c r="F305" s="2">
        <v>2325243</v>
      </c>
      <c r="G305" s="2">
        <v>1629530</v>
      </c>
      <c r="H305" s="2">
        <v>1376301</v>
      </c>
      <c r="I305" s="5">
        <f t="shared" si="47"/>
        <v>6.4013502778838882E-2</v>
      </c>
      <c r="J305" s="4">
        <f>VLOOKUP(C305,$B$3:$I$368,7,FALSE)</f>
        <v>1324554</v>
      </c>
      <c r="K305" s="4">
        <f>VLOOKUP(C305,$B$3:$H$368,3,FALSE)</f>
        <v>21717340</v>
      </c>
      <c r="L305" s="7">
        <f>VLOOKUP(C305,$B$3:$I$368,8,FALSE)</f>
        <v>6.0990618556416208E-2</v>
      </c>
      <c r="M305" s="19">
        <f t="shared" si="54"/>
        <v>3.906748988716191E-2</v>
      </c>
      <c r="N305" s="6" t="str">
        <f>_xlfn.IFS(M305&gt;=20%,"high",M305&lt;="-20%","low",M305="+-20%",medium)</f>
        <v>low</v>
      </c>
      <c r="O305" s="6"/>
      <c r="P305" s="19">
        <f t="shared" si="55"/>
        <v>-9.9999815815380311E-3</v>
      </c>
      <c r="Q305" s="19"/>
      <c r="R305" s="20">
        <f t="shared" si="56"/>
        <v>4.9563101571539425E-2</v>
      </c>
      <c r="S305" s="20"/>
      <c r="T305" s="3">
        <f t="shared" si="48"/>
        <v>0.26249996104681417</v>
      </c>
      <c r="U305" s="3">
        <f t="shared" si="49"/>
        <v>0.41200005032076831</v>
      </c>
      <c r="V305" s="3">
        <f t="shared" si="50"/>
        <v>0.70079987338957694</v>
      </c>
      <c r="W305" s="23">
        <f t="shared" si="51"/>
        <v>0.84459997668039255</v>
      </c>
      <c r="Y305" s="1">
        <v>43768</v>
      </c>
      <c r="Z305" s="3">
        <f t="shared" si="52"/>
        <v>0.25987496627119161</v>
      </c>
      <c r="AA305" s="3">
        <f t="shared" si="53"/>
        <v>0.81284419433824473</v>
      </c>
    </row>
    <row r="306" spans="2:27" x14ac:dyDescent="0.25">
      <c r="B306" s="22">
        <v>43769</v>
      </c>
      <c r="C306" s="1">
        <f t="shared" si="46"/>
        <v>43762</v>
      </c>
      <c r="D306" s="2">
        <v>20631473</v>
      </c>
      <c r="E306" s="2">
        <v>5003132</v>
      </c>
      <c r="F306" s="2">
        <v>1921202</v>
      </c>
      <c r="G306" s="2">
        <v>1332354</v>
      </c>
      <c r="H306" s="2">
        <v>1070679</v>
      </c>
      <c r="I306" s="5">
        <f t="shared" si="47"/>
        <v>5.1895422105828315E-2</v>
      </c>
      <c r="J306" s="4">
        <f>VLOOKUP(C306,$B$3:$I$368,7,FALSE)</f>
        <v>1309474</v>
      </c>
      <c r="K306" s="4">
        <f>VLOOKUP(C306,$B$3:$H$368,3,FALSE)</f>
        <v>21065820</v>
      </c>
      <c r="L306" s="7">
        <f>VLOOKUP(C306,$B$3:$I$368,8,FALSE)</f>
        <v>6.2161074195070498E-2</v>
      </c>
      <c r="M306" s="19">
        <f t="shared" si="54"/>
        <v>-0.18235948174610572</v>
      </c>
      <c r="N306" s="6" t="str">
        <f>_xlfn.IFS(M306&gt;=20%,"high",M306&lt;="-20%","low",M306="+-20%",medium)</f>
        <v>low</v>
      </c>
      <c r="O306" s="6"/>
      <c r="P306" s="19">
        <f t="shared" si="55"/>
        <v>-2.0618565999329763E-2</v>
      </c>
      <c r="Q306" s="19"/>
      <c r="R306" s="20">
        <f t="shared" si="56"/>
        <v>-0.16514598922513912</v>
      </c>
      <c r="S306" s="20"/>
      <c r="T306" s="3">
        <f t="shared" si="48"/>
        <v>0.24249999018489857</v>
      </c>
      <c r="U306" s="3">
        <f t="shared" si="49"/>
        <v>0.38399986248613871</v>
      </c>
      <c r="V306" s="3">
        <f t="shared" si="50"/>
        <v>0.6935002149695868</v>
      </c>
      <c r="W306" s="23">
        <f t="shared" si="51"/>
        <v>0.80359949382821683</v>
      </c>
      <c r="Y306" s="1">
        <v>43769</v>
      </c>
      <c r="Z306" s="3">
        <f t="shared" si="52"/>
        <v>0.23749998813243445</v>
      </c>
      <c r="AA306" s="3">
        <f t="shared" si="53"/>
        <v>0.98282738671554259</v>
      </c>
    </row>
    <row r="307" spans="2:27" x14ac:dyDescent="0.25">
      <c r="B307" s="22">
        <v>43770</v>
      </c>
      <c r="C307" s="1">
        <f t="shared" si="46"/>
        <v>43763</v>
      </c>
      <c r="D307" s="2">
        <v>21065820</v>
      </c>
      <c r="E307" s="2">
        <v>5055796</v>
      </c>
      <c r="F307" s="2">
        <v>2103211</v>
      </c>
      <c r="G307" s="2">
        <v>1581404</v>
      </c>
      <c r="H307" s="2">
        <v>1270816</v>
      </c>
      <c r="I307" s="5">
        <f t="shared" si="47"/>
        <v>6.0325968796847214E-2</v>
      </c>
      <c r="J307" s="4">
        <f>VLOOKUP(C307,$B$3:$I$368,7,FALSE)</f>
        <v>1186714</v>
      </c>
      <c r="K307" s="4">
        <f>VLOOKUP(C307,$B$3:$H$368,3,FALSE)</f>
        <v>21500167</v>
      </c>
      <c r="L307" s="7">
        <f>VLOOKUP(C307,$B$3:$I$368,8,FALSE)</f>
        <v>5.5195571271609192E-2</v>
      </c>
      <c r="M307" s="19">
        <f t="shared" si="54"/>
        <v>7.0869645087190403E-2</v>
      </c>
      <c r="N307" s="6" t="str">
        <f>_xlfn.IFS(M307&gt;=20%,"high",M307&lt;="-20%","low",M307="+-20%",medium)</f>
        <v>low</v>
      </c>
      <c r="O307" s="6"/>
      <c r="P307" s="19">
        <f t="shared" si="55"/>
        <v>-2.0202029128424948E-2</v>
      </c>
      <c r="Q307" s="19"/>
      <c r="R307" s="20">
        <f t="shared" si="56"/>
        <v>9.2949441541099409E-2</v>
      </c>
      <c r="S307" s="20"/>
      <c r="T307" s="3">
        <f t="shared" si="48"/>
        <v>0.2399999620237902</v>
      </c>
      <c r="U307" s="3">
        <f t="shared" si="49"/>
        <v>0.41599997310018044</v>
      </c>
      <c r="V307" s="3">
        <f t="shared" si="50"/>
        <v>0.75189983315986841</v>
      </c>
      <c r="W307" s="23">
        <f t="shared" si="51"/>
        <v>0.80359983913029187</v>
      </c>
      <c r="Y307" s="1">
        <v>43770</v>
      </c>
      <c r="Z307" s="3">
        <f t="shared" si="52"/>
        <v>0.23515147580016471</v>
      </c>
      <c r="AA307" s="3">
        <f t="shared" si="53"/>
        <v>0.75041798300750473</v>
      </c>
    </row>
    <row r="308" spans="2:27" x14ac:dyDescent="0.25">
      <c r="B308" s="22">
        <v>43771</v>
      </c>
      <c r="C308" s="1">
        <f t="shared" si="46"/>
        <v>43764</v>
      </c>
      <c r="D308" s="2">
        <v>42645263</v>
      </c>
      <c r="E308" s="2">
        <v>9134615</v>
      </c>
      <c r="F308" s="2">
        <v>2981538</v>
      </c>
      <c r="G308" s="2">
        <v>1926073</v>
      </c>
      <c r="H308" s="2">
        <v>1457267</v>
      </c>
      <c r="I308" s="5">
        <f t="shared" si="47"/>
        <v>3.4171837561419192E-2</v>
      </c>
      <c r="J308" s="4">
        <f>VLOOKUP(C308,$B$3:$I$368,7,FALSE)</f>
        <v>1582222</v>
      </c>
      <c r="K308" s="4">
        <f>VLOOKUP(C308,$B$3:$H$368,3,FALSE)</f>
        <v>43991955</v>
      </c>
      <c r="L308" s="7">
        <f>VLOOKUP(C308,$B$3:$I$368,8,FALSE)</f>
        <v>3.5966166995760933E-2</v>
      </c>
      <c r="M308" s="19">
        <f t="shared" si="54"/>
        <v>-7.8974379069435274E-2</v>
      </c>
      <c r="N308" s="6" t="str">
        <f>_xlfn.IFS(M308&gt;=20%,"high",M308&lt;="-20%","low",M308="+-20%",medium)</f>
        <v>low</v>
      </c>
      <c r="O308" s="6"/>
      <c r="P308" s="19">
        <f t="shared" si="55"/>
        <v>-3.0612233532244737E-2</v>
      </c>
      <c r="Q308" s="19"/>
      <c r="R308" s="20">
        <f t="shared" si="56"/>
        <v>-4.9889370600798899E-2</v>
      </c>
      <c r="S308" s="20"/>
      <c r="T308" s="3">
        <f t="shared" si="48"/>
        <v>0.2141999921538765</v>
      </c>
      <c r="U308" s="3">
        <f t="shared" si="49"/>
        <v>0.32639996321684056</v>
      </c>
      <c r="V308" s="3">
        <f t="shared" si="50"/>
        <v>0.64599981620224189</v>
      </c>
      <c r="W308" s="23">
        <f t="shared" si="51"/>
        <v>0.75660008732794659</v>
      </c>
      <c r="Y308" s="1">
        <v>43771</v>
      </c>
      <c r="Z308" s="3">
        <f t="shared" si="52"/>
        <v>0.20764285197145704</v>
      </c>
      <c r="AA308" s="3">
        <f t="shared" si="53"/>
        <v>0.82147561385264212</v>
      </c>
    </row>
    <row r="309" spans="2:27" x14ac:dyDescent="0.25">
      <c r="B309" s="22">
        <v>43772</v>
      </c>
      <c r="C309" s="1">
        <f t="shared" si="46"/>
        <v>43765</v>
      </c>
      <c r="D309" s="2">
        <v>45787545</v>
      </c>
      <c r="E309" s="2">
        <v>9711538</v>
      </c>
      <c r="F309" s="2">
        <v>3268903</v>
      </c>
      <c r="G309" s="2">
        <v>2156168</v>
      </c>
      <c r="H309" s="2">
        <v>1648175</v>
      </c>
      <c r="I309" s="5">
        <f t="shared" si="47"/>
        <v>3.5996142619133656E-2</v>
      </c>
      <c r="J309" s="4">
        <f>VLOOKUP(C309,$B$3:$I$368,7,FALSE)</f>
        <v>1613560</v>
      </c>
      <c r="K309" s="4">
        <f>VLOOKUP(C309,$B$3:$H$368,3,FALSE)</f>
        <v>43094160</v>
      </c>
      <c r="L309" s="7">
        <f>VLOOKUP(C309,$B$3:$I$368,8,FALSE)</f>
        <v>3.7442660444013759E-2</v>
      </c>
      <c r="M309" s="19">
        <f t="shared" si="54"/>
        <v>2.14525645157293E-2</v>
      </c>
      <c r="N309" s="6" t="str">
        <f>_xlfn.IFS(M309&gt;=20%,"high",M309&lt;="-20%","low",M309="+-20%",medium)</f>
        <v>low</v>
      </c>
      <c r="O309" s="6"/>
      <c r="P309" s="19">
        <f t="shared" si="55"/>
        <v>6.25E-2</v>
      </c>
      <c r="Q309" s="19"/>
      <c r="R309" s="20">
        <f t="shared" si="56"/>
        <v>-3.8632880455784169E-2</v>
      </c>
      <c r="S309" s="20"/>
      <c r="T309" s="3">
        <f t="shared" si="48"/>
        <v>0.2120999935681199</v>
      </c>
      <c r="U309" s="3">
        <f t="shared" si="49"/>
        <v>0.33659992886811541</v>
      </c>
      <c r="V309" s="3">
        <f t="shared" si="50"/>
        <v>0.65959987188362579</v>
      </c>
      <c r="W309" s="23">
        <f t="shared" si="51"/>
        <v>0.76440008385246416</v>
      </c>
      <c r="Y309" s="1">
        <v>43772</v>
      </c>
      <c r="Z309" s="3">
        <f t="shared" si="52"/>
        <v>0.22535624316612737</v>
      </c>
      <c r="AA309" s="3">
        <f t="shared" si="53"/>
        <v>0.74834614000393296</v>
      </c>
    </row>
    <row r="310" spans="2:27" x14ac:dyDescent="0.25">
      <c r="B310" s="22">
        <v>43773</v>
      </c>
      <c r="C310" s="1">
        <f t="shared" si="46"/>
        <v>43766</v>
      </c>
      <c r="D310" s="2">
        <v>21282993</v>
      </c>
      <c r="E310" s="2">
        <v>5107918</v>
      </c>
      <c r="F310" s="2">
        <v>1941009</v>
      </c>
      <c r="G310" s="2">
        <v>1360259</v>
      </c>
      <c r="H310" s="2">
        <v>1070795</v>
      </c>
      <c r="I310" s="5">
        <f t="shared" si="47"/>
        <v>5.0312237569217828E-2</v>
      </c>
      <c r="J310" s="4">
        <f>VLOOKUP(C310,$B$3:$I$368,7,FALSE)</f>
        <v>1222069</v>
      </c>
      <c r="K310" s="4">
        <f>VLOOKUP(C310,$B$3:$H$368,3,FALSE)</f>
        <v>21065820</v>
      </c>
      <c r="L310" s="7">
        <f>VLOOKUP(C310,$B$3:$I$368,8,FALSE)</f>
        <v>5.8011935922741197E-2</v>
      </c>
      <c r="M310" s="19">
        <f t="shared" si="54"/>
        <v>-0.12378515452073491</v>
      </c>
      <c r="N310" s="6" t="str">
        <f>_xlfn.IFS(M310&gt;=20%,"high",M310&lt;="-20%","low",M310="+-20%",medium)</f>
        <v>low</v>
      </c>
      <c r="O310" s="6"/>
      <c r="P310" s="19">
        <f t="shared" si="55"/>
        <v>1.0309259264533743E-2</v>
      </c>
      <c r="Q310" s="19"/>
      <c r="R310" s="20">
        <f t="shared" si="56"/>
        <v>-0.13272610594787992</v>
      </c>
      <c r="S310" s="20"/>
      <c r="T310" s="3">
        <f t="shared" si="48"/>
        <v>0.23999998496452074</v>
      </c>
      <c r="U310" s="3">
        <f t="shared" si="49"/>
        <v>0.38000003132391708</v>
      </c>
      <c r="V310" s="3">
        <f t="shared" si="50"/>
        <v>0.70079994477099283</v>
      </c>
      <c r="W310" s="23">
        <f t="shared" si="51"/>
        <v>0.78719934953563986</v>
      </c>
      <c r="Y310" s="1">
        <v>43773</v>
      </c>
      <c r="Z310" s="3">
        <f t="shared" si="52"/>
        <v>0.24247420703300418</v>
      </c>
      <c r="AA310" s="3">
        <f t="shared" si="53"/>
        <v>0.89840905298182183</v>
      </c>
    </row>
    <row r="311" spans="2:27" x14ac:dyDescent="0.25">
      <c r="B311" s="22">
        <v>43774</v>
      </c>
      <c r="C311" s="1">
        <f t="shared" si="46"/>
        <v>43767</v>
      </c>
      <c r="D311" s="2">
        <v>20848646</v>
      </c>
      <c r="E311" s="2">
        <v>5420648</v>
      </c>
      <c r="F311" s="2">
        <v>2168259</v>
      </c>
      <c r="G311" s="2">
        <v>1567000</v>
      </c>
      <c r="H311" s="2">
        <v>1259241</v>
      </c>
      <c r="I311" s="5">
        <f t="shared" si="47"/>
        <v>6.0399174123825596E-2</v>
      </c>
      <c r="J311" s="4">
        <f>VLOOKUP(C311,$B$3:$I$368,7,FALSE)</f>
        <v>1173032</v>
      </c>
      <c r="K311" s="4">
        <f>VLOOKUP(C311,$B$3:$H$368,3,FALSE)</f>
        <v>22151687</v>
      </c>
      <c r="L311" s="7">
        <f>VLOOKUP(C311,$B$3:$I$368,8,FALSE)</f>
        <v>5.2954522154452614E-2</v>
      </c>
      <c r="M311" s="19">
        <f t="shared" si="54"/>
        <v>7.3492453743802422E-2</v>
      </c>
      <c r="N311" s="6" t="str">
        <f>_xlfn.IFS(M311&gt;=20%,"high",M311&lt;="-20%","low",M311="+-20%",medium)</f>
        <v>low</v>
      </c>
      <c r="O311" s="6"/>
      <c r="P311" s="19">
        <f t="shared" si="55"/>
        <v>-5.8823555966640351E-2</v>
      </c>
      <c r="Q311" s="19"/>
      <c r="R311" s="20">
        <f t="shared" si="56"/>
        <v>0.14058576428391034</v>
      </c>
      <c r="S311" s="20"/>
      <c r="T311" s="3">
        <f t="shared" si="48"/>
        <v>0.2600000019185898</v>
      </c>
      <c r="U311" s="3">
        <f t="shared" si="49"/>
        <v>0.39999996310404218</v>
      </c>
      <c r="V311" s="3">
        <f t="shared" si="50"/>
        <v>0.7226996405872177</v>
      </c>
      <c r="W311" s="23">
        <f t="shared" si="51"/>
        <v>0.80359987236758135</v>
      </c>
      <c r="Y311" s="1">
        <v>43774</v>
      </c>
      <c r="Z311" s="3">
        <f t="shared" si="52"/>
        <v>0.24470587725440504</v>
      </c>
      <c r="AA311" s="3">
        <f t="shared" si="53"/>
        <v>0.74858455647734523</v>
      </c>
    </row>
    <row r="312" spans="2:27" x14ac:dyDescent="0.25">
      <c r="B312" s="22">
        <v>43775</v>
      </c>
      <c r="C312" s="1">
        <f t="shared" si="46"/>
        <v>43768</v>
      </c>
      <c r="D312" s="2">
        <v>21500167</v>
      </c>
      <c r="E312" s="2">
        <v>5106289</v>
      </c>
      <c r="F312" s="2">
        <v>2022090</v>
      </c>
      <c r="G312" s="2">
        <v>1461364</v>
      </c>
      <c r="H312" s="2">
        <v>1162369</v>
      </c>
      <c r="I312" s="5">
        <f t="shared" si="47"/>
        <v>5.4063254485418648E-2</v>
      </c>
      <c r="J312" s="4">
        <f>VLOOKUP(C312,$B$3:$I$368,7,FALSE)</f>
        <v>1376301</v>
      </c>
      <c r="K312" s="4">
        <f>VLOOKUP(C312,$B$3:$H$368,3,FALSE)</f>
        <v>21500167</v>
      </c>
      <c r="L312" s="7">
        <f>VLOOKUP(C312,$B$3:$I$368,8,FALSE)</f>
        <v>6.4013502778838882E-2</v>
      </c>
      <c r="M312" s="19">
        <f t="shared" si="54"/>
        <v>-0.15543983474545175</v>
      </c>
      <c r="N312" s="6" t="str">
        <f>_xlfn.IFS(M312&gt;=20%,"high",M312&lt;="-20%","low",M312="+-20%",medium)</f>
        <v>low</v>
      </c>
      <c r="O312" s="6"/>
      <c r="P312" s="19">
        <f t="shared" si="55"/>
        <v>0</v>
      </c>
      <c r="Q312" s="19"/>
      <c r="R312" s="20">
        <f t="shared" si="56"/>
        <v>-0.15543983474545175</v>
      </c>
      <c r="S312" s="20"/>
      <c r="T312" s="3">
        <f t="shared" si="48"/>
        <v>0.23749996918628585</v>
      </c>
      <c r="U312" s="3">
        <f t="shared" si="49"/>
        <v>0.39599991304839971</v>
      </c>
      <c r="V312" s="3">
        <f t="shared" si="50"/>
        <v>0.72269978091974141</v>
      </c>
      <c r="W312" s="23">
        <f t="shared" si="51"/>
        <v>0.79540005091134036</v>
      </c>
      <c r="Y312" s="1">
        <v>43775</v>
      </c>
      <c r="Z312" s="3">
        <f t="shared" si="52"/>
        <v>0.23749996918628585</v>
      </c>
      <c r="AA312" s="3">
        <f t="shared" si="53"/>
        <v>0.94179205180913173</v>
      </c>
    </row>
    <row r="313" spans="2:27" x14ac:dyDescent="0.25">
      <c r="B313" s="22">
        <v>43776</v>
      </c>
      <c r="C313" s="1">
        <f t="shared" si="46"/>
        <v>43769</v>
      </c>
      <c r="D313" s="2">
        <v>20848646</v>
      </c>
      <c r="E313" s="2">
        <v>5264283</v>
      </c>
      <c r="F313" s="2">
        <v>2000427</v>
      </c>
      <c r="G313" s="2">
        <v>1489518</v>
      </c>
      <c r="H313" s="2">
        <v>1209191</v>
      </c>
      <c r="I313" s="5">
        <f t="shared" si="47"/>
        <v>5.7998538610133245E-2</v>
      </c>
      <c r="J313" s="4">
        <f>VLOOKUP(C313,$B$3:$I$368,7,FALSE)</f>
        <v>1070679</v>
      </c>
      <c r="K313" s="4">
        <f>VLOOKUP(C313,$B$3:$H$368,3,FALSE)</f>
        <v>20631473</v>
      </c>
      <c r="L313" s="7">
        <f>VLOOKUP(C313,$B$3:$I$368,8,FALSE)</f>
        <v>5.1895422105828315E-2</v>
      </c>
      <c r="M313" s="6">
        <f t="shared" si="54"/>
        <v>0.1293683727802637</v>
      </c>
      <c r="N313" s="6" t="str">
        <f>_xlfn.IFS(M313&gt;=20%,"high",M313&lt;="-20%","low",M313="+-20%",medium)</f>
        <v>low</v>
      </c>
      <c r="O313" s="6"/>
      <c r="P313" s="19">
        <f t="shared" si="55"/>
        <v>1.0526296401619062E-2</v>
      </c>
      <c r="Q313" s="19"/>
      <c r="R313" s="20">
        <f t="shared" si="56"/>
        <v>0.11760414033937483</v>
      </c>
      <c r="S313" s="20"/>
      <c r="T313" s="3">
        <f t="shared" si="48"/>
        <v>0.25249999448405425</v>
      </c>
      <c r="U313" s="3">
        <f t="shared" si="49"/>
        <v>0.37999989742192813</v>
      </c>
      <c r="V313" s="3">
        <f t="shared" si="50"/>
        <v>0.74460002789404467</v>
      </c>
      <c r="W313" s="23">
        <f t="shared" si="51"/>
        <v>0.81180019308259455</v>
      </c>
      <c r="Y313" s="1">
        <v>43776</v>
      </c>
      <c r="Z313" s="3">
        <f t="shared" si="52"/>
        <v>0.2551578842674006</v>
      </c>
      <c r="AA313" s="3">
        <f t="shared" si="53"/>
        <v>0.71880903755443037</v>
      </c>
    </row>
    <row r="314" spans="2:27" x14ac:dyDescent="0.25">
      <c r="B314" s="22">
        <v>43777</v>
      </c>
      <c r="C314" s="1">
        <f t="shared" si="46"/>
        <v>43770</v>
      </c>
      <c r="D314" s="2">
        <v>21065820</v>
      </c>
      <c r="E314" s="2">
        <v>5108461</v>
      </c>
      <c r="F314" s="2">
        <v>2084252</v>
      </c>
      <c r="G314" s="2">
        <v>1445428</v>
      </c>
      <c r="H314" s="2">
        <v>1232661</v>
      </c>
      <c r="I314" s="5">
        <f t="shared" si="47"/>
        <v>5.8514740940537803E-2</v>
      </c>
      <c r="J314" s="4">
        <f>VLOOKUP(C314,$B$3:$I$368,7,FALSE)</f>
        <v>1270816</v>
      </c>
      <c r="K314" s="4">
        <f>VLOOKUP(C314,$B$3:$H$368,3,FALSE)</f>
        <v>21065820</v>
      </c>
      <c r="L314" s="7">
        <f>VLOOKUP(C314,$B$3:$I$368,8,FALSE)</f>
        <v>6.0325968796847214E-2</v>
      </c>
      <c r="M314" s="6">
        <f t="shared" si="54"/>
        <v>-3.0024016065268277E-2</v>
      </c>
      <c r="N314" s="6" t="str">
        <f>_xlfn.IFS(M314&gt;=20%,"high",M314&lt;="-20%","low",M314="+-20%",medium)</f>
        <v>low</v>
      </c>
      <c r="O314" s="6"/>
      <c r="P314" s="19">
        <f t="shared" si="55"/>
        <v>0</v>
      </c>
      <c r="Q314" s="19"/>
      <c r="R314" s="20">
        <f t="shared" si="56"/>
        <v>-3.0024016065268277E-2</v>
      </c>
      <c r="S314" s="20"/>
      <c r="T314" s="3">
        <f t="shared" si="48"/>
        <v>0.24249998338540821</v>
      </c>
      <c r="U314" s="3">
        <f t="shared" si="49"/>
        <v>0.40799998277367683</v>
      </c>
      <c r="V314" s="3">
        <f t="shared" si="50"/>
        <v>0.69349963440121443</v>
      </c>
      <c r="W314" s="23">
        <f t="shared" si="51"/>
        <v>0.85280000110693854</v>
      </c>
      <c r="Y314" s="1">
        <v>43777</v>
      </c>
      <c r="Z314" s="3">
        <f t="shared" si="52"/>
        <v>0.24249998338540821</v>
      </c>
      <c r="AA314" s="3">
        <f t="shared" si="53"/>
        <v>0.87919702676300726</v>
      </c>
    </row>
    <row r="315" spans="2:27" x14ac:dyDescent="0.25">
      <c r="B315" s="22">
        <v>43778</v>
      </c>
      <c r="C315" s="1">
        <f t="shared" si="46"/>
        <v>43771</v>
      </c>
      <c r="D315" s="2">
        <v>45787545</v>
      </c>
      <c r="E315" s="2">
        <v>9711538</v>
      </c>
      <c r="F315" s="2">
        <v>3367961</v>
      </c>
      <c r="G315" s="2">
        <v>2290213</v>
      </c>
      <c r="H315" s="2">
        <v>1839957</v>
      </c>
      <c r="I315" s="5">
        <f t="shared" si="47"/>
        <v>4.0184661571176179E-2</v>
      </c>
      <c r="J315" s="4">
        <f>VLOOKUP(C315,$B$3:$I$368,7,FALSE)</f>
        <v>1457267</v>
      </c>
      <c r="K315" s="4">
        <f>VLOOKUP(C315,$B$3:$H$368,3,FALSE)</f>
        <v>42645263</v>
      </c>
      <c r="L315" s="7">
        <f>VLOOKUP(C315,$B$3:$I$368,8,FALSE)</f>
        <v>3.4171837561419192E-2</v>
      </c>
      <c r="M315" s="13">
        <f t="shared" si="54"/>
        <v>0.26260801898348074</v>
      </c>
      <c r="N315" s="6" t="str">
        <f>_xlfn.IFS(M315&gt;=20%,"high",M315&lt;="-20%","low",M315="+-20%",medium)</f>
        <v>high</v>
      </c>
      <c r="O315" s="6" t="s">
        <v>106</v>
      </c>
      <c r="P315" s="19">
        <f t="shared" si="55"/>
        <v>7.3684197937763818E-2</v>
      </c>
      <c r="Q315" s="19"/>
      <c r="R315" s="20">
        <f t="shared" si="56"/>
        <v>0.17595846284092165</v>
      </c>
      <c r="S315" s="20"/>
      <c r="T315" s="3">
        <f t="shared" si="48"/>
        <v>0.2120999935681199</v>
      </c>
      <c r="U315" s="3">
        <f t="shared" si="49"/>
        <v>0.34679996103603777</v>
      </c>
      <c r="V315" s="3">
        <f t="shared" si="50"/>
        <v>0.67999985748053493</v>
      </c>
      <c r="W315" s="23">
        <f t="shared" si="51"/>
        <v>0.80339994576923635</v>
      </c>
      <c r="Y315" s="1">
        <v>43778</v>
      </c>
      <c r="Z315" s="3">
        <f t="shared" si="52"/>
        <v>0.22772841147679168</v>
      </c>
      <c r="AA315" s="3">
        <f t="shared" si="53"/>
        <v>0.63630195095390696</v>
      </c>
    </row>
    <row r="316" spans="2:27" x14ac:dyDescent="0.25">
      <c r="B316" s="22">
        <v>43779</v>
      </c>
      <c r="C316" s="1">
        <f t="shared" si="46"/>
        <v>43772</v>
      </c>
      <c r="D316" s="2">
        <v>47134238</v>
      </c>
      <c r="E316" s="2">
        <v>10096153</v>
      </c>
      <c r="F316" s="2">
        <v>3261057</v>
      </c>
      <c r="G316" s="2">
        <v>2173168</v>
      </c>
      <c r="H316" s="2">
        <v>1627268</v>
      </c>
      <c r="I316" s="5">
        <f t="shared" si="47"/>
        <v>3.4524118115582987E-2</v>
      </c>
      <c r="J316" s="4">
        <f>VLOOKUP(C316,$B$3:$I$368,7,FALSE)</f>
        <v>1648175</v>
      </c>
      <c r="K316" s="4">
        <f>VLOOKUP(C316,$B$3:$H$368,3,FALSE)</f>
        <v>45787545</v>
      </c>
      <c r="L316" s="7">
        <f>VLOOKUP(C316,$B$3:$I$368,8,FALSE)</f>
        <v>3.5996142619133656E-2</v>
      </c>
      <c r="M316" s="6">
        <f t="shared" si="54"/>
        <v>-1.2684939402672679E-2</v>
      </c>
      <c r="N316" s="6" t="str">
        <f>_xlfn.IFS(M316&gt;=20%,"high",M316&lt;="-20%","low",M316="+-20%",medium)</f>
        <v>low</v>
      </c>
      <c r="O316" s="6"/>
      <c r="P316" s="19">
        <f t="shared" si="55"/>
        <v>2.9411775625882486E-2</v>
      </c>
      <c r="Q316" s="19"/>
      <c r="R316" s="20">
        <f t="shared" si="56"/>
        <v>-4.0893951308222043E-2</v>
      </c>
      <c r="S316" s="20"/>
      <c r="T316" s="3">
        <f t="shared" si="48"/>
        <v>0.21419998346000629</v>
      </c>
      <c r="U316" s="3">
        <f t="shared" si="49"/>
        <v>0.32299995849904412</v>
      </c>
      <c r="V316" s="3">
        <f t="shared" si="50"/>
        <v>0.66639988200144917</v>
      </c>
      <c r="W316" s="23">
        <f t="shared" si="51"/>
        <v>0.74879990870471125</v>
      </c>
      <c r="Y316" s="1">
        <v>43779</v>
      </c>
      <c r="Z316" s="3">
        <f t="shared" si="52"/>
        <v>0.22049998531259976</v>
      </c>
      <c r="AA316" s="3">
        <f t="shared" si="53"/>
        <v>0.75842042584834679</v>
      </c>
    </row>
    <row r="317" spans="2:27" x14ac:dyDescent="0.25">
      <c r="B317" s="22">
        <v>43780</v>
      </c>
      <c r="C317" s="1">
        <f t="shared" si="46"/>
        <v>43773</v>
      </c>
      <c r="D317" s="2">
        <v>21500167</v>
      </c>
      <c r="E317" s="2">
        <v>5482542</v>
      </c>
      <c r="F317" s="2">
        <v>2083366</v>
      </c>
      <c r="G317" s="2">
        <v>1566483</v>
      </c>
      <c r="H317" s="2">
        <v>1245980</v>
      </c>
      <c r="I317" s="5">
        <f t="shared" si="47"/>
        <v>5.79521079999053E-2</v>
      </c>
      <c r="J317" s="4">
        <f>VLOOKUP(C317,$B$3:$I$368,7,FALSE)</f>
        <v>1070795</v>
      </c>
      <c r="K317" s="4">
        <f>VLOOKUP(C317,$B$3:$H$368,3,FALSE)</f>
        <v>21282993</v>
      </c>
      <c r="L317" s="7">
        <f>VLOOKUP(C317,$B$3:$I$368,8,FALSE)</f>
        <v>5.0312237569217828E-2</v>
      </c>
      <c r="M317" s="6">
        <f t="shared" si="54"/>
        <v>0.16360274375580763</v>
      </c>
      <c r="N317" s="6" t="str">
        <f>_xlfn.IFS(M317&gt;=20%,"high",M317&lt;="-20%","low",M317="+-20%",medium)</f>
        <v>low</v>
      </c>
      <c r="O317" s="6"/>
      <c r="P317" s="19">
        <f t="shared" si="55"/>
        <v>1.0204109920066262E-2</v>
      </c>
      <c r="Q317" s="19"/>
      <c r="R317" s="20">
        <f t="shared" si="56"/>
        <v>0.15184914843385378</v>
      </c>
      <c r="S317" s="20"/>
      <c r="T317" s="3">
        <f t="shared" si="48"/>
        <v>0.25499997279090902</v>
      </c>
      <c r="U317" s="3">
        <f t="shared" si="49"/>
        <v>0.38000000729588573</v>
      </c>
      <c r="V317" s="3">
        <f t="shared" si="50"/>
        <v>0.75190005020721273</v>
      </c>
      <c r="W317" s="23">
        <f t="shared" si="51"/>
        <v>0.79539963089289833</v>
      </c>
      <c r="Y317" s="1">
        <v>43780</v>
      </c>
      <c r="Z317" s="3">
        <f t="shared" si="52"/>
        <v>0.25760202054288134</v>
      </c>
      <c r="AA317" s="3">
        <f t="shared" si="53"/>
        <v>0.68356630745434199</v>
      </c>
    </row>
    <row r="318" spans="2:27" x14ac:dyDescent="0.25">
      <c r="B318" s="22">
        <v>43781</v>
      </c>
      <c r="C318" s="1">
        <f t="shared" si="46"/>
        <v>43774</v>
      </c>
      <c r="D318" s="2">
        <v>20631473</v>
      </c>
      <c r="E318" s="2">
        <v>4899974</v>
      </c>
      <c r="F318" s="2">
        <v>2018789</v>
      </c>
      <c r="G318" s="2">
        <v>1547402</v>
      </c>
      <c r="H318" s="2">
        <v>1230803</v>
      </c>
      <c r="I318" s="5">
        <f t="shared" si="47"/>
        <v>5.9656574205826214E-2</v>
      </c>
      <c r="J318" s="4">
        <f>VLOOKUP(C318,$B$3:$I$368,7,FALSE)</f>
        <v>1259241</v>
      </c>
      <c r="K318" s="4">
        <f>VLOOKUP(C318,$B$3:$H$368,3,FALSE)</f>
        <v>20848646</v>
      </c>
      <c r="L318" s="7">
        <f>VLOOKUP(C318,$B$3:$I$368,8,FALSE)</f>
        <v>6.0399174123825596E-2</v>
      </c>
      <c r="M318" s="6">
        <f t="shared" si="54"/>
        <v>-2.2583445107012823E-2</v>
      </c>
      <c r="N318" s="6" t="str">
        <f>_xlfn.IFS(M318&gt;=20%,"high",M318&lt;="-20%","low",M318="+-20%",medium)</f>
        <v>low</v>
      </c>
      <c r="O318" s="6"/>
      <c r="P318" s="19">
        <f t="shared" si="55"/>
        <v>-1.041664768062156E-2</v>
      </c>
      <c r="Q318" s="19"/>
      <c r="R318" s="20">
        <f t="shared" si="56"/>
        <v>-1.2294868742359966E-2</v>
      </c>
      <c r="S318" s="20"/>
      <c r="T318" s="3">
        <f t="shared" si="48"/>
        <v>0.23749995940667931</v>
      </c>
      <c r="U318" s="3">
        <f t="shared" si="49"/>
        <v>0.41199994122417793</v>
      </c>
      <c r="V318" s="3">
        <f t="shared" si="50"/>
        <v>0.76650011467270729</v>
      </c>
      <c r="W318" s="23">
        <f t="shared" si="51"/>
        <v>0.79539964404854069</v>
      </c>
      <c r="Y318" s="1">
        <v>43781</v>
      </c>
      <c r="Z318" s="3">
        <f t="shared" si="52"/>
        <v>0.23502600600537799</v>
      </c>
      <c r="AA318" s="3">
        <f t="shared" si="53"/>
        <v>0.81377754455532558</v>
      </c>
    </row>
    <row r="319" spans="2:27" x14ac:dyDescent="0.25">
      <c r="B319" s="22">
        <v>43782</v>
      </c>
      <c r="C319" s="1">
        <f t="shared" si="46"/>
        <v>43775</v>
      </c>
      <c r="D319" s="2">
        <v>21500167</v>
      </c>
      <c r="E319" s="2">
        <v>5643793</v>
      </c>
      <c r="F319" s="2">
        <v>2302667</v>
      </c>
      <c r="G319" s="2">
        <v>1748185</v>
      </c>
      <c r="H319" s="2">
        <v>1361836</v>
      </c>
      <c r="I319" s="5">
        <f t="shared" si="47"/>
        <v>6.3340717306986496E-2</v>
      </c>
      <c r="J319" s="4">
        <f>VLOOKUP(C319,$B$3:$I$368,7,FALSE)</f>
        <v>1162369</v>
      </c>
      <c r="K319" s="4">
        <f>VLOOKUP(C319,$B$3:$H$368,3,FALSE)</f>
        <v>21500167</v>
      </c>
      <c r="L319" s="7">
        <f>VLOOKUP(C319,$B$3:$I$368,8,FALSE)</f>
        <v>5.4063254485418648E-2</v>
      </c>
      <c r="M319" s="6">
        <f t="shared" si="54"/>
        <v>0.17160385385363863</v>
      </c>
      <c r="N319" s="6" t="str">
        <f>_xlfn.IFS(M319&gt;=20%,"high",M319&lt;="-20%","low",M319="+-20%",medium)</f>
        <v>low</v>
      </c>
      <c r="O319" s="6"/>
      <c r="P319" s="19">
        <f t="shared" si="55"/>
        <v>0</v>
      </c>
      <c r="Q319" s="19"/>
      <c r="R319" s="20">
        <f t="shared" si="56"/>
        <v>0.17160385385363841</v>
      </c>
      <c r="S319" s="20"/>
      <c r="T319" s="3">
        <f t="shared" si="48"/>
        <v>0.26249996104681417</v>
      </c>
      <c r="U319" s="3">
        <f t="shared" si="49"/>
        <v>0.40799990361092264</v>
      </c>
      <c r="V319" s="3">
        <f t="shared" si="50"/>
        <v>0.75920009276200162</v>
      </c>
      <c r="W319" s="23">
        <f t="shared" si="51"/>
        <v>0.77899993421748848</v>
      </c>
      <c r="Y319" s="1">
        <v>43782</v>
      </c>
      <c r="Z319" s="3">
        <f t="shared" si="52"/>
        <v>0.26249996104681417</v>
      </c>
      <c r="AA319" s="3">
        <f t="shared" si="53"/>
        <v>0.66490045389932984</v>
      </c>
    </row>
    <row r="320" spans="2:27" x14ac:dyDescent="0.25">
      <c r="B320" s="22">
        <v>43783</v>
      </c>
      <c r="C320" s="1">
        <f t="shared" si="46"/>
        <v>43776</v>
      </c>
      <c r="D320" s="2">
        <v>20848646</v>
      </c>
      <c r="E320" s="2">
        <v>5160040</v>
      </c>
      <c r="F320" s="2">
        <v>2125936</v>
      </c>
      <c r="G320" s="2">
        <v>1629530</v>
      </c>
      <c r="H320" s="2">
        <v>1349577</v>
      </c>
      <c r="I320" s="5">
        <f t="shared" si="47"/>
        <v>6.4732117375871798E-2</v>
      </c>
      <c r="J320" s="4">
        <f>VLOOKUP(C320,$B$3:$I$368,7,FALSE)</f>
        <v>1209191</v>
      </c>
      <c r="K320" s="4">
        <f>VLOOKUP(C320,$B$3:$H$368,3,FALSE)</f>
        <v>20848646</v>
      </c>
      <c r="L320" s="7">
        <f>VLOOKUP(C320,$B$3:$I$368,8,FALSE)</f>
        <v>5.7998538610133245E-2</v>
      </c>
      <c r="M320" s="6">
        <f t="shared" si="54"/>
        <v>0.11609911089315084</v>
      </c>
      <c r="N320" s="6" t="str">
        <f>_xlfn.IFS(M320&gt;=20%,"high",M320&lt;="-20%","low",M320="+-20%",medium)</f>
        <v>low</v>
      </c>
      <c r="O320" s="6"/>
      <c r="P320" s="19">
        <f t="shared" si="55"/>
        <v>0</v>
      </c>
      <c r="Q320" s="19"/>
      <c r="R320" s="20">
        <f t="shared" si="56"/>
        <v>0.11609911089315084</v>
      </c>
      <c r="S320" s="20"/>
      <c r="T320" s="3">
        <f t="shared" si="48"/>
        <v>0.24750000551594573</v>
      </c>
      <c r="U320" s="3">
        <f t="shared" si="49"/>
        <v>0.4119999069774653</v>
      </c>
      <c r="V320" s="3">
        <f t="shared" si="50"/>
        <v>0.76650002634133863</v>
      </c>
      <c r="W320" s="23">
        <f t="shared" si="51"/>
        <v>0.82820015587316587</v>
      </c>
      <c r="Y320" s="1">
        <v>43783</v>
      </c>
      <c r="Z320" s="3">
        <f t="shared" si="52"/>
        <v>0.24750000551594573</v>
      </c>
      <c r="AA320" s="3">
        <f t="shared" si="53"/>
        <v>0.74204893435530495</v>
      </c>
    </row>
    <row r="321" spans="2:27" x14ac:dyDescent="0.25">
      <c r="B321" s="22">
        <v>43784</v>
      </c>
      <c r="C321" s="1">
        <f t="shared" si="46"/>
        <v>43777</v>
      </c>
      <c r="D321" s="2">
        <v>21717340</v>
      </c>
      <c r="E321" s="2">
        <v>5212161</v>
      </c>
      <c r="F321" s="2">
        <v>2126561</v>
      </c>
      <c r="G321" s="2">
        <v>1567914</v>
      </c>
      <c r="H321" s="2">
        <v>1324260</v>
      </c>
      <c r="I321" s="5">
        <f t="shared" si="47"/>
        <v>6.0977080986898025E-2</v>
      </c>
      <c r="J321" s="4">
        <f>VLOOKUP(C321,$B$3:$I$368,7,FALSE)</f>
        <v>1232661</v>
      </c>
      <c r="K321" s="4">
        <f>VLOOKUP(C321,$B$3:$H$368,3,FALSE)</f>
        <v>21065820</v>
      </c>
      <c r="L321" s="7">
        <f>VLOOKUP(C321,$B$3:$I$368,8,FALSE)</f>
        <v>5.8514740940537803E-2</v>
      </c>
      <c r="M321" s="6">
        <f t="shared" si="54"/>
        <v>7.4309968434143725E-2</v>
      </c>
      <c r="N321" s="6" t="str">
        <f>_xlfn.IFS(M321&gt;=20%,"high",M321&lt;="-20%","low",M321="+-20%",medium)</f>
        <v>low</v>
      </c>
      <c r="O321" s="6"/>
      <c r="P321" s="19">
        <f t="shared" si="55"/>
        <v>3.0927825263863395E-2</v>
      </c>
      <c r="Q321" s="19"/>
      <c r="R321" s="20">
        <f t="shared" si="56"/>
        <v>4.2080679274687949E-2</v>
      </c>
      <c r="S321" s="20"/>
      <c r="T321" s="3">
        <f t="shared" si="48"/>
        <v>0.23999997237230711</v>
      </c>
      <c r="U321" s="3">
        <f t="shared" si="49"/>
        <v>0.40799986800100763</v>
      </c>
      <c r="V321" s="3">
        <f t="shared" si="50"/>
        <v>0.73730027024853739</v>
      </c>
      <c r="W321" s="23">
        <f t="shared" si="51"/>
        <v>0.84459989514731038</v>
      </c>
      <c r="Y321" s="1">
        <v>43784</v>
      </c>
      <c r="Z321" s="3">
        <f t="shared" si="52"/>
        <v>0.24742264958116988</v>
      </c>
      <c r="AA321" s="3">
        <f t="shared" si="53"/>
        <v>0.78617896134609422</v>
      </c>
    </row>
    <row r="322" spans="2:27" x14ac:dyDescent="0.25">
      <c r="B322" s="22">
        <v>43785</v>
      </c>
      <c r="C322" s="1">
        <f t="shared" si="46"/>
        <v>43778</v>
      </c>
      <c r="D322" s="2">
        <v>47134238</v>
      </c>
      <c r="E322" s="2">
        <v>9403280</v>
      </c>
      <c r="F322" s="2">
        <v>3037259</v>
      </c>
      <c r="G322" s="2">
        <v>2003376</v>
      </c>
      <c r="H322" s="2">
        <v>1547007</v>
      </c>
      <c r="I322" s="5">
        <f t="shared" si="47"/>
        <v>3.2821300728358017E-2</v>
      </c>
      <c r="J322" s="4">
        <f>VLOOKUP(C322,$B$3:$I$368,7,FALSE)</f>
        <v>1839957</v>
      </c>
      <c r="K322" s="4">
        <f>VLOOKUP(C322,$B$3:$H$368,3,FALSE)</f>
        <v>45787545</v>
      </c>
      <c r="L322" s="7">
        <f>VLOOKUP(C322,$B$3:$I$368,8,FALSE)</f>
        <v>4.0184661571176179E-2</v>
      </c>
      <c r="M322" s="19">
        <f t="shared" si="54"/>
        <v>-0.15921567732289399</v>
      </c>
      <c r="N322" s="6" t="str">
        <f>_xlfn.IFS(M322&gt;=20%,"high",M322&lt;="-20%","low",M322="+-20%",medium)</f>
        <v>low</v>
      </c>
      <c r="O322" s="6"/>
      <c r="P322" s="19">
        <f t="shared" si="55"/>
        <v>2.9411775625882486E-2</v>
      </c>
      <c r="Q322" s="19"/>
      <c r="R322" s="20">
        <f t="shared" si="56"/>
        <v>-0.18323809520645018</v>
      </c>
      <c r="S322" s="20"/>
      <c r="T322" s="3">
        <f t="shared" si="48"/>
        <v>0.19949998979510394</v>
      </c>
      <c r="U322" s="3">
        <f t="shared" si="49"/>
        <v>0.32299995320781683</v>
      </c>
      <c r="V322" s="3">
        <f t="shared" si="50"/>
        <v>0.65959998801551001</v>
      </c>
      <c r="W322" s="23">
        <f t="shared" si="51"/>
        <v>0.77220002635551188</v>
      </c>
      <c r="Y322" s="1">
        <v>43785</v>
      </c>
      <c r="Z322" s="3">
        <f t="shared" si="52"/>
        <v>0.20536763873232339</v>
      </c>
      <c r="AA322" s="3">
        <f t="shared" si="53"/>
        <v>0.9184281932098618</v>
      </c>
    </row>
    <row r="323" spans="2:27" x14ac:dyDescent="0.25">
      <c r="B323" s="22">
        <v>43786</v>
      </c>
      <c r="C323" s="1">
        <f t="shared" ref="C323:C368" si="57">B323-7</f>
        <v>43779</v>
      </c>
      <c r="D323" s="2">
        <v>43991955</v>
      </c>
      <c r="E323" s="2">
        <v>9330693</v>
      </c>
      <c r="F323" s="2">
        <v>1268974</v>
      </c>
      <c r="G323" s="2">
        <v>906047</v>
      </c>
      <c r="H323" s="2">
        <v>699650</v>
      </c>
      <c r="I323" s="5">
        <f t="shared" si="47"/>
        <v>1.5904044273549561E-2</v>
      </c>
      <c r="J323" s="4">
        <f>VLOOKUP(C323,$B$3:$I$368,7,FALSE)</f>
        <v>1627268</v>
      </c>
      <c r="K323" s="4">
        <f>VLOOKUP(C323,$B$3:$H$368,3,FALSE)</f>
        <v>47134238</v>
      </c>
      <c r="L323" s="7">
        <f>VLOOKUP(C323,$B$3:$I$368,8,FALSE)</f>
        <v>3.4524118115582987E-2</v>
      </c>
      <c r="M323" s="8">
        <f t="shared" si="54"/>
        <v>-0.57004623700582813</v>
      </c>
      <c r="N323" s="6" t="str">
        <f>_xlfn.IFS(M323&gt;=20%,"high",M323&lt;="-20%","low",M323="+-20%",medium)</f>
        <v>low</v>
      </c>
      <c r="O323" s="6" t="s">
        <v>107</v>
      </c>
      <c r="P323" s="19">
        <f t="shared" si="55"/>
        <v>-6.6666676567466721E-2</v>
      </c>
      <c r="Q323" s="19"/>
      <c r="R323" s="9">
        <f t="shared" si="56"/>
        <v>-0.53933524904808428</v>
      </c>
      <c r="S323" s="20" t="s">
        <v>107</v>
      </c>
      <c r="T323" s="3">
        <f t="shared" si="48"/>
        <v>0.2120999850995483</v>
      </c>
      <c r="U323" s="3">
        <f t="shared" si="49"/>
        <v>0.13599997342105244</v>
      </c>
      <c r="V323" s="3">
        <f t="shared" si="50"/>
        <v>0.71399965641534024</v>
      </c>
      <c r="W323" s="23">
        <f t="shared" si="51"/>
        <v>0.77220055913214214</v>
      </c>
      <c r="Y323" s="1">
        <v>43786</v>
      </c>
      <c r="Z323" s="3">
        <f t="shared" si="52"/>
        <v>0.19795998399295223</v>
      </c>
      <c r="AA323" s="3">
        <f t="shared" si="53"/>
        <v>1.7960083748414817</v>
      </c>
    </row>
    <row r="324" spans="2:27" x14ac:dyDescent="0.25">
      <c r="B324" s="22">
        <v>43787</v>
      </c>
      <c r="C324" s="1">
        <f t="shared" si="57"/>
        <v>43780</v>
      </c>
      <c r="D324" s="2">
        <v>22803207</v>
      </c>
      <c r="E324" s="2">
        <v>5985841</v>
      </c>
      <c r="F324" s="2">
        <v>2298563</v>
      </c>
      <c r="G324" s="2">
        <v>1761848</v>
      </c>
      <c r="H324" s="2">
        <v>1459163</v>
      </c>
      <c r="I324" s="5">
        <f t="shared" ref="I324:I368" si="58">H324/D324</f>
        <v>6.3989376581986918E-2</v>
      </c>
      <c r="J324" s="4">
        <f>VLOOKUP(C324,$B$3:$I$368,7,FALSE)</f>
        <v>1245980</v>
      </c>
      <c r="K324" s="4">
        <f>VLOOKUP(C324,$B$3:$H$368,3,FALSE)</f>
        <v>21500167</v>
      </c>
      <c r="L324" s="7">
        <f>VLOOKUP(C324,$B$3:$I$368,8,FALSE)</f>
        <v>5.79521079999053E-2</v>
      </c>
      <c r="M324" s="6">
        <f t="shared" si="54"/>
        <v>0.17109664681616077</v>
      </c>
      <c r="N324" s="6" t="str">
        <f>_xlfn.IFS(M324&gt;=20%,"high",M324&lt;="-20%","low",M324="+-20%",medium)</f>
        <v>low</v>
      </c>
      <c r="O324" s="6"/>
      <c r="P324" s="19">
        <f t="shared" si="55"/>
        <v>6.0606040874008116E-2</v>
      </c>
      <c r="Q324" s="19"/>
      <c r="R324" s="3">
        <f t="shared" si="56"/>
        <v>0.10417685896933171</v>
      </c>
      <c r="S324" s="20"/>
      <c r="T324" s="3">
        <f t="shared" ref="T324:T368" si="59">E324/D324</f>
        <v>0.26249996327270986</v>
      </c>
      <c r="U324" s="3">
        <f t="shared" ref="U324:U368" si="60">F324/E324</f>
        <v>0.38400000935541057</v>
      </c>
      <c r="V324" s="3">
        <f t="shared" ref="V324:V368" si="61">G324/F324</f>
        <v>0.76649976528813868</v>
      </c>
      <c r="W324" s="23">
        <f t="shared" ref="W324:W368" si="62">H324/G324</f>
        <v>0.8282002760737589</v>
      </c>
      <c r="Y324" s="1">
        <v>43787</v>
      </c>
      <c r="Z324" s="3">
        <f t="shared" ref="Z324:Z368" si="63">E324/K324</f>
        <v>0.27840904677624134</v>
      </c>
      <c r="AA324" s="3">
        <f t="shared" ref="AA324:AA368" si="64">J324/G324</f>
        <v>0.70720062116595761</v>
      </c>
    </row>
    <row r="325" spans="2:27" x14ac:dyDescent="0.25">
      <c r="B325" s="22">
        <v>43788</v>
      </c>
      <c r="C325" s="1">
        <f t="shared" si="57"/>
        <v>43781</v>
      </c>
      <c r="D325" s="2">
        <v>21282993</v>
      </c>
      <c r="E325" s="2">
        <v>5373955</v>
      </c>
      <c r="F325" s="2">
        <v>2149582</v>
      </c>
      <c r="G325" s="2">
        <v>1537811</v>
      </c>
      <c r="H325" s="2">
        <v>1197954</v>
      </c>
      <c r="I325" s="5">
        <f t="shared" si="58"/>
        <v>5.6286914157233428E-2</v>
      </c>
      <c r="J325" s="4">
        <f>VLOOKUP(C325,$B$3:$I$368,7,FALSE)</f>
        <v>1230803</v>
      </c>
      <c r="K325" s="4">
        <f>VLOOKUP(C325,$B$3:$H$368,3,FALSE)</f>
        <v>20631473</v>
      </c>
      <c r="L325" s="7">
        <f>VLOOKUP(C325,$B$3:$I$368,8,FALSE)</f>
        <v>5.9656574205826214E-2</v>
      </c>
      <c r="M325" s="6">
        <f t="shared" si="54"/>
        <v>-2.6689080218361472E-2</v>
      </c>
      <c r="N325" s="6" t="str">
        <f>_xlfn.IFS(M325&gt;=20%,"high",M325&lt;="-20%","low",M325="+-20%",medium)</f>
        <v>low</v>
      </c>
      <c r="O325" s="6"/>
      <c r="P325" s="19">
        <f t="shared" si="55"/>
        <v>3.1578937674493712E-2</v>
      </c>
      <c r="Q325" s="19"/>
      <c r="R325" s="20">
        <f t="shared" si="56"/>
        <v>-5.6484303590193408E-2</v>
      </c>
      <c r="S325" s="20"/>
      <c r="T325" s="3">
        <f t="shared" si="59"/>
        <v>0.25249996558284826</v>
      </c>
      <c r="U325" s="3">
        <f t="shared" si="60"/>
        <v>0.4</v>
      </c>
      <c r="V325" s="3">
        <f t="shared" si="61"/>
        <v>0.71540001730569014</v>
      </c>
      <c r="W325" s="23">
        <f t="shared" si="62"/>
        <v>0.778999499938549</v>
      </c>
      <c r="Y325" s="1">
        <v>43788</v>
      </c>
      <c r="Z325" s="3">
        <f t="shared" si="63"/>
        <v>0.26047364625880082</v>
      </c>
      <c r="AA325" s="3">
        <f t="shared" si="64"/>
        <v>0.80036038238769258</v>
      </c>
    </row>
    <row r="326" spans="2:27" x14ac:dyDescent="0.25">
      <c r="B326" s="22">
        <v>43789</v>
      </c>
      <c r="C326" s="1">
        <f t="shared" si="57"/>
        <v>43782</v>
      </c>
      <c r="D326" s="2">
        <v>22368860</v>
      </c>
      <c r="E326" s="2">
        <v>5648137</v>
      </c>
      <c r="F326" s="2">
        <v>2281847</v>
      </c>
      <c r="G326" s="2">
        <v>1649091</v>
      </c>
      <c r="H326" s="2">
        <v>1338732</v>
      </c>
      <c r="I326" s="5">
        <f t="shared" si="58"/>
        <v>5.9848020864719971E-2</v>
      </c>
      <c r="J326" s="4">
        <f>VLOOKUP(C326,$B$3:$I$368,7,FALSE)</f>
        <v>1361836</v>
      </c>
      <c r="K326" s="4">
        <f>VLOOKUP(C326,$B$3:$H$368,3,FALSE)</f>
        <v>21500167</v>
      </c>
      <c r="L326" s="7">
        <f>VLOOKUP(C326,$B$3:$I$368,8,FALSE)</f>
        <v>6.3340717306986496E-2</v>
      </c>
      <c r="M326" s="6">
        <f t="shared" si="54"/>
        <v>-1.6965332095788321E-2</v>
      </c>
      <c r="N326" s="6" t="str">
        <f>_xlfn.IFS(M326&gt;=20%,"high",M326&lt;="-20%","low",M326="+-20%",medium)</f>
        <v>low</v>
      </c>
      <c r="O326" s="6"/>
      <c r="P326" s="19">
        <f t="shared" si="55"/>
        <v>4.0404011745583279E-2</v>
      </c>
      <c r="Q326" s="19"/>
      <c r="R326" s="20">
        <f t="shared" si="56"/>
        <v>-5.5141409677109565E-2</v>
      </c>
      <c r="S326" s="20"/>
      <c r="T326" s="3">
        <f t="shared" si="59"/>
        <v>0.25249999329424921</v>
      </c>
      <c r="U326" s="3">
        <f t="shared" si="60"/>
        <v>0.40399993838676362</v>
      </c>
      <c r="V326" s="3">
        <f t="shared" si="61"/>
        <v>0.72270007585959972</v>
      </c>
      <c r="W326" s="23">
        <f t="shared" si="62"/>
        <v>0.81179995524807302</v>
      </c>
      <c r="Y326" s="1">
        <v>43789</v>
      </c>
      <c r="Z326" s="3">
        <f t="shared" si="63"/>
        <v>0.26270200598906979</v>
      </c>
      <c r="AA326" s="3">
        <f t="shared" si="64"/>
        <v>0.82581009780539705</v>
      </c>
    </row>
    <row r="327" spans="2:27" x14ac:dyDescent="0.25">
      <c r="B327" s="22">
        <v>43790</v>
      </c>
      <c r="C327" s="1">
        <f t="shared" si="57"/>
        <v>43783</v>
      </c>
      <c r="D327" s="2">
        <v>21282993</v>
      </c>
      <c r="E327" s="2">
        <v>5054710</v>
      </c>
      <c r="F327" s="2">
        <v>2102759</v>
      </c>
      <c r="G327" s="2">
        <v>1550364</v>
      </c>
      <c r="H327" s="2">
        <v>1220447</v>
      </c>
      <c r="I327" s="5">
        <f t="shared" si="58"/>
        <v>5.7343767392114449E-2</v>
      </c>
      <c r="J327" s="4">
        <f>VLOOKUP(C327,$B$3:$I$368,7,FALSE)</f>
        <v>1349577</v>
      </c>
      <c r="K327" s="4">
        <f>VLOOKUP(C327,$B$3:$H$368,3,FALSE)</f>
        <v>20848646</v>
      </c>
      <c r="L327" s="7">
        <f>VLOOKUP(C327,$B$3:$I$368,8,FALSE)</f>
        <v>6.4732117375871798E-2</v>
      </c>
      <c r="M327" s="19">
        <f t="shared" si="54"/>
        <v>-9.5681832159261737E-2</v>
      </c>
      <c r="N327" s="6" t="str">
        <f>_xlfn.IFS(M327&gt;=20%,"high",M327&lt;="-20%","low",M327="+-20%",medium)</f>
        <v>low</v>
      </c>
      <c r="O327" s="6"/>
      <c r="P327" s="19">
        <f t="shared" si="55"/>
        <v>2.0833343325988629E-2</v>
      </c>
      <c r="Q327" s="19"/>
      <c r="R327" s="20">
        <f t="shared" si="56"/>
        <v>-0.11413731364380297</v>
      </c>
      <c r="S327" s="20"/>
      <c r="T327" s="3">
        <f t="shared" si="59"/>
        <v>0.2374999606493316</v>
      </c>
      <c r="U327" s="3">
        <f t="shared" si="60"/>
        <v>0.41599992877929692</v>
      </c>
      <c r="V327" s="3">
        <f t="shared" si="61"/>
        <v>0.73729989979831256</v>
      </c>
      <c r="W327" s="23">
        <f t="shared" si="62"/>
        <v>0.78720029618850795</v>
      </c>
      <c r="Y327" s="1">
        <v>43790</v>
      </c>
      <c r="Z327" s="3">
        <f t="shared" si="63"/>
        <v>0.24244787886944794</v>
      </c>
      <c r="AA327" s="3">
        <f t="shared" si="64"/>
        <v>0.87049041386409898</v>
      </c>
    </row>
    <row r="328" spans="2:27" x14ac:dyDescent="0.25">
      <c r="B328" s="22">
        <v>43791</v>
      </c>
      <c r="C328" s="1">
        <f t="shared" si="57"/>
        <v>43784</v>
      </c>
      <c r="D328" s="2">
        <v>22803207</v>
      </c>
      <c r="E328" s="2">
        <v>5529777</v>
      </c>
      <c r="F328" s="2">
        <v>2300387</v>
      </c>
      <c r="G328" s="2">
        <v>1763247</v>
      </c>
      <c r="H328" s="2">
        <v>1518155</v>
      </c>
      <c r="I328" s="5">
        <f t="shared" si="58"/>
        <v>6.6576381120427491E-2</v>
      </c>
      <c r="J328" s="4">
        <f>VLOOKUP(C328,$B$3:$I$368,7,FALSE)</f>
        <v>1324260</v>
      </c>
      <c r="K328" s="4">
        <f>VLOOKUP(C328,$B$3:$H$368,3,FALSE)</f>
        <v>21717340</v>
      </c>
      <c r="L328" s="7">
        <f>VLOOKUP(C328,$B$3:$I$368,8,FALSE)</f>
        <v>6.0977080986898025E-2</v>
      </c>
      <c r="M328" s="6">
        <f t="shared" si="54"/>
        <v>0.14641762191714625</v>
      </c>
      <c r="N328" s="6" t="str">
        <f>_xlfn.IFS(M328&gt;=20%,"high",M328&lt;="-20%","low",M328="+-20%",medium)</f>
        <v>low</v>
      </c>
      <c r="O328" s="6"/>
      <c r="P328" s="19">
        <f t="shared" si="55"/>
        <v>5.0000000000000044E-2</v>
      </c>
      <c r="Q328" s="19"/>
      <c r="R328" s="3">
        <f t="shared" si="56"/>
        <v>9.1826306587758255E-2</v>
      </c>
      <c r="S328" s="20"/>
      <c r="T328" s="3">
        <f t="shared" si="59"/>
        <v>0.24249996941219715</v>
      </c>
      <c r="U328" s="3">
        <f t="shared" si="60"/>
        <v>0.41599995804532441</v>
      </c>
      <c r="V328" s="3">
        <f t="shared" si="61"/>
        <v>0.76650015845159969</v>
      </c>
      <c r="W328" s="23">
        <f t="shared" si="62"/>
        <v>0.86099962172060973</v>
      </c>
      <c r="Y328" s="1">
        <v>43791</v>
      </c>
      <c r="Z328" s="3">
        <f t="shared" si="63"/>
        <v>0.25462496788280703</v>
      </c>
      <c r="AA328" s="3">
        <f t="shared" si="64"/>
        <v>0.75103488053573886</v>
      </c>
    </row>
    <row r="329" spans="2:27" x14ac:dyDescent="0.25">
      <c r="B329" s="22">
        <v>43792</v>
      </c>
      <c r="C329" s="1">
        <f t="shared" si="57"/>
        <v>43785</v>
      </c>
      <c r="D329" s="2">
        <v>45787545</v>
      </c>
      <c r="E329" s="2">
        <v>9519230</v>
      </c>
      <c r="F329" s="2">
        <v>3268903</v>
      </c>
      <c r="G329" s="2">
        <v>2133940</v>
      </c>
      <c r="H329" s="2">
        <v>1631184</v>
      </c>
      <c r="I329" s="5">
        <f t="shared" si="58"/>
        <v>3.5625059172751015E-2</v>
      </c>
      <c r="J329" s="4">
        <f>VLOOKUP(C329,$B$3:$I$368,7,FALSE)</f>
        <v>1547007</v>
      </c>
      <c r="K329" s="4">
        <f>VLOOKUP(C329,$B$3:$H$368,3,FALSE)</f>
        <v>47134238</v>
      </c>
      <c r="L329" s="7">
        <f>VLOOKUP(C329,$B$3:$I$368,8,FALSE)</f>
        <v>3.2821300728358017E-2</v>
      </c>
      <c r="M329" s="6">
        <f t="shared" si="54"/>
        <v>5.4412811318888643E-2</v>
      </c>
      <c r="N329" s="6" t="str">
        <f>_xlfn.IFS(M329&gt;=20%,"high",M329&lt;="-20%","low",M329="+-20%",medium)</f>
        <v>low</v>
      </c>
      <c r="O329" s="6"/>
      <c r="P329" s="19">
        <f t="shared" si="55"/>
        <v>-2.8571438876342947E-2</v>
      </c>
      <c r="Q329" s="19"/>
      <c r="R329" s="3">
        <f t="shared" si="56"/>
        <v>8.5424964342455612E-2</v>
      </c>
      <c r="S329" s="20"/>
      <c r="T329" s="3">
        <f t="shared" si="59"/>
        <v>0.20789998677587979</v>
      </c>
      <c r="U329" s="3">
        <f t="shared" si="60"/>
        <v>0.34339993886060111</v>
      </c>
      <c r="V329" s="3">
        <f t="shared" si="61"/>
        <v>0.65280003719902369</v>
      </c>
      <c r="W329" s="23">
        <f t="shared" si="62"/>
        <v>0.76440012371481858</v>
      </c>
      <c r="Y329" s="1">
        <v>43792</v>
      </c>
      <c r="Z329" s="3">
        <f t="shared" si="63"/>
        <v>0.20195998501132023</v>
      </c>
      <c r="AA329" s="3">
        <f t="shared" si="64"/>
        <v>0.72495337263465698</v>
      </c>
    </row>
    <row r="330" spans="2:27" x14ac:dyDescent="0.25">
      <c r="B330" s="22">
        <v>43793</v>
      </c>
      <c r="C330" s="1">
        <f t="shared" si="57"/>
        <v>43786</v>
      </c>
      <c r="D330" s="2">
        <v>46236443</v>
      </c>
      <c r="E330" s="2">
        <v>9709653</v>
      </c>
      <c r="F330" s="2">
        <v>3301282</v>
      </c>
      <c r="G330" s="2">
        <v>2177525</v>
      </c>
      <c r="H330" s="2">
        <v>1647515</v>
      </c>
      <c r="I330" s="5">
        <f t="shared" si="58"/>
        <v>3.5632390666384087E-2</v>
      </c>
      <c r="J330" s="4">
        <f>VLOOKUP(C330,$B$3:$I$368,7,FALSE)</f>
        <v>699650</v>
      </c>
      <c r="K330" s="4">
        <f>VLOOKUP(C330,$B$3:$H$368,3,FALSE)</f>
        <v>43991955</v>
      </c>
      <c r="L330" s="7">
        <f>VLOOKUP(C330,$B$3:$I$368,8,FALSE)</f>
        <v>1.5904044273549561E-2</v>
      </c>
      <c r="M330" s="13">
        <f t="shared" ref="M330:M368" si="65">H330/J330-1</f>
        <v>1.3547702422639891</v>
      </c>
      <c r="N330" s="6" t="str">
        <f>_xlfn.IFS(M330&gt;=20%,"high",M330&lt;="-20%","low",M330="+-20%",medium)</f>
        <v>high</v>
      </c>
      <c r="O330" s="6" t="s">
        <v>106</v>
      </c>
      <c r="P330" s="19">
        <f t="shared" si="55"/>
        <v>5.1020419528979843E-2</v>
      </c>
      <c r="Q330" s="19"/>
      <c r="R330" s="12">
        <f t="shared" si="56"/>
        <v>1.2404609829743283</v>
      </c>
      <c r="S330" s="6" t="s">
        <v>106</v>
      </c>
      <c r="T330" s="3">
        <f t="shared" si="59"/>
        <v>0.20999999935116115</v>
      </c>
      <c r="U330" s="3">
        <f t="shared" si="60"/>
        <v>0.33999999794019414</v>
      </c>
      <c r="V330" s="3">
        <f t="shared" si="61"/>
        <v>0.65959981607145346</v>
      </c>
      <c r="W330" s="23">
        <f t="shared" si="62"/>
        <v>0.75659980941665428</v>
      </c>
      <c r="Y330" s="1">
        <v>43793</v>
      </c>
      <c r="Z330" s="3">
        <f t="shared" si="63"/>
        <v>0.2207142874191429</v>
      </c>
      <c r="AA330" s="3">
        <f t="shared" si="64"/>
        <v>0.32130515149079802</v>
      </c>
    </row>
    <row r="331" spans="2:27" x14ac:dyDescent="0.25">
      <c r="B331" s="22">
        <v>43794</v>
      </c>
      <c r="C331" s="1">
        <f t="shared" si="57"/>
        <v>43787</v>
      </c>
      <c r="D331" s="2">
        <v>22151687</v>
      </c>
      <c r="E331" s="2">
        <v>5593301</v>
      </c>
      <c r="F331" s="2">
        <v>2237320</v>
      </c>
      <c r="G331" s="2">
        <v>1698573</v>
      </c>
      <c r="H331" s="2">
        <v>1364973</v>
      </c>
      <c r="I331" s="5">
        <f t="shared" si="58"/>
        <v>6.1619370118402267E-2</v>
      </c>
      <c r="J331" s="4">
        <f>VLOOKUP(C331,$B$3:$I$368,7,FALSE)</f>
        <v>1459163</v>
      </c>
      <c r="K331" s="4">
        <f>VLOOKUP(C331,$B$3:$H$368,3,FALSE)</f>
        <v>22803207</v>
      </c>
      <c r="L331" s="7">
        <f>VLOOKUP(C331,$B$3:$I$368,8,FALSE)</f>
        <v>6.3989376581986918E-2</v>
      </c>
      <c r="M331" s="19">
        <f t="shared" si="65"/>
        <v>-6.4550704753341459E-2</v>
      </c>
      <c r="N331" s="6" t="str">
        <f>_xlfn.IFS(M331&gt;=20%,"high",M331&lt;="-20%","low",M331="+-20%",medium)</f>
        <v>low</v>
      </c>
      <c r="O331" s="6"/>
      <c r="P331" s="19">
        <f t="shared" ref="P331:P368" si="66">D331/K331-1</f>
        <v>-2.8571419800732412E-2</v>
      </c>
      <c r="Q331" s="19"/>
      <c r="R331" s="20">
        <f t="shared" ref="R331:R368" si="67">I331/L331-1</f>
        <v>-3.7037498881522302E-2</v>
      </c>
      <c r="S331" s="20"/>
      <c r="T331" s="3">
        <f t="shared" si="59"/>
        <v>0.2525000014671569</v>
      </c>
      <c r="U331" s="3">
        <f t="shared" si="60"/>
        <v>0.39999992848587979</v>
      </c>
      <c r="V331" s="3">
        <f t="shared" si="61"/>
        <v>0.75919984624461412</v>
      </c>
      <c r="W331" s="23">
        <f t="shared" si="62"/>
        <v>0.80359984528189254</v>
      </c>
      <c r="Y331" s="1">
        <v>43794</v>
      </c>
      <c r="Z331" s="3">
        <f t="shared" si="63"/>
        <v>0.2452857179255532</v>
      </c>
      <c r="AA331" s="3">
        <f t="shared" si="64"/>
        <v>0.85905227505676829</v>
      </c>
    </row>
    <row r="332" spans="2:27" x14ac:dyDescent="0.25">
      <c r="B332" s="22">
        <v>43795</v>
      </c>
      <c r="C332" s="1">
        <f t="shared" si="57"/>
        <v>43788</v>
      </c>
      <c r="D332" s="2">
        <v>21065820</v>
      </c>
      <c r="E332" s="2">
        <v>5424448</v>
      </c>
      <c r="F332" s="2">
        <v>2191477</v>
      </c>
      <c r="G332" s="2">
        <v>1519789</v>
      </c>
      <c r="H332" s="2">
        <v>1258689</v>
      </c>
      <c r="I332" s="5">
        <f t="shared" si="58"/>
        <v>5.97502969264904E-2</v>
      </c>
      <c r="J332" s="4">
        <f>VLOOKUP(C332,$B$3:$I$368,7,FALSE)</f>
        <v>1197954</v>
      </c>
      <c r="K332" s="4">
        <f>VLOOKUP(C332,$B$3:$H$368,3,FALSE)</f>
        <v>21282993</v>
      </c>
      <c r="L332" s="7">
        <f>VLOOKUP(C332,$B$3:$I$368,8,FALSE)</f>
        <v>5.6286914157233428E-2</v>
      </c>
      <c r="M332" s="19">
        <f t="shared" si="65"/>
        <v>5.0698941695590971E-2</v>
      </c>
      <c r="N332" s="6" t="str">
        <f>_xlfn.IFS(M332&gt;=20%,"high",M332&lt;="-20%","low",M332="+-20%",medium)</f>
        <v>low</v>
      </c>
      <c r="O332" s="6"/>
      <c r="P332" s="19">
        <f t="shared" si="66"/>
        <v>-1.0204062934193514E-2</v>
      </c>
      <c r="Q332" s="19"/>
      <c r="R332" s="20">
        <f t="shared" si="67"/>
        <v>6.1530869494502038E-2</v>
      </c>
      <c r="S332" s="20"/>
      <c r="T332" s="3">
        <f t="shared" si="59"/>
        <v>0.25749996914432954</v>
      </c>
      <c r="U332" s="3">
        <f t="shared" si="60"/>
        <v>0.40400000147480442</v>
      </c>
      <c r="V332" s="3">
        <f t="shared" si="61"/>
        <v>0.69349986333418057</v>
      </c>
      <c r="W332" s="23">
        <f t="shared" si="62"/>
        <v>0.82819983563507826</v>
      </c>
      <c r="Y332" s="1">
        <v>43795</v>
      </c>
      <c r="Z332" s="3">
        <f t="shared" si="63"/>
        <v>0.25487242325362791</v>
      </c>
      <c r="AA332" s="3">
        <f t="shared" si="64"/>
        <v>0.78823705132751976</v>
      </c>
    </row>
    <row r="333" spans="2:27" x14ac:dyDescent="0.25">
      <c r="B333" s="22">
        <v>43796</v>
      </c>
      <c r="C333" s="1">
        <f t="shared" si="57"/>
        <v>43789</v>
      </c>
      <c r="D333" s="2">
        <v>22803207</v>
      </c>
      <c r="E333" s="2">
        <v>5985841</v>
      </c>
      <c r="F333" s="2">
        <v>2442223</v>
      </c>
      <c r="G333" s="2">
        <v>1729338</v>
      </c>
      <c r="H333" s="2">
        <v>1347154</v>
      </c>
      <c r="I333" s="5">
        <f t="shared" si="58"/>
        <v>5.9077392052793276E-2</v>
      </c>
      <c r="J333" s="4">
        <f>VLOOKUP(C333,$B$3:$I$368,7,FALSE)</f>
        <v>1338732</v>
      </c>
      <c r="K333" s="4">
        <f>VLOOKUP(C333,$B$3:$H$368,3,FALSE)</f>
        <v>22368860</v>
      </c>
      <c r="L333" s="7">
        <f>VLOOKUP(C333,$B$3:$I$368,8,FALSE)</f>
        <v>5.9848020864719971E-2</v>
      </c>
      <c r="M333" s="19">
        <f t="shared" si="65"/>
        <v>6.2910276291296974E-3</v>
      </c>
      <c r="N333" s="6" t="str">
        <f>_xlfn.IFS(M333&gt;=20%,"high",M333&lt;="-20%","low",M333="+-20%",medium)</f>
        <v>low</v>
      </c>
      <c r="O333" s="6"/>
      <c r="P333" s="19">
        <f t="shared" si="66"/>
        <v>1.9417484842767951E-2</v>
      </c>
      <c r="Q333" s="19"/>
      <c r="R333" s="20">
        <f t="shared" si="67"/>
        <v>-1.2876429342059903E-2</v>
      </c>
      <c r="S333" s="20"/>
      <c r="T333" s="3">
        <f t="shared" si="59"/>
        <v>0.26249996327270986</v>
      </c>
      <c r="U333" s="3">
        <f t="shared" si="60"/>
        <v>0.40799997861620446</v>
      </c>
      <c r="V333" s="3">
        <f t="shared" si="61"/>
        <v>0.70809995647408119</v>
      </c>
      <c r="W333" s="23">
        <f t="shared" si="62"/>
        <v>0.77899982536670098</v>
      </c>
      <c r="Y333" s="1">
        <v>43796</v>
      </c>
      <c r="Z333" s="3">
        <f t="shared" si="63"/>
        <v>0.26759705233078485</v>
      </c>
      <c r="AA333" s="3">
        <f t="shared" si="64"/>
        <v>0.77412975369765769</v>
      </c>
    </row>
    <row r="334" spans="2:27" x14ac:dyDescent="0.25">
      <c r="B334" s="22">
        <v>43797</v>
      </c>
      <c r="C334" s="1">
        <f t="shared" si="57"/>
        <v>43790</v>
      </c>
      <c r="D334" s="2">
        <v>22803207</v>
      </c>
      <c r="E334" s="2">
        <v>5472769</v>
      </c>
      <c r="F334" s="2">
        <v>2123434</v>
      </c>
      <c r="G334" s="2">
        <v>1519105</v>
      </c>
      <c r="H334" s="2">
        <v>1295492</v>
      </c>
      <c r="I334" s="5">
        <f t="shared" si="58"/>
        <v>5.6811833528503247E-2</v>
      </c>
      <c r="J334" s="4">
        <f>VLOOKUP(C334,$B$3:$I$368,7,FALSE)</f>
        <v>1220447</v>
      </c>
      <c r="K334" s="4">
        <f>VLOOKUP(C334,$B$3:$H$368,3,FALSE)</f>
        <v>21282993</v>
      </c>
      <c r="L334" s="7">
        <f>VLOOKUP(C334,$B$3:$I$368,8,FALSE)</f>
        <v>5.7343767392114449E-2</v>
      </c>
      <c r="M334" s="19">
        <f t="shared" si="65"/>
        <v>6.1489765635050153E-2</v>
      </c>
      <c r="N334" s="6" t="str">
        <f>_xlfn.IFS(M334&gt;=20%,"high",M334&lt;="-20%","low",M334="+-20%",medium)</f>
        <v>low</v>
      </c>
      <c r="O334" s="6"/>
      <c r="P334" s="19">
        <f t="shared" si="66"/>
        <v>7.1428581496972621E-2</v>
      </c>
      <c r="Q334" s="19"/>
      <c r="R334" s="20">
        <f t="shared" si="67"/>
        <v>-9.2762280506242245E-3</v>
      </c>
      <c r="S334" s="20"/>
      <c r="T334" s="3">
        <f t="shared" si="59"/>
        <v>0.23999997017963307</v>
      </c>
      <c r="U334" s="3">
        <f t="shared" si="60"/>
        <v>0.38799993202709632</v>
      </c>
      <c r="V334" s="3">
        <f t="shared" si="61"/>
        <v>0.71540014900392479</v>
      </c>
      <c r="W334" s="23">
        <f t="shared" si="62"/>
        <v>0.8527995102379361</v>
      </c>
      <c r="Y334" s="1">
        <v>43797</v>
      </c>
      <c r="Z334" s="3">
        <f t="shared" si="63"/>
        <v>0.25714282760888002</v>
      </c>
      <c r="AA334" s="3">
        <f t="shared" si="64"/>
        <v>0.80339871174145305</v>
      </c>
    </row>
    <row r="335" spans="2:27" x14ac:dyDescent="0.25">
      <c r="B335" s="22">
        <v>43798</v>
      </c>
      <c r="C335" s="1">
        <f t="shared" si="57"/>
        <v>43791</v>
      </c>
      <c r="D335" s="2">
        <v>21717340</v>
      </c>
      <c r="E335" s="2">
        <v>5537921</v>
      </c>
      <c r="F335" s="2">
        <v>2170865</v>
      </c>
      <c r="G335" s="2">
        <v>1584731</v>
      </c>
      <c r="H335" s="2">
        <v>1364454</v>
      </c>
      <c r="I335" s="5">
        <f t="shared" si="58"/>
        <v>6.2827860133883806E-2</v>
      </c>
      <c r="J335" s="4">
        <f>VLOOKUP(C335,$B$3:$I$368,7,FALSE)</f>
        <v>1518155</v>
      </c>
      <c r="K335" s="4">
        <f>VLOOKUP(C335,$B$3:$H$368,3,FALSE)</f>
        <v>22803207</v>
      </c>
      <c r="L335" s="7">
        <f>VLOOKUP(C335,$B$3:$I$368,8,FALSE)</f>
        <v>6.6576381120427491E-2</v>
      </c>
      <c r="M335" s="19">
        <f t="shared" si="65"/>
        <v>-0.1012419680467409</v>
      </c>
      <c r="N335" s="6" t="str">
        <f>_xlfn.IFS(M335&gt;=20%,"high",M335&lt;="-20%","low",M335="+-20%",medium)</f>
        <v>low</v>
      </c>
      <c r="O335" s="6"/>
      <c r="P335" s="19">
        <f t="shared" si="66"/>
        <v>-4.7619047619047672E-2</v>
      </c>
      <c r="Q335" s="19"/>
      <c r="R335" s="20">
        <f t="shared" si="67"/>
        <v>-5.6304066449077927E-2</v>
      </c>
      <c r="S335" s="20"/>
      <c r="T335" s="3">
        <f t="shared" si="59"/>
        <v>0.25499996776769163</v>
      </c>
      <c r="U335" s="3">
        <f t="shared" si="60"/>
        <v>0.39199999422165827</v>
      </c>
      <c r="V335" s="3">
        <f t="shared" si="61"/>
        <v>0.72999979270935778</v>
      </c>
      <c r="W335" s="23">
        <f t="shared" si="62"/>
        <v>0.86100038429234993</v>
      </c>
      <c r="Y335" s="1">
        <v>43798</v>
      </c>
      <c r="Z335" s="3">
        <f t="shared" si="63"/>
        <v>0.24285711215970632</v>
      </c>
      <c r="AA335" s="3">
        <f t="shared" si="64"/>
        <v>0.95798908458280929</v>
      </c>
    </row>
    <row r="336" spans="2:27" x14ac:dyDescent="0.25">
      <c r="B336" s="22">
        <v>43799</v>
      </c>
      <c r="C336" s="1">
        <f t="shared" si="57"/>
        <v>43792</v>
      </c>
      <c r="D336" s="2">
        <v>47134238</v>
      </c>
      <c r="E336" s="2">
        <v>10195135</v>
      </c>
      <c r="F336" s="2">
        <v>3327692</v>
      </c>
      <c r="G336" s="2">
        <v>2308087</v>
      </c>
      <c r="H336" s="2">
        <v>1728295</v>
      </c>
      <c r="I336" s="5">
        <f t="shared" si="58"/>
        <v>3.6667506961712205E-2</v>
      </c>
      <c r="J336" s="4">
        <f>VLOOKUP(C336,$B$3:$I$368,7,FALSE)</f>
        <v>1631184</v>
      </c>
      <c r="K336" s="4">
        <f>VLOOKUP(C336,$B$3:$H$368,3,FALSE)</f>
        <v>45787545</v>
      </c>
      <c r="L336" s="7">
        <f>VLOOKUP(C336,$B$3:$I$368,8,FALSE)</f>
        <v>3.5625059172751015E-2</v>
      </c>
      <c r="M336" s="19">
        <f t="shared" si="65"/>
        <v>5.9534056243808253E-2</v>
      </c>
      <c r="N336" s="6" t="str">
        <f>_xlfn.IFS(M336&gt;=20%,"high",M336&lt;="-20%","low",M336="+-20%",medium)</f>
        <v>low</v>
      </c>
      <c r="O336" s="6"/>
      <c r="P336" s="19">
        <f t="shared" si="66"/>
        <v>2.9411775625882486E-2</v>
      </c>
      <c r="Q336" s="19"/>
      <c r="R336" s="20">
        <f t="shared" si="67"/>
        <v>2.9261643718434538E-2</v>
      </c>
      <c r="S336" s="20"/>
      <c r="T336" s="3">
        <f t="shared" si="59"/>
        <v>0.21629998558584951</v>
      </c>
      <c r="U336" s="3">
        <f t="shared" si="60"/>
        <v>0.32639999372249606</v>
      </c>
      <c r="V336" s="3">
        <f t="shared" si="61"/>
        <v>0.69359994855293094</v>
      </c>
      <c r="W336" s="23">
        <f t="shared" si="62"/>
        <v>0.74879976361376321</v>
      </c>
      <c r="Y336" s="1">
        <v>43799</v>
      </c>
      <c r="Z336" s="3">
        <f t="shared" si="63"/>
        <v>0.22266175222978213</v>
      </c>
      <c r="AA336" s="3">
        <f t="shared" si="64"/>
        <v>0.70672552637747188</v>
      </c>
    </row>
    <row r="337" spans="2:27" x14ac:dyDescent="0.25">
      <c r="B337" s="22">
        <v>43800</v>
      </c>
      <c r="C337" s="1">
        <f t="shared" si="57"/>
        <v>43793</v>
      </c>
      <c r="D337" s="2">
        <v>46685340</v>
      </c>
      <c r="E337" s="2">
        <v>10196078</v>
      </c>
      <c r="F337" s="2">
        <v>3501333</v>
      </c>
      <c r="G337" s="2">
        <v>2452333</v>
      </c>
      <c r="H337" s="2">
        <v>1989333</v>
      </c>
      <c r="I337" s="5">
        <f t="shared" si="58"/>
        <v>4.2611513592918031E-2</v>
      </c>
      <c r="J337" s="4">
        <f>VLOOKUP(C337,$B$3:$I$368,7,FALSE)</f>
        <v>1647515</v>
      </c>
      <c r="K337" s="4">
        <f>VLOOKUP(C337,$B$3:$H$368,3,FALSE)</f>
        <v>46236443</v>
      </c>
      <c r="L337" s="7">
        <f>VLOOKUP(C337,$B$3:$I$368,8,FALSE)</f>
        <v>3.5632390666384087E-2</v>
      </c>
      <c r="M337" s="13">
        <f t="shared" si="65"/>
        <v>0.20747489400703478</v>
      </c>
      <c r="N337" s="6" t="str">
        <f>_xlfn.IFS(M337&gt;=20%,"high",M337&lt;="-20%","low",M337="+-20%",medium)</f>
        <v>high</v>
      </c>
      <c r="O337" s="6" t="s">
        <v>108</v>
      </c>
      <c r="P337" s="19">
        <f t="shared" si="66"/>
        <v>9.708726945106827E-3</v>
      </c>
      <c r="Q337" s="19"/>
      <c r="R337" s="20">
        <f t="shared" si="67"/>
        <v>0.19586457141979285</v>
      </c>
      <c r="S337" s="20"/>
      <c r="T337" s="3">
        <f t="shared" si="59"/>
        <v>0.2183999945164799</v>
      </c>
      <c r="U337" s="3">
        <f t="shared" si="60"/>
        <v>0.34339998183615306</v>
      </c>
      <c r="V337" s="3">
        <f t="shared" si="61"/>
        <v>0.7003998191545906</v>
      </c>
      <c r="W337" s="23">
        <f t="shared" si="62"/>
        <v>0.81120019181734293</v>
      </c>
      <c r="Y337" s="1">
        <v>43800</v>
      </c>
      <c r="Z337" s="3">
        <f t="shared" si="63"/>
        <v>0.22052038042805325</v>
      </c>
      <c r="AA337" s="3">
        <f t="shared" si="64"/>
        <v>0.67181536928304597</v>
      </c>
    </row>
    <row r="338" spans="2:27" x14ac:dyDescent="0.25">
      <c r="B338" s="22">
        <v>43801</v>
      </c>
      <c r="C338" s="1">
        <f t="shared" si="57"/>
        <v>43794</v>
      </c>
      <c r="D338" s="2">
        <v>21500167</v>
      </c>
      <c r="E338" s="2">
        <v>5643793</v>
      </c>
      <c r="F338" s="2">
        <v>2212367</v>
      </c>
      <c r="G338" s="2">
        <v>1582727</v>
      </c>
      <c r="H338" s="2">
        <v>1310814</v>
      </c>
      <c r="I338" s="5">
        <f t="shared" si="58"/>
        <v>6.0967619460816282E-2</v>
      </c>
      <c r="J338" s="4">
        <f>VLOOKUP(C338,$B$3:$I$368,7,FALSE)</f>
        <v>1364973</v>
      </c>
      <c r="K338" s="4">
        <f>VLOOKUP(C338,$B$3:$H$368,3,FALSE)</f>
        <v>22151687</v>
      </c>
      <c r="L338" s="7">
        <f>VLOOKUP(C338,$B$3:$I$368,8,FALSE)</f>
        <v>6.1619370118402267E-2</v>
      </c>
      <c r="M338" s="19">
        <f t="shared" si="65"/>
        <v>-3.9677707910705906E-2</v>
      </c>
      <c r="N338" s="6" t="str">
        <f>_xlfn.IFS(M338&gt;=20%,"high",M338&lt;="-20%","low",M338="+-20%",medium)</f>
        <v>low</v>
      </c>
      <c r="O338" s="6"/>
      <c r="P338" s="19">
        <f t="shared" si="66"/>
        <v>-2.9411755411675844E-2</v>
      </c>
      <c r="Q338" s="19"/>
      <c r="R338" s="20">
        <f t="shared" si="67"/>
        <v>-1.0577041867413484E-2</v>
      </c>
      <c r="S338" s="20"/>
      <c r="T338" s="3">
        <f t="shared" si="59"/>
        <v>0.26249996104681417</v>
      </c>
      <c r="U338" s="3">
        <f t="shared" si="60"/>
        <v>0.39200002551475577</v>
      </c>
      <c r="V338" s="3">
        <f t="shared" si="61"/>
        <v>0.71539984098479137</v>
      </c>
      <c r="W338" s="23">
        <f t="shared" si="62"/>
        <v>0.82819968320499993</v>
      </c>
      <c r="Y338" s="1">
        <v>43801</v>
      </c>
      <c r="Z338" s="3">
        <f t="shared" si="63"/>
        <v>0.25477937639693088</v>
      </c>
      <c r="AA338" s="3">
        <f t="shared" si="64"/>
        <v>0.86241847141042016</v>
      </c>
    </row>
    <row r="339" spans="2:27" x14ac:dyDescent="0.25">
      <c r="B339" s="22">
        <v>43802</v>
      </c>
      <c r="C339" s="1">
        <f t="shared" si="57"/>
        <v>43795</v>
      </c>
      <c r="D339" s="2">
        <v>20848646</v>
      </c>
      <c r="E339" s="2">
        <v>5420648</v>
      </c>
      <c r="F339" s="2">
        <v>2254989</v>
      </c>
      <c r="G339" s="2">
        <v>1580296</v>
      </c>
      <c r="H339" s="2">
        <v>1282884</v>
      </c>
      <c r="I339" s="5">
        <f t="shared" si="58"/>
        <v>6.1533204602351635E-2</v>
      </c>
      <c r="J339" s="4">
        <f>VLOOKUP(C339,$B$3:$I$368,7,FALSE)</f>
        <v>1258689</v>
      </c>
      <c r="K339" s="4">
        <f>VLOOKUP(C339,$B$3:$H$368,3,FALSE)</f>
        <v>21065820</v>
      </c>
      <c r="L339" s="7">
        <f>VLOOKUP(C339,$B$3:$I$368,8,FALSE)</f>
        <v>5.97502969264904E-2</v>
      </c>
      <c r="M339" s="19">
        <f t="shared" si="65"/>
        <v>1.9222381382533626E-2</v>
      </c>
      <c r="N339" s="6" t="str">
        <f>_xlfn.IFS(M339&gt;=20%,"high",M339&lt;="-20%","low",M339="+-20%",medium)</f>
        <v>low</v>
      </c>
      <c r="O339" s="6"/>
      <c r="P339" s="19">
        <f t="shared" si="66"/>
        <v>-1.030930673479602E-2</v>
      </c>
      <c r="Q339" s="19"/>
      <c r="R339" s="20">
        <f t="shared" si="67"/>
        <v>2.9839310724341761E-2</v>
      </c>
      <c r="S339" s="20"/>
      <c r="T339" s="3">
        <f t="shared" si="59"/>
        <v>0.2600000019185898</v>
      </c>
      <c r="U339" s="3">
        <f t="shared" si="60"/>
        <v>0.41599989521547975</v>
      </c>
      <c r="V339" s="3">
        <f t="shared" si="61"/>
        <v>0.7007998708641151</v>
      </c>
      <c r="W339" s="23">
        <f t="shared" si="62"/>
        <v>0.81179981471825535</v>
      </c>
      <c r="Y339" s="1">
        <v>43802</v>
      </c>
      <c r="Z339" s="3">
        <f t="shared" si="63"/>
        <v>0.25731958214776351</v>
      </c>
      <c r="AA339" s="3">
        <f t="shared" si="64"/>
        <v>0.79648939186076528</v>
      </c>
    </row>
    <row r="340" spans="2:27" x14ac:dyDescent="0.25">
      <c r="B340" s="22">
        <v>43803</v>
      </c>
      <c r="C340" s="1">
        <f t="shared" si="57"/>
        <v>43796</v>
      </c>
      <c r="D340" s="2">
        <v>22368860</v>
      </c>
      <c r="E340" s="2">
        <v>5759981</v>
      </c>
      <c r="F340" s="2">
        <v>2280952</v>
      </c>
      <c r="G340" s="2">
        <v>1581840</v>
      </c>
      <c r="H340" s="2">
        <v>1336022</v>
      </c>
      <c r="I340" s="5">
        <f t="shared" si="58"/>
        <v>5.9726870300945152E-2</v>
      </c>
      <c r="J340" s="4">
        <f>VLOOKUP(C340,$B$3:$I$368,7,FALSE)</f>
        <v>1347154</v>
      </c>
      <c r="K340" s="4">
        <f>VLOOKUP(C340,$B$3:$H$368,3,FALSE)</f>
        <v>22803207</v>
      </c>
      <c r="L340" s="7">
        <f>VLOOKUP(C340,$B$3:$I$368,8,FALSE)</f>
        <v>5.9077392052793276E-2</v>
      </c>
      <c r="M340" s="19">
        <f t="shared" si="65"/>
        <v>-8.263346284092199E-3</v>
      </c>
      <c r="N340" s="6" t="str">
        <f>_xlfn.IFS(M340&gt;=20%,"high",M340&lt;="-20%","low",M340="+-20%",medium)</f>
        <v>low</v>
      </c>
      <c r="O340" s="6"/>
      <c r="P340" s="19">
        <f t="shared" si="66"/>
        <v>-1.9047627818315149E-2</v>
      </c>
      <c r="Q340" s="19"/>
      <c r="R340" s="20">
        <f t="shared" si="67"/>
        <v>1.0993685157453914E-2</v>
      </c>
      <c r="S340" s="20"/>
      <c r="T340" s="3">
        <f t="shared" si="59"/>
        <v>0.2574999798827477</v>
      </c>
      <c r="U340" s="3">
        <f t="shared" si="60"/>
        <v>0.3959999173608385</v>
      </c>
      <c r="V340" s="3">
        <f t="shared" si="61"/>
        <v>0.69349990705635189</v>
      </c>
      <c r="W340" s="23">
        <f t="shared" si="62"/>
        <v>0.84459995954078793</v>
      </c>
      <c r="Y340" s="1">
        <v>43803</v>
      </c>
      <c r="Z340" s="3">
        <f t="shared" si="63"/>
        <v>0.25259521610271746</v>
      </c>
      <c r="AA340" s="3">
        <f t="shared" si="64"/>
        <v>0.85163733373792549</v>
      </c>
    </row>
    <row r="341" spans="2:27" x14ac:dyDescent="0.25">
      <c r="B341" s="22">
        <v>43804</v>
      </c>
      <c r="C341" s="1">
        <f t="shared" si="57"/>
        <v>43797</v>
      </c>
      <c r="D341" s="2">
        <v>22586034</v>
      </c>
      <c r="E341" s="2">
        <v>5815903</v>
      </c>
      <c r="F341" s="2">
        <v>2419415</v>
      </c>
      <c r="G341" s="2">
        <v>1783835</v>
      </c>
      <c r="H341" s="2">
        <v>1418862</v>
      </c>
      <c r="I341" s="5">
        <f t="shared" si="58"/>
        <v>6.2820325162000548E-2</v>
      </c>
      <c r="J341" s="4">
        <f>VLOOKUP(C341,$B$3:$I$368,7,FALSE)</f>
        <v>1295492</v>
      </c>
      <c r="K341" s="4">
        <f>VLOOKUP(C341,$B$3:$H$368,3,FALSE)</f>
        <v>22803207</v>
      </c>
      <c r="L341" s="7">
        <f>VLOOKUP(C341,$B$3:$I$368,8,FALSE)</f>
        <v>5.6811833528503247E-2</v>
      </c>
      <c r="M341" s="19">
        <f t="shared" si="65"/>
        <v>9.5230229133024258E-2</v>
      </c>
      <c r="N341" s="6" t="str">
        <f>_xlfn.IFS(M341&gt;=20%,"high",M341&lt;="-20%","low",M341="+-20%",medium)</f>
        <v>low</v>
      </c>
      <c r="O341" s="6"/>
      <c r="P341" s="19">
        <f t="shared" si="66"/>
        <v>-9.5237919824172623E-3</v>
      </c>
      <c r="Q341" s="19"/>
      <c r="R341" s="20">
        <f t="shared" si="67"/>
        <v>0.10576126944543618</v>
      </c>
      <c r="S341" s="20"/>
      <c r="T341" s="3">
        <f t="shared" si="59"/>
        <v>0.25749996657226321</v>
      </c>
      <c r="U341" s="3">
        <f t="shared" si="60"/>
        <v>0.41599988858136044</v>
      </c>
      <c r="V341" s="3">
        <f t="shared" si="61"/>
        <v>0.73730013247003923</v>
      </c>
      <c r="W341" s="23">
        <f t="shared" si="62"/>
        <v>0.79539979874820266</v>
      </c>
      <c r="Y341" s="1">
        <v>43804</v>
      </c>
      <c r="Z341" s="3">
        <f t="shared" si="63"/>
        <v>0.25504759045514958</v>
      </c>
      <c r="AA341" s="3">
        <f t="shared" si="64"/>
        <v>0.72623981478107558</v>
      </c>
    </row>
    <row r="342" spans="2:27" x14ac:dyDescent="0.25">
      <c r="B342" s="22">
        <v>43805</v>
      </c>
      <c r="C342" s="1">
        <f t="shared" si="57"/>
        <v>43798</v>
      </c>
      <c r="D342" s="2">
        <v>21065820</v>
      </c>
      <c r="E342" s="2">
        <v>5108461</v>
      </c>
      <c r="F342" s="2">
        <v>2125119</v>
      </c>
      <c r="G342" s="2">
        <v>1582364</v>
      </c>
      <c r="H342" s="2">
        <v>1336464</v>
      </c>
      <c r="I342" s="5">
        <f t="shared" si="58"/>
        <v>6.3442296573311643E-2</v>
      </c>
      <c r="J342" s="4">
        <f>VLOOKUP(C342,$B$3:$I$368,7,FALSE)</f>
        <v>1364454</v>
      </c>
      <c r="K342" s="4">
        <f>VLOOKUP(C342,$B$3:$H$368,3,FALSE)</f>
        <v>21717340</v>
      </c>
      <c r="L342" s="7">
        <f>VLOOKUP(C342,$B$3:$I$368,8,FALSE)</f>
        <v>6.2827860133883806E-2</v>
      </c>
      <c r="M342" s="19">
        <f t="shared" si="65"/>
        <v>-2.0513699985488687E-2</v>
      </c>
      <c r="N342" s="6" t="str">
        <f>_xlfn.IFS(M342&gt;=20%,"high",M342&lt;="-20%","low",M342="+-20%",medium)</f>
        <v>low</v>
      </c>
      <c r="O342" s="6"/>
      <c r="P342" s="19">
        <f t="shared" si="66"/>
        <v>-2.9999990790768982E-2</v>
      </c>
      <c r="Q342" s="19"/>
      <c r="R342" s="20">
        <f t="shared" si="67"/>
        <v>9.7796811497079528E-3</v>
      </c>
      <c r="S342" s="20"/>
      <c r="T342" s="3">
        <f t="shared" si="59"/>
        <v>0.24249998338540821</v>
      </c>
      <c r="U342" s="3">
        <f t="shared" si="60"/>
        <v>0.41599984809515039</v>
      </c>
      <c r="V342" s="3">
        <f t="shared" si="61"/>
        <v>0.74460018474259559</v>
      </c>
      <c r="W342" s="23">
        <f t="shared" si="62"/>
        <v>0.8445995990808689</v>
      </c>
      <c r="Y342" s="1">
        <v>43805</v>
      </c>
      <c r="Z342" s="3">
        <f t="shared" si="63"/>
        <v>0.23522498611708431</v>
      </c>
      <c r="AA342" s="3">
        <f t="shared" si="64"/>
        <v>0.86228832304071634</v>
      </c>
    </row>
    <row r="343" spans="2:27" x14ac:dyDescent="0.25">
      <c r="B343" s="22">
        <v>43806</v>
      </c>
      <c r="C343" s="1">
        <f t="shared" si="57"/>
        <v>43799</v>
      </c>
      <c r="D343" s="2">
        <v>43991955</v>
      </c>
      <c r="E343" s="2">
        <v>9145927</v>
      </c>
      <c r="F343" s="2">
        <v>3140711</v>
      </c>
      <c r="G343" s="2">
        <v>2157040</v>
      </c>
      <c r="H343" s="2">
        <v>1665666</v>
      </c>
      <c r="I343" s="5">
        <f t="shared" si="58"/>
        <v>3.7862968354100197E-2</v>
      </c>
      <c r="J343" s="4">
        <f>VLOOKUP(C343,$B$3:$I$368,7,FALSE)</f>
        <v>1728295</v>
      </c>
      <c r="K343" s="4">
        <f>VLOOKUP(C343,$B$3:$H$368,3,FALSE)</f>
        <v>47134238</v>
      </c>
      <c r="L343" s="7">
        <f>VLOOKUP(C343,$B$3:$I$368,8,FALSE)</f>
        <v>3.6667506961712205E-2</v>
      </c>
      <c r="M343" s="19">
        <f t="shared" si="65"/>
        <v>-3.623744788939387E-2</v>
      </c>
      <c r="N343" s="6" t="str">
        <f>_xlfn.IFS(M343&gt;=20%,"high",M343&lt;="-20%","low",M343="+-20%",medium)</f>
        <v>low</v>
      </c>
      <c r="O343" s="6"/>
      <c r="P343" s="19">
        <f t="shared" si="66"/>
        <v>-6.6666676567466721E-2</v>
      </c>
      <c r="Q343" s="19"/>
      <c r="R343" s="20">
        <f t="shared" si="67"/>
        <v>3.2602745358070839E-2</v>
      </c>
      <c r="S343" s="20"/>
      <c r="T343" s="3">
        <f t="shared" si="59"/>
        <v>0.20789998989587982</v>
      </c>
      <c r="U343" s="3">
        <f t="shared" si="60"/>
        <v>0.34339996372155607</v>
      </c>
      <c r="V343" s="3">
        <f t="shared" si="61"/>
        <v>0.68679989976791878</v>
      </c>
      <c r="W343" s="23">
        <f t="shared" si="62"/>
        <v>0.77219986648369987</v>
      </c>
      <c r="Y343" s="1">
        <v>43806</v>
      </c>
      <c r="Z343" s="3">
        <f t="shared" si="63"/>
        <v>0.19403998851111159</v>
      </c>
      <c r="AA343" s="3">
        <f t="shared" si="64"/>
        <v>0.8012345621777992</v>
      </c>
    </row>
    <row r="344" spans="2:27" x14ac:dyDescent="0.25">
      <c r="B344" s="22">
        <v>43807</v>
      </c>
      <c r="C344" s="1">
        <f t="shared" si="57"/>
        <v>43800</v>
      </c>
      <c r="D344" s="2">
        <v>43991955</v>
      </c>
      <c r="E344" s="2">
        <v>9238310</v>
      </c>
      <c r="F344" s="2">
        <v>3078205</v>
      </c>
      <c r="G344" s="2">
        <v>2093179</v>
      </c>
      <c r="H344" s="2">
        <v>1632680</v>
      </c>
      <c r="I344" s="5">
        <f t="shared" si="58"/>
        <v>3.711314943834617E-2</v>
      </c>
      <c r="J344" s="4">
        <f>VLOOKUP(C344,$B$3:$I$368,7,FALSE)</f>
        <v>1989333</v>
      </c>
      <c r="K344" s="4">
        <f>VLOOKUP(C344,$B$3:$H$368,3,FALSE)</f>
        <v>46685340</v>
      </c>
      <c r="L344" s="7">
        <f>VLOOKUP(C344,$B$3:$I$368,8,FALSE)</f>
        <v>4.2611513592918031E-2</v>
      </c>
      <c r="M344" s="19">
        <f t="shared" si="65"/>
        <v>-0.17928270430340221</v>
      </c>
      <c r="N344" s="6" t="str">
        <f>_xlfn.IFS(M344&gt;=20%,"high",M344&lt;="-20%","low",M344="+-20%",medium)</f>
        <v>low</v>
      </c>
      <c r="O344" s="6"/>
      <c r="P344" s="19">
        <f t="shared" si="66"/>
        <v>-5.7692307692307709E-2</v>
      </c>
      <c r="Q344" s="19"/>
      <c r="R344" s="20">
        <f t="shared" si="67"/>
        <v>-0.12903470660769212</v>
      </c>
      <c r="S344" s="20"/>
      <c r="T344" s="3">
        <f t="shared" si="59"/>
        <v>0.20999998749771406</v>
      </c>
      <c r="U344" s="3">
        <f t="shared" si="60"/>
        <v>0.33320001169044988</v>
      </c>
      <c r="V344" s="3">
        <f t="shared" si="61"/>
        <v>0.67999987005413864</v>
      </c>
      <c r="W344" s="23">
        <f t="shared" si="62"/>
        <v>0.78000018154204676</v>
      </c>
      <c r="Y344" s="1">
        <v>43807</v>
      </c>
      <c r="Z344" s="3">
        <f t="shared" si="63"/>
        <v>0.19788460360361518</v>
      </c>
      <c r="AA344" s="3">
        <f t="shared" si="64"/>
        <v>0.95038838054461661</v>
      </c>
    </row>
    <row r="345" spans="2:27" x14ac:dyDescent="0.25">
      <c r="B345" s="22">
        <v>43808</v>
      </c>
      <c r="C345" s="1">
        <f t="shared" si="57"/>
        <v>43801</v>
      </c>
      <c r="D345" s="2">
        <v>22586034</v>
      </c>
      <c r="E345" s="2">
        <v>5533578</v>
      </c>
      <c r="F345" s="2">
        <v>2257699</v>
      </c>
      <c r="G345" s="2">
        <v>1582196</v>
      </c>
      <c r="H345" s="2">
        <v>1245504</v>
      </c>
      <c r="I345" s="5">
        <f t="shared" si="58"/>
        <v>5.5144874040302959E-2</v>
      </c>
      <c r="J345" s="4">
        <f>VLOOKUP(C345,$B$3:$I$368,7,FALSE)</f>
        <v>1310814</v>
      </c>
      <c r="K345" s="4">
        <f>VLOOKUP(C345,$B$3:$H$368,3,FALSE)</f>
        <v>21500167</v>
      </c>
      <c r="L345" s="7">
        <f>VLOOKUP(C345,$B$3:$I$368,8,FALSE)</f>
        <v>6.0967619460816282E-2</v>
      </c>
      <c r="M345" s="19">
        <f t="shared" si="65"/>
        <v>-4.9824002490055808E-2</v>
      </c>
      <c r="N345" s="6" t="str">
        <f>_xlfn.IFS(M345&gt;=20%,"high",M345&lt;="-20%","low",M345="+-20%",medium)</f>
        <v>low</v>
      </c>
      <c r="O345" s="6"/>
      <c r="P345" s="19">
        <f t="shared" si="66"/>
        <v>5.0505049565428894E-2</v>
      </c>
      <c r="Q345" s="19"/>
      <c r="R345" s="20">
        <f t="shared" si="67"/>
        <v>-9.5505540022857272E-2</v>
      </c>
      <c r="S345" s="20"/>
      <c r="T345" s="3">
        <f t="shared" si="59"/>
        <v>0.24499998538920112</v>
      </c>
      <c r="U345" s="3">
        <f t="shared" si="60"/>
        <v>0.40799985109092163</v>
      </c>
      <c r="V345" s="3">
        <f t="shared" si="61"/>
        <v>0.70080023953591686</v>
      </c>
      <c r="W345" s="23">
        <f t="shared" si="62"/>
        <v>0.78719956313882733</v>
      </c>
      <c r="Y345" s="1">
        <v>43808</v>
      </c>
      <c r="Z345" s="3">
        <f t="shared" si="63"/>
        <v>0.2573737217948121</v>
      </c>
      <c r="AA345" s="3">
        <f t="shared" si="64"/>
        <v>0.82847763488215109</v>
      </c>
    </row>
    <row r="346" spans="2:27" x14ac:dyDescent="0.25">
      <c r="B346" s="22">
        <v>43809</v>
      </c>
      <c r="C346" s="1">
        <f t="shared" si="57"/>
        <v>43802</v>
      </c>
      <c r="D346" s="2">
        <v>21500167</v>
      </c>
      <c r="E346" s="2">
        <v>5213790</v>
      </c>
      <c r="F346" s="2">
        <v>2106371</v>
      </c>
      <c r="G346" s="2">
        <v>1522274</v>
      </c>
      <c r="H346" s="2">
        <v>1235782</v>
      </c>
      <c r="I346" s="5">
        <f t="shared" si="58"/>
        <v>5.7477786102777713E-2</v>
      </c>
      <c r="J346" s="4">
        <f>VLOOKUP(C346,$B$3:$I$368,7,FALSE)</f>
        <v>1282884</v>
      </c>
      <c r="K346" s="4">
        <f>VLOOKUP(C346,$B$3:$H$368,3,FALSE)</f>
        <v>20848646</v>
      </c>
      <c r="L346" s="7">
        <f>VLOOKUP(C346,$B$3:$I$368,8,FALSE)</f>
        <v>6.1533204602351635E-2</v>
      </c>
      <c r="M346" s="19">
        <f t="shared" si="65"/>
        <v>-3.671571241047511E-2</v>
      </c>
      <c r="N346" s="6" t="str">
        <f>_xlfn.IFS(M346&gt;=20%,"high",M346&lt;="-20%","low",M346="+-20%",medium)</f>
        <v>low</v>
      </c>
      <c r="O346" s="6"/>
      <c r="P346" s="19">
        <f t="shared" si="66"/>
        <v>3.1250038971355698E-2</v>
      </c>
      <c r="Q346" s="19"/>
      <c r="R346" s="20">
        <f t="shared" si="67"/>
        <v>-6.5906180667517744E-2</v>
      </c>
      <c r="S346" s="20"/>
      <c r="T346" s="3">
        <f t="shared" si="59"/>
        <v>0.24249997686064484</v>
      </c>
      <c r="U346" s="3">
        <f t="shared" si="60"/>
        <v>0.40399996931215104</v>
      </c>
      <c r="V346" s="3">
        <f t="shared" si="61"/>
        <v>0.72269984727286884</v>
      </c>
      <c r="W346" s="23">
        <f t="shared" si="62"/>
        <v>0.81179997819052285</v>
      </c>
      <c r="Y346" s="1">
        <v>43809</v>
      </c>
      <c r="Z346" s="3">
        <f t="shared" si="63"/>
        <v>0.25007811058809287</v>
      </c>
      <c r="AA346" s="3">
        <f t="shared" si="64"/>
        <v>0.84274184542336006</v>
      </c>
    </row>
    <row r="347" spans="2:27" x14ac:dyDescent="0.25">
      <c r="B347" s="22">
        <v>43810</v>
      </c>
      <c r="C347" s="1">
        <f t="shared" si="57"/>
        <v>43803</v>
      </c>
      <c r="D347" s="2">
        <v>22586034</v>
      </c>
      <c r="E347" s="2">
        <v>5477113</v>
      </c>
      <c r="F347" s="2">
        <v>2212753</v>
      </c>
      <c r="G347" s="2">
        <v>1566850</v>
      </c>
      <c r="H347" s="2">
        <v>1246273</v>
      </c>
      <c r="I347" s="5">
        <f t="shared" si="58"/>
        <v>5.5178921629180228E-2</v>
      </c>
      <c r="J347" s="4">
        <f>VLOOKUP(C347,$B$3:$I$368,7,FALSE)</f>
        <v>1336022</v>
      </c>
      <c r="K347" s="4">
        <f>VLOOKUP(C347,$B$3:$H$368,3,FALSE)</f>
        <v>22368860</v>
      </c>
      <c r="L347" s="7">
        <f>VLOOKUP(C347,$B$3:$I$368,8,FALSE)</f>
        <v>5.9726870300945152E-2</v>
      </c>
      <c r="M347" s="19">
        <f t="shared" si="65"/>
        <v>-6.7176289013204826E-2</v>
      </c>
      <c r="N347" s="6" t="str">
        <f>_xlfn.IFS(M347&gt;=20%,"high",M347&lt;="-20%","low",M347="+-20%",medium)</f>
        <v>low</v>
      </c>
      <c r="O347" s="6"/>
      <c r="P347" s="19">
        <f t="shared" si="66"/>
        <v>9.7087647738864913E-3</v>
      </c>
      <c r="Q347" s="19"/>
      <c r="R347" s="20">
        <f t="shared" si="67"/>
        <v>-7.6145772394388356E-2</v>
      </c>
      <c r="S347" s="20"/>
      <c r="T347" s="3">
        <f t="shared" si="59"/>
        <v>0.24249998915258872</v>
      </c>
      <c r="U347" s="3">
        <f t="shared" si="60"/>
        <v>0.40399988095918415</v>
      </c>
      <c r="V347" s="3">
        <f t="shared" si="61"/>
        <v>0.70809981954605872</v>
      </c>
      <c r="W347" s="23">
        <f t="shared" si="62"/>
        <v>0.79540032549382522</v>
      </c>
      <c r="Y347" s="1">
        <v>43810</v>
      </c>
      <c r="Z347" s="3">
        <f t="shared" si="63"/>
        <v>0.24485436450494125</v>
      </c>
      <c r="AA347" s="3">
        <f t="shared" si="64"/>
        <v>0.85268021827232987</v>
      </c>
    </row>
    <row r="348" spans="2:27" x14ac:dyDescent="0.25">
      <c r="B348" s="22">
        <v>43811</v>
      </c>
      <c r="C348" s="1">
        <f t="shared" si="57"/>
        <v>43804</v>
      </c>
      <c r="D348" s="2">
        <v>21934513</v>
      </c>
      <c r="E348" s="2">
        <v>5648137</v>
      </c>
      <c r="F348" s="2">
        <v>2259254</v>
      </c>
      <c r="G348" s="2">
        <v>1682241</v>
      </c>
      <c r="H348" s="2">
        <v>1379437</v>
      </c>
      <c r="I348" s="5">
        <f t="shared" si="58"/>
        <v>6.2888882009826244E-2</v>
      </c>
      <c r="J348" s="4">
        <f>VLOOKUP(C348,$B$3:$I$368,7,FALSE)</f>
        <v>1418862</v>
      </c>
      <c r="K348" s="4">
        <f>VLOOKUP(C348,$B$3:$H$368,3,FALSE)</f>
        <v>22586034</v>
      </c>
      <c r="L348" s="7">
        <f>VLOOKUP(C348,$B$3:$I$368,8,FALSE)</f>
        <v>6.2820325162000548E-2</v>
      </c>
      <c r="M348" s="19">
        <f t="shared" si="65"/>
        <v>-2.7786352724930241E-2</v>
      </c>
      <c r="N348" s="6" t="str">
        <f>_xlfn.IFS(M348&gt;=20%,"high",M348&lt;="-20%","low",M348="+-20%",medium)</f>
        <v>low</v>
      </c>
      <c r="O348" s="6"/>
      <c r="P348" s="19">
        <f t="shared" si="66"/>
        <v>-2.8846188755405233E-2</v>
      </c>
      <c r="Q348" s="19"/>
      <c r="R348" s="20">
        <f t="shared" si="67"/>
        <v>1.0913163478365462E-3</v>
      </c>
      <c r="S348" s="20"/>
      <c r="T348" s="3">
        <f t="shared" si="59"/>
        <v>0.25749999555495034</v>
      </c>
      <c r="U348" s="3">
        <f t="shared" si="60"/>
        <v>0.39999985836037616</v>
      </c>
      <c r="V348" s="3">
        <f t="shared" si="61"/>
        <v>0.74460020874146948</v>
      </c>
      <c r="W348" s="23">
        <f t="shared" si="62"/>
        <v>0.81999963144400834</v>
      </c>
      <c r="Y348" s="1">
        <v>43811</v>
      </c>
      <c r="Z348" s="3">
        <f t="shared" si="63"/>
        <v>0.25007210207865621</v>
      </c>
      <c r="AA348" s="3">
        <f t="shared" si="64"/>
        <v>0.84343563139883049</v>
      </c>
    </row>
    <row r="349" spans="2:27" x14ac:dyDescent="0.25">
      <c r="B349" s="22">
        <v>43812</v>
      </c>
      <c r="C349" s="1">
        <f t="shared" si="57"/>
        <v>43805</v>
      </c>
      <c r="D349" s="2">
        <v>22803207</v>
      </c>
      <c r="E349" s="2">
        <v>5928833</v>
      </c>
      <c r="F349" s="2">
        <v>2276672</v>
      </c>
      <c r="G349" s="2">
        <v>1661970</v>
      </c>
      <c r="H349" s="2">
        <v>1308303</v>
      </c>
      <c r="I349" s="5">
        <f t="shared" si="58"/>
        <v>5.7373640470833771E-2</v>
      </c>
      <c r="J349" s="4">
        <f>VLOOKUP(C349,$B$3:$I$368,7,FALSE)</f>
        <v>1336464</v>
      </c>
      <c r="K349" s="4">
        <f>VLOOKUP(C349,$B$3:$H$368,3,FALSE)</f>
        <v>21065820</v>
      </c>
      <c r="L349" s="7">
        <f>VLOOKUP(C349,$B$3:$I$368,8,FALSE)</f>
        <v>6.3442296573311643E-2</v>
      </c>
      <c r="M349" s="19">
        <f t="shared" si="65"/>
        <v>-2.1071274647128546E-2</v>
      </c>
      <c r="N349" s="6" t="str">
        <f>_xlfn.IFS(M349&gt;=20%,"high",M349&lt;="-20%","low",M349="+-20%",medium)</f>
        <v>low</v>
      </c>
      <c r="O349" s="6"/>
      <c r="P349" s="19">
        <f t="shared" si="66"/>
        <v>8.2474216527056665E-2</v>
      </c>
      <c r="Q349" s="19"/>
      <c r="R349" s="20">
        <f t="shared" si="67"/>
        <v>-9.5656311802413296E-2</v>
      </c>
      <c r="S349" s="20"/>
      <c r="T349" s="3">
        <f t="shared" si="59"/>
        <v>0.25999996404014575</v>
      </c>
      <c r="U349" s="3">
        <f t="shared" si="60"/>
        <v>0.38400002158940894</v>
      </c>
      <c r="V349" s="3">
        <f t="shared" si="61"/>
        <v>0.72999975402693051</v>
      </c>
      <c r="W349" s="23">
        <f t="shared" si="62"/>
        <v>0.78720012996624489</v>
      </c>
      <c r="Y349" s="1">
        <v>43812</v>
      </c>
      <c r="Z349" s="3">
        <f t="shared" si="63"/>
        <v>0.28144325737141968</v>
      </c>
      <c r="AA349" s="3">
        <f t="shared" si="64"/>
        <v>0.80414447914222276</v>
      </c>
    </row>
    <row r="350" spans="2:27" x14ac:dyDescent="0.25">
      <c r="B350" s="22">
        <v>43813</v>
      </c>
      <c r="C350" s="1">
        <f t="shared" si="57"/>
        <v>43806</v>
      </c>
      <c r="D350" s="2">
        <v>45787545</v>
      </c>
      <c r="E350" s="2">
        <v>9230769</v>
      </c>
      <c r="F350" s="2">
        <v>3232615</v>
      </c>
      <c r="G350" s="2">
        <v>2220160</v>
      </c>
      <c r="H350" s="2">
        <v>1783676</v>
      </c>
      <c r="I350" s="5">
        <f t="shared" si="58"/>
        <v>3.8955484510034333E-2</v>
      </c>
      <c r="J350" s="4">
        <f>VLOOKUP(C350,$B$3:$I$368,7,FALSE)</f>
        <v>1665666</v>
      </c>
      <c r="K350" s="4">
        <f>VLOOKUP(C350,$B$3:$H$368,3,FALSE)</f>
        <v>43991955</v>
      </c>
      <c r="L350" s="7">
        <f>VLOOKUP(C350,$B$3:$I$368,8,FALSE)</f>
        <v>3.7862968354100197E-2</v>
      </c>
      <c r="M350" s="19">
        <f t="shared" si="65"/>
        <v>7.0848537461892125E-2</v>
      </c>
      <c r="N350" s="6" t="str">
        <f>_xlfn.IFS(M350&gt;=20%,"high",M350&lt;="-20%","low",M350="+-20%",medium)</f>
        <v>low</v>
      </c>
      <c r="O350" s="6"/>
      <c r="P350" s="19">
        <f t="shared" si="66"/>
        <v>4.081632653061229E-2</v>
      </c>
      <c r="Q350" s="19"/>
      <c r="R350" s="20">
        <f t="shared" si="67"/>
        <v>2.8854477169268922E-2</v>
      </c>
      <c r="S350" s="20"/>
      <c r="T350" s="3">
        <f t="shared" si="59"/>
        <v>0.20159999842751997</v>
      </c>
      <c r="U350" s="3">
        <f t="shared" si="60"/>
        <v>0.35019996708833251</v>
      </c>
      <c r="V350" s="3">
        <f t="shared" si="61"/>
        <v>0.68680000556824738</v>
      </c>
      <c r="W350" s="23">
        <f t="shared" si="62"/>
        <v>0.80339975497261462</v>
      </c>
      <c r="Y350" s="1">
        <v>43813</v>
      </c>
      <c r="Z350" s="3">
        <f t="shared" si="63"/>
        <v>0.20982856979190853</v>
      </c>
      <c r="AA350" s="3">
        <f t="shared" si="64"/>
        <v>0.75024592822138947</v>
      </c>
    </row>
    <row r="351" spans="2:27" x14ac:dyDescent="0.25">
      <c r="B351" s="22">
        <v>43814</v>
      </c>
      <c r="C351" s="1">
        <f t="shared" si="57"/>
        <v>43807</v>
      </c>
      <c r="D351" s="2">
        <v>43094160</v>
      </c>
      <c r="E351" s="2">
        <v>8687782</v>
      </c>
      <c r="F351" s="2">
        <v>2806153</v>
      </c>
      <c r="G351" s="2">
        <v>1812775</v>
      </c>
      <c r="H351" s="2">
        <v>1385685</v>
      </c>
      <c r="I351" s="5">
        <f t="shared" si="58"/>
        <v>3.2154820978062923E-2</v>
      </c>
      <c r="J351" s="4">
        <f>VLOOKUP(C351,$B$3:$I$368,7,FALSE)</f>
        <v>1632680</v>
      </c>
      <c r="K351" s="4">
        <f>VLOOKUP(C351,$B$3:$H$368,3,FALSE)</f>
        <v>43991955</v>
      </c>
      <c r="L351" s="7">
        <f>VLOOKUP(C351,$B$3:$I$368,8,FALSE)</f>
        <v>3.711314943834617E-2</v>
      </c>
      <c r="M351" s="19">
        <f t="shared" si="65"/>
        <v>-0.1512819413479678</v>
      </c>
      <c r="N351" s="6" t="str">
        <f>_xlfn.IFS(M351&gt;=20%,"high",M351&lt;="-20%","low",M351="+-20%",medium)</f>
        <v>low</v>
      </c>
      <c r="O351" s="6"/>
      <c r="P351" s="19">
        <f t="shared" si="66"/>
        <v>-2.0408163265306145E-2</v>
      </c>
      <c r="Q351" s="19"/>
      <c r="R351" s="20">
        <f t="shared" si="67"/>
        <v>-0.13360031512605031</v>
      </c>
      <c r="S351" s="20"/>
      <c r="T351" s="3">
        <f t="shared" si="59"/>
        <v>0.20159998477751973</v>
      </c>
      <c r="U351" s="3">
        <f t="shared" si="60"/>
        <v>0.3229999325489521</v>
      </c>
      <c r="V351" s="3">
        <f t="shared" si="61"/>
        <v>0.64600005773028057</v>
      </c>
      <c r="W351" s="23">
        <f t="shared" si="62"/>
        <v>0.76439988415550741</v>
      </c>
      <c r="Y351" s="1">
        <v>43814</v>
      </c>
      <c r="Z351" s="3">
        <f t="shared" si="63"/>
        <v>0.1974856993738969</v>
      </c>
      <c r="AA351" s="3">
        <f t="shared" si="64"/>
        <v>0.90065231482119956</v>
      </c>
    </row>
    <row r="352" spans="2:27" x14ac:dyDescent="0.25">
      <c r="B352" s="22">
        <v>43815</v>
      </c>
      <c r="C352" s="1">
        <f t="shared" si="57"/>
        <v>43808</v>
      </c>
      <c r="D352" s="2">
        <v>21282993</v>
      </c>
      <c r="E352" s="2">
        <v>5427163</v>
      </c>
      <c r="F352" s="2">
        <v>2214282</v>
      </c>
      <c r="G352" s="2">
        <v>1584097</v>
      </c>
      <c r="H352" s="2">
        <v>1324939</v>
      </c>
      <c r="I352" s="5">
        <f t="shared" si="58"/>
        <v>6.2253415203397382E-2</v>
      </c>
      <c r="J352" s="4">
        <f>VLOOKUP(C352,$B$3:$I$368,7,FALSE)</f>
        <v>1245504</v>
      </c>
      <c r="K352" s="4">
        <f>VLOOKUP(C352,$B$3:$H$368,3,FALSE)</f>
        <v>22586034</v>
      </c>
      <c r="L352" s="7">
        <f>VLOOKUP(C352,$B$3:$I$368,8,FALSE)</f>
        <v>5.5144874040302959E-2</v>
      </c>
      <c r="M352" s="19">
        <f t="shared" si="65"/>
        <v>6.3777394532654963E-2</v>
      </c>
      <c r="N352" s="6" t="str">
        <f>_xlfn.IFS(M352&gt;=20%,"high",M352&lt;="-20%","low",M352="+-20%",medium)</f>
        <v>low</v>
      </c>
      <c r="O352" s="6"/>
      <c r="P352" s="19">
        <f t="shared" si="66"/>
        <v>-5.7692333235662363E-2</v>
      </c>
      <c r="Q352" s="19"/>
      <c r="R352" s="20">
        <f t="shared" si="67"/>
        <v>0.12890665337088447</v>
      </c>
      <c r="S352" s="20"/>
      <c r="T352" s="3">
        <f t="shared" si="59"/>
        <v>0.25499998989803735</v>
      </c>
      <c r="U352" s="3">
        <f t="shared" si="60"/>
        <v>0.40799990713380085</v>
      </c>
      <c r="V352" s="3">
        <f t="shared" si="61"/>
        <v>0.71539984518683708</v>
      </c>
      <c r="W352" s="23">
        <f t="shared" si="62"/>
        <v>0.83640016993908828</v>
      </c>
      <c r="Y352" s="1">
        <v>43815</v>
      </c>
      <c r="Z352" s="3">
        <f t="shared" si="63"/>
        <v>0.24028844550574927</v>
      </c>
      <c r="AA352" s="3">
        <f t="shared" si="64"/>
        <v>0.78625488211896111</v>
      </c>
    </row>
    <row r="353" spans="2:27" x14ac:dyDescent="0.25">
      <c r="B353" s="22">
        <v>43816</v>
      </c>
      <c r="C353" s="1">
        <f t="shared" si="57"/>
        <v>43809</v>
      </c>
      <c r="D353" s="2">
        <v>21065820</v>
      </c>
      <c r="E353" s="2">
        <v>5108461</v>
      </c>
      <c r="F353" s="2">
        <v>2022950</v>
      </c>
      <c r="G353" s="2">
        <v>1402916</v>
      </c>
      <c r="H353" s="2">
        <v>1104375</v>
      </c>
      <c r="I353" s="5">
        <f t="shared" si="58"/>
        <v>5.2424970876994104E-2</v>
      </c>
      <c r="J353" s="4">
        <f>VLOOKUP(C353,$B$3:$I$368,7,FALSE)</f>
        <v>1235782</v>
      </c>
      <c r="K353" s="4">
        <f>VLOOKUP(C353,$B$3:$H$368,3,FALSE)</f>
        <v>21500167</v>
      </c>
      <c r="L353" s="7">
        <f>VLOOKUP(C353,$B$3:$I$368,8,FALSE)</f>
        <v>5.7477786102777713E-2</v>
      </c>
      <c r="M353" s="19">
        <f t="shared" si="65"/>
        <v>-0.10633509793798579</v>
      </c>
      <c r="N353" s="6" t="str">
        <f>_xlfn.IFS(M353&gt;=20%,"high",M353&lt;="-20%","low",M353="+-20%",medium)</f>
        <v>low</v>
      </c>
      <c r="O353" s="6"/>
      <c r="P353" s="19">
        <f t="shared" si="66"/>
        <v>-2.0202029128424948E-2</v>
      </c>
      <c r="Q353" s="19"/>
      <c r="R353" s="20">
        <f t="shared" si="67"/>
        <v>-8.7909009173535724E-2</v>
      </c>
      <c r="S353" s="20"/>
      <c r="T353" s="3">
        <f t="shared" si="59"/>
        <v>0.24249998338540821</v>
      </c>
      <c r="U353" s="3">
        <f t="shared" si="60"/>
        <v>0.39599989116095824</v>
      </c>
      <c r="V353" s="3">
        <f t="shared" si="61"/>
        <v>0.69350008650732842</v>
      </c>
      <c r="W353" s="23">
        <f t="shared" si="62"/>
        <v>0.7871996612769403</v>
      </c>
      <c r="Y353" s="1">
        <v>43816</v>
      </c>
      <c r="Z353" s="3">
        <f t="shared" si="63"/>
        <v>0.23760099165741363</v>
      </c>
      <c r="AA353" s="3">
        <f t="shared" si="64"/>
        <v>0.88086670905456921</v>
      </c>
    </row>
    <row r="354" spans="2:27" x14ac:dyDescent="0.25">
      <c r="B354" s="22">
        <v>43817</v>
      </c>
      <c r="C354" s="1">
        <f t="shared" si="57"/>
        <v>43810</v>
      </c>
      <c r="D354" s="2">
        <v>22368860</v>
      </c>
      <c r="E354" s="2">
        <v>5424448</v>
      </c>
      <c r="F354" s="2">
        <v>2104686</v>
      </c>
      <c r="G354" s="2">
        <v>1597877</v>
      </c>
      <c r="H354" s="2">
        <v>1284054</v>
      </c>
      <c r="I354" s="5">
        <f t="shared" si="58"/>
        <v>5.7403640596793933E-2</v>
      </c>
      <c r="J354" s="4">
        <f>VLOOKUP(C354,$B$3:$I$368,7,FALSE)</f>
        <v>1246273</v>
      </c>
      <c r="K354" s="4">
        <f>VLOOKUP(C354,$B$3:$H$368,3,FALSE)</f>
        <v>22586034</v>
      </c>
      <c r="L354" s="7">
        <f>VLOOKUP(C354,$B$3:$I$368,8,FALSE)</f>
        <v>5.5178921629180228E-2</v>
      </c>
      <c r="M354" s="19">
        <f t="shared" si="65"/>
        <v>3.0315187763836571E-2</v>
      </c>
      <c r="N354" s="6" t="str">
        <f>_xlfn.IFS(M354&gt;=20%,"high",M354&lt;="-20%","low",M354="+-20%",medium)</f>
        <v>low</v>
      </c>
      <c r="O354" s="6"/>
      <c r="P354" s="19">
        <f t="shared" si="66"/>
        <v>-9.6154110101844825E-3</v>
      </c>
      <c r="Q354" s="19"/>
      <c r="R354" s="20">
        <f t="shared" si="67"/>
        <v>4.0318275564798389E-2</v>
      </c>
      <c r="S354" s="20"/>
      <c r="T354" s="3">
        <f t="shared" si="59"/>
        <v>0.24249997541224722</v>
      </c>
      <c r="U354" s="3">
        <f t="shared" si="60"/>
        <v>0.3880000324456977</v>
      </c>
      <c r="V354" s="3">
        <f t="shared" si="61"/>
        <v>0.75919970960038696</v>
      </c>
      <c r="W354" s="23">
        <f t="shared" si="62"/>
        <v>0.8036000267855411</v>
      </c>
      <c r="Y354" s="1">
        <v>43817</v>
      </c>
      <c r="Z354" s="3">
        <f t="shared" si="63"/>
        <v>0.24016823847869884</v>
      </c>
      <c r="AA354" s="3">
        <f t="shared" si="64"/>
        <v>0.77995552849186767</v>
      </c>
    </row>
    <row r="355" spans="2:27" x14ac:dyDescent="0.25">
      <c r="B355" s="22">
        <v>43818</v>
      </c>
      <c r="C355" s="1">
        <f t="shared" si="57"/>
        <v>43811</v>
      </c>
      <c r="D355" s="2">
        <v>21065820</v>
      </c>
      <c r="E355" s="2">
        <v>5213790</v>
      </c>
      <c r="F355" s="2">
        <v>2064661</v>
      </c>
      <c r="G355" s="2">
        <v>1507202</v>
      </c>
      <c r="H355" s="2">
        <v>1211187</v>
      </c>
      <c r="I355" s="5">
        <f t="shared" si="58"/>
        <v>5.7495364528890876E-2</v>
      </c>
      <c r="J355" s="4">
        <f>VLOOKUP(C355,$B$3:$I$368,7,FALSE)</f>
        <v>1379437</v>
      </c>
      <c r="K355" s="4">
        <f>VLOOKUP(C355,$B$3:$H$368,3,FALSE)</f>
        <v>21934513</v>
      </c>
      <c r="L355" s="7">
        <f>VLOOKUP(C355,$B$3:$I$368,8,FALSE)</f>
        <v>6.2888882009826244E-2</v>
      </c>
      <c r="M355" s="19">
        <f t="shared" si="65"/>
        <v>-0.12197005010014961</v>
      </c>
      <c r="N355" s="6" t="str">
        <f>_xlfn.IFS(M355&gt;=20%,"high",M355&lt;="-20%","low",M355="+-20%",medium)</f>
        <v>low</v>
      </c>
      <c r="O355" s="6"/>
      <c r="P355" s="19">
        <f t="shared" si="66"/>
        <v>-3.9603933764109533E-2</v>
      </c>
      <c r="Q355" s="19"/>
      <c r="R355" s="20">
        <f t="shared" si="67"/>
        <v>-8.5762654837664987E-2</v>
      </c>
      <c r="S355" s="20"/>
      <c r="T355" s="3">
        <f t="shared" si="59"/>
        <v>0.247499978638382</v>
      </c>
      <c r="U355" s="3">
        <f t="shared" si="60"/>
        <v>0.39600003068784895</v>
      </c>
      <c r="V355" s="3">
        <f t="shared" si="61"/>
        <v>0.7299997432992632</v>
      </c>
      <c r="W355" s="23">
        <f t="shared" si="62"/>
        <v>0.80359965021277835</v>
      </c>
      <c r="Y355" s="1">
        <v>43818</v>
      </c>
      <c r="Z355" s="3">
        <f t="shared" si="63"/>
        <v>0.23769800587776899</v>
      </c>
      <c r="AA355" s="3">
        <f t="shared" si="64"/>
        <v>0.91523034072407017</v>
      </c>
    </row>
    <row r="356" spans="2:27" x14ac:dyDescent="0.25">
      <c r="B356" s="22">
        <v>43819</v>
      </c>
      <c r="C356" s="1">
        <f t="shared" si="57"/>
        <v>43812</v>
      </c>
      <c r="D356" s="2">
        <v>22151687</v>
      </c>
      <c r="E356" s="2">
        <v>5261025</v>
      </c>
      <c r="F356" s="2">
        <v>2062322</v>
      </c>
      <c r="G356" s="2">
        <v>1430220</v>
      </c>
      <c r="H356" s="2">
        <v>1231419</v>
      </c>
      <c r="I356" s="5">
        <f t="shared" si="58"/>
        <v>5.5590303348002343E-2</v>
      </c>
      <c r="J356" s="4">
        <f>VLOOKUP(C356,$B$3:$I$368,7,FALSE)</f>
        <v>1308303</v>
      </c>
      <c r="K356" s="4">
        <f>VLOOKUP(C356,$B$3:$H$368,3,FALSE)</f>
        <v>22803207</v>
      </c>
      <c r="L356" s="7">
        <f>VLOOKUP(C356,$B$3:$I$368,8,FALSE)</f>
        <v>5.7373640470833771E-2</v>
      </c>
      <c r="M356" s="19">
        <f t="shared" si="65"/>
        <v>-5.8766203241909509E-2</v>
      </c>
      <c r="N356" s="6" t="str">
        <f>_xlfn.IFS(M356&gt;=20%,"high",M356&lt;="-20%","low",M356="+-20%",medium)</f>
        <v>low</v>
      </c>
      <c r="O356" s="6"/>
      <c r="P356" s="19">
        <f t="shared" si="66"/>
        <v>-2.8571419800732412E-2</v>
      </c>
      <c r="Q356" s="19"/>
      <c r="R356" s="20">
        <f t="shared" si="67"/>
        <v>-3.1082865026457518E-2</v>
      </c>
      <c r="S356" s="20"/>
      <c r="T356" s="3">
        <f t="shared" si="59"/>
        <v>0.23749997009257129</v>
      </c>
      <c r="U356" s="3">
        <f t="shared" si="60"/>
        <v>0.39200003801540573</v>
      </c>
      <c r="V356" s="3">
        <f t="shared" si="61"/>
        <v>0.69349985113866797</v>
      </c>
      <c r="W356" s="23">
        <f t="shared" si="62"/>
        <v>0.8609997063388849</v>
      </c>
      <c r="Y356" s="1">
        <v>43819</v>
      </c>
      <c r="Z356" s="3">
        <f t="shared" si="63"/>
        <v>0.23071425874439502</v>
      </c>
      <c r="AA356" s="3">
        <f t="shared" si="64"/>
        <v>0.91475647103242863</v>
      </c>
    </row>
    <row r="357" spans="2:27" x14ac:dyDescent="0.25">
      <c r="B357" s="22">
        <v>43820</v>
      </c>
      <c r="C357" s="1">
        <f t="shared" si="57"/>
        <v>43813</v>
      </c>
      <c r="D357" s="2">
        <v>46236443</v>
      </c>
      <c r="E357" s="2">
        <v>9321266</v>
      </c>
      <c r="F357" s="2">
        <v>3042461</v>
      </c>
      <c r="G357" s="2">
        <v>1965430</v>
      </c>
      <c r="H357" s="2">
        <v>1502374</v>
      </c>
      <c r="I357" s="5">
        <f t="shared" si="58"/>
        <v>3.2493286734881402E-2</v>
      </c>
      <c r="J357" s="4">
        <f>VLOOKUP(C357,$B$3:$I$368,7,FALSE)</f>
        <v>1783676</v>
      </c>
      <c r="K357" s="4">
        <f>VLOOKUP(C357,$B$3:$H$368,3,FALSE)</f>
        <v>45787545</v>
      </c>
      <c r="L357" s="7">
        <f>VLOOKUP(C357,$B$3:$I$368,8,FALSE)</f>
        <v>3.8955484510034333E-2</v>
      </c>
      <c r="M357" s="19">
        <f t="shared" si="65"/>
        <v>-0.15770913551564303</v>
      </c>
      <c r="N357" s="6" t="str">
        <f>_xlfn.IFS(M357&gt;=20%,"high",M357&lt;="-20%","low",M357="+-20%",medium)</f>
        <v>low</v>
      </c>
      <c r="O357" s="6"/>
      <c r="P357" s="19">
        <f t="shared" si="66"/>
        <v>9.8039324886276535E-3</v>
      </c>
      <c r="Q357" s="19"/>
      <c r="R357" s="20">
        <f t="shared" si="67"/>
        <v>-0.16588672574431385</v>
      </c>
      <c r="S357" s="20"/>
      <c r="T357" s="3">
        <f t="shared" si="59"/>
        <v>0.20159998034450877</v>
      </c>
      <c r="U357" s="3">
        <f t="shared" si="60"/>
        <v>0.32639997614058003</v>
      </c>
      <c r="V357" s="3">
        <f t="shared" si="61"/>
        <v>0.64600006376416985</v>
      </c>
      <c r="W357" s="23">
        <f t="shared" si="62"/>
        <v>0.7643996479141969</v>
      </c>
      <c r="Y357" s="1">
        <v>43820</v>
      </c>
      <c r="Z357" s="3">
        <f t="shared" si="63"/>
        <v>0.203576452941515</v>
      </c>
      <c r="AA357" s="3">
        <f t="shared" si="64"/>
        <v>0.90752456205512277</v>
      </c>
    </row>
    <row r="358" spans="2:27" x14ac:dyDescent="0.25">
      <c r="B358" s="22">
        <v>43821</v>
      </c>
      <c r="C358" s="1">
        <f t="shared" si="57"/>
        <v>43814</v>
      </c>
      <c r="D358" s="2">
        <v>43094160</v>
      </c>
      <c r="E358" s="2">
        <v>9140271</v>
      </c>
      <c r="F358" s="2">
        <v>3263076</v>
      </c>
      <c r="G358" s="2">
        <v>2107947</v>
      </c>
      <c r="H358" s="2">
        <v>1677083</v>
      </c>
      <c r="I358" s="5">
        <f t="shared" si="58"/>
        <v>3.8916711684367444E-2</v>
      </c>
      <c r="J358" s="4">
        <f>VLOOKUP(C358,$B$3:$I$368,7,FALSE)</f>
        <v>1385685</v>
      </c>
      <c r="K358" s="4">
        <f>VLOOKUP(C358,$B$3:$H$368,3,FALSE)</f>
        <v>43094160</v>
      </c>
      <c r="L358" s="7">
        <f>VLOOKUP(C358,$B$3:$I$368,8,FALSE)</f>
        <v>3.2154820978062923E-2</v>
      </c>
      <c r="M358" s="13">
        <f t="shared" si="65"/>
        <v>0.21029166080314066</v>
      </c>
      <c r="N358" s="6" t="str">
        <f>_xlfn.IFS(M358&gt;=20%,"high",M358&lt;="-20%","low",M358="+-20%",medium)</f>
        <v>high</v>
      </c>
      <c r="O358" s="6" t="s">
        <v>108</v>
      </c>
      <c r="P358" s="19">
        <f t="shared" si="66"/>
        <v>0</v>
      </c>
      <c r="Q358" s="19"/>
      <c r="R358" s="12">
        <f t="shared" si="67"/>
        <v>0.21029166080314066</v>
      </c>
      <c r="S358" s="6" t="s">
        <v>108</v>
      </c>
      <c r="T358" s="3">
        <f t="shared" si="59"/>
        <v>0.21209999220311987</v>
      </c>
      <c r="U358" s="3">
        <f t="shared" si="60"/>
        <v>0.35699991827375799</v>
      </c>
      <c r="V358" s="3">
        <f t="shared" si="61"/>
        <v>0.64599997057990677</v>
      </c>
      <c r="W358" s="23">
        <f t="shared" si="62"/>
        <v>0.79560017400817007</v>
      </c>
      <c r="Y358" s="1">
        <v>43821</v>
      </c>
      <c r="Z358" s="3">
        <f t="shared" si="63"/>
        <v>0.21209999220311987</v>
      </c>
      <c r="AA358" s="3">
        <f t="shared" si="64"/>
        <v>0.65736235303828794</v>
      </c>
    </row>
    <row r="359" spans="2:27" x14ac:dyDescent="0.25">
      <c r="B359" s="22">
        <v>43822</v>
      </c>
      <c r="C359" s="1">
        <f t="shared" si="57"/>
        <v>43815</v>
      </c>
      <c r="D359" s="2">
        <v>21500167</v>
      </c>
      <c r="E359" s="2">
        <v>5106289</v>
      </c>
      <c r="F359" s="2">
        <v>1940390</v>
      </c>
      <c r="G359" s="2">
        <v>1430649</v>
      </c>
      <c r="H359" s="2">
        <v>1196595</v>
      </c>
      <c r="I359" s="5">
        <f t="shared" si="58"/>
        <v>5.5655149097213988E-2</v>
      </c>
      <c r="J359" s="4">
        <f>VLOOKUP(C359,$B$3:$I$368,7,FALSE)</f>
        <v>1324939</v>
      </c>
      <c r="K359" s="4">
        <f>VLOOKUP(C359,$B$3:$H$368,3,FALSE)</f>
        <v>21282993</v>
      </c>
      <c r="L359" s="7">
        <f>VLOOKUP(C359,$B$3:$I$368,8,FALSE)</f>
        <v>6.2253415203397382E-2</v>
      </c>
      <c r="M359" s="19">
        <f t="shared" si="65"/>
        <v>-9.6867855803172809E-2</v>
      </c>
      <c r="N359" s="6" t="str">
        <f>_xlfn.IFS(M359&gt;=20%,"high",M359&lt;="-20%","low",M359="+-20%",medium)</f>
        <v>low</v>
      </c>
      <c r="O359" s="6"/>
      <c r="P359" s="19">
        <f t="shared" si="66"/>
        <v>1.0204109920066262E-2</v>
      </c>
      <c r="Q359" s="19"/>
      <c r="R359" s="20">
        <f t="shared" si="67"/>
        <v>-0.10599042774802347</v>
      </c>
      <c r="S359" s="20"/>
      <c r="T359" s="3">
        <f t="shared" si="59"/>
        <v>0.23749996918628585</v>
      </c>
      <c r="U359" s="3">
        <f t="shared" si="60"/>
        <v>0.38000003525064874</v>
      </c>
      <c r="V359" s="3">
        <f t="shared" si="61"/>
        <v>0.73729971809790817</v>
      </c>
      <c r="W359" s="23">
        <f t="shared" si="62"/>
        <v>0.83640012330068381</v>
      </c>
      <c r="Y359" s="1">
        <v>43822</v>
      </c>
      <c r="Z359" s="3">
        <f t="shared" si="63"/>
        <v>0.23992344497787504</v>
      </c>
      <c r="AA359" s="3">
        <f t="shared" si="64"/>
        <v>0.92611045756156818</v>
      </c>
    </row>
    <row r="360" spans="2:27" x14ac:dyDescent="0.25">
      <c r="B360" s="22">
        <v>43823</v>
      </c>
      <c r="C360" s="1">
        <f t="shared" si="57"/>
        <v>43816</v>
      </c>
      <c r="D360" s="2">
        <v>21282993</v>
      </c>
      <c r="E360" s="2">
        <v>5320748</v>
      </c>
      <c r="F360" s="2">
        <v>2107016</v>
      </c>
      <c r="G360" s="2">
        <v>1568884</v>
      </c>
      <c r="H360" s="2">
        <v>1312214</v>
      </c>
      <c r="I360" s="5">
        <f t="shared" si="58"/>
        <v>6.1655519973154153E-2</v>
      </c>
      <c r="J360" s="4">
        <f>VLOOKUP(C360,$B$3:$I$368,7,FALSE)</f>
        <v>1104375</v>
      </c>
      <c r="K360" s="4">
        <f>VLOOKUP(C360,$B$3:$H$368,3,FALSE)</f>
        <v>21065820</v>
      </c>
      <c r="L360" s="7">
        <f>VLOOKUP(C360,$B$3:$I$368,8,FALSE)</f>
        <v>5.2424970876994104E-2</v>
      </c>
      <c r="M360" s="19">
        <f t="shared" si="65"/>
        <v>0.18819603848330502</v>
      </c>
      <c r="N360" s="6" t="str">
        <f>_xlfn.IFS(M360&gt;=20%,"high",M360&lt;="-20%","low",M360="+-20%",medium)</f>
        <v>low</v>
      </c>
      <c r="O360" s="6"/>
      <c r="P360" s="19">
        <f t="shared" si="66"/>
        <v>1.0309259264533743E-2</v>
      </c>
      <c r="Q360" s="19"/>
      <c r="R360" s="3">
        <f t="shared" si="67"/>
        <v>0.17607161132846216</v>
      </c>
      <c r="S360" s="20"/>
      <c r="T360" s="3">
        <f t="shared" si="59"/>
        <v>0.24999998825353181</v>
      </c>
      <c r="U360" s="3">
        <f t="shared" si="60"/>
        <v>0.39599996090775208</v>
      </c>
      <c r="V360" s="3">
        <f t="shared" si="61"/>
        <v>0.74459994608488977</v>
      </c>
      <c r="W360" s="23">
        <f t="shared" si="62"/>
        <v>0.83639963184021249</v>
      </c>
      <c r="Y360" s="1">
        <v>43823</v>
      </c>
      <c r="Z360" s="3">
        <f t="shared" si="63"/>
        <v>0.25257730294856789</v>
      </c>
      <c r="AA360" s="3">
        <f t="shared" si="64"/>
        <v>0.70392393574030965</v>
      </c>
    </row>
    <row r="361" spans="2:27" x14ac:dyDescent="0.25">
      <c r="B361" s="22">
        <v>43824</v>
      </c>
      <c r="C361" s="1">
        <f t="shared" si="57"/>
        <v>43817</v>
      </c>
      <c r="D361" s="2">
        <v>20631473</v>
      </c>
      <c r="E361" s="2">
        <v>5261025</v>
      </c>
      <c r="F361" s="2">
        <v>2167542</v>
      </c>
      <c r="G361" s="2">
        <v>1582306</v>
      </c>
      <c r="H361" s="2">
        <v>1258566</v>
      </c>
      <c r="I361" s="5">
        <f t="shared" si="58"/>
        <v>6.1002236728322792E-2</v>
      </c>
      <c r="J361" s="4">
        <f>VLOOKUP(C361,$B$3:$I$368,7,FALSE)</f>
        <v>1284054</v>
      </c>
      <c r="K361" s="4">
        <f>VLOOKUP(C361,$B$3:$H$368,3,FALSE)</f>
        <v>22368860</v>
      </c>
      <c r="L361" s="7">
        <f>VLOOKUP(C361,$B$3:$I$368,8,FALSE)</f>
        <v>5.7403640596793933E-2</v>
      </c>
      <c r="M361" s="19">
        <f t="shared" si="65"/>
        <v>-1.9849632492091485E-2</v>
      </c>
      <c r="N361" s="6" t="str">
        <f>_xlfn.IFS(M361&gt;=20%,"high",M361&lt;="-20%","low",M361="+-20%",medium)</f>
        <v>low</v>
      </c>
      <c r="O361" s="6"/>
      <c r="P361" s="19">
        <f t="shared" si="66"/>
        <v>-7.7669894666066996E-2</v>
      </c>
      <c r="Q361" s="19"/>
      <c r="R361" s="3">
        <f t="shared" si="67"/>
        <v>6.2689336322857558E-2</v>
      </c>
      <c r="S361" s="20"/>
      <c r="T361" s="3">
        <f t="shared" si="59"/>
        <v>0.25499997019117343</v>
      </c>
      <c r="U361" s="3">
        <f t="shared" si="60"/>
        <v>0.41199994297689141</v>
      </c>
      <c r="V361" s="3">
        <f t="shared" si="61"/>
        <v>0.73000015685970565</v>
      </c>
      <c r="W361" s="23">
        <f t="shared" si="62"/>
        <v>0.79539987840531479</v>
      </c>
      <c r="Y361" s="1">
        <v>43824</v>
      </c>
      <c r="Z361" s="3">
        <f t="shared" si="63"/>
        <v>0.23519414936657479</v>
      </c>
      <c r="AA361" s="3">
        <f t="shared" si="64"/>
        <v>0.81150801425261609</v>
      </c>
    </row>
    <row r="362" spans="2:27" x14ac:dyDescent="0.25">
      <c r="B362" s="22">
        <v>43825</v>
      </c>
      <c r="C362" s="1">
        <f t="shared" si="57"/>
        <v>43818</v>
      </c>
      <c r="D362" s="2">
        <v>20631473</v>
      </c>
      <c r="E362" s="2">
        <v>5209447</v>
      </c>
      <c r="F362" s="2">
        <v>2146292</v>
      </c>
      <c r="G362" s="2">
        <v>1645132</v>
      </c>
      <c r="H362" s="2">
        <v>1295048</v>
      </c>
      <c r="I362" s="5">
        <f t="shared" si="58"/>
        <v>6.2770506012828076E-2</v>
      </c>
      <c r="J362" s="4">
        <f>VLOOKUP(C362,$B$3:$I$368,7,FALSE)</f>
        <v>1211187</v>
      </c>
      <c r="K362" s="4">
        <f>VLOOKUP(C362,$B$3:$H$368,3,FALSE)</f>
        <v>21065820</v>
      </c>
      <c r="L362" s="7">
        <f>VLOOKUP(C362,$B$3:$I$368,8,FALSE)</f>
        <v>5.7495364528890876E-2</v>
      </c>
      <c r="M362" s="19">
        <f t="shared" si="65"/>
        <v>6.9238688988570773E-2</v>
      </c>
      <c r="N362" s="6" t="str">
        <f>_xlfn.IFS(M362&gt;=20%,"high",M362&lt;="-20%","low",M362="+-20%",medium)</f>
        <v>low</v>
      </c>
      <c r="O362" s="6"/>
      <c r="P362" s="19">
        <f t="shared" si="66"/>
        <v>-2.0618565999329763E-2</v>
      </c>
      <c r="Q362" s="19"/>
      <c r="R362" s="3">
        <f t="shared" si="67"/>
        <v>9.1748987542926042E-2</v>
      </c>
      <c r="S362" s="20"/>
      <c r="T362" s="3">
        <f t="shared" si="59"/>
        <v>0.25250000327170047</v>
      </c>
      <c r="U362" s="3">
        <f t="shared" si="60"/>
        <v>0.41199996851873144</v>
      </c>
      <c r="V362" s="3">
        <f t="shared" si="61"/>
        <v>0.76649961887758045</v>
      </c>
      <c r="W362" s="23">
        <f t="shared" si="62"/>
        <v>0.78720005446371477</v>
      </c>
      <c r="Y362" s="1">
        <v>43825</v>
      </c>
      <c r="Z362" s="3">
        <f t="shared" si="63"/>
        <v>0.24729381528941194</v>
      </c>
      <c r="AA362" s="3">
        <f t="shared" si="64"/>
        <v>0.73622481357119063</v>
      </c>
    </row>
    <row r="363" spans="2:27" x14ac:dyDescent="0.25">
      <c r="B363" s="22">
        <v>43826</v>
      </c>
      <c r="C363" s="1">
        <f t="shared" si="57"/>
        <v>43819</v>
      </c>
      <c r="D363" s="2">
        <v>22368860</v>
      </c>
      <c r="E363" s="2">
        <v>5648137</v>
      </c>
      <c r="F363" s="2">
        <v>2349625</v>
      </c>
      <c r="G363" s="2">
        <v>1629465</v>
      </c>
      <c r="H363" s="2">
        <v>1309438</v>
      </c>
      <c r="I363" s="5">
        <f t="shared" si="58"/>
        <v>5.8538432445819771E-2</v>
      </c>
      <c r="J363" s="4">
        <f>VLOOKUP(C363,$B$3:$I$368,7,FALSE)</f>
        <v>1231419</v>
      </c>
      <c r="K363" s="4">
        <f>VLOOKUP(C363,$B$3:$H$368,3,FALSE)</f>
        <v>22151687</v>
      </c>
      <c r="L363" s="7">
        <f>VLOOKUP(C363,$B$3:$I$368,8,FALSE)</f>
        <v>5.5590303348002343E-2</v>
      </c>
      <c r="M363" s="19">
        <f t="shared" si="65"/>
        <v>6.335698896963593E-2</v>
      </c>
      <c r="N363" s="6" t="str">
        <f>_xlfn.IFS(M363&gt;=20%,"high",M363&lt;="-20%","low",M363="+-20%",medium)</f>
        <v>low</v>
      </c>
      <c r="O363" s="6"/>
      <c r="P363" s="19">
        <f t="shared" si="66"/>
        <v>9.80390342279569E-3</v>
      </c>
      <c r="Q363" s="19"/>
      <c r="R363" s="3">
        <f t="shared" si="67"/>
        <v>5.3033153630440921E-2</v>
      </c>
      <c r="S363" s="20"/>
      <c r="T363" s="3">
        <f t="shared" si="59"/>
        <v>0.25249999329424921</v>
      </c>
      <c r="U363" s="3">
        <f t="shared" si="60"/>
        <v>0.41600000141639626</v>
      </c>
      <c r="V363" s="3">
        <f t="shared" si="61"/>
        <v>0.69350002659998933</v>
      </c>
      <c r="W363" s="23">
        <f t="shared" si="62"/>
        <v>0.80359995458632127</v>
      </c>
      <c r="Y363" s="1">
        <v>43826</v>
      </c>
      <c r="Z363" s="3">
        <f t="shared" si="63"/>
        <v>0.25497547884276262</v>
      </c>
      <c r="AA363" s="3">
        <f t="shared" si="64"/>
        <v>0.75571982215021494</v>
      </c>
    </row>
    <row r="364" spans="2:27" x14ac:dyDescent="0.25">
      <c r="B364" s="22">
        <v>43827</v>
      </c>
      <c r="C364" s="1">
        <f t="shared" si="57"/>
        <v>43820</v>
      </c>
      <c r="D364" s="2">
        <v>45338648</v>
      </c>
      <c r="E364" s="2">
        <v>9521116</v>
      </c>
      <c r="F364" s="2">
        <v>3269551</v>
      </c>
      <c r="G364" s="2">
        <v>2201061</v>
      </c>
      <c r="H364" s="2">
        <v>1768333</v>
      </c>
      <c r="I364" s="5">
        <f t="shared" si="58"/>
        <v>3.9002773086661079E-2</v>
      </c>
      <c r="J364" s="4">
        <f>VLOOKUP(C364,$B$3:$I$368,7,FALSE)</f>
        <v>1502374</v>
      </c>
      <c r="K364" s="4">
        <f>VLOOKUP(C364,$B$3:$H$368,3,FALSE)</f>
        <v>46236443</v>
      </c>
      <c r="L364" s="7">
        <f>VLOOKUP(C364,$B$3:$I$368,8,FALSE)</f>
        <v>3.2493286734881402E-2</v>
      </c>
      <c r="M364" s="19">
        <f t="shared" si="65"/>
        <v>0.17702582712427128</v>
      </c>
      <c r="N364" s="6" t="str">
        <f>_xlfn.IFS(M364&gt;=20%,"high",M364&lt;="-20%","low",M364="+-20%",medium)</f>
        <v>low</v>
      </c>
      <c r="O364" s="6"/>
      <c r="P364" s="19">
        <f t="shared" si="66"/>
        <v>-1.9417475518175187E-2</v>
      </c>
      <c r="Q364" s="19"/>
      <c r="R364" s="11">
        <f t="shared" si="67"/>
        <v>0.2003332689885069</v>
      </c>
      <c r="S364" s="6" t="s">
        <v>106</v>
      </c>
      <c r="T364" s="3">
        <f t="shared" si="59"/>
        <v>0.20999999823550097</v>
      </c>
      <c r="U364" s="3">
        <f t="shared" si="60"/>
        <v>0.34339997538103728</v>
      </c>
      <c r="V364" s="3">
        <f t="shared" si="61"/>
        <v>0.6731997757490249</v>
      </c>
      <c r="W364" s="23">
        <f t="shared" si="62"/>
        <v>0.80340026923379226</v>
      </c>
      <c r="Y364" s="1">
        <v>43827</v>
      </c>
      <c r="Z364" s="3">
        <f t="shared" si="63"/>
        <v>0.20592232841094632</v>
      </c>
      <c r="AA364" s="3">
        <f t="shared" si="64"/>
        <v>0.68256808875356023</v>
      </c>
    </row>
    <row r="365" spans="2:27" x14ac:dyDescent="0.25">
      <c r="B365" s="22">
        <v>43828</v>
      </c>
      <c r="C365" s="1">
        <f t="shared" si="57"/>
        <v>43821</v>
      </c>
      <c r="D365" s="2">
        <v>43543058</v>
      </c>
      <c r="E365" s="2">
        <v>8778280</v>
      </c>
      <c r="F365" s="2">
        <v>3133846</v>
      </c>
      <c r="G365" s="2">
        <v>2109705</v>
      </c>
      <c r="H365" s="2">
        <v>1596202</v>
      </c>
      <c r="I365" s="5">
        <f t="shared" si="58"/>
        <v>3.6658013316382146E-2</v>
      </c>
      <c r="J365" s="4">
        <f>VLOOKUP(C365,$B$3:$I$368,7,FALSE)</f>
        <v>1677083</v>
      </c>
      <c r="K365" s="4">
        <f>VLOOKUP(C365,$B$3:$H$368,3,FALSE)</f>
        <v>43094160</v>
      </c>
      <c r="L365" s="7">
        <f>VLOOKUP(C365,$B$3:$I$368,8,FALSE)</f>
        <v>3.8916711684367444E-2</v>
      </c>
      <c r="M365" s="19">
        <f t="shared" si="65"/>
        <v>-4.8227189709752039E-2</v>
      </c>
      <c r="N365" s="6" t="str">
        <f>_xlfn.IFS(M365&gt;=20%,"high",M365&lt;="-20%","low",M365="+-20%",medium)</f>
        <v>low</v>
      </c>
      <c r="O365" s="6"/>
      <c r="P365" s="19">
        <f t="shared" si="66"/>
        <v>1.0416678269166812E-2</v>
      </c>
      <c r="Q365" s="19"/>
      <c r="R365" s="20">
        <f t="shared" si="67"/>
        <v>-5.8039291353914724E-2</v>
      </c>
      <c r="S365" s="20"/>
      <c r="T365" s="3">
        <f t="shared" si="59"/>
        <v>0.2015999886824669</v>
      </c>
      <c r="U365" s="3">
        <f t="shared" si="60"/>
        <v>0.35700000455670133</v>
      </c>
      <c r="V365" s="3">
        <f t="shared" si="61"/>
        <v>0.67319995941089639</v>
      </c>
      <c r="W365" s="23">
        <f t="shared" si="62"/>
        <v>0.75659961937806475</v>
      </c>
      <c r="Y365" s="1">
        <v>43828</v>
      </c>
      <c r="Z365" s="3">
        <f t="shared" si="63"/>
        <v>0.20369999090363985</v>
      </c>
      <c r="AA365" s="3">
        <f t="shared" si="64"/>
        <v>0.79493720686067482</v>
      </c>
    </row>
    <row r="366" spans="2:27" x14ac:dyDescent="0.25">
      <c r="B366" s="22">
        <v>43829</v>
      </c>
      <c r="C366" s="1">
        <f t="shared" si="57"/>
        <v>43822</v>
      </c>
      <c r="D366" s="2">
        <v>22151687</v>
      </c>
      <c r="E366" s="2">
        <v>5316404</v>
      </c>
      <c r="F366" s="2">
        <v>2041499</v>
      </c>
      <c r="G366" s="2">
        <v>1415779</v>
      </c>
      <c r="H366" s="2">
        <v>1172548</v>
      </c>
      <c r="I366" s="5">
        <f t="shared" si="58"/>
        <v>5.2932672802753128E-2</v>
      </c>
      <c r="J366" s="4">
        <f>VLOOKUP(C366,$B$3:$I$368,7,FALSE)</f>
        <v>1196595</v>
      </c>
      <c r="K366" s="4">
        <f>VLOOKUP(C366,$B$3:$H$368,3,FALSE)</f>
        <v>21500167</v>
      </c>
      <c r="L366" s="7">
        <f>VLOOKUP(C366,$B$3:$I$368,8,FALSE)</f>
        <v>5.5655149097213988E-2</v>
      </c>
      <c r="M366" s="19">
        <f t="shared" si="65"/>
        <v>-2.0096189604669967E-2</v>
      </c>
      <c r="N366" s="6" t="str">
        <f>_xlfn.IFS(M366&gt;=20%,"high",M366&lt;="-20%","low",M366="+-20%",medium)</f>
        <v>low</v>
      </c>
      <c r="O366" s="6"/>
      <c r="P366" s="19">
        <f t="shared" si="66"/>
        <v>3.0303020437004058E-2</v>
      </c>
      <c r="Q366" s="19"/>
      <c r="R366" s="20">
        <f t="shared" si="67"/>
        <v>-4.8916880802986507E-2</v>
      </c>
      <c r="S366" s="20"/>
      <c r="T366" s="3">
        <f t="shared" si="59"/>
        <v>0.23999996027390599</v>
      </c>
      <c r="U366" s="3">
        <f t="shared" si="60"/>
        <v>0.38399997441879885</v>
      </c>
      <c r="V366" s="3">
        <f t="shared" si="61"/>
        <v>0.69349972740618537</v>
      </c>
      <c r="W366" s="23">
        <f t="shared" si="62"/>
        <v>0.82819988147867707</v>
      </c>
      <c r="Y366" s="1">
        <v>43829</v>
      </c>
      <c r="Z366" s="3">
        <f t="shared" si="63"/>
        <v>0.24727268397496632</v>
      </c>
      <c r="AA366" s="3">
        <f t="shared" si="64"/>
        <v>0.84518487701823519</v>
      </c>
    </row>
    <row r="367" spans="2:27" x14ac:dyDescent="0.25">
      <c r="B367" s="22">
        <v>43830</v>
      </c>
      <c r="C367" s="1">
        <f t="shared" si="57"/>
        <v>43823</v>
      </c>
      <c r="D367" s="2">
        <v>21934513</v>
      </c>
      <c r="E367" s="2">
        <v>5319119</v>
      </c>
      <c r="F367" s="2">
        <v>2106371</v>
      </c>
      <c r="G367" s="2">
        <v>1491521</v>
      </c>
      <c r="H367" s="2">
        <v>1284200</v>
      </c>
      <c r="I367" s="5">
        <f t="shared" si="58"/>
        <v>5.854700307228157E-2</v>
      </c>
      <c r="J367" s="4">
        <f>VLOOKUP(C367,$B$3:$I$368,7,FALSE)</f>
        <v>1312214</v>
      </c>
      <c r="K367" s="4">
        <f>VLOOKUP(C367,$B$3:$H$368,3,FALSE)</f>
        <v>21282993</v>
      </c>
      <c r="L367" s="7">
        <f>VLOOKUP(C367,$B$3:$I$368,8,FALSE)</f>
        <v>6.1655519973154153E-2</v>
      </c>
      <c r="M367" s="6">
        <f t="shared" si="65"/>
        <v>-2.1348651972925126E-2</v>
      </c>
      <c r="N367" s="6" t="str">
        <f>_xlfn.IFS(M367&gt;=20%,"high",M367&lt;="-20%","low",M367="+-20%",medium)</f>
        <v>low</v>
      </c>
      <c r="O367" s="6"/>
      <c r="P367" s="19">
        <f t="shared" si="66"/>
        <v>3.061223578845329E-2</v>
      </c>
      <c r="Q367" s="19"/>
      <c r="R367" s="20">
        <f t="shared" si="67"/>
        <v>-5.0417495501231424E-2</v>
      </c>
      <c r="S367" s="20"/>
      <c r="T367" s="3">
        <f t="shared" si="59"/>
        <v>0.24249998164992312</v>
      </c>
      <c r="U367" s="3">
        <f t="shared" si="60"/>
        <v>0.39599997668786879</v>
      </c>
      <c r="V367" s="3">
        <f t="shared" si="61"/>
        <v>0.70809985515372176</v>
      </c>
      <c r="W367" s="23">
        <f t="shared" si="62"/>
        <v>0.86100028092128778</v>
      </c>
      <c r="Y367" s="1">
        <v>43830</v>
      </c>
      <c r="Z367" s="3">
        <f t="shared" si="63"/>
        <v>0.24992344826688614</v>
      </c>
      <c r="AA367" s="3">
        <f t="shared" si="64"/>
        <v>0.87978245026385815</v>
      </c>
    </row>
    <row r="368" spans="2:27" x14ac:dyDescent="0.25">
      <c r="B368" s="24">
        <v>43831</v>
      </c>
      <c r="C368" s="25">
        <f t="shared" si="57"/>
        <v>43824</v>
      </c>
      <c r="D368" s="26">
        <v>21717340</v>
      </c>
      <c r="E368" s="26">
        <v>5375041</v>
      </c>
      <c r="F368" s="26">
        <v>2042515</v>
      </c>
      <c r="G368" s="26">
        <v>1520857</v>
      </c>
      <c r="H368" s="26">
        <v>1284516</v>
      </c>
      <c r="I368" s="27">
        <f t="shared" si="58"/>
        <v>5.914702260958294E-2</v>
      </c>
      <c r="J368" s="28">
        <f>VLOOKUP(C368,$B$3:$I$368,7,FALSE)</f>
        <v>1258566</v>
      </c>
      <c r="K368" s="28">
        <f>VLOOKUP(C368,$B$3:$H$368,3,FALSE)</f>
        <v>20631473</v>
      </c>
      <c r="L368" s="29">
        <f>VLOOKUP(C368,$B$3:$I$368,8,FALSE)</f>
        <v>6.1002236728322792E-2</v>
      </c>
      <c r="M368" s="30">
        <f t="shared" si="65"/>
        <v>2.0618704144240274E-2</v>
      </c>
      <c r="N368" s="30" t="str">
        <f>_xlfn.IFS(M368&gt;=20%,"high",M368&lt;="-20%","low",M368="+-20%",medium)</f>
        <v>low</v>
      </c>
      <c r="O368" s="30"/>
      <c r="P368" s="31">
        <f t="shared" si="66"/>
        <v>5.2631578947368363E-2</v>
      </c>
      <c r="Q368" s="31"/>
      <c r="R368" s="32">
        <f t="shared" si="67"/>
        <v>-3.0412231062971751E-2</v>
      </c>
      <c r="S368" s="32"/>
      <c r="T368" s="33">
        <f t="shared" si="59"/>
        <v>0.24749997006999935</v>
      </c>
      <c r="U368" s="33">
        <f t="shared" si="60"/>
        <v>0.37999989209384638</v>
      </c>
      <c r="V368" s="33">
        <f t="shared" si="61"/>
        <v>0.74460016205511348</v>
      </c>
      <c r="W368" s="34">
        <f t="shared" si="62"/>
        <v>0.84460011690776982</v>
      </c>
      <c r="Y368" s="25">
        <v>43831</v>
      </c>
      <c r="Z368" s="33">
        <f t="shared" si="63"/>
        <v>0.26052628428420987</v>
      </c>
      <c r="AA368" s="33">
        <f t="shared" si="64"/>
        <v>0.82753736873354955</v>
      </c>
    </row>
    <row r="369" spans="16:19" customFormat="1" x14ac:dyDescent="0.25">
      <c r="P369" s="35"/>
      <c r="Q369" s="35"/>
      <c r="S369" s="35"/>
    </row>
    <row r="370" spans="16:19" customFormat="1" x14ac:dyDescent="0.25">
      <c r="Q370" s="35"/>
      <c r="S370" s="35"/>
    </row>
    <row r="371" spans="16:19" customFormat="1" x14ac:dyDescent="0.25">
      <c r="Q371" s="35"/>
      <c r="S371" s="35"/>
    </row>
    <row r="372" spans="16:19" customFormat="1" x14ac:dyDescent="0.25">
      <c r="Q372" s="35"/>
      <c r="S372" s="35"/>
    </row>
    <row r="373" spans="16:19" customFormat="1" x14ac:dyDescent="0.25">
      <c r="Q373" s="35"/>
      <c r="S373" s="35"/>
    </row>
    <row r="374" spans="16:19" customFormat="1" x14ac:dyDescent="0.25">
      <c r="Q374" s="35"/>
      <c r="S374" s="35"/>
    </row>
    <row r="375" spans="16:19" customFormat="1" x14ac:dyDescent="0.25">
      <c r="Q375" s="35"/>
      <c r="S375" s="35"/>
    </row>
    <row r="376" spans="16:19" customFormat="1" x14ac:dyDescent="0.25">
      <c r="Q376" s="35"/>
      <c r="S376" s="35"/>
    </row>
    <row r="377" spans="16:19" customFormat="1" x14ac:dyDescent="0.25">
      <c r="Q377" s="35"/>
      <c r="S377" s="35"/>
    </row>
    <row r="378" spans="16:19" customFormat="1" x14ac:dyDescent="0.25">
      <c r="Q378" s="35"/>
      <c r="S378" s="35"/>
    </row>
    <row r="379" spans="16:19" customFormat="1" x14ac:dyDescent="0.25">
      <c r="Q379" s="35"/>
      <c r="S379" s="35"/>
    </row>
    <row r="380" spans="16:19" customFormat="1" x14ac:dyDescent="0.25">
      <c r="Q380" s="35"/>
      <c r="S380" s="35"/>
    </row>
    <row r="381" spans="16:19" customFormat="1" x14ac:dyDescent="0.25">
      <c r="Q381" s="35"/>
      <c r="S381" s="35"/>
    </row>
    <row r="382" spans="16:19" customFormat="1" x14ac:dyDescent="0.25">
      <c r="Q382" s="35"/>
      <c r="S382" s="35"/>
    </row>
    <row r="383" spans="16:19" customFormat="1" x14ac:dyDescent="0.25">
      <c r="Q383" s="35"/>
      <c r="S383" s="35"/>
    </row>
    <row r="384" spans="16:19" customFormat="1" x14ac:dyDescent="0.25">
      <c r="Q384" s="35"/>
      <c r="S384" s="35"/>
    </row>
    <row r="385" spans="17:19" customFormat="1" x14ac:dyDescent="0.25">
      <c r="Q385" s="35"/>
      <c r="S385" s="35"/>
    </row>
    <row r="386" spans="17:19" customFormat="1" x14ac:dyDescent="0.25">
      <c r="Q386" s="35"/>
      <c r="S386" s="35"/>
    </row>
    <row r="387" spans="17:19" customFormat="1" x14ac:dyDescent="0.25">
      <c r="Q387" s="35"/>
      <c r="S387" s="35"/>
    </row>
    <row r="388" spans="17:19" customFormat="1" x14ac:dyDescent="0.25">
      <c r="Q388" s="35"/>
      <c r="S388" s="35"/>
    </row>
    <row r="389" spans="17:19" customFormat="1" x14ac:dyDescent="0.25">
      <c r="Q389" s="35"/>
      <c r="S389" s="35"/>
    </row>
    <row r="390" spans="17:19" customFormat="1" x14ac:dyDescent="0.25">
      <c r="Q390" s="35"/>
      <c r="S390" s="35"/>
    </row>
    <row r="391" spans="17:19" customFormat="1" x14ac:dyDescent="0.25">
      <c r="Q391" s="35"/>
      <c r="S391" s="35"/>
    </row>
    <row r="392" spans="17:19" customFormat="1" x14ac:dyDescent="0.25">
      <c r="Q392" s="35"/>
      <c r="S392" s="35"/>
    </row>
    <row r="393" spans="17:19" customFormat="1" x14ac:dyDescent="0.25">
      <c r="Q393" s="35"/>
      <c r="S393" s="35"/>
    </row>
    <row r="394" spans="17:19" customFormat="1" x14ac:dyDescent="0.25">
      <c r="Q394" s="35"/>
      <c r="S394" s="35"/>
    </row>
    <row r="395" spans="17:19" customFormat="1" x14ac:dyDescent="0.25">
      <c r="Q395" s="35"/>
      <c r="S395" s="35"/>
    </row>
    <row r="396" spans="17:19" customFormat="1" x14ac:dyDescent="0.25">
      <c r="Q396" s="35"/>
      <c r="S396" s="35"/>
    </row>
    <row r="397" spans="17:19" customFormat="1" x14ac:dyDescent="0.25">
      <c r="Q397" s="35"/>
      <c r="S397" s="35"/>
    </row>
    <row r="398" spans="17:19" customFormat="1" x14ac:dyDescent="0.25">
      <c r="Q398" s="35"/>
      <c r="S398" s="35"/>
    </row>
    <row r="399" spans="17:19" customFormat="1" x14ac:dyDescent="0.25">
      <c r="Q399" s="35"/>
      <c r="S399" s="35"/>
    </row>
    <row r="400" spans="17:19" customFormat="1" x14ac:dyDescent="0.25">
      <c r="Q400" s="35"/>
      <c r="S400" s="35"/>
    </row>
    <row r="401" spans="17:19" customFormat="1" x14ac:dyDescent="0.25">
      <c r="Q401" s="35"/>
      <c r="S401" s="35"/>
    </row>
    <row r="402" spans="17:19" customFormat="1" x14ac:dyDescent="0.25">
      <c r="Q402" s="35"/>
      <c r="S402" s="35"/>
    </row>
    <row r="403" spans="17:19" customFormat="1" x14ac:dyDescent="0.25">
      <c r="Q403" s="35"/>
      <c r="S403" s="35"/>
    </row>
    <row r="404" spans="17:19" customFormat="1" x14ac:dyDescent="0.25">
      <c r="Q404" s="35"/>
      <c r="S404" s="35"/>
    </row>
    <row r="405" spans="17:19" customFormat="1" x14ac:dyDescent="0.25">
      <c r="Q405" s="35"/>
      <c r="S405" s="35"/>
    </row>
    <row r="406" spans="17:19" customFormat="1" x14ac:dyDescent="0.25">
      <c r="Q406" s="35"/>
      <c r="S406" s="35"/>
    </row>
    <row r="407" spans="17:19" customFormat="1" x14ac:dyDescent="0.25">
      <c r="Q407" s="35"/>
      <c r="S407" s="35"/>
    </row>
    <row r="408" spans="17:19" customFormat="1" x14ac:dyDescent="0.25">
      <c r="Q408" s="35"/>
      <c r="S408" s="35"/>
    </row>
    <row r="409" spans="17:19" customFormat="1" x14ac:dyDescent="0.25">
      <c r="Q409" s="35"/>
      <c r="S409" s="35"/>
    </row>
    <row r="410" spans="17:19" customFormat="1" x14ac:dyDescent="0.25">
      <c r="Q410" s="35"/>
      <c r="S410" s="35"/>
    </row>
    <row r="411" spans="17:19" customFormat="1" x14ac:dyDescent="0.25">
      <c r="Q411" s="35"/>
      <c r="S411" s="35"/>
    </row>
    <row r="412" spans="17:19" customFormat="1" x14ac:dyDescent="0.25">
      <c r="Q412" s="35"/>
      <c r="S412" s="35"/>
    </row>
    <row r="413" spans="17:19" customFormat="1" x14ac:dyDescent="0.25">
      <c r="Q413" s="35"/>
      <c r="S413" s="35"/>
    </row>
    <row r="414" spans="17:19" customFormat="1" x14ac:dyDescent="0.25">
      <c r="Q414" s="35"/>
      <c r="S414" s="35"/>
    </row>
    <row r="415" spans="17:19" customFormat="1" x14ac:dyDescent="0.25">
      <c r="Q415" s="35"/>
      <c r="S415" s="35"/>
    </row>
    <row r="416" spans="17:19" customFormat="1" x14ac:dyDescent="0.25">
      <c r="Q416" s="35"/>
      <c r="S416" s="35"/>
    </row>
    <row r="417" spans="17:19" customFormat="1" x14ac:dyDescent="0.25">
      <c r="Q417" s="35"/>
      <c r="S417" s="35"/>
    </row>
    <row r="418" spans="17:19" customFormat="1" x14ac:dyDescent="0.25">
      <c r="Q418" s="35"/>
      <c r="S418" s="35"/>
    </row>
    <row r="419" spans="17:19" customFormat="1" x14ac:dyDescent="0.25">
      <c r="Q419" s="35"/>
      <c r="S419" s="35"/>
    </row>
    <row r="420" spans="17:19" customFormat="1" x14ac:dyDescent="0.25">
      <c r="Q420" s="35"/>
      <c r="S420" s="35"/>
    </row>
    <row r="421" spans="17:19" customFormat="1" x14ac:dyDescent="0.25">
      <c r="Q421" s="35"/>
      <c r="S421" s="35"/>
    </row>
    <row r="422" spans="17:19" customFormat="1" x14ac:dyDescent="0.25">
      <c r="Q422" s="35"/>
      <c r="S422" s="35"/>
    </row>
    <row r="423" spans="17:19" customFormat="1" x14ac:dyDescent="0.25">
      <c r="Q423" s="35"/>
      <c r="S423" s="35"/>
    </row>
    <row r="424" spans="17:19" customFormat="1" x14ac:dyDescent="0.25">
      <c r="Q424" s="35"/>
      <c r="S424" s="35"/>
    </row>
    <row r="425" spans="17:19" customFormat="1" x14ac:dyDescent="0.25">
      <c r="Q425" s="35"/>
      <c r="S425" s="35"/>
    </row>
    <row r="426" spans="17:19" customFormat="1" x14ac:dyDescent="0.25">
      <c r="Q426" s="35"/>
      <c r="S426" s="35"/>
    </row>
    <row r="427" spans="17:19" customFormat="1" x14ac:dyDescent="0.25">
      <c r="Q427" s="35"/>
      <c r="S427" s="35"/>
    </row>
    <row r="428" spans="17:19" customFormat="1" x14ac:dyDescent="0.25">
      <c r="Q428" s="35"/>
      <c r="S428" s="35"/>
    </row>
    <row r="429" spans="17:19" customFormat="1" x14ac:dyDescent="0.25">
      <c r="Q429" s="35"/>
      <c r="S429" s="35"/>
    </row>
    <row r="430" spans="17:19" customFormat="1" x14ac:dyDescent="0.25">
      <c r="Q430" s="35"/>
      <c r="S430" s="35"/>
    </row>
    <row r="431" spans="17:19" customFormat="1" x14ac:dyDescent="0.25">
      <c r="Q431" s="35"/>
      <c r="S431" s="35"/>
    </row>
    <row r="432" spans="17:19" customFormat="1" x14ac:dyDescent="0.25">
      <c r="Q432" s="35"/>
      <c r="S432" s="35"/>
    </row>
    <row r="433" spans="17:19" customFormat="1" x14ac:dyDescent="0.25">
      <c r="Q433" s="35"/>
      <c r="S433" s="35"/>
    </row>
    <row r="434" spans="17:19" customFormat="1" x14ac:dyDescent="0.25">
      <c r="Q434" s="35"/>
      <c r="S434" s="35"/>
    </row>
    <row r="435" spans="17:19" customFormat="1" x14ac:dyDescent="0.25">
      <c r="Q435" s="35"/>
      <c r="S435" s="35"/>
    </row>
    <row r="436" spans="17:19" customFormat="1" x14ac:dyDescent="0.25">
      <c r="Q436" s="35"/>
      <c r="S436" s="35"/>
    </row>
    <row r="437" spans="17:19" customFormat="1" x14ac:dyDescent="0.25">
      <c r="Q437" s="35"/>
      <c r="S437" s="35"/>
    </row>
    <row r="438" spans="17:19" customFormat="1" x14ac:dyDescent="0.25">
      <c r="Q438" s="35"/>
      <c r="S438" s="35"/>
    </row>
    <row r="439" spans="17:19" customFormat="1" x14ac:dyDescent="0.25">
      <c r="Q439" s="35"/>
      <c r="S439" s="35"/>
    </row>
    <row r="440" spans="17:19" customFormat="1" x14ac:dyDescent="0.25">
      <c r="Q440" s="35"/>
      <c r="S440" s="35"/>
    </row>
    <row r="441" spans="17:19" customFormat="1" x14ac:dyDescent="0.25">
      <c r="Q441" s="35"/>
      <c r="S441" s="35"/>
    </row>
    <row r="442" spans="17:19" customFormat="1" x14ac:dyDescent="0.25">
      <c r="Q442" s="35"/>
      <c r="S442" s="35"/>
    </row>
    <row r="443" spans="17:19" customFormat="1" x14ac:dyDescent="0.25">
      <c r="Q443" s="35"/>
      <c r="S443" s="35"/>
    </row>
    <row r="444" spans="17:19" customFormat="1" x14ac:dyDescent="0.25">
      <c r="Q444" s="35"/>
      <c r="S444" s="35"/>
    </row>
    <row r="445" spans="17:19" customFormat="1" x14ac:dyDescent="0.25">
      <c r="Q445" s="35"/>
      <c r="S445" s="35"/>
    </row>
    <row r="446" spans="17:19" customFormat="1" x14ac:dyDescent="0.25">
      <c r="Q446" s="35"/>
      <c r="S446" s="35"/>
    </row>
    <row r="447" spans="17:19" customFormat="1" x14ac:dyDescent="0.25">
      <c r="Q447" s="35"/>
      <c r="S447" s="35"/>
    </row>
    <row r="448" spans="17:19" customFormat="1" x14ac:dyDescent="0.25">
      <c r="Q448" s="35"/>
      <c r="S448" s="35"/>
    </row>
    <row r="449" spans="17:19" customFormat="1" x14ac:dyDescent="0.25">
      <c r="Q449" s="35"/>
      <c r="S449" s="35"/>
    </row>
    <row r="450" spans="17:19" customFormat="1" x14ac:dyDescent="0.25">
      <c r="Q450" s="35"/>
      <c r="S450" s="35"/>
    </row>
    <row r="451" spans="17:19" customFormat="1" x14ac:dyDescent="0.25">
      <c r="Q451" s="35"/>
      <c r="S451" s="35"/>
    </row>
    <row r="452" spans="17:19" customFormat="1" x14ac:dyDescent="0.25">
      <c r="Q452" s="35"/>
      <c r="S452" s="35"/>
    </row>
    <row r="453" spans="17:19" customFormat="1" x14ac:dyDescent="0.25">
      <c r="Q453" s="35"/>
      <c r="S453" s="35"/>
    </row>
    <row r="454" spans="17:19" customFormat="1" x14ac:dyDescent="0.25">
      <c r="Q454" s="35"/>
      <c r="S454" s="35"/>
    </row>
    <row r="455" spans="17:19" customFormat="1" x14ac:dyDescent="0.25">
      <c r="Q455" s="35"/>
      <c r="S455" s="35"/>
    </row>
    <row r="456" spans="17:19" customFormat="1" x14ac:dyDescent="0.25">
      <c r="Q456" s="35"/>
      <c r="S456" s="35"/>
    </row>
    <row r="457" spans="17:19" customFormat="1" x14ac:dyDescent="0.25">
      <c r="Q457" s="35"/>
      <c r="S457" s="35"/>
    </row>
    <row r="458" spans="17:19" customFormat="1" x14ac:dyDescent="0.25">
      <c r="Q458" s="35"/>
      <c r="S458" s="35"/>
    </row>
    <row r="459" spans="17:19" customFormat="1" x14ac:dyDescent="0.25">
      <c r="Q459" s="35"/>
      <c r="S459" s="35"/>
    </row>
    <row r="460" spans="17:19" customFormat="1" x14ac:dyDescent="0.25">
      <c r="Q460" s="35"/>
      <c r="S460" s="35"/>
    </row>
    <row r="461" spans="17:19" customFormat="1" x14ac:dyDescent="0.25">
      <c r="Q461" s="35"/>
      <c r="S461" s="35"/>
    </row>
    <row r="462" spans="17:19" customFormat="1" x14ac:dyDescent="0.25">
      <c r="Q462" s="35"/>
      <c r="S462" s="35"/>
    </row>
    <row r="463" spans="17:19" customFormat="1" x14ac:dyDescent="0.25">
      <c r="Q463" s="35"/>
      <c r="S463" s="35"/>
    </row>
    <row r="464" spans="17:19" customFormat="1" x14ac:dyDescent="0.25">
      <c r="Q464" s="35"/>
      <c r="S464" s="35"/>
    </row>
    <row r="465" spans="17:19" customFormat="1" x14ac:dyDescent="0.25">
      <c r="Q465" s="35"/>
      <c r="S465" s="35"/>
    </row>
    <row r="466" spans="17:19" customFormat="1" x14ac:dyDescent="0.25">
      <c r="Q466" s="35"/>
      <c r="S466" s="35"/>
    </row>
    <row r="467" spans="17:19" customFormat="1" x14ac:dyDescent="0.25">
      <c r="Q467" s="35"/>
      <c r="S467" s="35"/>
    </row>
    <row r="468" spans="17:19" customFormat="1" x14ac:dyDescent="0.25">
      <c r="Q468" s="35"/>
      <c r="S468" s="35"/>
    </row>
    <row r="469" spans="17:19" customFormat="1" x14ac:dyDescent="0.25">
      <c r="Q469" s="35"/>
      <c r="S469" s="35"/>
    </row>
    <row r="470" spans="17:19" customFormat="1" x14ac:dyDescent="0.25">
      <c r="Q470" s="35"/>
      <c r="S470" s="35"/>
    </row>
    <row r="471" spans="17:19" customFormat="1" x14ac:dyDescent="0.25">
      <c r="Q471" s="35"/>
      <c r="S471" s="35"/>
    </row>
    <row r="472" spans="17:19" customFormat="1" x14ac:dyDescent="0.25">
      <c r="Q472" s="35"/>
      <c r="S472" s="35"/>
    </row>
    <row r="473" spans="17:19" customFormat="1" x14ac:dyDescent="0.25">
      <c r="Q473" s="35"/>
      <c r="S473" s="35"/>
    </row>
    <row r="474" spans="17:19" customFormat="1" x14ac:dyDescent="0.25">
      <c r="Q474" s="35"/>
      <c r="S474" s="35"/>
    </row>
    <row r="475" spans="17:19" customFormat="1" x14ac:dyDescent="0.25">
      <c r="Q475" s="35"/>
      <c r="S475" s="35"/>
    </row>
    <row r="476" spans="17:19" customFormat="1" x14ac:dyDescent="0.25">
      <c r="Q476" s="35"/>
      <c r="S476" s="35"/>
    </row>
    <row r="477" spans="17:19" customFormat="1" x14ac:dyDescent="0.25">
      <c r="Q477" s="35"/>
      <c r="S477" s="35"/>
    </row>
    <row r="478" spans="17:19" customFormat="1" x14ac:dyDescent="0.25">
      <c r="Q478" s="35"/>
      <c r="S478" s="35"/>
    </row>
    <row r="479" spans="17:19" customFormat="1" x14ac:dyDescent="0.25">
      <c r="Q479" s="35"/>
      <c r="S479" s="35"/>
    </row>
    <row r="480" spans="17:19" customFormat="1" x14ac:dyDescent="0.25">
      <c r="Q480" s="35"/>
      <c r="S480" s="35"/>
    </row>
    <row r="481" spans="17:19" customFormat="1" x14ac:dyDescent="0.25">
      <c r="Q481" s="35"/>
      <c r="S481" s="35"/>
    </row>
    <row r="482" spans="17:19" customFormat="1" x14ac:dyDescent="0.25">
      <c r="Q482" s="35"/>
      <c r="S482" s="35"/>
    </row>
    <row r="483" spans="17:19" customFormat="1" x14ac:dyDescent="0.25">
      <c r="Q483" s="35"/>
      <c r="S483" s="35"/>
    </row>
    <row r="484" spans="17:19" customFormat="1" x14ac:dyDescent="0.25">
      <c r="Q484" s="35"/>
      <c r="S484" s="35"/>
    </row>
    <row r="485" spans="17:19" customFormat="1" x14ac:dyDescent="0.25">
      <c r="Q485" s="35"/>
      <c r="S485" s="35"/>
    </row>
    <row r="486" spans="17:19" customFormat="1" x14ac:dyDescent="0.25">
      <c r="Q486" s="35"/>
      <c r="S486" s="35"/>
    </row>
    <row r="487" spans="17:19" customFormat="1" x14ac:dyDescent="0.25">
      <c r="Q487" s="35"/>
      <c r="S487" s="35"/>
    </row>
    <row r="488" spans="17:19" customFormat="1" x14ac:dyDescent="0.25">
      <c r="Q488" s="35"/>
      <c r="S488" s="35"/>
    </row>
    <row r="489" spans="17:19" customFormat="1" x14ac:dyDescent="0.25">
      <c r="Q489" s="35"/>
      <c r="S489" s="35"/>
    </row>
    <row r="490" spans="17:19" customFormat="1" x14ac:dyDescent="0.25">
      <c r="Q490" s="35"/>
      <c r="S490" s="35"/>
    </row>
    <row r="491" spans="17:19" customFormat="1" x14ac:dyDescent="0.25">
      <c r="Q491" s="35"/>
      <c r="S491" s="35"/>
    </row>
    <row r="492" spans="17:19" customFormat="1" x14ac:dyDescent="0.25">
      <c r="Q492" s="35"/>
      <c r="S492" s="35"/>
    </row>
    <row r="493" spans="17:19" customFormat="1" x14ac:dyDescent="0.25">
      <c r="Q493" s="35"/>
      <c r="S493" s="35"/>
    </row>
    <row r="494" spans="17:19" customFormat="1" x14ac:dyDescent="0.25">
      <c r="Q494" s="35"/>
      <c r="S494" s="35"/>
    </row>
    <row r="495" spans="17:19" customFormat="1" x14ac:dyDescent="0.25">
      <c r="Q495" s="35"/>
      <c r="S495" s="35"/>
    </row>
    <row r="496" spans="17:19" customFormat="1" x14ac:dyDescent="0.25">
      <c r="Q496" s="35"/>
      <c r="S496" s="35"/>
    </row>
    <row r="497" spans="17:19" customFormat="1" x14ac:dyDescent="0.25">
      <c r="Q497" s="35"/>
      <c r="S497" s="35"/>
    </row>
    <row r="498" spans="17:19" customFormat="1" x14ac:dyDescent="0.25">
      <c r="Q498" s="35"/>
      <c r="S498" s="35"/>
    </row>
    <row r="499" spans="17:19" customFormat="1" x14ac:dyDescent="0.25">
      <c r="Q499" s="35"/>
      <c r="S499" s="35"/>
    </row>
    <row r="500" spans="17:19" customFormat="1" x14ac:dyDescent="0.25">
      <c r="Q500" s="35"/>
      <c r="S500" s="35"/>
    </row>
    <row r="501" spans="17:19" customFormat="1" x14ac:dyDescent="0.25">
      <c r="Q501" s="35"/>
      <c r="S501" s="35"/>
    </row>
    <row r="502" spans="17:19" customFormat="1" x14ac:dyDescent="0.25">
      <c r="Q502" s="35"/>
      <c r="S502" s="35"/>
    </row>
    <row r="503" spans="17:19" customFormat="1" x14ac:dyDescent="0.25">
      <c r="Q503" s="35"/>
      <c r="S503" s="35"/>
    </row>
    <row r="504" spans="17:19" customFormat="1" x14ac:dyDescent="0.25">
      <c r="Q504" s="35"/>
      <c r="S504" s="35"/>
    </row>
    <row r="505" spans="17:19" customFormat="1" x14ac:dyDescent="0.25">
      <c r="Q505" s="35"/>
      <c r="S505" s="35"/>
    </row>
    <row r="506" spans="17:19" customFormat="1" x14ac:dyDescent="0.25">
      <c r="Q506" s="35"/>
      <c r="S506" s="35"/>
    </row>
    <row r="507" spans="17:19" customFormat="1" x14ac:dyDescent="0.25">
      <c r="Q507" s="35"/>
      <c r="S507" s="35"/>
    </row>
    <row r="508" spans="17:19" customFormat="1" x14ac:dyDescent="0.25">
      <c r="Q508" s="35"/>
      <c r="S508" s="35"/>
    </row>
    <row r="509" spans="17:19" customFormat="1" x14ac:dyDescent="0.25">
      <c r="Q509" s="35"/>
      <c r="S509" s="35"/>
    </row>
    <row r="510" spans="17:19" customFormat="1" x14ac:dyDescent="0.25">
      <c r="Q510" s="35"/>
      <c r="S510" s="35"/>
    </row>
    <row r="511" spans="17:19" customFormat="1" x14ac:dyDescent="0.25">
      <c r="Q511" s="35"/>
      <c r="S511" s="35"/>
    </row>
    <row r="512" spans="17:19" customFormat="1" x14ac:dyDescent="0.25">
      <c r="Q512" s="35"/>
      <c r="S512" s="35"/>
    </row>
    <row r="513" spans="17:19" customFormat="1" x14ac:dyDescent="0.25">
      <c r="Q513" s="35"/>
      <c r="S513" s="35"/>
    </row>
    <row r="514" spans="17:19" customFormat="1" x14ac:dyDescent="0.25">
      <c r="Q514" s="35"/>
      <c r="S514" s="35"/>
    </row>
    <row r="515" spans="17:19" customFormat="1" x14ac:dyDescent="0.25">
      <c r="Q515" s="35"/>
      <c r="S515" s="35"/>
    </row>
    <row r="516" spans="17:19" customFormat="1" x14ac:dyDescent="0.25">
      <c r="Q516" s="35"/>
      <c r="S516" s="35"/>
    </row>
    <row r="517" spans="17:19" customFormat="1" x14ac:dyDescent="0.25">
      <c r="Q517" s="35"/>
      <c r="S517" s="35"/>
    </row>
    <row r="518" spans="17:19" customFormat="1" x14ac:dyDescent="0.25">
      <c r="Q518" s="35"/>
      <c r="S518" s="35"/>
    </row>
    <row r="519" spans="17:19" customFormat="1" x14ac:dyDescent="0.25">
      <c r="Q519" s="35"/>
      <c r="S519" s="35"/>
    </row>
    <row r="520" spans="17:19" customFormat="1" x14ac:dyDescent="0.25">
      <c r="Q520" s="35"/>
      <c r="S520" s="35"/>
    </row>
    <row r="521" spans="17:19" customFormat="1" x14ac:dyDescent="0.25">
      <c r="Q521" s="35"/>
      <c r="S521" s="35"/>
    </row>
    <row r="522" spans="17:19" customFormat="1" x14ac:dyDescent="0.25">
      <c r="Q522" s="35"/>
      <c r="S522" s="35"/>
    </row>
    <row r="523" spans="17:19" customFormat="1" x14ac:dyDescent="0.25">
      <c r="Q523" s="35"/>
      <c r="S523" s="35"/>
    </row>
    <row r="524" spans="17:19" customFormat="1" x14ac:dyDescent="0.25">
      <c r="Q524" s="35"/>
      <c r="S524" s="35"/>
    </row>
    <row r="525" spans="17:19" customFormat="1" x14ac:dyDescent="0.25">
      <c r="Q525" s="35"/>
      <c r="S525" s="35"/>
    </row>
    <row r="526" spans="17:19" customFormat="1" x14ac:dyDescent="0.25">
      <c r="Q526" s="35"/>
      <c r="S526" s="35"/>
    </row>
    <row r="527" spans="17:19" customFormat="1" x14ac:dyDescent="0.25">
      <c r="Q527" s="35"/>
      <c r="S527" s="35"/>
    </row>
    <row r="528" spans="17:19" customFormat="1" x14ac:dyDescent="0.25">
      <c r="Q528" s="35"/>
      <c r="S528" s="35"/>
    </row>
    <row r="529" spans="17:19" customFormat="1" x14ac:dyDescent="0.25">
      <c r="Q529" s="35"/>
      <c r="S529" s="35"/>
    </row>
    <row r="530" spans="17:19" customFormat="1" x14ac:dyDescent="0.25">
      <c r="Q530" s="35"/>
      <c r="S530" s="35"/>
    </row>
    <row r="531" spans="17:19" customFormat="1" x14ac:dyDescent="0.25">
      <c r="Q531" s="35"/>
      <c r="S531" s="35"/>
    </row>
    <row r="532" spans="17:19" customFormat="1" x14ac:dyDescent="0.25">
      <c r="Q532" s="35"/>
      <c r="S532" s="35"/>
    </row>
    <row r="533" spans="17:19" customFormat="1" x14ac:dyDescent="0.25">
      <c r="Q533" s="35"/>
      <c r="S533" s="35"/>
    </row>
    <row r="534" spans="17:19" customFormat="1" x14ac:dyDescent="0.25">
      <c r="Q534" s="35"/>
      <c r="S534" s="35"/>
    </row>
    <row r="535" spans="17:19" customFormat="1" x14ac:dyDescent="0.25">
      <c r="Q535" s="35"/>
      <c r="S535" s="35"/>
    </row>
    <row r="536" spans="17:19" customFormat="1" x14ac:dyDescent="0.25">
      <c r="Q536" s="35"/>
      <c r="S536" s="35"/>
    </row>
    <row r="537" spans="17:19" customFormat="1" x14ac:dyDescent="0.25">
      <c r="Q537" s="35"/>
      <c r="S537" s="35"/>
    </row>
    <row r="538" spans="17:19" customFormat="1" x14ac:dyDescent="0.25">
      <c r="Q538" s="35"/>
      <c r="S538" s="35"/>
    </row>
    <row r="539" spans="17:19" customFormat="1" x14ac:dyDescent="0.25">
      <c r="Q539" s="35"/>
      <c r="S539" s="35"/>
    </row>
    <row r="540" spans="17:19" customFormat="1" x14ac:dyDescent="0.25">
      <c r="Q540" s="35"/>
      <c r="S540" s="35"/>
    </row>
    <row r="541" spans="17:19" customFormat="1" x14ac:dyDescent="0.25">
      <c r="Q541" s="35"/>
      <c r="S541" s="35"/>
    </row>
    <row r="542" spans="17:19" customFormat="1" x14ac:dyDescent="0.25">
      <c r="Q542" s="35"/>
      <c r="S542" s="35"/>
    </row>
    <row r="543" spans="17:19" customFormat="1" x14ac:dyDescent="0.25">
      <c r="Q543" s="35"/>
      <c r="S543" s="35"/>
    </row>
    <row r="544" spans="17:19" customFormat="1" x14ac:dyDescent="0.25">
      <c r="Q544" s="35"/>
      <c r="S544" s="35"/>
    </row>
    <row r="545" spans="17:19" customFormat="1" x14ac:dyDescent="0.25">
      <c r="Q545" s="35"/>
      <c r="S545" s="35"/>
    </row>
    <row r="546" spans="17:19" customFormat="1" x14ac:dyDescent="0.25">
      <c r="Q546" s="35"/>
      <c r="S546" s="35"/>
    </row>
    <row r="547" spans="17:19" customFormat="1" x14ac:dyDescent="0.25">
      <c r="Q547" s="35"/>
      <c r="S547" s="35"/>
    </row>
    <row r="548" spans="17:19" customFormat="1" x14ac:dyDescent="0.25">
      <c r="Q548" s="35"/>
      <c r="S548" s="35"/>
    </row>
    <row r="549" spans="17:19" customFormat="1" x14ac:dyDescent="0.25">
      <c r="Q549" s="35"/>
      <c r="S549" s="35"/>
    </row>
    <row r="550" spans="17:19" customFormat="1" x14ac:dyDescent="0.25">
      <c r="Q550" s="35"/>
      <c r="S550" s="35"/>
    </row>
    <row r="551" spans="17:19" customFormat="1" x14ac:dyDescent="0.25">
      <c r="Q551" s="35"/>
      <c r="S551" s="35"/>
    </row>
    <row r="552" spans="17:19" customFormat="1" x14ac:dyDescent="0.25">
      <c r="Q552" s="35"/>
      <c r="S552" s="35"/>
    </row>
    <row r="553" spans="17:19" customFormat="1" x14ac:dyDescent="0.25">
      <c r="Q553" s="35"/>
      <c r="S553" s="35"/>
    </row>
    <row r="554" spans="17:19" customFormat="1" x14ac:dyDescent="0.25">
      <c r="Q554" s="35"/>
      <c r="S554" s="35"/>
    </row>
    <row r="555" spans="17:19" customFormat="1" x14ac:dyDescent="0.25">
      <c r="Q555" s="35"/>
      <c r="S555" s="35"/>
    </row>
    <row r="556" spans="17:19" customFormat="1" x14ac:dyDescent="0.25">
      <c r="Q556" s="35"/>
      <c r="S556" s="35"/>
    </row>
    <row r="557" spans="17:19" customFormat="1" x14ac:dyDescent="0.25">
      <c r="Q557" s="35"/>
      <c r="S557" s="35"/>
    </row>
    <row r="558" spans="17:19" customFormat="1" x14ac:dyDescent="0.25">
      <c r="Q558" s="35"/>
      <c r="S558" s="35"/>
    </row>
    <row r="559" spans="17:19" customFormat="1" x14ac:dyDescent="0.25">
      <c r="Q559" s="35"/>
      <c r="S559" s="35"/>
    </row>
    <row r="560" spans="17:19" customFormat="1" x14ac:dyDescent="0.25">
      <c r="Q560" s="35"/>
      <c r="S560" s="35"/>
    </row>
    <row r="561" spans="17:19" customFormat="1" x14ac:dyDescent="0.25">
      <c r="Q561" s="35"/>
      <c r="S561" s="35"/>
    </row>
    <row r="562" spans="17:19" customFormat="1" x14ac:dyDescent="0.25">
      <c r="Q562" s="35"/>
      <c r="S562" s="35"/>
    </row>
    <row r="563" spans="17:19" customFormat="1" x14ac:dyDescent="0.25">
      <c r="Q563" s="35"/>
      <c r="S563" s="35"/>
    </row>
    <row r="564" spans="17:19" customFormat="1" x14ac:dyDescent="0.25">
      <c r="Q564" s="35"/>
      <c r="S564" s="35"/>
    </row>
    <row r="565" spans="17:19" customFormat="1" x14ac:dyDescent="0.25">
      <c r="Q565" s="35"/>
      <c r="S565" s="35"/>
    </row>
    <row r="566" spans="17:19" customFormat="1" x14ac:dyDescent="0.25">
      <c r="Q566" s="35"/>
      <c r="S566" s="35"/>
    </row>
    <row r="567" spans="17:19" customFormat="1" x14ac:dyDescent="0.25">
      <c r="Q567" s="35"/>
      <c r="S567" s="35"/>
    </row>
    <row r="568" spans="17:19" customFormat="1" x14ac:dyDescent="0.25">
      <c r="Q568" s="35"/>
      <c r="S568" s="35"/>
    </row>
    <row r="569" spans="17:19" customFormat="1" x14ac:dyDescent="0.25">
      <c r="Q569" s="35"/>
      <c r="S569" s="35"/>
    </row>
    <row r="570" spans="17:19" customFormat="1" x14ac:dyDescent="0.25">
      <c r="Q570" s="35"/>
      <c r="S570" s="35"/>
    </row>
    <row r="571" spans="17:19" customFormat="1" x14ac:dyDescent="0.25">
      <c r="Q571" s="35"/>
      <c r="S571" s="35"/>
    </row>
    <row r="572" spans="17:19" customFormat="1" x14ac:dyDescent="0.25">
      <c r="Q572" s="35"/>
      <c r="S572" s="35"/>
    </row>
    <row r="573" spans="17:19" customFormat="1" x14ac:dyDescent="0.25">
      <c r="Q573" s="35"/>
      <c r="S573" s="35"/>
    </row>
    <row r="574" spans="17:19" customFormat="1" x14ac:dyDescent="0.25">
      <c r="Q574" s="35"/>
      <c r="S574" s="35"/>
    </row>
    <row r="575" spans="17:19" customFormat="1" x14ac:dyDescent="0.25">
      <c r="Q575" s="35"/>
      <c r="S575" s="35"/>
    </row>
    <row r="576" spans="17:19" customFormat="1" x14ac:dyDescent="0.25">
      <c r="Q576" s="35"/>
      <c r="S576" s="35"/>
    </row>
    <row r="577" spans="17:19" customFormat="1" x14ac:dyDescent="0.25">
      <c r="Q577" s="35"/>
      <c r="S577" s="35"/>
    </row>
    <row r="578" spans="17:19" customFormat="1" x14ac:dyDescent="0.25">
      <c r="Q578" s="35"/>
      <c r="S578" s="35"/>
    </row>
    <row r="579" spans="17:19" customFormat="1" x14ac:dyDescent="0.25">
      <c r="Q579" s="35"/>
      <c r="S579" s="35"/>
    </row>
    <row r="580" spans="17:19" customFormat="1" x14ac:dyDescent="0.25">
      <c r="Q580" s="35"/>
      <c r="S580" s="35"/>
    </row>
    <row r="581" spans="17:19" customFormat="1" x14ac:dyDescent="0.25">
      <c r="Q581" s="35"/>
      <c r="S581" s="35"/>
    </row>
    <row r="582" spans="17:19" customFormat="1" x14ac:dyDescent="0.25">
      <c r="Q582" s="35"/>
      <c r="S582" s="35"/>
    </row>
    <row r="583" spans="17:19" customFormat="1" x14ac:dyDescent="0.25">
      <c r="Q583" s="35"/>
      <c r="S583" s="35"/>
    </row>
    <row r="584" spans="17:19" customFormat="1" x14ac:dyDescent="0.25">
      <c r="Q584" s="35"/>
      <c r="S584" s="35"/>
    </row>
    <row r="585" spans="17:19" customFormat="1" x14ac:dyDescent="0.25">
      <c r="Q585" s="35"/>
      <c r="S585" s="35"/>
    </row>
    <row r="586" spans="17:19" customFormat="1" x14ac:dyDescent="0.25">
      <c r="Q586" s="35"/>
      <c r="S586" s="35"/>
    </row>
    <row r="587" spans="17:19" customFormat="1" x14ac:dyDescent="0.25">
      <c r="Q587" s="35"/>
      <c r="S587" s="35"/>
    </row>
    <row r="588" spans="17:19" customFormat="1" x14ac:dyDescent="0.25">
      <c r="Q588" s="35"/>
      <c r="S588" s="35"/>
    </row>
    <row r="589" spans="17:19" customFormat="1" x14ac:dyDescent="0.25">
      <c r="Q589" s="35"/>
      <c r="S589" s="35"/>
    </row>
    <row r="590" spans="17:19" customFormat="1" x14ac:dyDescent="0.25">
      <c r="Q590" s="35"/>
      <c r="S590" s="35"/>
    </row>
    <row r="591" spans="17:19" customFormat="1" x14ac:dyDescent="0.25">
      <c r="Q591" s="35"/>
      <c r="S591" s="35"/>
    </row>
    <row r="592" spans="17:19" customFormat="1" x14ac:dyDescent="0.25">
      <c r="Q592" s="35"/>
      <c r="S592" s="35"/>
    </row>
    <row r="593" spans="17:19" customFormat="1" x14ac:dyDescent="0.25">
      <c r="Q593" s="35"/>
      <c r="S593" s="35"/>
    </row>
    <row r="594" spans="17:19" customFormat="1" x14ac:dyDescent="0.25">
      <c r="Q594" s="35"/>
      <c r="S594" s="35"/>
    </row>
    <row r="595" spans="17:19" customFormat="1" x14ac:dyDescent="0.25">
      <c r="Q595" s="35"/>
      <c r="S595" s="35"/>
    </row>
    <row r="596" spans="17:19" customFormat="1" x14ac:dyDescent="0.25">
      <c r="Q596" s="35"/>
      <c r="S596" s="35"/>
    </row>
    <row r="597" spans="17:19" customFormat="1" x14ac:dyDescent="0.25">
      <c r="Q597" s="35"/>
      <c r="S597" s="35"/>
    </row>
    <row r="598" spans="17:19" customFormat="1" x14ac:dyDescent="0.25">
      <c r="Q598" s="35"/>
      <c r="S598" s="35"/>
    </row>
    <row r="599" spans="17:19" customFormat="1" x14ac:dyDescent="0.25">
      <c r="Q599" s="35"/>
      <c r="S599" s="35"/>
    </row>
    <row r="600" spans="17:19" customFormat="1" x14ac:dyDescent="0.25">
      <c r="Q600" s="35"/>
      <c r="S600" s="35"/>
    </row>
    <row r="601" spans="17:19" customFormat="1" x14ac:dyDescent="0.25">
      <c r="Q601" s="35"/>
      <c r="S601" s="35"/>
    </row>
    <row r="602" spans="17:19" customFormat="1" x14ac:dyDescent="0.25">
      <c r="Q602" s="35"/>
      <c r="S602" s="35"/>
    </row>
    <row r="603" spans="17:19" customFormat="1" x14ac:dyDescent="0.25">
      <c r="Q603" s="35"/>
      <c r="S603" s="35"/>
    </row>
    <row r="604" spans="17:19" customFormat="1" x14ac:dyDescent="0.25">
      <c r="Q604" s="35"/>
      <c r="S604" s="35"/>
    </row>
    <row r="605" spans="17:19" customFormat="1" x14ac:dyDescent="0.25">
      <c r="Q605" s="35"/>
      <c r="S605" s="35"/>
    </row>
    <row r="606" spans="17:19" customFormat="1" x14ac:dyDescent="0.25">
      <c r="Q606" s="35"/>
      <c r="S606" s="35"/>
    </row>
    <row r="607" spans="17:19" customFormat="1" x14ac:dyDescent="0.25">
      <c r="Q607" s="35"/>
      <c r="S607" s="35"/>
    </row>
    <row r="608" spans="17:19" customFormat="1" x14ac:dyDescent="0.25">
      <c r="Q608" s="35"/>
      <c r="S608" s="35"/>
    </row>
    <row r="609" spans="17:19" customFormat="1" x14ac:dyDescent="0.25">
      <c r="Q609" s="35"/>
      <c r="S609" s="35"/>
    </row>
    <row r="610" spans="17:19" customFormat="1" x14ac:dyDescent="0.25">
      <c r="Q610" s="35"/>
      <c r="S610" s="35"/>
    </row>
    <row r="611" spans="17:19" customFormat="1" x14ac:dyDescent="0.25">
      <c r="Q611" s="35"/>
      <c r="S611" s="35"/>
    </row>
    <row r="612" spans="17:19" customFormat="1" x14ac:dyDescent="0.25">
      <c r="Q612" s="35"/>
      <c r="S612" s="35"/>
    </row>
    <row r="613" spans="17:19" customFormat="1" x14ac:dyDescent="0.25">
      <c r="Q613" s="35"/>
      <c r="S613" s="35"/>
    </row>
    <row r="614" spans="17:19" customFormat="1" x14ac:dyDescent="0.25">
      <c r="Q614" s="35"/>
      <c r="S614" s="35"/>
    </row>
    <row r="615" spans="17:19" customFormat="1" x14ac:dyDescent="0.25">
      <c r="Q615" s="35"/>
      <c r="S615" s="35"/>
    </row>
    <row r="616" spans="17:19" customFormat="1" x14ac:dyDescent="0.25">
      <c r="Q616" s="35"/>
      <c r="S616" s="35"/>
    </row>
    <row r="617" spans="17:19" customFormat="1" x14ac:dyDescent="0.25">
      <c r="Q617" s="35"/>
      <c r="S617" s="35"/>
    </row>
    <row r="618" spans="17:19" customFormat="1" x14ac:dyDescent="0.25">
      <c r="Q618" s="35"/>
      <c r="S618" s="35"/>
    </row>
    <row r="619" spans="17:19" customFormat="1" x14ac:dyDescent="0.25">
      <c r="Q619" s="35"/>
      <c r="S619" s="35"/>
    </row>
    <row r="620" spans="17:19" customFormat="1" x14ac:dyDescent="0.25">
      <c r="Q620" s="35"/>
      <c r="S620" s="35"/>
    </row>
    <row r="621" spans="17:19" customFormat="1" x14ac:dyDescent="0.25">
      <c r="Q621" s="35"/>
      <c r="S621" s="35"/>
    </row>
    <row r="622" spans="17:19" customFormat="1" x14ac:dyDescent="0.25">
      <c r="Q622" s="35"/>
      <c r="S622" s="35"/>
    </row>
    <row r="623" spans="17:19" customFormat="1" x14ac:dyDescent="0.25">
      <c r="Q623" s="35"/>
      <c r="S623" s="35"/>
    </row>
    <row r="624" spans="17:19" customFormat="1" x14ac:dyDescent="0.25">
      <c r="Q624" s="35"/>
      <c r="S624" s="35"/>
    </row>
    <row r="625" spans="17:19" customFormat="1" x14ac:dyDescent="0.25">
      <c r="Q625" s="35"/>
      <c r="S625" s="35"/>
    </row>
    <row r="626" spans="17:19" customFormat="1" x14ac:dyDescent="0.25">
      <c r="Q626" s="35"/>
      <c r="S626" s="35"/>
    </row>
    <row r="627" spans="17:19" customFormat="1" x14ac:dyDescent="0.25">
      <c r="Q627" s="35"/>
      <c r="S627" s="35"/>
    </row>
    <row r="628" spans="17:19" customFormat="1" x14ac:dyDescent="0.25">
      <c r="Q628" s="35"/>
      <c r="S628" s="35"/>
    </row>
    <row r="629" spans="17:19" customFormat="1" x14ac:dyDescent="0.25">
      <c r="Q629" s="35"/>
      <c r="S629" s="35"/>
    </row>
    <row r="630" spans="17:19" customFormat="1" x14ac:dyDescent="0.25">
      <c r="Q630" s="35"/>
      <c r="S630" s="35"/>
    </row>
    <row r="631" spans="17:19" customFormat="1" x14ac:dyDescent="0.25">
      <c r="Q631" s="35"/>
      <c r="S631" s="35"/>
    </row>
    <row r="632" spans="17:19" customFormat="1" x14ac:dyDescent="0.25">
      <c r="Q632" s="35"/>
      <c r="S632" s="35"/>
    </row>
    <row r="633" spans="17:19" customFormat="1" x14ac:dyDescent="0.25">
      <c r="Q633" s="35"/>
      <c r="S633" s="35"/>
    </row>
    <row r="634" spans="17:19" customFormat="1" x14ac:dyDescent="0.25">
      <c r="Q634" s="35"/>
      <c r="S634" s="35"/>
    </row>
    <row r="635" spans="17:19" customFormat="1" x14ac:dyDescent="0.25">
      <c r="Q635" s="35"/>
      <c r="S635" s="35"/>
    </row>
    <row r="636" spans="17:19" customFormat="1" x14ac:dyDescent="0.25">
      <c r="Q636" s="35"/>
      <c r="S636" s="35"/>
    </row>
    <row r="637" spans="17:19" customFormat="1" x14ac:dyDescent="0.25">
      <c r="Q637" s="35"/>
      <c r="S637" s="35"/>
    </row>
    <row r="638" spans="17:19" customFormat="1" x14ac:dyDescent="0.25">
      <c r="Q638" s="35"/>
      <c r="S638" s="35"/>
    </row>
    <row r="639" spans="17:19" customFormat="1" x14ac:dyDescent="0.25">
      <c r="Q639" s="35"/>
      <c r="S639" s="35"/>
    </row>
    <row r="640" spans="17:19" customFormat="1" x14ac:dyDescent="0.25">
      <c r="Q640" s="35"/>
      <c r="S640" s="35"/>
    </row>
    <row r="641" spans="17:19" customFormat="1" x14ac:dyDescent="0.25">
      <c r="Q641" s="35"/>
      <c r="S641" s="35"/>
    </row>
    <row r="642" spans="17:19" customFormat="1" x14ac:dyDescent="0.25">
      <c r="Q642" s="35"/>
      <c r="S642" s="35"/>
    </row>
    <row r="643" spans="17:19" customFormat="1" x14ac:dyDescent="0.25">
      <c r="Q643" s="35"/>
      <c r="S643" s="35"/>
    </row>
    <row r="644" spans="17:19" customFormat="1" x14ac:dyDescent="0.25">
      <c r="Q644" s="35"/>
      <c r="S644" s="35"/>
    </row>
    <row r="645" spans="17:19" customFormat="1" x14ac:dyDescent="0.25">
      <c r="Q645" s="35"/>
      <c r="S645" s="35"/>
    </row>
    <row r="646" spans="17:19" customFormat="1" x14ac:dyDescent="0.25">
      <c r="Q646" s="35"/>
      <c r="S646" s="35"/>
    </row>
    <row r="647" spans="17:19" customFormat="1" x14ac:dyDescent="0.25">
      <c r="Q647" s="35"/>
      <c r="S647" s="35"/>
    </row>
    <row r="648" spans="17:19" customFormat="1" x14ac:dyDescent="0.25">
      <c r="Q648" s="35"/>
      <c r="S648" s="35"/>
    </row>
    <row r="649" spans="17:19" customFormat="1" x14ac:dyDescent="0.25">
      <c r="Q649" s="35"/>
      <c r="S649" s="35"/>
    </row>
    <row r="650" spans="17:19" customFormat="1" x14ac:dyDescent="0.25">
      <c r="Q650" s="35"/>
      <c r="S650" s="35"/>
    </row>
    <row r="651" spans="17:19" customFormat="1" x14ac:dyDescent="0.25">
      <c r="Q651" s="35"/>
      <c r="S651" s="35"/>
    </row>
    <row r="652" spans="17:19" customFormat="1" x14ac:dyDescent="0.25">
      <c r="Q652" s="35"/>
      <c r="S652" s="35"/>
    </row>
    <row r="653" spans="17:19" customFormat="1" x14ac:dyDescent="0.25">
      <c r="Q653" s="35"/>
      <c r="S653" s="35"/>
    </row>
    <row r="654" spans="17:19" customFormat="1" x14ac:dyDescent="0.25">
      <c r="Q654" s="35"/>
      <c r="S654" s="35"/>
    </row>
    <row r="655" spans="17:19" customFormat="1" x14ac:dyDescent="0.25">
      <c r="Q655" s="35"/>
      <c r="S655" s="35"/>
    </row>
    <row r="656" spans="17:19" customFormat="1" x14ac:dyDescent="0.25">
      <c r="Q656" s="35"/>
      <c r="S656" s="35"/>
    </row>
    <row r="657" spans="17:19" customFormat="1" x14ac:dyDescent="0.25">
      <c r="Q657" s="35"/>
      <c r="S657" s="35"/>
    </row>
    <row r="658" spans="17:19" customFormat="1" x14ac:dyDescent="0.25">
      <c r="Q658" s="35"/>
      <c r="S658" s="35"/>
    </row>
    <row r="659" spans="17:19" customFormat="1" x14ac:dyDescent="0.25">
      <c r="Q659" s="35"/>
      <c r="S659" s="35"/>
    </row>
    <row r="660" spans="17:19" customFormat="1" x14ac:dyDescent="0.25">
      <c r="Q660" s="35"/>
      <c r="S660" s="35"/>
    </row>
    <row r="661" spans="17:19" customFormat="1" x14ac:dyDescent="0.25">
      <c r="Q661" s="35"/>
      <c r="S661" s="35"/>
    </row>
    <row r="662" spans="17:19" customFormat="1" x14ac:dyDescent="0.25">
      <c r="Q662" s="35"/>
      <c r="S662" s="35"/>
    </row>
    <row r="663" spans="17:19" customFormat="1" x14ac:dyDescent="0.25">
      <c r="Q663" s="35"/>
      <c r="S663" s="35"/>
    </row>
    <row r="664" spans="17:19" customFormat="1" x14ac:dyDescent="0.25">
      <c r="Q664" s="35"/>
      <c r="S664" s="35"/>
    </row>
    <row r="665" spans="17:19" customFormat="1" x14ac:dyDescent="0.25">
      <c r="Q665" s="35"/>
      <c r="S665" s="35"/>
    </row>
    <row r="666" spans="17:19" customFormat="1" x14ac:dyDescent="0.25">
      <c r="Q666" s="35"/>
      <c r="S666" s="35"/>
    </row>
    <row r="667" spans="17:19" customFormat="1" x14ac:dyDescent="0.25">
      <c r="Q667" s="35"/>
      <c r="S667" s="35"/>
    </row>
    <row r="668" spans="17:19" customFormat="1" x14ac:dyDescent="0.25">
      <c r="Q668" s="35"/>
      <c r="S668" s="35"/>
    </row>
    <row r="669" spans="17:19" customFormat="1" x14ac:dyDescent="0.25">
      <c r="Q669" s="35"/>
      <c r="S669" s="35"/>
    </row>
    <row r="670" spans="17:19" customFormat="1" x14ac:dyDescent="0.25">
      <c r="Q670" s="35"/>
      <c r="S670" s="35"/>
    </row>
    <row r="671" spans="17:19" customFormat="1" x14ac:dyDescent="0.25">
      <c r="Q671" s="35"/>
      <c r="S671" s="35"/>
    </row>
    <row r="672" spans="17:19" customFormat="1" x14ac:dyDescent="0.25">
      <c r="Q672" s="35"/>
      <c r="S672" s="35"/>
    </row>
    <row r="673" spans="17:19" customFormat="1" x14ac:dyDescent="0.25">
      <c r="Q673" s="35"/>
      <c r="S673" s="35"/>
    </row>
    <row r="674" spans="17:19" customFormat="1" x14ac:dyDescent="0.25">
      <c r="Q674" s="35"/>
      <c r="S674" s="35"/>
    </row>
    <row r="675" spans="17:19" customFormat="1" x14ac:dyDescent="0.25">
      <c r="Q675" s="35"/>
      <c r="S675" s="35"/>
    </row>
    <row r="676" spans="17:19" customFormat="1" x14ac:dyDescent="0.25">
      <c r="Q676" s="35"/>
      <c r="S676" s="35"/>
    </row>
    <row r="677" spans="17:19" customFormat="1" x14ac:dyDescent="0.25">
      <c r="Q677" s="35"/>
      <c r="S677" s="35"/>
    </row>
    <row r="678" spans="17:19" customFormat="1" x14ac:dyDescent="0.25">
      <c r="Q678" s="35"/>
      <c r="S678" s="35"/>
    </row>
    <row r="679" spans="17:19" customFormat="1" x14ac:dyDescent="0.25">
      <c r="Q679" s="35"/>
      <c r="S679" s="35"/>
    </row>
    <row r="680" spans="17:19" customFormat="1" x14ac:dyDescent="0.25">
      <c r="Q680" s="35"/>
      <c r="S680" s="35"/>
    </row>
    <row r="681" spans="17:19" customFormat="1" x14ac:dyDescent="0.25">
      <c r="Q681" s="35"/>
      <c r="S681" s="35"/>
    </row>
    <row r="682" spans="17:19" customFormat="1" x14ac:dyDescent="0.25">
      <c r="Q682" s="35"/>
      <c r="S682" s="35"/>
    </row>
    <row r="683" spans="17:19" customFormat="1" x14ac:dyDescent="0.25">
      <c r="Q683" s="35"/>
      <c r="S683" s="35"/>
    </row>
    <row r="684" spans="17:19" customFormat="1" x14ac:dyDescent="0.25">
      <c r="Q684" s="35"/>
      <c r="S684" s="35"/>
    </row>
    <row r="685" spans="17:19" customFormat="1" x14ac:dyDescent="0.25">
      <c r="Q685" s="35"/>
      <c r="S685" s="35"/>
    </row>
    <row r="686" spans="17:19" customFormat="1" x14ac:dyDescent="0.25">
      <c r="Q686" s="35"/>
      <c r="S686" s="35"/>
    </row>
    <row r="687" spans="17:19" customFormat="1" x14ac:dyDescent="0.25">
      <c r="Q687" s="35"/>
      <c r="S687" s="35"/>
    </row>
    <row r="688" spans="17:19" customFormat="1" x14ac:dyDescent="0.25">
      <c r="Q688" s="35"/>
      <c r="S688" s="35"/>
    </row>
    <row r="689" spans="17:19" customFormat="1" x14ac:dyDescent="0.25">
      <c r="Q689" s="35"/>
      <c r="S689" s="35"/>
    </row>
    <row r="690" spans="17:19" customFormat="1" x14ac:dyDescent="0.25">
      <c r="Q690" s="35"/>
      <c r="S690" s="35"/>
    </row>
    <row r="691" spans="17:19" customFormat="1" x14ac:dyDescent="0.25">
      <c r="Q691" s="35"/>
      <c r="S691" s="35"/>
    </row>
    <row r="692" spans="17:19" customFormat="1" x14ac:dyDescent="0.25">
      <c r="Q692" s="35"/>
      <c r="S692" s="35"/>
    </row>
    <row r="693" spans="17:19" customFormat="1" x14ac:dyDescent="0.25">
      <c r="Q693" s="35"/>
      <c r="S693" s="35"/>
    </row>
    <row r="694" spans="17:19" customFormat="1" x14ac:dyDescent="0.25">
      <c r="Q694" s="35"/>
      <c r="S694" s="35"/>
    </row>
    <row r="695" spans="17:19" customFormat="1" x14ac:dyDescent="0.25">
      <c r="Q695" s="35"/>
      <c r="S695" s="35"/>
    </row>
    <row r="696" spans="17:19" customFormat="1" x14ac:dyDescent="0.25">
      <c r="Q696" s="35"/>
      <c r="S696" s="35"/>
    </row>
    <row r="697" spans="17:19" customFormat="1" x14ac:dyDescent="0.25">
      <c r="Q697" s="35"/>
      <c r="S697" s="35"/>
    </row>
    <row r="698" spans="17:19" customFormat="1" x14ac:dyDescent="0.25">
      <c r="Q698" s="35"/>
      <c r="S698" s="35"/>
    </row>
    <row r="699" spans="17:19" customFormat="1" x14ac:dyDescent="0.25">
      <c r="Q699" s="35"/>
      <c r="S699" s="35"/>
    </row>
    <row r="700" spans="17:19" customFormat="1" x14ac:dyDescent="0.25">
      <c r="Q700" s="35"/>
      <c r="S700" s="35"/>
    </row>
    <row r="701" spans="17:19" customFormat="1" x14ac:dyDescent="0.25">
      <c r="Q701" s="35"/>
      <c r="S701" s="35"/>
    </row>
    <row r="702" spans="17:19" customFormat="1" x14ac:dyDescent="0.25">
      <c r="Q702" s="35"/>
      <c r="S702" s="35"/>
    </row>
    <row r="703" spans="17:19" customFormat="1" x14ac:dyDescent="0.25">
      <c r="Q703" s="35"/>
      <c r="S703" s="35"/>
    </row>
    <row r="704" spans="17:19" customFormat="1" x14ac:dyDescent="0.25">
      <c r="Q704" s="35"/>
      <c r="S704" s="35"/>
    </row>
    <row r="705" spans="17:19" customFormat="1" x14ac:dyDescent="0.25">
      <c r="Q705" s="35"/>
      <c r="S705" s="35"/>
    </row>
    <row r="706" spans="17:19" customFormat="1" x14ac:dyDescent="0.25">
      <c r="Q706" s="35"/>
      <c r="S706" s="35"/>
    </row>
    <row r="707" spans="17:19" customFormat="1" x14ac:dyDescent="0.25">
      <c r="Q707" s="35"/>
      <c r="S707" s="35"/>
    </row>
    <row r="708" spans="17:19" customFormat="1" x14ac:dyDescent="0.25">
      <c r="Q708" s="35"/>
      <c r="S708" s="35"/>
    </row>
    <row r="709" spans="17:19" customFormat="1" x14ac:dyDescent="0.25">
      <c r="Q709" s="35"/>
      <c r="S709" s="35"/>
    </row>
    <row r="710" spans="17:19" customFormat="1" x14ac:dyDescent="0.25">
      <c r="Q710" s="35"/>
      <c r="S710" s="35"/>
    </row>
    <row r="711" spans="17:19" customFormat="1" x14ac:dyDescent="0.25">
      <c r="Q711" s="35"/>
      <c r="S711" s="35"/>
    </row>
    <row r="712" spans="17:19" customFormat="1" x14ac:dyDescent="0.25">
      <c r="Q712" s="35"/>
      <c r="S712" s="35"/>
    </row>
    <row r="713" spans="17:19" customFormat="1" x14ac:dyDescent="0.25">
      <c r="Q713" s="35"/>
      <c r="S713" s="35"/>
    </row>
    <row r="714" spans="17:19" customFormat="1" x14ac:dyDescent="0.25">
      <c r="Q714" s="35"/>
      <c r="S714" s="35"/>
    </row>
    <row r="715" spans="17:19" customFormat="1" x14ac:dyDescent="0.25">
      <c r="Q715" s="35"/>
      <c r="S715" s="35"/>
    </row>
    <row r="716" spans="17:19" customFormat="1" x14ac:dyDescent="0.25">
      <c r="Q716" s="35"/>
      <c r="S716" s="35"/>
    </row>
    <row r="717" spans="17:19" customFormat="1" x14ac:dyDescent="0.25">
      <c r="Q717" s="35"/>
      <c r="S717" s="35"/>
    </row>
    <row r="718" spans="17:19" customFormat="1" x14ac:dyDescent="0.25">
      <c r="Q718" s="35"/>
      <c r="S718" s="35"/>
    </row>
    <row r="719" spans="17:19" customFormat="1" x14ac:dyDescent="0.25">
      <c r="Q719" s="35"/>
      <c r="S719" s="35"/>
    </row>
    <row r="720" spans="17:19" customFormat="1" x14ac:dyDescent="0.25">
      <c r="Q720" s="35"/>
      <c r="S720" s="35"/>
    </row>
    <row r="721" spans="17:19" customFormat="1" x14ac:dyDescent="0.25">
      <c r="Q721" s="35"/>
      <c r="S721" s="35"/>
    </row>
    <row r="722" spans="17:19" customFormat="1" x14ac:dyDescent="0.25">
      <c r="Q722" s="35"/>
      <c r="S722" s="35"/>
    </row>
    <row r="723" spans="17:19" customFormat="1" x14ac:dyDescent="0.25">
      <c r="Q723" s="35"/>
      <c r="S723" s="35"/>
    </row>
    <row r="724" spans="17:19" customFormat="1" x14ac:dyDescent="0.25">
      <c r="Q724" s="35"/>
      <c r="S724" s="35"/>
    </row>
    <row r="725" spans="17:19" customFormat="1" x14ac:dyDescent="0.25">
      <c r="Q725" s="35"/>
      <c r="S725" s="35"/>
    </row>
    <row r="726" spans="17:19" customFormat="1" x14ac:dyDescent="0.25">
      <c r="Q726" s="35"/>
      <c r="S726" s="35"/>
    </row>
    <row r="727" spans="17:19" customFormat="1" x14ac:dyDescent="0.25">
      <c r="Q727" s="35"/>
      <c r="S727" s="35"/>
    </row>
    <row r="728" spans="17:19" customFormat="1" x14ac:dyDescent="0.25">
      <c r="Q728" s="35"/>
      <c r="S728" s="35"/>
    </row>
    <row r="729" spans="17:19" customFormat="1" x14ac:dyDescent="0.25">
      <c r="Q729" s="35"/>
      <c r="S729" s="35"/>
    </row>
    <row r="730" spans="17:19" customFormat="1" x14ac:dyDescent="0.25">
      <c r="Q730" s="35"/>
      <c r="S730" s="35"/>
    </row>
    <row r="731" spans="17:19" customFormat="1" x14ac:dyDescent="0.25">
      <c r="Q731" s="35"/>
      <c r="S731" s="35"/>
    </row>
    <row r="732" spans="17:19" customFormat="1" x14ac:dyDescent="0.25">
      <c r="Q732" s="35"/>
      <c r="S732" s="35"/>
    </row>
    <row r="733" spans="17:19" customFormat="1" x14ac:dyDescent="0.25">
      <c r="Q733" s="35"/>
      <c r="S733" s="35"/>
    </row>
    <row r="734" spans="17:19" customFormat="1" x14ac:dyDescent="0.25">
      <c r="Q734" s="35"/>
      <c r="S734" s="35"/>
    </row>
    <row r="735" spans="17:19" customFormat="1" x14ac:dyDescent="0.25">
      <c r="Q735" s="35"/>
      <c r="S735" s="35"/>
    </row>
    <row r="736" spans="17:19" customFormat="1" x14ac:dyDescent="0.25">
      <c r="Q736" s="35"/>
      <c r="S736" s="35"/>
    </row>
    <row r="737" spans="17:19" customFormat="1" x14ac:dyDescent="0.25">
      <c r="Q737" s="35"/>
      <c r="S737" s="35"/>
    </row>
    <row r="738" spans="17:19" customFormat="1" x14ac:dyDescent="0.25">
      <c r="Q738" s="35"/>
      <c r="S738" s="35"/>
    </row>
    <row r="739" spans="17:19" customFormat="1" x14ac:dyDescent="0.25">
      <c r="Q739" s="35"/>
      <c r="S739" s="35"/>
    </row>
    <row r="740" spans="17:19" customFormat="1" x14ac:dyDescent="0.25">
      <c r="Q740" s="35"/>
      <c r="S740" s="35"/>
    </row>
    <row r="741" spans="17:19" customFormat="1" x14ac:dyDescent="0.25">
      <c r="Q741" s="35"/>
      <c r="S741" s="35"/>
    </row>
    <row r="742" spans="17:19" customFormat="1" x14ac:dyDescent="0.25">
      <c r="Q742" s="35"/>
      <c r="S742" s="35"/>
    </row>
    <row r="743" spans="17:19" customFormat="1" x14ac:dyDescent="0.25">
      <c r="Q743" s="35"/>
      <c r="S743" s="35"/>
    </row>
    <row r="744" spans="17:19" customFormat="1" x14ac:dyDescent="0.25">
      <c r="Q744" s="35"/>
      <c r="S744" s="35"/>
    </row>
    <row r="745" spans="17:19" customFormat="1" x14ac:dyDescent="0.25">
      <c r="Q745" s="35"/>
      <c r="S745" s="35"/>
    </row>
    <row r="746" spans="17:19" customFormat="1" x14ac:dyDescent="0.25">
      <c r="Q746" s="35"/>
      <c r="S746" s="35"/>
    </row>
    <row r="747" spans="17:19" customFormat="1" x14ac:dyDescent="0.25">
      <c r="Q747" s="35"/>
      <c r="S747" s="35"/>
    </row>
    <row r="748" spans="17:19" customFormat="1" x14ac:dyDescent="0.25">
      <c r="Q748" s="35"/>
      <c r="S748" s="35"/>
    </row>
    <row r="749" spans="17:19" customFormat="1" x14ac:dyDescent="0.25">
      <c r="Q749" s="35"/>
      <c r="S749" s="35"/>
    </row>
    <row r="750" spans="17:19" customFormat="1" x14ac:dyDescent="0.25">
      <c r="Q750" s="35"/>
      <c r="S750" s="35"/>
    </row>
    <row r="751" spans="17:19" customFormat="1" x14ac:dyDescent="0.25">
      <c r="Q751" s="35"/>
      <c r="S751" s="35"/>
    </row>
    <row r="752" spans="17:19" customFormat="1" x14ac:dyDescent="0.25">
      <c r="Q752" s="35"/>
      <c r="S752" s="35"/>
    </row>
    <row r="753" spans="17:19" customFormat="1" x14ac:dyDescent="0.25">
      <c r="Q753" s="35"/>
      <c r="S753" s="35"/>
    </row>
    <row r="754" spans="17:19" customFormat="1" x14ac:dyDescent="0.25">
      <c r="Q754" s="35"/>
      <c r="S754" s="35"/>
    </row>
    <row r="755" spans="17:19" customFormat="1" x14ac:dyDescent="0.25">
      <c r="Q755" s="35"/>
      <c r="S755" s="35"/>
    </row>
    <row r="756" spans="17:19" customFormat="1" x14ac:dyDescent="0.25">
      <c r="Q756" s="35"/>
      <c r="S756" s="35"/>
    </row>
    <row r="757" spans="17:19" customFormat="1" x14ac:dyDescent="0.25">
      <c r="Q757" s="35"/>
      <c r="S757" s="35"/>
    </row>
    <row r="758" spans="17:19" customFormat="1" x14ac:dyDescent="0.25">
      <c r="Q758" s="35"/>
      <c r="S758" s="35"/>
    </row>
    <row r="759" spans="17:19" customFormat="1" x14ac:dyDescent="0.25">
      <c r="Q759" s="35"/>
      <c r="S759" s="35"/>
    </row>
    <row r="760" spans="17:19" customFormat="1" x14ac:dyDescent="0.25">
      <c r="Q760" s="35"/>
      <c r="S760" s="35"/>
    </row>
    <row r="761" spans="17:19" customFormat="1" x14ac:dyDescent="0.25">
      <c r="Q761" s="35"/>
      <c r="S761" s="35"/>
    </row>
    <row r="762" spans="17:19" customFormat="1" x14ac:dyDescent="0.25">
      <c r="Q762" s="35"/>
      <c r="S762" s="35"/>
    </row>
    <row r="763" spans="17:19" customFormat="1" x14ac:dyDescent="0.25">
      <c r="Q763" s="35"/>
      <c r="S763" s="35"/>
    </row>
    <row r="764" spans="17:19" customFormat="1" x14ac:dyDescent="0.25">
      <c r="Q764" s="35"/>
      <c r="S764" s="35"/>
    </row>
    <row r="765" spans="17:19" customFormat="1" x14ac:dyDescent="0.25">
      <c r="Q765" s="35"/>
      <c r="S765" s="35"/>
    </row>
    <row r="766" spans="17:19" customFormat="1" x14ac:dyDescent="0.25">
      <c r="Q766" s="35"/>
      <c r="S766" s="35"/>
    </row>
    <row r="767" spans="17:19" customFormat="1" x14ac:dyDescent="0.25">
      <c r="Q767" s="35"/>
      <c r="S767" s="35"/>
    </row>
    <row r="768" spans="17:19" customFormat="1" x14ac:dyDescent="0.25">
      <c r="Q768" s="35"/>
      <c r="S768" s="35"/>
    </row>
    <row r="769" spans="17:19" customFormat="1" x14ac:dyDescent="0.25">
      <c r="Q769" s="35"/>
      <c r="S769" s="35"/>
    </row>
    <row r="770" spans="17:19" customFormat="1" x14ac:dyDescent="0.25">
      <c r="Q770" s="35"/>
      <c r="S770" s="35"/>
    </row>
    <row r="771" spans="17:19" customFormat="1" x14ac:dyDescent="0.25">
      <c r="Q771" s="35"/>
      <c r="S771" s="35"/>
    </row>
    <row r="772" spans="17:19" customFormat="1" x14ac:dyDescent="0.25">
      <c r="Q772" s="35"/>
      <c r="S772" s="35"/>
    </row>
    <row r="773" spans="17:19" customFormat="1" x14ac:dyDescent="0.25">
      <c r="Q773" s="35"/>
      <c r="S773" s="35"/>
    </row>
    <row r="774" spans="17:19" customFormat="1" x14ac:dyDescent="0.25">
      <c r="Q774" s="35"/>
      <c r="S774" s="35"/>
    </row>
    <row r="775" spans="17:19" customFormat="1" x14ac:dyDescent="0.25">
      <c r="Q775" s="35"/>
      <c r="S775" s="35"/>
    </row>
    <row r="776" spans="17:19" customFormat="1" x14ac:dyDescent="0.25">
      <c r="Q776" s="35"/>
      <c r="S776" s="35"/>
    </row>
    <row r="777" spans="17:19" customFormat="1" x14ac:dyDescent="0.25">
      <c r="Q777" s="35"/>
      <c r="S777" s="35"/>
    </row>
    <row r="778" spans="17:19" customFormat="1" x14ac:dyDescent="0.25">
      <c r="Q778" s="35"/>
      <c r="S778" s="35"/>
    </row>
    <row r="779" spans="17:19" customFormat="1" x14ac:dyDescent="0.25">
      <c r="Q779" s="35"/>
      <c r="S779" s="35"/>
    </row>
    <row r="780" spans="17:19" customFormat="1" x14ac:dyDescent="0.25">
      <c r="Q780" s="35"/>
      <c r="S780" s="35"/>
    </row>
    <row r="781" spans="17:19" customFormat="1" x14ac:dyDescent="0.25">
      <c r="Q781" s="35"/>
      <c r="S781" s="35"/>
    </row>
    <row r="782" spans="17:19" customFormat="1" x14ac:dyDescent="0.25">
      <c r="Q782" s="35"/>
      <c r="S782" s="35"/>
    </row>
    <row r="783" spans="17:19" customFormat="1" x14ac:dyDescent="0.25">
      <c r="Q783" s="35"/>
      <c r="S783" s="35"/>
    </row>
    <row r="784" spans="17:19" customFormat="1" x14ac:dyDescent="0.25">
      <c r="Q784" s="35"/>
      <c r="S784" s="35"/>
    </row>
    <row r="785" spans="17:19" customFormat="1" x14ac:dyDescent="0.25">
      <c r="Q785" s="35"/>
      <c r="S785" s="35"/>
    </row>
    <row r="786" spans="17:19" customFormat="1" x14ac:dyDescent="0.25">
      <c r="Q786" s="35"/>
      <c r="S786" s="35"/>
    </row>
    <row r="787" spans="17:19" customFormat="1" x14ac:dyDescent="0.25">
      <c r="Q787" s="35"/>
      <c r="S787" s="35"/>
    </row>
    <row r="788" spans="17:19" customFormat="1" x14ac:dyDescent="0.25">
      <c r="Q788" s="35"/>
      <c r="S788" s="35"/>
    </row>
    <row r="789" spans="17:19" customFormat="1" x14ac:dyDescent="0.25">
      <c r="Q789" s="35"/>
      <c r="S789" s="35"/>
    </row>
    <row r="790" spans="17:19" customFormat="1" x14ac:dyDescent="0.25">
      <c r="Q790" s="35"/>
      <c r="S790" s="35"/>
    </row>
    <row r="791" spans="17:19" customFormat="1" x14ac:dyDescent="0.25">
      <c r="Q791" s="35"/>
      <c r="S791" s="35"/>
    </row>
    <row r="792" spans="17:19" customFormat="1" x14ac:dyDescent="0.25">
      <c r="Q792" s="35"/>
      <c r="S792" s="35"/>
    </row>
    <row r="793" spans="17:19" customFormat="1" x14ac:dyDescent="0.25">
      <c r="Q793" s="35"/>
      <c r="S793" s="35"/>
    </row>
    <row r="794" spans="17:19" customFormat="1" x14ac:dyDescent="0.25">
      <c r="Q794" s="35"/>
      <c r="S794" s="35"/>
    </row>
    <row r="795" spans="17:19" customFormat="1" x14ac:dyDescent="0.25">
      <c r="Q795" s="35"/>
      <c r="S795" s="35"/>
    </row>
    <row r="796" spans="17:19" customFormat="1" x14ac:dyDescent="0.25">
      <c r="Q796" s="35"/>
      <c r="S796" s="35"/>
    </row>
    <row r="797" spans="17:19" customFormat="1" x14ac:dyDescent="0.25">
      <c r="Q797" s="35"/>
      <c r="S797" s="35"/>
    </row>
    <row r="798" spans="17:19" customFormat="1" x14ac:dyDescent="0.25">
      <c r="Q798" s="35"/>
      <c r="S798" s="35"/>
    </row>
    <row r="799" spans="17:19" customFormat="1" x14ac:dyDescent="0.25">
      <c r="Q799" s="35"/>
      <c r="S799" s="35"/>
    </row>
    <row r="800" spans="17:19" customFormat="1" x14ac:dyDescent="0.25">
      <c r="Q800" s="35"/>
      <c r="S800" s="35"/>
    </row>
    <row r="801" spans="17:19" customFormat="1" x14ac:dyDescent="0.25">
      <c r="Q801" s="35"/>
      <c r="S801" s="35"/>
    </row>
    <row r="802" spans="17:19" customFormat="1" x14ac:dyDescent="0.25">
      <c r="Q802" s="35"/>
      <c r="S802" s="35"/>
    </row>
    <row r="803" spans="17:19" customFormat="1" x14ac:dyDescent="0.25">
      <c r="Q803" s="35"/>
      <c r="S803" s="35"/>
    </row>
    <row r="804" spans="17:19" customFormat="1" x14ac:dyDescent="0.25">
      <c r="Q804" s="35"/>
      <c r="S804" s="35"/>
    </row>
    <row r="805" spans="17:19" customFormat="1" x14ac:dyDescent="0.25">
      <c r="Q805" s="35"/>
      <c r="S805" s="35"/>
    </row>
    <row r="806" spans="17:19" customFormat="1" x14ac:dyDescent="0.25">
      <c r="Q806" s="35"/>
      <c r="S806" s="35"/>
    </row>
    <row r="807" spans="17:19" customFormat="1" x14ac:dyDescent="0.25">
      <c r="Q807" s="35"/>
      <c r="S807" s="35"/>
    </row>
    <row r="808" spans="17:19" customFormat="1" x14ac:dyDescent="0.25">
      <c r="Q808" s="35"/>
      <c r="S808" s="35"/>
    </row>
    <row r="809" spans="17:19" customFormat="1" x14ac:dyDescent="0.25">
      <c r="Q809" s="35"/>
      <c r="S809" s="35"/>
    </row>
    <row r="810" spans="17:19" customFormat="1" x14ac:dyDescent="0.25">
      <c r="Q810" s="35"/>
      <c r="S810" s="35"/>
    </row>
    <row r="811" spans="17:19" customFormat="1" x14ac:dyDescent="0.25">
      <c r="Q811" s="35"/>
      <c r="S811" s="35"/>
    </row>
    <row r="812" spans="17:19" customFormat="1" x14ac:dyDescent="0.25">
      <c r="Q812" s="35"/>
      <c r="S812" s="35"/>
    </row>
    <row r="813" spans="17:19" customFormat="1" x14ac:dyDescent="0.25">
      <c r="Q813" s="35"/>
      <c r="S813" s="35"/>
    </row>
    <row r="814" spans="17:19" customFormat="1" x14ac:dyDescent="0.25">
      <c r="Q814" s="35"/>
      <c r="S814" s="35"/>
    </row>
    <row r="815" spans="17:19" customFormat="1" x14ac:dyDescent="0.25">
      <c r="Q815" s="35"/>
      <c r="S815" s="35"/>
    </row>
    <row r="816" spans="17:19" customFormat="1" x14ac:dyDescent="0.25">
      <c r="Q816" s="35"/>
      <c r="S816" s="35"/>
    </row>
    <row r="817" spans="17:19" customFormat="1" x14ac:dyDescent="0.25">
      <c r="Q817" s="35"/>
      <c r="S817" s="35"/>
    </row>
    <row r="818" spans="17:19" customFormat="1" x14ac:dyDescent="0.25">
      <c r="Q818" s="35"/>
      <c r="S818" s="35"/>
    </row>
    <row r="819" spans="17:19" customFormat="1" x14ac:dyDescent="0.25">
      <c r="Q819" s="35"/>
      <c r="S819" s="35"/>
    </row>
    <row r="820" spans="17:19" customFormat="1" x14ac:dyDescent="0.25">
      <c r="Q820" s="35"/>
      <c r="S820" s="35"/>
    </row>
    <row r="821" spans="17:19" customFormat="1" x14ac:dyDescent="0.25">
      <c r="Q821" s="35"/>
      <c r="S821" s="35"/>
    </row>
    <row r="822" spans="17:19" customFormat="1" x14ac:dyDescent="0.25">
      <c r="Q822" s="35"/>
      <c r="S822" s="35"/>
    </row>
    <row r="823" spans="17:19" customFormat="1" x14ac:dyDescent="0.25">
      <c r="Q823" s="35"/>
      <c r="S823" s="35"/>
    </row>
    <row r="824" spans="17:19" customFormat="1" x14ac:dyDescent="0.25">
      <c r="Q824" s="35"/>
      <c r="S824" s="35"/>
    </row>
    <row r="825" spans="17:19" customFormat="1" x14ac:dyDescent="0.25">
      <c r="Q825" s="35"/>
      <c r="S825" s="35"/>
    </row>
    <row r="826" spans="17:19" customFormat="1" x14ac:dyDescent="0.25">
      <c r="Q826" s="35"/>
      <c r="S826" s="35"/>
    </row>
    <row r="827" spans="17:19" customFormat="1" x14ac:dyDescent="0.25">
      <c r="Q827" s="35"/>
      <c r="S827" s="35"/>
    </row>
    <row r="828" spans="17:19" customFormat="1" x14ac:dyDescent="0.25">
      <c r="Q828" s="35"/>
      <c r="S828" s="35"/>
    </row>
    <row r="829" spans="17:19" customFormat="1" x14ac:dyDescent="0.25">
      <c r="Q829" s="35"/>
      <c r="S829" s="35"/>
    </row>
    <row r="830" spans="17:19" customFormat="1" x14ac:dyDescent="0.25">
      <c r="Q830" s="35"/>
      <c r="S830" s="35"/>
    </row>
    <row r="831" spans="17:19" customFormat="1" x14ac:dyDescent="0.25">
      <c r="Q831" s="35"/>
      <c r="S831" s="35"/>
    </row>
    <row r="832" spans="17:19" customFormat="1" x14ac:dyDescent="0.25">
      <c r="Q832" s="35"/>
      <c r="S832" s="35"/>
    </row>
    <row r="833" spans="17:19" customFormat="1" x14ac:dyDescent="0.25">
      <c r="Q833" s="35"/>
      <c r="S833" s="35"/>
    </row>
    <row r="834" spans="17:19" customFormat="1" x14ac:dyDescent="0.25">
      <c r="Q834" s="35"/>
      <c r="S834" s="35"/>
    </row>
    <row r="835" spans="17:19" customFormat="1" x14ac:dyDescent="0.25">
      <c r="Q835" s="35"/>
      <c r="S835" s="35"/>
    </row>
    <row r="836" spans="17:19" customFormat="1" x14ac:dyDescent="0.25">
      <c r="Q836" s="35"/>
      <c r="S836" s="35"/>
    </row>
    <row r="837" spans="17:19" customFormat="1" x14ac:dyDescent="0.25">
      <c r="Q837" s="35"/>
      <c r="S837" s="35"/>
    </row>
    <row r="838" spans="17:19" customFormat="1" x14ac:dyDescent="0.25">
      <c r="Q838" s="35"/>
      <c r="S838" s="35"/>
    </row>
    <row r="839" spans="17:19" customFormat="1" x14ac:dyDescent="0.25">
      <c r="Q839" s="35"/>
      <c r="S839" s="35"/>
    </row>
    <row r="840" spans="17:19" customFormat="1" x14ac:dyDescent="0.25">
      <c r="Q840" s="35"/>
      <c r="S840" s="35"/>
    </row>
    <row r="841" spans="17:19" customFormat="1" x14ac:dyDescent="0.25">
      <c r="Q841" s="35"/>
      <c r="S841" s="35"/>
    </row>
    <row r="842" spans="17:19" customFormat="1" x14ac:dyDescent="0.25">
      <c r="Q842" s="35"/>
      <c r="S842" s="35"/>
    </row>
    <row r="843" spans="17:19" customFormat="1" x14ac:dyDescent="0.25">
      <c r="Q843" s="35"/>
      <c r="S843" s="35"/>
    </row>
    <row r="844" spans="17:19" customFormat="1" x14ac:dyDescent="0.25">
      <c r="Q844" s="35"/>
      <c r="S844" s="35"/>
    </row>
    <row r="845" spans="17:19" customFormat="1" x14ac:dyDescent="0.25">
      <c r="Q845" s="35"/>
      <c r="S845" s="35"/>
    </row>
    <row r="846" spans="17:19" customFormat="1" x14ac:dyDescent="0.25">
      <c r="Q846" s="35"/>
      <c r="S846" s="35"/>
    </row>
    <row r="847" spans="17:19" customFormat="1" x14ac:dyDescent="0.25">
      <c r="Q847" s="35"/>
      <c r="S847" s="35"/>
    </row>
    <row r="848" spans="17:19" customFormat="1" x14ac:dyDescent="0.25">
      <c r="Q848" s="35"/>
      <c r="S848" s="35"/>
    </row>
    <row r="849" spans="17:19" customFormat="1" x14ac:dyDescent="0.25">
      <c r="Q849" s="35"/>
      <c r="S849" s="35"/>
    </row>
    <row r="850" spans="17:19" customFormat="1" x14ac:dyDescent="0.25">
      <c r="Q850" s="35"/>
      <c r="S850" s="35"/>
    </row>
    <row r="851" spans="17:19" customFormat="1" x14ac:dyDescent="0.25">
      <c r="Q851" s="35"/>
      <c r="S851" s="35"/>
    </row>
    <row r="852" spans="17:19" customFormat="1" x14ac:dyDescent="0.25">
      <c r="Q852" s="35"/>
      <c r="S852" s="35"/>
    </row>
    <row r="853" spans="17:19" customFormat="1" x14ac:dyDescent="0.25">
      <c r="Q853" s="35"/>
      <c r="S853" s="35"/>
    </row>
    <row r="854" spans="17:19" customFormat="1" x14ac:dyDescent="0.25">
      <c r="Q854" s="35"/>
      <c r="S854" s="35"/>
    </row>
    <row r="855" spans="17:19" customFormat="1" x14ac:dyDescent="0.25">
      <c r="Q855" s="35"/>
      <c r="S855" s="35"/>
    </row>
    <row r="856" spans="17:19" customFormat="1" x14ac:dyDescent="0.25">
      <c r="Q856" s="35"/>
      <c r="S856" s="35"/>
    </row>
    <row r="857" spans="17:19" customFormat="1" x14ac:dyDescent="0.25">
      <c r="Q857" s="35"/>
      <c r="S857" s="35"/>
    </row>
    <row r="858" spans="17:19" customFormat="1" x14ac:dyDescent="0.25">
      <c r="Q858" s="35"/>
      <c r="S858" s="35"/>
    </row>
    <row r="859" spans="17:19" customFormat="1" x14ac:dyDescent="0.25">
      <c r="Q859" s="35"/>
      <c r="S859" s="35"/>
    </row>
    <row r="860" spans="17:19" customFormat="1" x14ac:dyDescent="0.25">
      <c r="Q860" s="35"/>
      <c r="S860" s="35"/>
    </row>
    <row r="861" spans="17:19" customFormat="1" x14ac:dyDescent="0.25">
      <c r="Q861" s="35"/>
      <c r="S861" s="35"/>
    </row>
    <row r="862" spans="17:19" customFormat="1" x14ac:dyDescent="0.25">
      <c r="Q862" s="35"/>
      <c r="S862" s="35"/>
    </row>
    <row r="863" spans="17:19" customFormat="1" x14ac:dyDescent="0.25">
      <c r="Q863" s="35"/>
      <c r="S863" s="35"/>
    </row>
    <row r="864" spans="17:19" customFormat="1" x14ac:dyDescent="0.25">
      <c r="Q864" s="35"/>
      <c r="S864" s="35"/>
    </row>
    <row r="865" spans="17:19" customFormat="1" x14ac:dyDescent="0.25">
      <c r="Q865" s="35"/>
      <c r="S865" s="35"/>
    </row>
    <row r="866" spans="17:19" customFormat="1" x14ac:dyDescent="0.25">
      <c r="Q866" s="35"/>
      <c r="S866" s="35"/>
    </row>
    <row r="867" spans="17:19" customFormat="1" x14ac:dyDescent="0.25">
      <c r="Q867" s="35"/>
      <c r="S867" s="35"/>
    </row>
    <row r="868" spans="17:19" customFormat="1" x14ac:dyDescent="0.25">
      <c r="Q868" s="35"/>
      <c r="S868" s="35"/>
    </row>
    <row r="869" spans="17:19" customFormat="1" x14ac:dyDescent="0.25">
      <c r="Q869" s="35"/>
      <c r="S869" s="35"/>
    </row>
    <row r="870" spans="17:19" customFormat="1" x14ac:dyDescent="0.25">
      <c r="Q870" s="35"/>
      <c r="S870" s="35"/>
    </row>
    <row r="871" spans="17:19" customFormat="1" x14ac:dyDescent="0.25">
      <c r="Q871" s="35"/>
      <c r="S871" s="35"/>
    </row>
    <row r="872" spans="17:19" customFormat="1" x14ac:dyDescent="0.25">
      <c r="Q872" s="35"/>
      <c r="S872" s="35"/>
    </row>
    <row r="873" spans="17:19" customFormat="1" x14ac:dyDescent="0.25">
      <c r="Q873" s="35"/>
      <c r="S873" s="35"/>
    </row>
    <row r="874" spans="17:19" customFormat="1" x14ac:dyDescent="0.25">
      <c r="Q874" s="35"/>
      <c r="S874" s="35"/>
    </row>
    <row r="875" spans="17:19" customFormat="1" x14ac:dyDescent="0.25">
      <c r="Q875" s="35"/>
      <c r="S875" s="35"/>
    </row>
    <row r="876" spans="17:19" customFormat="1" x14ac:dyDescent="0.25">
      <c r="Q876" s="35"/>
      <c r="S876" s="35"/>
    </row>
    <row r="877" spans="17:19" customFormat="1" x14ac:dyDescent="0.25">
      <c r="Q877" s="35"/>
      <c r="S877" s="35"/>
    </row>
    <row r="878" spans="17:19" customFormat="1" x14ac:dyDescent="0.25">
      <c r="Q878" s="35"/>
      <c r="S878" s="35"/>
    </row>
    <row r="879" spans="17:19" customFormat="1" x14ac:dyDescent="0.25">
      <c r="Q879" s="35"/>
      <c r="S879" s="35"/>
    </row>
    <row r="880" spans="17:19" customFormat="1" x14ac:dyDescent="0.25">
      <c r="Q880" s="35"/>
      <c r="S880" s="35"/>
    </row>
    <row r="881" spans="17:19" customFormat="1" x14ac:dyDescent="0.25">
      <c r="Q881" s="35"/>
      <c r="S881" s="35"/>
    </row>
    <row r="882" spans="17:19" customFormat="1" x14ac:dyDescent="0.25">
      <c r="Q882" s="35"/>
      <c r="S882" s="35"/>
    </row>
    <row r="883" spans="17:19" customFormat="1" x14ac:dyDescent="0.25">
      <c r="Q883" s="35"/>
      <c r="S883" s="35"/>
    </row>
    <row r="884" spans="17:19" customFormat="1" x14ac:dyDescent="0.25">
      <c r="Q884" s="35"/>
      <c r="S884" s="35"/>
    </row>
    <row r="885" spans="17:19" customFormat="1" x14ac:dyDescent="0.25">
      <c r="Q885" s="35"/>
      <c r="S885" s="35"/>
    </row>
    <row r="886" spans="17:19" customFormat="1" x14ac:dyDescent="0.25">
      <c r="Q886" s="35"/>
      <c r="S886" s="35"/>
    </row>
    <row r="887" spans="17:19" customFormat="1" x14ac:dyDescent="0.25">
      <c r="Q887" s="35"/>
      <c r="S887" s="35"/>
    </row>
    <row r="888" spans="17:19" customFormat="1" x14ac:dyDescent="0.25">
      <c r="Q888" s="35"/>
      <c r="S888" s="35"/>
    </row>
    <row r="889" spans="17:19" customFormat="1" x14ac:dyDescent="0.25">
      <c r="Q889" s="35"/>
      <c r="S889" s="35"/>
    </row>
    <row r="890" spans="17:19" customFormat="1" x14ac:dyDescent="0.25">
      <c r="Q890" s="35"/>
      <c r="S890" s="35"/>
    </row>
    <row r="891" spans="17:19" customFormat="1" x14ac:dyDescent="0.25">
      <c r="Q891" s="35"/>
      <c r="S891" s="35"/>
    </row>
    <row r="892" spans="17:19" customFormat="1" x14ac:dyDescent="0.25">
      <c r="Q892" s="35"/>
      <c r="S892" s="35"/>
    </row>
    <row r="893" spans="17:19" customFormat="1" x14ac:dyDescent="0.25">
      <c r="Q893" s="35"/>
      <c r="S893" s="35"/>
    </row>
    <row r="894" spans="17:19" customFormat="1" x14ac:dyDescent="0.25">
      <c r="Q894" s="35"/>
      <c r="S894" s="35"/>
    </row>
    <row r="895" spans="17:19" customFormat="1" x14ac:dyDescent="0.25">
      <c r="Q895" s="35"/>
      <c r="S895" s="35"/>
    </row>
    <row r="896" spans="17:19" customFormat="1" x14ac:dyDescent="0.25">
      <c r="Q896" s="35"/>
      <c r="S896" s="35"/>
    </row>
    <row r="897" spans="17:19" customFormat="1" x14ac:dyDescent="0.25">
      <c r="Q897" s="35"/>
      <c r="S897" s="35"/>
    </row>
    <row r="898" spans="17:19" customFormat="1" x14ac:dyDescent="0.25">
      <c r="Q898" s="35"/>
      <c r="S898" s="35"/>
    </row>
    <row r="899" spans="17:19" customFormat="1" x14ac:dyDescent="0.25">
      <c r="Q899" s="35"/>
      <c r="S899" s="35"/>
    </row>
    <row r="900" spans="17:19" customFormat="1" x14ac:dyDescent="0.25">
      <c r="Q900" s="35"/>
      <c r="S900" s="35"/>
    </row>
    <row r="901" spans="17:19" customFormat="1" x14ac:dyDescent="0.25">
      <c r="Q901" s="35"/>
      <c r="S901" s="35"/>
    </row>
    <row r="902" spans="17:19" customFormat="1" x14ac:dyDescent="0.25">
      <c r="Q902" s="35"/>
      <c r="S902" s="35"/>
    </row>
    <row r="903" spans="17:19" customFormat="1" x14ac:dyDescent="0.25">
      <c r="Q903" s="35"/>
      <c r="S903" s="35"/>
    </row>
    <row r="904" spans="17:19" customFormat="1" x14ac:dyDescent="0.25">
      <c r="Q904" s="35"/>
      <c r="S904" s="35"/>
    </row>
    <row r="905" spans="17:19" customFormat="1" x14ac:dyDescent="0.25">
      <c r="Q905" s="35"/>
      <c r="S905" s="35"/>
    </row>
    <row r="906" spans="17:19" customFormat="1" x14ac:dyDescent="0.25">
      <c r="Q906" s="35"/>
      <c r="S906" s="35"/>
    </row>
    <row r="907" spans="17:19" customFormat="1" x14ac:dyDescent="0.25">
      <c r="Q907" s="35"/>
      <c r="S907" s="35"/>
    </row>
    <row r="908" spans="17:19" customFormat="1" x14ac:dyDescent="0.25">
      <c r="Q908" s="35"/>
      <c r="S908" s="35"/>
    </row>
    <row r="909" spans="17:19" customFormat="1" x14ac:dyDescent="0.25">
      <c r="Q909" s="35"/>
      <c r="S909" s="35"/>
    </row>
    <row r="910" spans="17:19" customFormat="1" x14ac:dyDescent="0.25">
      <c r="Q910" s="35"/>
      <c r="S910" s="35"/>
    </row>
    <row r="911" spans="17:19" customFormat="1" x14ac:dyDescent="0.25">
      <c r="Q911" s="35"/>
      <c r="S911" s="35"/>
    </row>
    <row r="912" spans="17:19" customFormat="1" x14ac:dyDescent="0.25">
      <c r="Q912" s="35"/>
      <c r="S912" s="35"/>
    </row>
    <row r="913" spans="17:19" customFormat="1" x14ac:dyDescent="0.25">
      <c r="Q913" s="35"/>
      <c r="S913" s="35"/>
    </row>
    <row r="914" spans="17:19" customFormat="1" x14ac:dyDescent="0.25">
      <c r="Q914" s="35"/>
      <c r="S914" s="35"/>
    </row>
    <row r="915" spans="17:19" customFormat="1" x14ac:dyDescent="0.25">
      <c r="Q915" s="35"/>
      <c r="S915" s="35"/>
    </row>
    <row r="916" spans="17:19" customFormat="1" x14ac:dyDescent="0.25">
      <c r="Q916" s="35"/>
      <c r="S916" s="35"/>
    </row>
    <row r="917" spans="17:19" customFormat="1" x14ac:dyDescent="0.25">
      <c r="Q917" s="35"/>
      <c r="S917" s="35"/>
    </row>
    <row r="918" spans="17:19" customFormat="1" x14ac:dyDescent="0.25">
      <c r="Q918" s="35"/>
      <c r="S918" s="35"/>
    </row>
    <row r="919" spans="17:19" customFormat="1" x14ac:dyDescent="0.25">
      <c r="Q919" s="35"/>
      <c r="S919" s="35"/>
    </row>
    <row r="920" spans="17:19" customFormat="1" x14ac:dyDescent="0.25">
      <c r="Q920" s="35"/>
      <c r="S920" s="35"/>
    </row>
    <row r="921" spans="17:19" customFormat="1" x14ac:dyDescent="0.25">
      <c r="Q921" s="35"/>
      <c r="S921" s="35"/>
    </row>
    <row r="922" spans="17:19" customFormat="1" x14ac:dyDescent="0.25">
      <c r="Q922" s="35"/>
      <c r="S922" s="35"/>
    </row>
    <row r="923" spans="17:19" customFormat="1" x14ac:dyDescent="0.25">
      <c r="Q923" s="35"/>
      <c r="S923" s="35"/>
    </row>
    <row r="924" spans="17:19" customFormat="1" x14ac:dyDescent="0.25">
      <c r="Q924" s="35"/>
      <c r="S924" s="35"/>
    </row>
    <row r="925" spans="17:19" customFormat="1" x14ac:dyDescent="0.25">
      <c r="Q925" s="35"/>
      <c r="S925" s="35"/>
    </row>
    <row r="926" spans="17:19" customFormat="1" x14ac:dyDescent="0.25">
      <c r="Q926" s="35"/>
      <c r="S926" s="35"/>
    </row>
    <row r="927" spans="17:19" customFormat="1" x14ac:dyDescent="0.25">
      <c r="Q927" s="35"/>
      <c r="S927" s="35"/>
    </row>
    <row r="928" spans="17:19" customFormat="1" x14ac:dyDescent="0.25">
      <c r="Q928" s="35"/>
      <c r="S928" s="35"/>
    </row>
    <row r="929" spans="17:19" customFormat="1" x14ac:dyDescent="0.25">
      <c r="Q929" s="35"/>
      <c r="S929" s="35"/>
    </row>
    <row r="930" spans="17:19" customFormat="1" x14ac:dyDescent="0.25">
      <c r="Q930" s="35"/>
      <c r="S930" s="35"/>
    </row>
    <row r="931" spans="17:19" customFormat="1" x14ac:dyDescent="0.25">
      <c r="Q931" s="35"/>
      <c r="S931" s="35"/>
    </row>
    <row r="932" spans="17:19" customFormat="1" x14ac:dyDescent="0.25">
      <c r="Q932" s="35"/>
      <c r="S932" s="35"/>
    </row>
    <row r="933" spans="17:19" customFormat="1" x14ac:dyDescent="0.25">
      <c r="Q933" s="35"/>
      <c r="S933" s="35"/>
    </row>
    <row r="934" spans="17:19" customFormat="1" x14ac:dyDescent="0.25">
      <c r="Q934" s="35"/>
      <c r="S934" s="35"/>
    </row>
    <row r="935" spans="17:19" customFormat="1" x14ac:dyDescent="0.25">
      <c r="Q935" s="35"/>
      <c r="S935" s="35"/>
    </row>
    <row r="936" spans="17:19" customFormat="1" x14ac:dyDescent="0.25">
      <c r="Q936" s="35"/>
      <c r="S936" s="35"/>
    </row>
    <row r="937" spans="17:19" customFormat="1" x14ac:dyDescent="0.25">
      <c r="Q937" s="35"/>
      <c r="S937" s="35"/>
    </row>
    <row r="938" spans="17:19" customFormat="1" x14ac:dyDescent="0.25">
      <c r="Q938" s="35"/>
      <c r="S938" s="35"/>
    </row>
    <row r="939" spans="17:19" customFormat="1" x14ac:dyDescent="0.25">
      <c r="Q939" s="35"/>
      <c r="S939" s="35"/>
    </row>
    <row r="940" spans="17:19" customFormat="1" x14ac:dyDescent="0.25">
      <c r="Q940" s="35"/>
      <c r="S940" s="35"/>
    </row>
    <row r="941" spans="17:19" customFormat="1" x14ac:dyDescent="0.25">
      <c r="Q941" s="35"/>
      <c r="S941" s="35"/>
    </row>
    <row r="942" spans="17:19" customFormat="1" x14ac:dyDescent="0.25">
      <c r="Q942" s="35"/>
      <c r="S942" s="35"/>
    </row>
    <row r="943" spans="17:19" customFormat="1" x14ac:dyDescent="0.25">
      <c r="Q943" s="35"/>
      <c r="S943" s="35"/>
    </row>
    <row r="944" spans="17:19" customFormat="1" x14ac:dyDescent="0.25">
      <c r="Q944" s="35"/>
      <c r="S944" s="35"/>
    </row>
    <row r="945" spans="17:19" customFormat="1" x14ac:dyDescent="0.25">
      <c r="Q945" s="35"/>
      <c r="S945" s="35"/>
    </row>
    <row r="946" spans="17:19" customFormat="1" x14ac:dyDescent="0.25">
      <c r="Q946" s="35"/>
      <c r="S946" s="35"/>
    </row>
    <row r="947" spans="17:19" customFormat="1" x14ac:dyDescent="0.25">
      <c r="Q947" s="35"/>
      <c r="S947" s="35"/>
    </row>
    <row r="948" spans="17:19" customFormat="1" x14ac:dyDescent="0.25">
      <c r="Q948" s="35"/>
      <c r="S948" s="35"/>
    </row>
    <row r="949" spans="17:19" customFormat="1" x14ac:dyDescent="0.25">
      <c r="Q949" s="35"/>
      <c r="S949" s="35"/>
    </row>
    <row r="950" spans="17:19" customFormat="1" x14ac:dyDescent="0.25">
      <c r="Q950" s="35"/>
      <c r="S950" s="35"/>
    </row>
    <row r="951" spans="17:19" customFormat="1" x14ac:dyDescent="0.25">
      <c r="Q951" s="35"/>
      <c r="S951" s="35"/>
    </row>
    <row r="952" spans="17:19" customFormat="1" x14ac:dyDescent="0.25">
      <c r="Q952" s="35"/>
      <c r="S952" s="35"/>
    </row>
    <row r="953" spans="17:19" customFormat="1" x14ac:dyDescent="0.25">
      <c r="Q953" s="35"/>
      <c r="S953" s="35"/>
    </row>
    <row r="954" spans="17:19" customFormat="1" x14ac:dyDescent="0.25">
      <c r="Q954" s="35"/>
      <c r="S954" s="35"/>
    </row>
    <row r="955" spans="17:19" customFormat="1" x14ac:dyDescent="0.25">
      <c r="Q955" s="35"/>
      <c r="S955" s="35"/>
    </row>
    <row r="956" spans="17:19" customFormat="1" x14ac:dyDescent="0.25">
      <c r="Q956" s="35"/>
      <c r="S956" s="35"/>
    </row>
    <row r="957" spans="17:19" customFormat="1" x14ac:dyDescent="0.25">
      <c r="Q957" s="35"/>
      <c r="S957" s="35"/>
    </row>
    <row r="958" spans="17:19" customFormat="1" x14ac:dyDescent="0.25">
      <c r="Q958" s="35"/>
      <c r="S958" s="35"/>
    </row>
    <row r="959" spans="17:19" customFormat="1" x14ac:dyDescent="0.25">
      <c r="Q959" s="35"/>
      <c r="S959" s="35"/>
    </row>
    <row r="960" spans="17:19" customFormat="1" x14ac:dyDescent="0.25">
      <c r="Q960" s="35"/>
      <c r="S960" s="35"/>
    </row>
    <row r="961" spans="17:19" customFormat="1" x14ac:dyDescent="0.25">
      <c r="Q961" s="35"/>
      <c r="S961" s="35"/>
    </row>
    <row r="962" spans="17:19" customFormat="1" x14ac:dyDescent="0.25">
      <c r="Q962" s="35"/>
      <c r="S962" s="35"/>
    </row>
    <row r="963" spans="17:19" customFormat="1" x14ac:dyDescent="0.25">
      <c r="Q963" s="35"/>
      <c r="S963" s="35"/>
    </row>
    <row r="964" spans="17:19" customFormat="1" x14ac:dyDescent="0.25">
      <c r="Q964" s="35"/>
      <c r="S964" s="35"/>
    </row>
    <row r="965" spans="17:19" customFormat="1" x14ac:dyDescent="0.25">
      <c r="Q965" s="35"/>
      <c r="S965" s="35"/>
    </row>
    <row r="966" spans="17:19" customFormat="1" x14ac:dyDescent="0.25">
      <c r="Q966" s="35"/>
      <c r="S966" s="35"/>
    </row>
    <row r="967" spans="17:19" customFormat="1" x14ac:dyDescent="0.25">
      <c r="Q967" s="35"/>
      <c r="S967" s="35"/>
    </row>
    <row r="968" spans="17:19" customFormat="1" x14ac:dyDescent="0.25">
      <c r="Q968" s="35"/>
      <c r="S968" s="35"/>
    </row>
    <row r="969" spans="17:19" customFormat="1" x14ac:dyDescent="0.25">
      <c r="Q969" s="35"/>
      <c r="S969" s="35"/>
    </row>
    <row r="970" spans="17:19" customFormat="1" x14ac:dyDescent="0.25">
      <c r="Q970" s="35"/>
      <c r="S970" s="35"/>
    </row>
    <row r="971" spans="17:19" customFormat="1" x14ac:dyDescent="0.25">
      <c r="Q971" s="35"/>
      <c r="S971" s="35"/>
    </row>
    <row r="972" spans="17:19" customFormat="1" x14ac:dyDescent="0.25">
      <c r="Q972" s="35"/>
      <c r="S972" s="35"/>
    </row>
    <row r="973" spans="17:19" customFormat="1" x14ac:dyDescent="0.25">
      <c r="Q973" s="35"/>
      <c r="S973" s="35"/>
    </row>
    <row r="974" spans="17:19" customFormat="1" x14ac:dyDescent="0.25">
      <c r="Q974" s="35"/>
      <c r="S974" s="35"/>
    </row>
    <row r="975" spans="17:19" customFormat="1" x14ac:dyDescent="0.25">
      <c r="Q975" s="35"/>
      <c r="S975" s="35"/>
    </row>
    <row r="976" spans="17:19" customFormat="1" x14ac:dyDescent="0.25">
      <c r="Q976" s="35"/>
      <c r="S976" s="35"/>
    </row>
    <row r="977" spans="17:19" customFormat="1" x14ac:dyDescent="0.25">
      <c r="Q977" s="35"/>
      <c r="S977" s="35"/>
    </row>
    <row r="978" spans="17:19" customFormat="1" x14ac:dyDescent="0.25">
      <c r="Q978" s="35"/>
      <c r="S978" s="35"/>
    </row>
    <row r="979" spans="17:19" customFormat="1" x14ac:dyDescent="0.25">
      <c r="Q979" s="35"/>
      <c r="S979" s="35"/>
    </row>
    <row r="980" spans="17:19" customFormat="1" x14ac:dyDescent="0.25">
      <c r="Q980" s="35"/>
      <c r="S980" s="35"/>
    </row>
    <row r="981" spans="17:19" customFormat="1" x14ac:dyDescent="0.25">
      <c r="Q981" s="35"/>
      <c r="S981" s="35"/>
    </row>
    <row r="982" spans="17:19" customFormat="1" x14ac:dyDescent="0.25">
      <c r="Q982" s="35"/>
      <c r="S982" s="35"/>
    </row>
    <row r="983" spans="17:19" customFormat="1" x14ac:dyDescent="0.25">
      <c r="Q983" s="35"/>
      <c r="S983" s="35"/>
    </row>
    <row r="984" spans="17:19" customFormat="1" x14ac:dyDescent="0.25">
      <c r="Q984" s="35"/>
      <c r="S984" s="35"/>
    </row>
    <row r="985" spans="17:19" customFormat="1" x14ac:dyDescent="0.25">
      <c r="Q985" s="35"/>
      <c r="S985" s="35"/>
    </row>
    <row r="986" spans="17:19" customFormat="1" x14ac:dyDescent="0.25">
      <c r="Q986" s="35"/>
      <c r="S986" s="35"/>
    </row>
    <row r="987" spans="17:19" customFormat="1" x14ac:dyDescent="0.25">
      <c r="Q987" s="35"/>
      <c r="S987" s="35"/>
    </row>
    <row r="988" spans="17:19" customFormat="1" x14ac:dyDescent="0.25">
      <c r="Q988" s="35"/>
      <c r="S988" s="35"/>
    </row>
    <row r="989" spans="17:19" customFormat="1" x14ac:dyDescent="0.25">
      <c r="Q989" s="35"/>
      <c r="S989" s="35"/>
    </row>
    <row r="990" spans="17:19" customFormat="1" x14ac:dyDescent="0.25">
      <c r="Q990" s="35"/>
      <c r="S990" s="35"/>
    </row>
    <row r="991" spans="17:19" customFormat="1" x14ac:dyDescent="0.25">
      <c r="Q991" s="35"/>
      <c r="S991" s="35"/>
    </row>
    <row r="992" spans="17:19" customFormat="1" x14ac:dyDescent="0.25">
      <c r="Q992" s="35"/>
      <c r="S992" s="35"/>
    </row>
    <row r="993" spans="17:19" customFormat="1" x14ac:dyDescent="0.25">
      <c r="Q993" s="35"/>
      <c r="S993" s="35"/>
    </row>
    <row r="994" spans="17:19" customFormat="1" x14ac:dyDescent="0.25">
      <c r="Q994" s="35"/>
      <c r="S994" s="35"/>
    </row>
    <row r="995" spans="17:19" customFormat="1" x14ac:dyDescent="0.25">
      <c r="Q995" s="35"/>
      <c r="S995" s="35"/>
    </row>
    <row r="996" spans="17:19" customFormat="1" x14ac:dyDescent="0.25">
      <c r="Q996" s="35"/>
      <c r="S996" s="35"/>
    </row>
    <row r="997" spans="17:19" customFormat="1" x14ac:dyDescent="0.25">
      <c r="Q997" s="35"/>
      <c r="S997" s="35"/>
    </row>
    <row r="998" spans="17:19" customFormat="1" x14ac:dyDescent="0.25">
      <c r="Q998" s="35"/>
      <c r="S998" s="35"/>
    </row>
    <row r="999" spans="17:19" customFormat="1" x14ac:dyDescent="0.25">
      <c r="Q999" s="35"/>
      <c r="S999" s="35"/>
    </row>
    <row r="1000" spans="17:19" customFormat="1" x14ac:dyDescent="0.25">
      <c r="Q1000" s="35"/>
      <c r="S1000" s="35"/>
    </row>
    <row r="1001" spans="17:19" customFormat="1" x14ac:dyDescent="0.25">
      <c r="Q1001" s="35"/>
      <c r="S1001" s="35"/>
    </row>
    <row r="1002" spans="17:19" customFormat="1" x14ac:dyDescent="0.25">
      <c r="Q1002" s="35"/>
      <c r="S1002" s="35"/>
    </row>
    <row r="1003" spans="17:19" customFormat="1" x14ac:dyDescent="0.25">
      <c r="Q1003" s="35"/>
      <c r="S1003" s="35"/>
    </row>
    <row r="1004" spans="17:19" customFormat="1" x14ac:dyDescent="0.25">
      <c r="Q1004" s="35"/>
      <c r="S1004" s="35"/>
    </row>
    <row r="1005" spans="17:19" customFormat="1" x14ac:dyDescent="0.25">
      <c r="Q1005" s="35"/>
      <c r="S1005" s="35"/>
    </row>
    <row r="1006" spans="17:19" customFormat="1" x14ac:dyDescent="0.25">
      <c r="Q1006" s="35"/>
      <c r="S1006" s="35"/>
    </row>
    <row r="1007" spans="17:19" customFormat="1" x14ac:dyDescent="0.25">
      <c r="Q1007" s="35"/>
      <c r="S1007" s="35"/>
    </row>
    <row r="1008" spans="17:19" customFormat="1" x14ac:dyDescent="0.25">
      <c r="Q1008" s="35"/>
      <c r="S1008" s="35"/>
    </row>
    <row r="1009" spans="17:19" customFormat="1" x14ac:dyDescent="0.25">
      <c r="Q1009" s="35"/>
      <c r="S1009" s="35"/>
    </row>
    <row r="1010" spans="17:19" customFormat="1" x14ac:dyDescent="0.25">
      <c r="Q1010" s="35"/>
      <c r="S1010" s="35"/>
    </row>
    <row r="1011" spans="17:19" customFormat="1" x14ac:dyDescent="0.25">
      <c r="Q1011" s="35"/>
      <c r="S1011" s="35"/>
    </row>
    <row r="1012" spans="17:19" customFormat="1" x14ac:dyDescent="0.25">
      <c r="Q1012" s="35"/>
      <c r="S1012" s="35"/>
    </row>
    <row r="1013" spans="17:19" customFormat="1" x14ac:dyDescent="0.25">
      <c r="Q1013" s="35"/>
      <c r="S1013" s="35"/>
    </row>
    <row r="1014" spans="17:19" customFormat="1" x14ac:dyDescent="0.25">
      <c r="Q1014" s="35"/>
      <c r="S1014" s="35"/>
    </row>
    <row r="1015" spans="17:19" customFormat="1" x14ac:dyDescent="0.25">
      <c r="Q1015" s="35"/>
      <c r="S1015" s="35"/>
    </row>
    <row r="1016" spans="17:19" customFormat="1" x14ac:dyDescent="0.25">
      <c r="Q1016" s="35"/>
      <c r="S1016" s="35"/>
    </row>
    <row r="1017" spans="17:19" customFormat="1" x14ac:dyDescent="0.25">
      <c r="Q1017" s="35"/>
      <c r="S1017" s="35"/>
    </row>
    <row r="1018" spans="17:19" customFormat="1" x14ac:dyDescent="0.25">
      <c r="Q1018" s="35"/>
      <c r="S1018" s="35"/>
    </row>
    <row r="1019" spans="17:19" customFormat="1" x14ac:dyDescent="0.25">
      <c r="Q1019" s="35"/>
      <c r="S1019" s="35"/>
    </row>
    <row r="1020" spans="17:19" customFormat="1" x14ac:dyDescent="0.25">
      <c r="Q1020" s="35"/>
      <c r="S1020" s="35"/>
    </row>
    <row r="1021" spans="17:19" customFormat="1" x14ac:dyDescent="0.25">
      <c r="Q1021" s="35"/>
      <c r="S1021" s="35"/>
    </row>
    <row r="1022" spans="17:19" customFormat="1" x14ac:dyDescent="0.25">
      <c r="Q1022" s="35"/>
      <c r="S1022" s="35"/>
    </row>
    <row r="1023" spans="17:19" customFormat="1" x14ac:dyDescent="0.25">
      <c r="Q1023" s="35"/>
      <c r="S1023" s="35"/>
    </row>
    <row r="1024" spans="17:19" customFormat="1" x14ac:dyDescent="0.25">
      <c r="Q1024" s="35"/>
      <c r="S1024" s="35"/>
    </row>
    <row r="1025" spans="17:19" customFormat="1" x14ac:dyDescent="0.25">
      <c r="Q1025" s="35"/>
      <c r="S1025" s="35"/>
    </row>
    <row r="1026" spans="17:19" customFormat="1" x14ac:dyDescent="0.25">
      <c r="Q1026" s="35"/>
      <c r="S1026" s="35"/>
    </row>
    <row r="1027" spans="17:19" customFormat="1" x14ac:dyDescent="0.25">
      <c r="Q1027" s="35"/>
      <c r="S1027" s="35"/>
    </row>
    <row r="1028" spans="17:19" customFormat="1" x14ac:dyDescent="0.25">
      <c r="Q1028" s="35"/>
      <c r="S1028" s="35"/>
    </row>
    <row r="1029" spans="17:19" customFormat="1" x14ac:dyDescent="0.25">
      <c r="Q1029" s="35"/>
      <c r="S1029" s="35"/>
    </row>
    <row r="1030" spans="17:19" customFormat="1" x14ac:dyDescent="0.25">
      <c r="Q1030" s="35"/>
      <c r="S1030" s="35"/>
    </row>
    <row r="1031" spans="17:19" customFormat="1" x14ac:dyDescent="0.25">
      <c r="Q1031" s="35"/>
      <c r="S1031" s="35"/>
    </row>
    <row r="1032" spans="17:19" customFormat="1" x14ac:dyDescent="0.25">
      <c r="Q1032" s="35"/>
      <c r="S1032" s="35"/>
    </row>
    <row r="1033" spans="17:19" customFormat="1" x14ac:dyDescent="0.25">
      <c r="Q1033" s="35"/>
      <c r="S1033" s="35"/>
    </row>
    <row r="1034" spans="17:19" customFormat="1" x14ac:dyDescent="0.25">
      <c r="Q1034" s="35"/>
      <c r="S1034" s="35"/>
    </row>
    <row r="1035" spans="17:19" customFormat="1" x14ac:dyDescent="0.25">
      <c r="Q1035" s="35"/>
      <c r="S1035" s="35"/>
    </row>
    <row r="1036" spans="17:19" customFormat="1" x14ac:dyDescent="0.25">
      <c r="Q1036" s="35"/>
      <c r="S1036" s="35"/>
    </row>
    <row r="1037" spans="17:19" customFormat="1" x14ac:dyDescent="0.25">
      <c r="Q1037" s="35"/>
      <c r="S1037" s="35"/>
    </row>
    <row r="1038" spans="17:19" customFormat="1" x14ac:dyDescent="0.25">
      <c r="Q1038" s="35"/>
      <c r="S1038" s="35"/>
    </row>
    <row r="1039" spans="17:19" customFormat="1" x14ac:dyDescent="0.25">
      <c r="Q1039" s="35"/>
      <c r="S1039" s="35"/>
    </row>
    <row r="1040" spans="17:19" customFormat="1" x14ac:dyDescent="0.25">
      <c r="Q1040" s="35"/>
      <c r="S1040" s="35"/>
    </row>
    <row r="1041" spans="17:19" customFormat="1" x14ac:dyDescent="0.25">
      <c r="Q1041" s="35"/>
      <c r="S1041" s="35"/>
    </row>
    <row r="1042" spans="17:19" customFormat="1" x14ac:dyDescent="0.25">
      <c r="Q1042" s="35"/>
      <c r="S1042" s="35"/>
    </row>
    <row r="1043" spans="17:19" customFormat="1" x14ac:dyDescent="0.25">
      <c r="Q1043" s="35"/>
      <c r="S1043" s="35"/>
    </row>
    <row r="1044" spans="17:19" customFormat="1" x14ac:dyDescent="0.25">
      <c r="Q1044" s="35"/>
      <c r="S1044" s="35"/>
    </row>
    <row r="1045" spans="17:19" customFormat="1" x14ac:dyDescent="0.25">
      <c r="Q1045" s="35"/>
      <c r="S1045" s="35"/>
    </row>
    <row r="1046" spans="17:19" customFormat="1" x14ac:dyDescent="0.25">
      <c r="Q1046" s="35"/>
      <c r="S1046" s="35"/>
    </row>
    <row r="1047" spans="17:19" customFormat="1" x14ac:dyDescent="0.25">
      <c r="Q1047" s="35"/>
      <c r="S1047" s="35"/>
    </row>
    <row r="1048" spans="17:19" customFormat="1" x14ac:dyDescent="0.25">
      <c r="Q1048" s="35"/>
      <c r="S1048" s="35"/>
    </row>
    <row r="1049" spans="17:19" customFormat="1" x14ac:dyDescent="0.25">
      <c r="Q1049" s="35"/>
      <c r="S1049" s="35"/>
    </row>
    <row r="1050" spans="17:19" customFormat="1" x14ac:dyDescent="0.25">
      <c r="Q1050" s="35"/>
      <c r="S1050" s="35"/>
    </row>
    <row r="1051" spans="17:19" customFormat="1" x14ac:dyDescent="0.25">
      <c r="Q1051" s="35"/>
      <c r="S1051" s="35"/>
    </row>
    <row r="1052" spans="17:19" customFormat="1" x14ac:dyDescent="0.25">
      <c r="Q1052" s="35"/>
      <c r="S1052" s="35"/>
    </row>
    <row r="1053" spans="17:19" customFormat="1" x14ac:dyDescent="0.25">
      <c r="Q1053" s="35"/>
      <c r="S1053" s="35"/>
    </row>
    <row r="1054" spans="17:19" customFormat="1" x14ac:dyDescent="0.25">
      <c r="Q1054" s="35"/>
      <c r="S1054" s="35"/>
    </row>
    <row r="1055" spans="17:19" customFormat="1" x14ac:dyDescent="0.25">
      <c r="Q1055" s="35"/>
      <c r="S1055" s="35"/>
    </row>
    <row r="1056" spans="17:19" customFormat="1" x14ac:dyDescent="0.25">
      <c r="Q1056" s="35"/>
      <c r="S1056" s="35"/>
    </row>
    <row r="1057" spans="17:19" customFormat="1" x14ac:dyDescent="0.25">
      <c r="Q1057" s="35"/>
      <c r="S1057" s="35"/>
    </row>
    <row r="1058" spans="17:19" customFormat="1" x14ac:dyDescent="0.25">
      <c r="Q1058" s="35"/>
      <c r="S1058" s="35"/>
    </row>
    <row r="1059" spans="17:19" customFormat="1" x14ac:dyDescent="0.25">
      <c r="Q1059" s="35"/>
      <c r="S1059" s="35"/>
    </row>
    <row r="1060" spans="17:19" customFormat="1" x14ac:dyDescent="0.25">
      <c r="Q1060" s="35"/>
      <c r="S1060" s="35"/>
    </row>
    <row r="1061" spans="17:19" customFormat="1" x14ac:dyDescent="0.25">
      <c r="Q1061" s="35"/>
      <c r="S1061" s="35"/>
    </row>
    <row r="1062" spans="17:19" customFormat="1" x14ac:dyDescent="0.25">
      <c r="Q1062" s="35"/>
      <c r="S1062" s="35"/>
    </row>
    <row r="1063" spans="17:19" customFormat="1" x14ac:dyDescent="0.25">
      <c r="Q1063" s="35"/>
      <c r="S1063" s="35"/>
    </row>
    <row r="1064" spans="17:19" customFormat="1" x14ac:dyDescent="0.25">
      <c r="Q1064" s="35"/>
      <c r="S1064" s="35"/>
    </row>
    <row r="1065" spans="17:19" customFormat="1" x14ac:dyDescent="0.25">
      <c r="Q1065" s="35"/>
      <c r="S1065" s="35"/>
    </row>
    <row r="1066" spans="17:19" customFormat="1" x14ac:dyDescent="0.25">
      <c r="Q1066" s="35"/>
      <c r="S1066" s="35"/>
    </row>
    <row r="1067" spans="17:19" customFormat="1" x14ac:dyDescent="0.25">
      <c r="Q1067" s="35"/>
      <c r="S1067" s="35"/>
    </row>
    <row r="1068" spans="17:19" customFormat="1" x14ac:dyDescent="0.25">
      <c r="Q1068" s="35"/>
      <c r="S1068" s="35"/>
    </row>
    <row r="1069" spans="17:19" customFormat="1" x14ac:dyDescent="0.25">
      <c r="Q1069" s="35"/>
      <c r="S1069" s="35"/>
    </row>
    <row r="1070" spans="17:19" customFormat="1" x14ac:dyDescent="0.25">
      <c r="Q1070" s="35"/>
      <c r="S1070" s="35"/>
    </row>
    <row r="1071" spans="17:19" customFormat="1" x14ac:dyDescent="0.25">
      <c r="Q1071" s="35"/>
      <c r="S1071" s="35"/>
    </row>
    <row r="1072" spans="17:19" customFormat="1" x14ac:dyDescent="0.25">
      <c r="Q1072" s="35"/>
      <c r="S1072" s="35"/>
    </row>
    <row r="1073" spans="17:19" customFormat="1" x14ac:dyDescent="0.25">
      <c r="Q1073" s="35"/>
      <c r="S1073" s="35"/>
    </row>
    <row r="1074" spans="17:19" customFormat="1" x14ac:dyDescent="0.25">
      <c r="Q1074" s="35"/>
      <c r="S1074" s="35"/>
    </row>
    <row r="1075" spans="17:19" customFormat="1" x14ac:dyDescent="0.25">
      <c r="Q1075" s="35"/>
      <c r="S1075" s="35"/>
    </row>
    <row r="1076" spans="17:19" customFormat="1" x14ac:dyDescent="0.25">
      <c r="Q1076" s="35"/>
      <c r="S1076" s="35"/>
    </row>
    <row r="1077" spans="17:19" customFormat="1" x14ac:dyDescent="0.25">
      <c r="Q1077" s="35"/>
      <c r="S1077" s="35"/>
    </row>
    <row r="1078" spans="17:19" customFormat="1" x14ac:dyDescent="0.25">
      <c r="Q1078" s="35"/>
      <c r="S1078" s="35"/>
    </row>
    <row r="1079" spans="17:19" customFormat="1" x14ac:dyDescent="0.25">
      <c r="Q1079" s="35"/>
      <c r="S1079" s="35"/>
    </row>
    <row r="1080" spans="17:19" customFormat="1" x14ac:dyDescent="0.25">
      <c r="Q1080" s="35"/>
      <c r="S1080" s="35"/>
    </row>
    <row r="1081" spans="17:19" customFormat="1" x14ac:dyDescent="0.25">
      <c r="Q1081" s="35"/>
      <c r="S1081" s="35"/>
    </row>
    <row r="1082" spans="17:19" customFormat="1" x14ac:dyDescent="0.25">
      <c r="Q1082" s="35"/>
      <c r="S1082" s="35"/>
    </row>
    <row r="1083" spans="17:19" customFormat="1" x14ac:dyDescent="0.25">
      <c r="Q1083" s="35"/>
      <c r="S1083" s="35"/>
    </row>
    <row r="1084" spans="17:19" customFormat="1" x14ac:dyDescent="0.25">
      <c r="Q1084" s="35"/>
      <c r="S1084" s="35"/>
    </row>
    <row r="1085" spans="17:19" customFormat="1" x14ac:dyDescent="0.25">
      <c r="Q1085" s="35"/>
      <c r="S1085" s="35"/>
    </row>
    <row r="1086" spans="17:19" customFormat="1" x14ac:dyDescent="0.25">
      <c r="Q1086" s="35"/>
      <c r="S1086" s="35"/>
    </row>
    <row r="1087" spans="17:19" customFormat="1" x14ac:dyDescent="0.25">
      <c r="Q1087" s="35"/>
      <c r="S1087" s="35"/>
    </row>
    <row r="1088" spans="17:19" customFormat="1" x14ac:dyDescent="0.25">
      <c r="Q1088" s="35"/>
      <c r="S1088" s="35"/>
    </row>
    <row r="1089" spans="17:19" customFormat="1" x14ac:dyDescent="0.25">
      <c r="Q1089" s="35"/>
      <c r="S1089" s="35"/>
    </row>
    <row r="1090" spans="17:19" customFormat="1" x14ac:dyDescent="0.25">
      <c r="Q1090" s="35"/>
      <c r="S1090" s="35"/>
    </row>
    <row r="1091" spans="17:19" customFormat="1" x14ac:dyDescent="0.25">
      <c r="Q1091" s="35"/>
      <c r="S1091" s="35"/>
    </row>
    <row r="1092" spans="17:19" customFormat="1" x14ac:dyDescent="0.25">
      <c r="Q1092" s="35"/>
      <c r="S1092" s="35"/>
    </row>
    <row r="1093" spans="17:19" customFormat="1" x14ac:dyDescent="0.25">
      <c r="Q1093" s="35"/>
      <c r="S1093" s="35"/>
    </row>
    <row r="1094" spans="17:19" customFormat="1" x14ac:dyDescent="0.25">
      <c r="Q1094" s="35"/>
      <c r="S1094" s="35"/>
    </row>
    <row r="1095" spans="17:19" customFormat="1" x14ac:dyDescent="0.25">
      <c r="Q1095" s="35"/>
      <c r="S1095" s="35"/>
    </row>
    <row r="1096" spans="17:19" customFormat="1" x14ac:dyDescent="0.25">
      <c r="Q1096" s="35"/>
      <c r="S1096" s="35"/>
    </row>
    <row r="1097" spans="17:19" customFormat="1" x14ac:dyDescent="0.25">
      <c r="Q1097" s="35"/>
      <c r="S1097" s="35"/>
    </row>
    <row r="1098" spans="17:19" customFormat="1" x14ac:dyDescent="0.25">
      <c r="Q1098" s="35"/>
      <c r="S1098" s="35"/>
    </row>
    <row r="1099" spans="17:19" customFormat="1" x14ac:dyDescent="0.25">
      <c r="Q1099" s="35"/>
      <c r="S1099" s="35"/>
    </row>
    <row r="1100" spans="17:19" customFormat="1" x14ac:dyDescent="0.25">
      <c r="Q1100" s="35"/>
      <c r="S1100" s="35"/>
    </row>
    <row r="1101" spans="17:19" customFormat="1" x14ac:dyDescent="0.25">
      <c r="Q1101" s="35"/>
      <c r="S1101" s="35"/>
    </row>
    <row r="1102" spans="17:19" customFormat="1" x14ac:dyDescent="0.25">
      <c r="Q1102" s="35"/>
      <c r="S1102" s="35"/>
    </row>
  </sheetData>
  <mergeCells count="1">
    <mergeCell ref="Y1:AA1"/>
  </mergeCells>
  <pageMargins left="0.7" right="0.7" top="0.75" bottom="0.75" header="0.3" footer="0.3"/>
  <ignoredErrors>
    <ignoredError sqref="R3:R9 M3:N9 P3:P9 J3:L9" calculatedColumn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6C69C0CB-E75B-444D-AFA9-41BE35341B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M1:O2 M10:O1048576</xm:sqref>
        </x14:conditionalFormatting>
        <x14:conditionalFormatting xmlns:xm="http://schemas.microsoft.com/office/excel/2006/main">
          <x14:cfRule type="iconSet" priority="20" id="{E12DE7D0-0A11-4D74-B373-C9FB3B47890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P1:S2 P10:S11 P13:S18 P12 R12:S12 P20:S23 P19 R19:S19 P25:S37 P24 R24:S24 P39:S58 P38:R38 P60:S69 P59:R59 P71:S86 P70:R70 P88:S103 P87:R87 P105:S109 P104:R104 P111:S116 P110:R110 P118:S198 P117:R117 P200:S205 P199:R199 P207:S231 P206:R206 P233:S258 P232:R232 P260:S265 P259:R259 P267:S283 P266:R266 P285:S329 P284:R284 P331:S357 P330:R330 P359:S363 P358:R358 P365:S1048576 P364:R364</xm:sqref>
        </x14:conditionalFormatting>
        <x14:conditionalFormatting xmlns:xm="http://schemas.microsoft.com/office/excel/2006/main">
          <x14:cfRule type="iconSet" priority="19" id="{D48216F8-E0C0-47CD-AA37-3D838292D71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Q12</xm:sqref>
        </x14:conditionalFormatting>
        <x14:conditionalFormatting xmlns:xm="http://schemas.microsoft.com/office/excel/2006/main">
          <x14:cfRule type="iconSet" priority="18" id="{C93C29EB-9A3D-482A-9022-81686C90FD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Q19</xm:sqref>
        </x14:conditionalFormatting>
        <x14:conditionalFormatting xmlns:xm="http://schemas.microsoft.com/office/excel/2006/main">
          <x14:cfRule type="iconSet" priority="17" id="{66973D13-3042-45F2-9BCA-13602361D0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Q24</xm:sqref>
        </x14:conditionalFormatting>
        <x14:conditionalFormatting xmlns:xm="http://schemas.microsoft.com/office/excel/2006/main">
          <x14:cfRule type="iconSet" priority="16" id="{45CF83E3-BDCC-4AA2-A196-B2CAE50DC9C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S38</xm:sqref>
        </x14:conditionalFormatting>
        <x14:conditionalFormatting xmlns:xm="http://schemas.microsoft.com/office/excel/2006/main">
          <x14:cfRule type="iconSet" priority="15" id="{CBDD4B2B-3385-40B9-9FBD-0F714F214F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S59</xm:sqref>
        </x14:conditionalFormatting>
        <x14:conditionalFormatting xmlns:xm="http://schemas.microsoft.com/office/excel/2006/main">
          <x14:cfRule type="iconSet" priority="14" id="{E6D92A0D-03C5-4E63-842C-0476EE4A5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S70</xm:sqref>
        </x14:conditionalFormatting>
        <x14:conditionalFormatting xmlns:xm="http://schemas.microsoft.com/office/excel/2006/main">
          <x14:cfRule type="iconSet" priority="13" id="{4BC89769-2173-40A9-A1F5-316D1B03D1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S87</xm:sqref>
        </x14:conditionalFormatting>
        <x14:conditionalFormatting xmlns:xm="http://schemas.microsoft.com/office/excel/2006/main">
          <x14:cfRule type="iconSet" priority="12" id="{6C9C66B0-D695-454D-B49A-5C1FCA130F9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S104</xm:sqref>
        </x14:conditionalFormatting>
        <x14:conditionalFormatting xmlns:xm="http://schemas.microsoft.com/office/excel/2006/main">
          <x14:cfRule type="iconSet" priority="11" id="{401A2791-11C9-4B51-8F1B-CBD2D1B121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S110</xm:sqref>
        </x14:conditionalFormatting>
        <x14:conditionalFormatting xmlns:xm="http://schemas.microsoft.com/office/excel/2006/main">
          <x14:cfRule type="iconSet" priority="10" id="{19898754-E084-47F5-A4C8-DFC631E3EBC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S117</xm:sqref>
        </x14:conditionalFormatting>
        <x14:conditionalFormatting xmlns:xm="http://schemas.microsoft.com/office/excel/2006/main">
          <x14:cfRule type="iconSet" priority="9" id="{F63C76A6-5984-4E49-A13C-A8B2E4F9BC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S199</xm:sqref>
        </x14:conditionalFormatting>
        <x14:conditionalFormatting xmlns:xm="http://schemas.microsoft.com/office/excel/2006/main">
          <x14:cfRule type="iconSet" priority="8" id="{C86D9041-30FE-4CAA-9CB3-F298D77A95F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S206</xm:sqref>
        </x14:conditionalFormatting>
        <x14:conditionalFormatting xmlns:xm="http://schemas.microsoft.com/office/excel/2006/main">
          <x14:cfRule type="iconSet" priority="7" id="{BFB44C69-F44B-4C83-93CB-299066EAA0F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S232</xm:sqref>
        </x14:conditionalFormatting>
        <x14:conditionalFormatting xmlns:xm="http://schemas.microsoft.com/office/excel/2006/main">
          <x14:cfRule type="iconSet" priority="6" id="{CE7F2312-52A2-47F3-8676-039E45363AE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S259</xm:sqref>
        </x14:conditionalFormatting>
        <x14:conditionalFormatting xmlns:xm="http://schemas.microsoft.com/office/excel/2006/main">
          <x14:cfRule type="iconSet" priority="5" id="{21BC6E62-0D65-4137-9193-3D3015F0AB4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S266</xm:sqref>
        </x14:conditionalFormatting>
        <x14:conditionalFormatting xmlns:xm="http://schemas.microsoft.com/office/excel/2006/main">
          <x14:cfRule type="iconSet" priority="4" id="{266A5F49-B1B4-4A9E-BBB0-06D0056554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S284</xm:sqref>
        </x14:conditionalFormatting>
        <x14:conditionalFormatting xmlns:xm="http://schemas.microsoft.com/office/excel/2006/main">
          <x14:cfRule type="iconSet" priority="3" id="{149DB878-7ACC-4623-AB17-AA12BFB0901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S330</xm:sqref>
        </x14:conditionalFormatting>
        <x14:conditionalFormatting xmlns:xm="http://schemas.microsoft.com/office/excel/2006/main">
          <x14:cfRule type="iconSet" priority="2" id="{88349C69-AFD5-4EB4-935A-F21756D8685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S358</xm:sqref>
        </x14:conditionalFormatting>
        <x14:conditionalFormatting xmlns:xm="http://schemas.microsoft.com/office/excel/2006/main">
          <x14:cfRule type="iconSet" priority="1" id="{60870ABB-419C-4BA5-9190-99CA83232F8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S364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L368"/>
  <sheetViews>
    <sheetView zoomScale="115" zoomScaleNormal="11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I15" sqref="I15"/>
    </sheetView>
  </sheetViews>
  <sheetFormatPr defaultColWidth="11" defaultRowHeight="15.75" x14ac:dyDescent="0.25"/>
  <cols>
    <col min="8" max="8" width="21.625" customWidth="1"/>
    <col min="9" max="12" width="21.625" bestFit="1" customWidth="1"/>
  </cols>
  <sheetData>
    <row r="2" spans="2:12" x14ac:dyDescent="0.25">
      <c r="B2" s="50" t="s">
        <v>0</v>
      </c>
      <c r="C2" s="49" t="s">
        <v>6</v>
      </c>
      <c r="D2" s="49" t="s">
        <v>7</v>
      </c>
      <c r="E2" s="49" t="s">
        <v>8</v>
      </c>
      <c r="F2" s="49" t="s">
        <v>9</v>
      </c>
      <c r="I2" s="51" t="s">
        <v>39</v>
      </c>
      <c r="J2" s="51" t="s">
        <v>40</v>
      </c>
      <c r="K2" s="51" t="s">
        <v>41</v>
      </c>
      <c r="L2" s="51" t="s">
        <v>42</v>
      </c>
    </row>
    <row r="3" spans="2:12" x14ac:dyDescent="0.25">
      <c r="B3" s="1">
        <v>43466</v>
      </c>
      <c r="C3" s="2">
        <v>7505512</v>
      </c>
      <c r="D3" s="2">
        <v>5629134</v>
      </c>
      <c r="E3" s="2">
        <v>2293351</v>
      </c>
      <c r="F3" s="2">
        <v>5420648</v>
      </c>
      <c r="H3" s="37" t="s">
        <v>0</v>
      </c>
      <c r="I3" s="1">
        <v>43491</v>
      </c>
      <c r="J3" s="1">
        <v>43491</v>
      </c>
      <c r="K3" s="1">
        <v>43487</v>
      </c>
      <c r="L3" s="1">
        <v>43491</v>
      </c>
    </row>
    <row r="4" spans="2:12" x14ac:dyDescent="0.25">
      <c r="B4" s="1">
        <v>43467</v>
      </c>
      <c r="C4" s="2">
        <v>7896424</v>
      </c>
      <c r="D4" s="2">
        <v>5922318</v>
      </c>
      <c r="E4" s="2">
        <v>2412796</v>
      </c>
      <c r="F4" s="2">
        <v>5702973</v>
      </c>
      <c r="H4" s="37" t="s">
        <v>43</v>
      </c>
      <c r="I4" s="2">
        <f>MAX(C3:C368)</f>
        <v>16968325</v>
      </c>
      <c r="J4" s="2">
        <f>MAX(D3:D368)</f>
        <v>12726244</v>
      </c>
      <c r="K4" s="2">
        <f>MAX(E3:E368)</f>
        <v>19827367</v>
      </c>
      <c r="L4" s="2">
        <f>MAX(F3:F368)</f>
        <v>12254901</v>
      </c>
    </row>
    <row r="5" spans="2:12" x14ac:dyDescent="0.25">
      <c r="B5" s="1">
        <v>43468</v>
      </c>
      <c r="C5" s="2">
        <v>7505512</v>
      </c>
      <c r="D5" s="2">
        <v>5629134</v>
      </c>
      <c r="E5" s="2">
        <v>2293351</v>
      </c>
      <c r="F5" s="2">
        <v>5420648</v>
      </c>
    </row>
    <row r="6" spans="2:12" x14ac:dyDescent="0.25">
      <c r="B6" s="1">
        <v>43469</v>
      </c>
      <c r="C6" s="2">
        <v>7818242</v>
      </c>
      <c r="D6" s="2">
        <v>5863681</v>
      </c>
      <c r="E6" s="2">
        <v>2388907</v>
      </c>
      <c r="F6" s="2">
        <v>5646508</v>
      </c>
    </row>
    <row r="7" spans="2:12" x14ac:dyDescent="0.25">
      <c r="B7" s="1">
        <v>43470</v>
      </c>
      <c r="C7" s="2">
        <v>15352294</v>
      </c>
      <c r="D7" s="2">
        <v>11514221</v>
      </c>
      <c r="E7" s="2">
        <v>4690978</v>
      </c>
      <c r="F7" s="2">
        <v>11087768</v>
      </c>
    </row>
    <row r="8" spans="2:12" x14ac:dyDescent="0.25">
      <c r="B8" s="1">
        <v>43471</v>
      </c>
      <c r="C8" s="2">
        <v>15675500</v>
      </c>
      <c r="D8" s="2">
        <v>11756625</v>
      </c>
      <c r="E8" s="2">
        <v>4789736</v>
      </c>
      <c r="F8" s="2">
        <v>11321195</v>
      </c>
      <c r="I8" s="51" t="s">
        <v>39</v>
      </c>
      <c r="J8" s="51" t="s">
        <v>40</v>
      </c>
      <c r="K8" s="51" t="s">
        <v>41</v>
      </c>
      <c r="L8" s="51" t="s">
        <v>42</v>
      </c>
    </row>
    <row r="9" spans="2:12" x14ac:dyDescent="0.25">
      <c r="B9" s="1">
        <v>43472</v>
      </c>
      <c r="C9" s="2">
        <v>8209154</v>
      </c>
      <c r="D9" s="2">
        <v>6156866</v>
      </c>
      <c r="E9" s="2">
        <v>2508352</v>
      </c>
      <c r="F9" s="2">
        <v>5928833</v>
      </c>
      <c r="H9" s="36" t="s">
        <v>0</v>
      </c>
      <c r="I9" s="1">
        <v>43475</v>
      </c>
      <c r="J9" s="1">
        <v>43487</v>
      </c>
      <c r="K9" s="1">
        <v>43636</v>
      </c>
      <c r="L9" s="1">
        <v>43487</v>
      </c>
    </row>
    <row r="10" spans="2:12" x14ac:dyDescent="0.25">
      <c r="B10" s="1">
        <v>43473</v>
      </c>
      <c r="C10" s="2">
        <v>7818242</v>
      </c>
      <c r="D10" s="2">
        <v>5863681</v>
      </c>
      <c r="E10" s="2">
        <v>2388907</v>
      </c>
      <c r="F10" s="2">
        <v>5646508</v>
      </c>
      <c r="H10" s="36" t="s">
        <v>38</v>
      </c>
      <c r="I10" s="2">
        <f>MIN(C$3:C$368)</f>
        <v>387156</v>
      </c>
      <c r="J10" s="2">
        <f>MIN(D$3:D$368)</f>
        <v>2028833</v>
      </c>
      <c r="K10" s="2">
        <f>MIN(E$3:E$368)</f>
        <v>1122786</v>
      </c>
      <c r="L10" s="2">
        <f>MIN(F$3:F$368)</f>
        <v>2189238</v>
      </c>
    </row>
    <row r="11" spans="2:12" x14ac:dyDescent="0.25">
      <c r="B11" s="1">
        <v>43474</v>
      </c>
      <c r="C11" s="2">
        <v>8130972</v>
      </c>
      <c r="D11" s="2">
        <v>6098229</v>
      </c>
      <c r="E11" s="2">
        <v>2484463</v>
      </c>
      <c r="F11" s="2">
        <v>5872368</v>
      </c>
    </row>
    <row r="12" spans="2:12" x14ac:dyDescent="0.25">
      <c r="B12" s="1">
        <v>43475</v>
      </c>
      <c r="C12" s="2">
        <v>387156</v>
      </c>
      <c r="D12" s="2">
        <v>2873204</v>
      </c>
      <c r="E12" s="2">
        <v>1170564</v>
      </c>
      <c r="F12" s="2">
        <v>6210572</v>
      </c>
    </row>
    <row r="13" spans="2:12" x14ac:dyDescent="0.25">
      <c r="B13" s="1">
        <v>43476</v>
      </c>
      <c r="C13" s="2">
        <v>7427330</v>
      </c>
      <c r="D13" s="2">
        <v>5570497</v>
      </c>
      <c r="E13" s="2">
        <v>2269462</v>
      </c>
      <c r="F13" s="2">
        <v>5364183</v>
      </c>
    </row>
    <row r="14" spans="2:12" x14ac:dyDescent="0.25">
      <c r="B14" s="1">
        <v>43477</v>
      </c>
      <c r="C14" s="2">
        <v>15352294</v>
      </c>
      <c r="D14" s="2">
        <v>11514221</v>
      </c>
      <c r="E14" s="2">
        <v>4690978</v>
      </c>
      <c r="F14" s="2">
        <v>11087768</v>
      </c>
    </row>
    <row r="15" spans="2:12" x14ac:dyDescent="0.25">
      <c r="B15" s="1">
        <v>43478</v>
      </c>
      <c r="C15" s="2">
        <v>16645119</v>
      </c>
      <c r="D15" s="2">
        <v>12483839</v>
      </c>
      <c r="E15" s="2">
        <v>5086008</v>
      </c>
      <c r="F15" s="2">
        <v>12021475</v>
      </c>
    </row>
    <row r="16" spans="2:12" x14ac:dyDescent="0.25">
      <c r="B16" s="1">
        <v>43479</v>
      </c>
      <c r="C16" s="2">
        <v>7583695</v>
      </c>
      <c r="D16" s="2">
        <v>5687771</v>
      </c>
      <c r="E16" s="2">
        <v>2317240</v>
      </c>
      <c r="F16" s="2">
        <v>5477113</v>
      </c>
    </row>
    <row r="17" spans="2:6" x14ac:dyDescent="0.25">
      <c r="B17" s="1">
        <v>43480</v>
      </c>
      <c r="C17" s="2">
        <v>7661877</v>
      </c>
      <c r="D17" s="2">
        <v>5746408</v>
      </c>
      <c r="E17" s="2">
        <v>2341129</v>
      </c>
      <c r="F17" s="2">
        <v>5533578</v>
      </c>
    </row>
    <row r="18" spans="2:6" x14ac:dyDescent="0.25">
      <c r="B18" s="1">
        <v>43481</v>
      </c>
      <c r="C18" s="2">
        <v>7583695</v>
      </c>
      <c r="D18" s="2">
        <v>5687771</v>
      </c>
      <c r="E18" s="2">
        <v>2317240</v>
      </c>
      <c r="F18" s="2">
        <v>5477113</v>
      </c>
    </row>
    <row r="19" spans="2:6" x14ac:dyDescent="0.25">
      <c r="B19" s="1">
        <v>43482</v>
      </c>
      <c r="C19" s="2">
        <v>8052789</v>
      </c>
      <c r="D19" s="2">
        <v>6039592</v>
      </c>
      <c r="E19" s="2">
        <v>2460574</v>
      </c>
      <c r="F19" s="2">
        <v>5815903</v>
      </c>
    </row>
    <row r="20" spans="2:6" x14ac:dyDescent="0.25">
      <c r="B20" s="1">
        <v>43483</v>
      </c>
      <c r="C20" s="2">
        <v>7974607</v>
      </c>
      <c r="D20" s="2">
        <v>5980955</v>
      </c>
      <c r="E20" s="2">
        <v>2436685</v>
      </c>
      <c r="F20" s="2">
        <v>5759438</v>
      </c>
    </row>
    <row r="21" spans="2:6" x14ac:dyDescent="0.25">
      <c r="B21" s="1">
        <v>43484</v>
      </c>
      <c r="C21" s="2">
        <v>15352294</v>
      </c>
      <c r="D21" s="2">
        <v>11514221</v>
      </c>
      <c r="E21" s="2">
        <v>4690978</v>
      </c>
      <c r="F21" s="2">
        <v>11087768</v>
      </c>
    </row>
    <row r="22" spans="2:6" x14ac:dyDescent="0.25">
      <c r="B22" s="1">
        <v>43485</v>
      </c>
      <c r="C22" s="2">
        <v>15998707</v>
      </c>
      <c r="D22" s="2">
        <v>11999030</v>
      </c>
      <c r="E22" s="2">
        <v>4888493</v>
      </c>
      <c r="F22" s="2">
        <v>11554621</v>
      </c>
    </row>
    <row r="23" spans="2:6" x14ac:dyDescent="0.25">
      <c r="B23" s="1">
        <v>43486</v>
      </c>
      <c r="C23" s="2">
        <v>7974607</v>
      </c>
      <c r="D23" s="2">
        <v>5980955</v>
      </c>
      <c r="E23" s="2">
        <v>2436685</v>
      </c>
      <c r="F23" s="2">
        <v>5759438</v>
      </c>
    </row>
    <row r="24" spans="2:6" x14ac:dyDescent="0.25">
      <c r="B24" s="1">
        <v>43487</v>
      </c>
      <c r="C24" s="2">
        <v>13525559</v>
      </c>
      <c r="D24" s="2">
        <v>2028833</v>
      </c>
      <c r="E24" s="2">
        <v>19827367</v>
      </c>
      <c r="F24" s="2">
        <v>2189238</v>
      </c>
    </row>
    <row r="25" spans="2:6" x14ac:dyDescent="0.25">
      <c r="B25" s="1">
        <v>43488</v>
      </c>
      <c r="C25" s="2">
        <v>7740060</v>
      </c>
      <c r="D25" s="2">
        <v>5805045</v>
      </c>
      <c r="E25" s="2">
        <v>2365018</v>
      </c>
      <c r="F25" s="2">
        <v>5590043</v>
      </c>
    </row>
    <row r="26" spans="2:6" x14ac:dyDescent="0.25">
      <c r="B26" s="1">
        <v>43489</v>
      </c>
      <c r="C26" s="2">
        <v>7427330</v>
      </c>
      <c r="D26" s="2">
        <v>5570497</v>
      </c>
      <c r="E26" s="2">
        <v>2269462</v>
      </c>
      <c r="F26" s="2">
        <v>5364183</v>
      </c>
    </row>
    <row r="27" spans="2:6" x14ac:dyDescent="0.25">
      <c r="B27" s="1">
        <v>43490</v>
      </c>
      <c r="C27" s="2">
        <v>7427330</v>
      </c>
      <c r="D27" s="2">
        <v>5570497</v>
      </c>
      <c r="E27" s="2">
        <v>2269462</v>
      </c>
      <c r="F27" s="2">
        <v>5364183</v>
      </c>
    </row>
    <row r="28" spans="2:6" x14ac:dyDescent="0.25">
      <c r="B28" s="1">
        <v>43491</v>
      </c>
      <c r="C28" s="2">
        <v>16968325</v>
      </c>
      <c r="D28" s="2">
        <v>12726244</v>
      </c>
      <c r="E28" s="2">
        <v>5184766</v>
      </c>
      <c r="F28" s="2">
        <v>12254901</v>
      </c>
    </row>
    <row r="29" spans="2:6" x14ac:dyDescent="0.25">
      <c r="B29" s="1">
        <v>43492</v>
      </c>
      <c r="C29" s="2">
        <v>16321913</v>
      </c>
      <c r="D29" s="2">
        <v>12241435</v>
      </c>
      <c r="E29" s="2">
        <v>4987251</v>
      </c>
      <c r="F29" s="2">
        <v>11788048</v>
      </c>
    </row>
    <row r="30" spans="2:6" x14ac:dyDescent="0.25">
      <c r="B30" s="1">
        <v>43493</v>
      </c>
      <c r="C30" s="2">
        <v>7661877</v>
      </c>
      <c r="D30" s="2">
        <v>5746408</v>
      </c>
      <c r="E30" s="2">
        <v>2341129</v>
      </c>
      <c r="F30" s="2">
        <v>5533578</v>
      </c>
    </row>
    <row r="31" spans="2:6" x14ac:dyDescent="0.25">
      <c r="B31" s="1">
        <v>43494</v>
      </c>
      <c r="C31" s="2">
        <v>8052789</v>
      </c>
      <c r="D31" s="2">
        <v>6039592</v>
      </c>
      <c r="E31" s="2">
        <v>2460574</v>
      </c>
      <c r="F31" s="2">
        <v>5815903</v>
      </c>
    </row>
    <row r="32" spans="2:6" x14ac:dyDescent="0.25">
      <c r="B32" s="1">
        <v>43495</v>
      </c>
      <c r="C32" s="2">
        <v>8052789</v>
      </c>
      <c r="D32" s="2">
        <v>6039592</v>
      </c>
      <c r="E32" s="2">
        <v>2460574</v>
      </c>
      <c r="F32" s="2">
        <v>5815903</v>
      </c>
    </row>
    <row r="33" spans="2:6" x14ac:dyDescent="0.25">
      <c r="B33" s="1">
        <v>43496</v>
      </c>
      <c r="C33" s="2">
        <v>7505512</v>
      </c>
      <c r="D33" s="2">
        <v>5629134</v>
      </c>
      <c r="E33" s="2">
        <v>2293351</v>
      </c>
      <c r="F33" s="2">
        <v>5420648</v>
      </c>
    </row>
    <row r="34" spans="2:6" x14ac:dyDescent="0.25">
      <c r="B34" s="1">
        <v>43497</v>
      </c>
      <c r="C34" s="2">
        <v>7427330</v>
      </c>
      <c r="D34" s="2">
        <v>5570497</v>
      </c>
      <c r="E34" s="2">
        <v>2269462</v>
      </c>
      <c r="F34" s="2">
        <v>5364183</v>
      </c>
    </row>
    <row r="35" spans="2:6" x14ac:dyDescent="0.25">
      <c r="B35" s="1">
        <v>43498</v>
      </c>
      <c r="C35" s="2">
        <v>15675500</v>
      </c>
      <c r="D35" s="2">
        <v>11756625</v>
      </c>
      <c r="E35" s="2">
        <v>4789736</v>
      </c>
      <c r="F35" s="2">
        <v>11321195</v>
      </c>
    </row>
    <row r="36" spans="2:6" x14ac:dyDescent="0.25">
      <c r="B36" s="1">
        <v>43499</v>
      </c>
      <c r="C36" s="2">
        <v>16160310</v>
      </c>
      <c r="D36" s="2">
        <v>12120232</v>
      </c>
      <c r="E36" s="2">
        <v>4937872</v>
      </c>
      <c r="F36" s="2">
        <v>11671335</v>
      </c>
    </row>
    <row r="37" spans="2:6" x14ac:dyDescent="0.25">
      <c r="B37" s="1">
        <v>43500</v>
      </c>
      <c r="C37" s="2">
        <v>7661877</v>
      </c>
      <c r="D37" s="2">
        <v>5746408</v>
      </c>
      <c r="E37" s="2">
        <v>2341129</v>
      </c>
      <c r="F37" s="2">
        <v>5533578</v>
      </c>
    </row>
    <row r="38" spans="2:6" x14ac:dyDescent="0.25">
      <c r="B38" s="1">
        <v>43501</v>
      </c>
      <c r="C38" s="2">
        <v>8052789</v>
      </c>
      <c r="D38" s="2">
        <v>6039592</v>
      </c>
      <c r="E38" s="2">
        <v>2460574</v>
      </c>
      <c r="F38" s="2">
        <v>5815903</v>
      </c>
    </row>
    <row r="39" spans="2:6" x14ac:dyDescent="0.25">
      <c r="B39" s="1">
        <v>43502</v>
      </c>
      <c r="C39" s="2">
        <v>7427330</v>
      </c>
      <c r="D39" s="2">
        <v>5570497</v>
      </c>
      <c r="E39" s="2">
        <v>2269462</v>
      </c>
      <c r="F39" s="2">
        <v>5364183</v>
      </c>
    </row>
    <row r="40" spans="2:6" x14ac:dyDescent="0.25">
      <c r="B40" s="1">
        <v>43503</v>
      </c>
      <c r="C40" s="2">
        <v>7974607</v>
      </c>
      <c r="D40" s="2">
        <v>5980955</v>
      </c>
      <c r="E40" s="2">
        <v>2436685</v>
      </c>
      <c r="F40" s="2">
        <v>5759438</v>
      </c>
    </row>
    <row r="41" spans="2:6" x14ac:dyDescent="0.25">
      <c r="B41" s="1">
        <v>43504</v>
      </c>
      <c r="C41" s="2">
        <v>7896424</v>
      </c>
      <c r="D41" s="2">
        <v>5922318</v>
      </c>
      <c r="E41" s="2">
        <v>2412796</v>
      </c>
      <c r="F41" s="2">
        <v>5702973</v>
      </c>
    </row>
    <row r="42" spans="2:6" x14ac:dyDescent="0.25">
      <c r="B42" s="1">
        <v>43505</v>
      </c>
      <c r="C42" s="2">
        <v>15837104</v>
      </c>
      <c r="D42" s="2">
        <v>11877828</v>
      </c>
      <c r="E42" s="2">
        <v>4839115</v>
      </c>
      <c r="F42" s="2">
        <v>11437908</v>
      </c>
    </row>
    <row r="43" spans="2:6" x14ac:dyDescent="0.25">
      <c r="B43" s="1">
        <v>43506</v>
      </c>
      <c r="C43" s="2">
        <v>16645119</v>
      </c>
      <c r="D43" s="2">
        <v>12483839</v>
      </c>
      <c r="E43" s="2">
        <v>5086008</v>
      </c>
      <c r="F43" s="2">
        <v>12021475</v>
      </c>
    </row>
    <row r="44" spans="2:6" x14ac:dyDescent="0.25">
      <c r="B44" s="1">
        <v>43507</v>
      </c>
      <c r="C44" s="2">
        <v>8052789</v>
      </c>
      <c r="D44" s="2">
        <v>6039592</v>
      </c>
      <c r="E44" s="2">
        <v>2460574</v>
      </c>
      <c r="F44" s="2">
        <v>5815903</v>
      </c>
    </row>
    <row r="45" spans="2:6" x14ac:dyDescent="0.25">
      <c r="B45" s="1">
        <v>43508</v>
      </c>
      <c r="C45" s="2">
        <v>8209154</v>
      </c>
      <c r="D45" s="2">
        <v>6156866</v>
      </c>
      <c r="E45" s="2">
        <v>2508352</v>
      </c>
      <c r="F45" s="2">
        <v>5928833</v>
      </c>
    </row>
    <row r="46" spans="2:6" x14ac:dyDescent="0.25">
      <c r="B46" s="1">
        <v>43509</v>
      </c>
      <c r="C46" s="2">
        <v>7818242</v>
      </c>
      <c r="D46" s="2">
        <v>5863681</v>
      </c>
      <c r="E46" s="2">
        <v>2388907</v>
      </c>
      <c r="F46" s="2">
        <v>5646508</v>
      </c>
    </row>
    <row r="47" spans="2:6" x14ac:dyDescent="0.25">
      <c r="B47" s="1">
        <v>43510</v>
      </c>
      <c r="C47" s="2">
        <v>7740060</v>
      </c>
      <c r="D47" s="2">
        <v>5805045</v>
      </c>
      <c r="E47" s="2">
        <v>2365018</v>
      </c>
      <c r="F47" s="2">
        <v>5590043</v>
      </c>
    </row>
    <row r="48" spans="2:6" x14ac:dyDescent="0.25">
      <c r="B48" s="1">
        <v>43511</v>
      </c>
      <c r="C48" s="2">
        <v>7740060</v>
      </c>
      <c r="D48" s="2">
        <v>5805045</v>
      </c>
      <c r="E48" s="2">
        <v>2365018</v>
      </c>
      <c r="F48" s="2">
        <v>5590043</v>
      </c>
    </row>
    <row r="49" spans="2:6" x14ac:dyDescent="0.25">
      <c r="B49" s="1">
        <v>43512</v>
      </c>
      <c r="C49" s="2">
        <v>16483516</v>
      </c>
      <c r="D49" s="2">
        <v>12362637</v>
      </c>
      <c r="E49" s="2">
        <v>5036630</v>
      </c>
      <c r="F49" s="2">
        <v>11904761</v>
      </c>
    </row>
    <row r="50" spans="2:6" x14ac:dyDescent="0.25">
      <c r="B50" s="1">
        <v>43513</v>
      </c>
      <c r="C50" s="2">
        <v>16321913</v>
      </c>
      <c r="D50" s="2">
        <v>12241435</v>
      </c>
      <c r="E50" s="2">
        <v>4987251</v>
      </c>
      <c r="F50" s="2">
        <v>11788048</v>
      </c>
    </row>
    <row r="51" spans="2:6" x14ac:dyDescent="0.25">
      <c r="B51" s="1">
        <v>43514</v>
      </c>
      <c r="C51" s="2">
        <v>7818242</v>
      </c>
      <c r="D51" s="2">
        <v>5863681</v>
      </c>
      <c r="E51" s="2">
        <v>2388907</v>
      </c>
      <c r="F51" s="2">
        <v>5646508</v>
      </c>
    </row>
    <row r="52" spans="2:6" x14ac:dyDescent="0.25">
      <c r="B52" s="1">
        <v>43515</v>
      </c>
      <c r="C52" s="2">
        <v>7896424</v>
      </c>
      <c r="D52" s="2">
        <v>5922318</v>
      </c>
      <c r="E52" s="2">
        <v>2412796</v>
      </c>
      <c r="F52" s="2">
        <v>5702973</v>
      </c>
    </row>
    <row r="53" spans="2:6" x14ac:dyDescent="0.25">
      <c r="B53" s="1">
        <v>43516</v>
      </c>
      <c r="C53" s="2">
        <v>7974607</v>
      </c>
      <c r="D53" s="2">
        <v>5980955</v>
      </c>
      <c r="E53" s="2">
        <v>2436685</v>
      </c>
      <c r="F53" s="2">
        <v>5759438</v>
      </c>
    </row>
    <row r="54" spans="2:6" x14ac:dyDescent="0.25">
      <c r="B54" s="1">
        <v>43517</v>
      </c>
      <c r="C54" s="2">
        <v>7505512</v>
      </c>
      <c r="D54" s="2">
        <v>5629134</v>
      </c>
      <c r="E54" s="2">
        <v>2293351</v>
      </c>
      <c r="F54" s="2">
        <v>5420648</v>
      </c>
    </row>
    <row r="55" spans="2:6" x14ac:dyDescent="0.25">
      <c r="B55" s="1">
        <v>43518</v>
      </c>
      <c r="C55" s="2">
        <v>7974607</v>
      </c>
      <c r="D55" s="2">
        <v>5980955</v>
      </c>
      <c r="E55" s="2">
        <v>2436685</v>
      </c>
      <c r="F55" s="2">
        <v>5759438</v>
      </c>
    </row>
    <row r="56" spans="2:6" x14ac:dyDescent="0.25">
      <c r="B56" s="1">
        <v>43519</v>
      </c>
      <c r="C56" s="2">
        <v>15513897</v>
      </c>
      <c r="D56" s="2">
        <v>11635423</v>
      </c>
      <c r="E56" s="2">
        <v>4740357</v>
      </c>
      <c r="F56" s="2">
        <v>11204481</v>
      </c>
    </row>
    <row r="57" spans="2:6" x14ac:dyDescent="0.25">
      <c r="B57" s="1">
        <v>43520</v>
      </c>
      <c r="C57" s="2">
        <v>15998707</v>
      </c>
      <c r="D57" s="2">
        <v>11999030</v>
      </c>
      <c r="E57" s="2">
        <v>4888493</v>
      </c>
      <c r="F57" s="2">
        <v>11554621</v>
      </c>
    </row>
    <row r="58" spans="2:6" x14ac:dyDescent="0.25">
      <c r="B58" s="1">
        <v>43521</v>
      </c>
      <c r="C58" s="2">
        <v>7583695</v>
      </c>
      <c r="D58" s="2">
        <v>5687771</v>
      </c>
      <c r="E58" s="2">
        <v>2317240</v>
      </c>
      <c r="F58" s="2">
        <v>5477113</v>
      </c>
    </row>
    <row r="59" spans="2:6" x14ac:dyDescent="0.25">
      <c r="B59" s="1">
        <v>43522</v>
      </c>
      <c r="C59" s="2">
        <v>8052789</v>
      </c>
      <c r="D59" s="2">
        <v>6039592</v>
      </c>
      <c r="E59" s="2">
        <v>2460574</v>
      </c>
      <c r="F59" s="2">
        <v>5815903</v>
      </c>
    </row>
    <row r="60" spans="2:6" x14ac:dyDescent="0.25">
      <c r="B60" s="1">
        <v>43523</v>
      </c>
      <c r="C60" s="2">
        <v>7740060</v>
      </c>
      <c r="D60" s="2">
        <v>5805045</v>
      </c>
      <c r="E60" s="2">
        <v>2365018</v>
      </c>
      <c r="F60" s="2">
        <v>5590043</v>
      </c>
    </row>
    <row r="61" spans="2:6" x14ac:dyDescent="0.25">
      <c r="B61" s="1">
        <v>43524</v>
      </c>
      <c r="C61" s="2">
        <v>8130972</v>
      </c>
      <c r="D61" s="2">
        <v>6098229</v>
      </c>
      <c r="E61" s="2">
        <v>2484463</v>
      </c>
      <c r="F61" s="2">
        <v>5872368</v>
      </c>
    </row>
    <row r="62" spans="2:6" x14ac:dyDescent="0.25">
      <c r="B62" s="1">
        <v>43525</v>
      </c>
      <c r="C62" s="2">
        <v>8052789</v>
      </c>
      <c r="D62" s="2">
        <v>6039592</v>
      </c>
      <c r="E62" s="2">
        <v>2460574</v>
      </c>
      <c r="F62" s="2">
        <v>5815903</v>
      </c>
    </row>
    <row r="63" spans="2:6" x14ac:dyDescent="0.25">
      <c r="B63" s="1">
        <v>43526</v>
      </c>
      <c r="C63" s="2">
        <v>16806722</v>
      </c>
      <c r="D63" s="2">
        <v>12605042</v>
      </c>
      <c r="E63" s="2">
        <v>5135387</v>
      </c>
      <c r="F63" s="2">
        <v>12138188</v>
      </c>
    </row>
    <row r="64" spans="2:6" x14ac:dyDescent="0.25">
      <c r="B64" s="1">
        <v>43527</v>
      </c>
      <c r="C64" s="2">
        <v>15837104</v>
      </c>
      <c r="D64" s="2">
        <v>11877828</v>
      </c>
      <c r="E64" s="2">
        <v>4839115</v>
      </c>
      <c r="F64" s="2">
        <v>11437908</v>
      </c>
    </row>
    <row r="65" spans="2:6" x14ac:dyDescent="0.25">
      <c r="B65" s="1">
        <v>43528</v>
      </c>
      <c r="C65" s="2">
        <v>7818242</v>
      </c>
      <c r="D65" s="2">
        <v>5863681</v>
      </c>
      <c r="E65" s="2">
        <v>2388907</v>
      </c>
      <c r="F65" s="2">
        <v>5646508</v>
      </c>
    </row>
    <row r="66" spans="2:6" x14ac:dyDescent="0.25">
      <c r="B66" s="1">
        <v>43529</v>
      </c>
      <c r="C66" s="2">
        <v>7818242</v>
      </c>
      <c r="D66" s="2">
        <v>5863681</v>
      </c>
      <c r="E66" s="2">
        <v>2388907</v>
      </c>
      <c r="F66" s="2">
        <v>5646508</v>
      </c>
    </row>
    <row r="67" spans="2:6" x14ac:dyDescent="0.25">
      <c r="B67" s="1">
        <v>43530</v>
      </c>
      <c r="C67" s="2">
        <v>7583695</v>
      </c>
      <c r="D67" s="2">
        <v>5687771</v>
      </c>
      <c r="E67" s="2">
        <v>2317240</v>
      </c>
      <c r="F67" s="2">
        <v>5477113</v>
      </c>
    </row>
    <row r="68" spans="2:6" x14ac:dyDescent="0.25">
      <c r="B68" s="1">
        <v>43531</v>
      </c>
      <c r="C68" s="2">
        <v>7818242</v>
      </c>
      <c r="D68" s="2">
        <v>5863681</v>
      </c>
      <c r="E68" s="2">
        <v>2388907</v>
      </c>
      <c r="F68" s="2">
        <v>5646508</v>
      </c>
    </row>
    <row r="69" spans="2:6" x14ac:dyDescent="0.25">
      <c r="B69" s="1">
        <v>43532</v>
      </c>
      <c r="C69" s="2">
        <v>7818242</v>
      </c>
      <c r="D69" s="2">
        <v>5863681</v>
      </c>
      <c r="E69" s="2">
        <v>2388907</v>
      </c>
      <c r="F69" s="2">
        <v>5646508</v>
      </c>
    </row>
    <row r="70" spans="2:6" x14ac:dyDescent="0.25">
      <c r="B70" s="1">
        <v>43533</v>
      </c>
      <c r="C70" s="2">
        <v>16806722</v>
      </c>
      <c r="D70" s="2">
        <v>12605042</v>
      </c>
      <c r="E70" s="2">
        <v>5135387</v>
      </c>
      <c r="F70" s="2">
        <v>12138188</v>
      </c>
    </row>
    <row r="71" spans="2:6" x14ac:dyDescent="0.25">
      <c r="B71" s="1">
        <v>43534</v>
      </c>
      <c r="C71" s="2">
        <v>16645119</v>
      </c>
      <c r="D71" s="2">
        <v>12483839</v>
      </c>
      <c r="E71" s="2">
        <v>5086008</v>
      </c>
      <c r="F71" s="2">
        <v>12021475</v>
      </c>
    </row>
    <row r="72" spans="2:6" x14ac:dyDescent="0.25">
      <c r="B72" s="1">
        <v>43535</v>
      </c>
      <c r="C72" s="2">
        <v>7661877</v>
      </c>
      <c r="D72" s="2">
        <v>5746408</v>
      </c>
      <c r="E72" s="2">
        <v>2341129</v>
      </c>
      <c r="F72" s="2">
        <v>5533578</v>
      </c>
    </row>
    <row r="73" spans="2:6" x14ac:dyDescent="0.25">
      <c r="B73" s="1">
        <v>43536</v>
      </c>
      <c r="C73" s="2">
        <v>7740060</v>
      </c>
      <c r="D73" s="2">
        <v>5805045</v>
      </c>
      <c r="E73" s="2">
        <v>2365018</v>
      </c>
      <c r="F73" s="2">
        <v>5590043</v>
      </c>
    </row>
    <row r="74" spans="2:6" x14ac:dyDescent="0.25">
      <c r="B74" s="1">
        <v>43537</v>
      </c>
      <c r="C74" s="2">
        <v>7818242</v>
      </c>
      <c r="D74" s="2">
        <v>5863681</v>
      </c>
      <c r="E74" s="2">
        <v>2388907</v>
      </c>
      <c r="F74" s="2">
        <v>5646508</v>
      </c>
    </row>
    <row r="75" spans="2:6" x14ac:dyDescent="0.25">
      <c r="B75" s="1">
        <v>43538</v>
      </c>
      <c r="C75" s="2">
        <v>8209154</v>
      </c>
      <c r="D75" s="2">
        <v>6156866</v>
      </c>
      <c r="E75" s="2">
        <v>2508352</v>
      </c>
      <c r="F75" s="2">
        <v>5928833</v>
      </c>
    </row>
    <row r="76" spans="2:6" x14ac:dyDescent="0.25">
      <c r="B76" s="1">
        <v>43539</v>
      </c>
      <c r="C76" s="2">
        <v>7740060</v>
      </c>
      <c r="D76" s="2">
        <v>5805045</v>
      </c>
      <c r="E76" s="2">
        <v>2365018</v>
      </c>
      <c r="F76" s="2">
        <v>5590043</v>
      </c>
    </row>
    <row r="77" spans="2:6" x14ac:dyDescent="0.25">
      <c r="B77" s="1">
        <v>43540</v>
      </c>
      <c r="C77" s="2">
        <v>15352294</v>
      </c>
      <c r="D77" s="2">
        <v>11514221</v>
      </c>
      <c r="E77" s="2">
        <v>4690978</v>
      </c>
      <c r="F77" s="2">
        <v>11087768</v>
      </c>
    </row>
    <row r="78" spans="2:6" x14ac:dyDescent="0.25">
      <c r="B78" s="1">
        <v>43541</v>
      </c>
      <c r="C78" s="2">
        <v>15352294</v>
      </c>
      <c r="D78" s="2">
        <v>11514221</v>
      </c>
      <c r="E78" s="2">
        <v>4690978</v>
      </c>
      <c r="F78" s="2">
        <v>11087768</v>
      </c>
    </row>
    <row r="79" spans="2:6" x14ac:dyDescent="0.25">
      <c r="B79" s="1">
        <v>43542</v>
      </c>
      <c r="C79" s="2">
        <v>8052789</v>
      </c>
      <c r="D79" s="2">
        <v>6039592</v>
      </c>
      <c r="E79" s="2">
        <v>2460574</v>
      </c>
      <c r="F79" s="2">
        <v>5815903</v>
      </c>
    </row>
    <row r="80" spans="2:6" x14ac:dyDescent="0.25">
      <c r="B80" s="1">
        <v>43543</v>
      </c>
      <c r="C80" s="2">
        <v>7896424</v>
      </c>
      <c r="D80" s="2">
        <v>5922318</v>
      </c>
      <c r="E80" s="2">
        <v>2412796</v>
      </c>
      <c r="F80" s="2">
        <v>5702973</v>
      </c>
    </row>
    <row r="81" spans="2:6" x14ac:dyDescent="0.25">
      <c r="B81" s="1">
        <v>43544</v>
      </c>
      <c r="C81" s="2">
        <v>7661877</v>
      </c>
      <c r="D81" s="2">
        <v>5746408</v>
      </c>
      <c r="E81" s="2">
        <v>2341129</v>
      </c>
      <c r="F81" s="2">
        <v>5533578</v>
      </c>
    </row>
    <row r="82" spans="2:6" x14ac:dyDescent="0.25">
      <c r="B82" s="1">
        <v>43545</v>
      </c>
      <c r="C82" s="2">
        <v>7818242</v>
      </c>
      <c r="D82" s="2">
        <v>5863681</v>
      </c>
      <c r="E82" s="2">
        <v>2388907</v>
      </c>
      <c r="F82" s="2">
        <v>5646508</v>
      </c>
    </row>
    <row r="83" spans="2:6" x14ac:dyDescent="0.25">
      <c r="B83" s="1">
        <v>43546</v>
      </c>
      <c r="C83" s="2">
        <v>7583695</v>
      </c>
      <c r="D83" s="2">
        <v>5687771</v>
      </c>
      <c r="E83" s="2">
        <v>2317240</v>
      </c>
      <c r="F83" s="2">
        <v>5477113</v>
      </c>
    </row>
    <row r="84" spans="2:6" x14ac:dyDescent="0.25">
      <c r="B84" s="1">
        <v>43547</v>
      </c>
      <c r="C84" s="2">
        <v>15998707</v>
      </c>
      <c r="D84" s="2">
        <v>11999030</v>
      </c>
      <c r="E84" s="2">
        <v>4888493</v>
      </c>
      <c r="F84" s="2">
        <v>11554621</v>
      </c>
    </row>
    <row r="85" spans="2:6" x14ac:dyDescent="0.25">
      <c r="B85" s="1">
        <v>43548</v>
      </c>
      <c r="C85" s="2">
        <v>16321913</v>
      </c>
      <c r="D85" s="2">
        <v>12241435</v>
      </c>
      <c r="E85" s="2">
        <v>4987251</v>
      </c>
      <c r="F85" s="2">
        <v>11788048</v>
      </c>
    </row>
    <row r="86" spans="2:6" x14ac:dyDescent="0.25">
      <c r="B86" s="1">
        <v>43549</v>
      </c>
      <c r="C86" s="2">
        <v>8052789</v>
      </c>
      <c r="D86" s="2">
        <v>6039592</v>
      </c>
      <c r="E86" s="2">
        <v>2460574</v>
      </c>
      <c r="F86" s="2">
        <v>5815903</v>
      </c>
    </row>
    <row r="87" spans="2:6" x14ac:dyDescent="0.25">
      <c r="B87" s="1">
        <v>43550</v>
      </c>
      <c r="C87" s="2">
        <v>7505512</v>
      </c>
      <c r="D87" s="2">
        <v>5629134</v>
      </c>
      <c r="E87" s="2">
        <v>2293351</v>
      </c>
      <c r="F87" s="2">
        <v>5420648</v>
      </c>
    </row>
    <row r="88" spans="2:6" x14ac:dyDescent="0.25">
      <c r="B88" s="1">
        <v>43551</v>
      </c>
      <c r="C88" s="2">
        <v>7505512</v>
      </c>
      <c r="D88" s="2">
        <v>5629134</v>
      </c>
      <c r="E88" s="2">
        <v>2293351</v>
      </c>
      <c r="F88" s="2">
        <v>5420648</v>
      </c>
    </row>
    <row r="89" spans="2:6" x14ac:dyDescent="0.25">
      <c r="B89" s="1">
        <v>43552</v>
      </c>
      <c r="C89" s="2">
        <v>7740060</v>
      </c>
      <c r="D89" s="2">
        <v>5805045</v>
      </c>
      <c r="E89" s="2">
        <v>2365018</v>
      </c>
      <c r="F89" s="2">
        <v>5590043</v>
      </c>
    </row>
    <row r="90" spans="2:6" x14ac:dyDescent="0.25">
      <c r="B90" s="1">
        <v>43553</v>
      </c>
      <c r="C90" s="2">
        <v>8209154</v>
      </c>
      <c r="D90" s="2">
        <v>6156866</v>
      </c>
      <c r="E90" s="2">
        <v>2508352</v>
      </c>
      <c r="F90" s="2">
        <v>5928833</v>
      </c>
    </row>
    <row r="91" spans="2:6" x14ac:dyDescent="0.25">
      <c r="B91" s="1">
        <v>43554</v>
      </c>
      <c r="C91" s="2">
        <v>16160310</v>
      </c>
      <c r="D91" s="2">
        <v>12120232</v>
      </c>
      <c r="E91" s="2">
        <v>4937872</v>
      </c>
      <c r="F91" s="2">
        <v>11671335</v>
      </c>
    </row>
    <row r="92" spans="2:6" x14ac:dyDescent="0.25">
      <c r="B92" s="1">
        <v>43555</v>
      </c>
      <c r="C92" s="2">
        <v>15352294</v>
      </c>
      <c r="D92" s="2">
        <v>11514221</v>
      </c>
      <c r="E92" s="2">
        <v>4690978</v>
      </c>
      <c r="F92" s="2">
        <v>11087768</v>
      </c>
    </row>
    <row r="93" spans="2:6" x14ac:dyDescent="0.25">
      <c r="B93" s="1">
        <v>43556</v>
      </c>
      <c r="C93" s="2">
        <v>7583695</v>
      </c>
      <c r="D93" s="2">
        <v>5687771</v>
      </c>
      <c r="E93" s="2">
        <v>2317240</v>
      </c>
      <c r="F93" s="2">
        <v>5477113</v>
      </c>
    </row>
    <row r="94" spans="2:6" x14ac:dyDescent="0.25">
      <c r="B94" s="1">
        <v>43557</v>
      </c>
      <c r="C94" s="2">
        <v>8209154</v>
      </c>
      <c r="D94" s="2">
        <v>6156866</v>
      </c>
      <c r="E94" s="2">
        <v>2508352</v>
      </c>
      <c r="F94" s="2">
        <v>5928833</v>
      </c>
    </row>
    <row r="95" spans="2:6" x14ac:dyDescent="0.25">
      <c r="B95" s="1">
        <v>43558</v>
      </c>
      <c r="C95" s="2">
        <v>8052789</v>
      </c>
      <c r="D95" s="2">
        <v>6039592</v>
      </c>
      <c r="E95" s="2">
        <v>2460574</v>
      </c>
      <c r="F95" s="2">
        <v>5815903</v>
      </c>
    </row>
    <row r="96" spans="2:6" x14ac:dyDescent="0.25">
      <c r="B96" s="1">
        <v>43559</v>
      </c>
      <c r="C96" s="2">
        <v>7974607</v>
      </c>
      <c r="D96" s="2">
        <v>5980955</v>
      </c>
      <c r="E96" s="2">
        <v>2436685</v>
      </c>
      <c r="F96" s="2">
        <v>5759438</v>
      </c>
    </row>
    <row r="97" spans="2:6" x14ac:dyDescent="0.25">
      <c r="B97" s="1">
        <v>43560</v>
      </c>
      <c r="C97" s="2">
        <v>8130972</v>
      </c>
      <c r="D97" s="2">
        <v>6098229</v>
      </c>
      <c r="E97" s="2">
        <v>2484463</v>
      </c>
      <c r="F97" s="2">
        <v>5872368</v>
      </c>
    </row>
    <row r="98" spans="2:6" x14ac:dyDescent="0.25">
      <c r="B98" s="1">
        <v>43561</v>
      </c>
      <c r="C98" s="2">
        <v>16806722</v>
      </c>
      <c r="D98" s="2">
        <v>12605042</v>
      </c>
      <c r="E98" s="2">
        <v>5135387</v>
      </c>
      <c r="F98" s="2">
        <v>12138188</v>
      </c>
    </row>
    <row r="99" spans="2:6" x14ac:dyDescent="0.25">
      <c r="B99" s="1">
        <v>43562</v>
      </c>
      <c r="C99" s="2">
        <v>15513897</v>
      </c>
      <c r="D99" s="2">
        <v>11635423</v>
      </c>
      <c r="E99" s="2">
        <v>4740357</v>
      </c>
      <c r="F99" s="2">
        <v>11204481</v>
      </c>
    </row>
    <row r="100" spans="2:6" x14ac:dyDescent="0.25">
      <c r="B100" s="1">
        <v>43563</v>
      </c>
      <c r="C100" s="2">
        <v>7740060</v>
      </c>
      <c r="D100" s="2">
        <v>5805045</v>
      </c>
      <c r="E100" s="2">
        <v>2365018</v>
      </c>
      <c r="F100" s="2">
        <v>5590043</v>
      </c>
    </row>
    <row r="101" spans="2:6" x14ac:dyDescent="0.25">
      <c r="B101" s="1">
        <v>43564</v>
      </c>
      <c r="C101" s="2">
        <v>7818242</v>
      </c>
      <c r="D101" s="2">
        <v>5863681</v>
      </c>
      <c r="E101" s="2">
        <v>2388907</v>
      </c>
      <c r="F101" s="2">
        <v>5646508</v>
      </c>
    </row>
    <row r="102" spans="2:6" x14ac:dyDescent="0.25">
      <c r="B102" s="1">
        <v>43565</v>
      </c>
      <c r="C102" s="2">
        <v>7740060</v>
      </c>
      <c r="D102" s="2">
        <v>5805045</v>
      </c>
      <c r="E102" s="2">
        <v>2365018</v>
      </c>
      <c r="F102" s="2">
        <v>5590043</v>
      </c>
    </row>
    <row r="103" spans="2:6" x14ac:dyDescent="0.25">
      <c r="B103" s="1">
        <v>43566</v>
      </c>
      <c r="C103" s="2">
        <v>7427330</v>
      </c>
      <c r="D103" s="2">
        <v>5570497</v>
      </c>
      <c r="E103" s="2">
        <v>2269462</v>
      </c>
      <c r="F103" s="2">
        <v>5364183</v>
      </c>
    </row>
    <row r="104" spans="2:6" x14ac:dyDescent="0.25">
      <c r="B104" s="1">
        <v>43567</v>
      </c>
      <c r="C104" s="2">
        <v>7427330</v>
      </c>
      <c r="D104" s="2">
        <v>5570497</v>
      </c>
      <c r="E104" s="2">
        <v>2269462</v>
      </c>
      <c r="F104" s="2">
        <v>5364183</v>
      </c>
    </row>
    <row r="105" spans="2:6" x14ac:dyDescent="0.25">
      <c r="B105" s="1">
        <v>43568</v>
      </c>
      <c r="C105" s="2">
        <v>15513897</v>
      </c>
      <c r="D105" s="2">
        <v>11635423</v>
      </c>
      <c r="E105" s="2">
        <v>4740357</v>
      </c>
      <c r="F105" s="2">
        <v>11204481</v>
      </c>
    </row>
    <row r="106" spans="2:6" x14ac:dyDescent="0.25">
      <c r="B106" s="1">
        <v>43569</v>
      </c>
      <c r="C106" s="2">
        <v>16806722</v>
      </c>
      <c r="D106" s="2">
        <v>12605042</v>
      </c>
      <c r="E106" s="2">
        <v>5135387</v>
      </c>
      <c r="F106" s="2">
        <v>12138188</v>
      </c>
    </row>
    <row r="107" spans="2:6" x14ac:dyDescent="0.25">
      <c r="B107" s="1">
        <v>43570</v>
      </c>
      <c r="C107" s="2">
        <v>7583695</v>
      </c>
      <c r="D107" s="2">
        <v>5687771</v>
      </c>
      <c r="E107" s="2">
        <v>2317240</v>
      </c>
      <c r="F107" s="2">
        <v>5477113</v>
      </c>
    </row>
    <row r="108" spans="2:6" x14ac:dyDescent="0.25">
      <c r="B108" s="1">
        <v>43571</v>
      </c>
      <c r="C108" s="2">
        <v>8130972</v>
      </c>
      <c r="D108" s="2">
        <v>6098229</v>
      </c>
      <c r="E108" s="2">
        <v>2484463</v>
      </c>
      <c r="F108" s="2">
        <v>5872368</v>
      </c>
    </row>
    <row r="109" spans="2:6" x14ac:dyDescent="0.25">
      <c r="B109" s="1">
        <v>43572</v>
      </c>
      <c r="C109" s="2">
        <v>7896424</v>
      </c>
      <c r="D109" s="2">
        <v>5922318</v>
      </c>
      <c r="E109" s="2">
        <v>2412796</v>
      </c>
      <c r="F109" s="2">
        <v>5702973</v>
      </c>
    </row>
    <row r="110" spans="2:6" x14ac:dyDescent="0.25">
      <c r="B110" s="1">
        <v>43573</v>
      </c>
      <c r="C110" s="2">
        <v>8209154</v>
      </c>
      <c r="D110" s="2">
        <v>6156866</v>
      </c>
      <c r="E110" s="2">
        <v>2508352</v>
      </c>
      <c r="F110" s="2">
        <v>5928833</v>
      </c>
    </row>
    <row r="111" spans="2:6" x14ac:dyDescent="0.25">
      <c r="B111" s="1">
        <v>43574</v>
      </c>
      <c r="C111" s="2">
        <v>7974607</v>
      </c>
      <c r="D111" s="2">
        <v>5980955</v>
      </c>
      <c r="E111" s="2">
        <v>2436685</v>
      </c>
      <c r="F111" s="2">
        <v>5759438</v>
      </c>
    </row>
    <row r="112" spans="2:6" x14ac:dyDescent="0.25">
      <c r="B112" s="1">
        <v>43575</v>
      </c>
      <c r="C112" s="2">
        <v>15998707</v>
      </c>
      <c r="D112" s="2">
        <v>11999030</v>
      </c>
      <c r="E112" s="2">
        <v>4888493</v>
      </c>
      <c r="F112" s="2">
        <v>11554621</v>
      </c>
    </row>
    <row r="113" spans="2:6" x14ac:dyDescent="0.25">
      <c r="B113" s="1">
        <v>43576</v>
      </c>
      <c r="C113" s="2">
        <v>16806722</v>
      </c>
      <c r="D113" s="2">
        <v>12605042</v>
      </c>
      <c r="E113" s="2">
        <v>5135387</v>
      </c>
      <c r="F113" s="2">
        <v>12138188</v>
      </c>
    </row>
    <row r="114" spans="2:6" x14ac:dyDescent="0.25">
      <c r="B114" s="1">
        <v>43577</v>
      </c>
      <c r="C114" s="2">
        <v>7505512</v>
      </c>
      <c r="D114" s="2">
        <v>5629134</v>
      </c>
      <c r="E114" s="2">
        <v>2293351</v>
      </c>
      <c r="F114" s="2">
        <v>5420648</v>
      </c>
    </row>
    <row r="115" spans="2:6" x14ac:dyDescent="0.25">
      <c r="B115" s="1">
        <v>43578</v>
      </c>
      <c r="C115" s="2">
        <v>7427330</v>
      </c>
      <c r="D115" s="2">
        <v>5570497</v>
      </c>
      <c r="E115" s="2">
        <v>2269462</v>
      </c>
      <c r="F115" s="2">
        <v>5364183</v>
      </c>
    </row>
    <row r="116" spans="2:6" x14ac:dyDescent="0.25">
      <c r="B116" s="1">
        <v>43579</v>
      </c>
      <c r="C116" s="2">
        <v>7818242</v>
      </c>
      <c r="D116" s="2">
        <v>5863681</v>
      </c>
      <c r="E116" s="2">
        <v>2388907</v>
      </c>
      <c r="F116" s="2">
        <v>5646508</v>
      </c>
    </row>
    <row r="117" spans="2:6" x14ac:dyDescent="0.25">
      <c r="B117" s="1">
        <v>43580</v>
      </c>
      <c r="C117" s="2">
        <v>8209154</v>
      </c>
      <c r="D117" s="2">
        <v>6156866</v>
      </c>
      <c r="E117" s="2">
        <v>2508352</v>
      </c>
      <c r="F117" s="2">
        <v>5928833</v>
      </c>
    </row>
    <row r="118" spans="2:6" x14ac:dyDescent="0.25">
      <c r="B118" s="1">
        <v>43581</v>
      </c>
      <c r="C118" s="2">
        <v>7974607</v>
      </c>
      <c r="D118" s="2">
        <v>5980955</v>
      </c>
      <c r="E118" s="2">
        <v>2436685</v>
      </c>
      <c r="F118" s="2">
        <v>5759438</v>
      </c>
    </row>
    <row r="119" spans="2:6" x14ac:dyDescent="0.25">
      <c r="B119" s="1">
        <v>43582</v>
      </c>
      <c r="C119" s="2">
        <v>16968325</v>
      </c>
      <c r="D119" s="2">
        <v>12726244</v>
      </c>
      <c r="E119" s="2">
        <v>5184766</v>
      </c>
      <c r="F119" s="2">
        <v>12254901</v>
      </c>
    </row>
    <row r="120" spans="2:6" x14ac:dyDescent="0.25">
      <c r="B120" s="1">
        <v>43583</v>
      </c>
      <c r="C120" s="2">
        <v>16645119</v>
      </c>
      <c r="D120" s="2">
        <v>12483839</v>
      </c>
      <c r="E120" s="2">
        <v>5086008</v>
      </c>
      <c r="F120" s="2">
        <v>12021475</v>
      </c>
    </row>
    <row r="121" spans="2:6" x14ac:dyDescent="0.25">
      <c r="B121" s="1">
        <v>43584</v>
      </c>
      <c r="C121" s="2">
        <v>7427330</v>
      </c>
      <c r="D121" s="2">
        <v>5570497</v>
      </c>
      <c r="E121" s="2">
        <v>2269462</v>
      </c>
      <c r="F121" s="2">
        <v>5364183</v>
      </c>
    </row>
    <row r="122" spans="2:6" x14ac:dyDescent="0.25">
      <c r="B122" s="1">
        <v>43585</v>
      </c>
      <c r="C122" s="2">
        <v>7583695</v>
      </c>
      <c r="D122" s="2">
        <v>5687771</v>
      </c>
      <c r="E122" s="2">
        <v>2317240</v>
      </c>
      <c r="F122" s="2">
        <v>5477113</v>
      </c>
    </row>
    <row r="123" spans="2:6" x14ac:dyDescent="0.25">
      <c r="B123" s="1">
        <v>43586</v>
      </c>
      <c r="C123" s="2">
        <v>8209154</v>
      </c>
      <c r="D123" s="2">
        <v>6156866</v>
      </c>
      <c r="E123" s="2">
        <v>2508352</v>
      </c>
      <c r="F123" s="2">
        <v>5928833</v>
      </c>
    </row>
    <row r="124" spans="2:6" x14ac:dyDescent="0.25">
      <c r="B124" s="1">
        <v>43587</v>
      </c>
      <c r="C124" s="2">
        <v>7661877</v>
      </c>
      <c r="D124" s="2">
        <v>5746408</v>
      </c>
      <c r="E124" s="2">
        <v>2341129</v>
      </c>
      <c r="F124" s="2">
        <v>5533578</v>
      </c>
    </row>
    <row r="125" spans="2:6" x14ac:dyDescent="0.25">
      <c r="B125" s="1">
        <v>43588</v>
      </c>
      <c r="C125" s="2">
        <v>7505512</v>
      </c>
      <c r="D125" s="2">
        <v>5629134</v>
      </c>
      <c r="E125" s="2">
        <v>2293351</v>
      </c>
      <c r="F125" s="2">
        <v>5420648</v>
      </c>
    </row>
    <row r="126" spans="2:6" x14ac:dyDescent="0.25">
      <c r="B126" s="1">
        <v>43589</v>
      </c>
      <c r="C126" s="2">
        <v>15513897</v>
      </c>
      <c r="D126" s="2">
        <v>11635423</v>
      </c>
      <c r="E126" s="2">
        <v>4740357</v>
      </c>
      <c r="F126" s="2">
        <v>11204481</v>
      </c>
    </row>
    <row r="127" spans="2:6" x14ac:dyDescent="0.25">
      <c r="B127" s="1">
        <v>43590</v>
      </c>
      <c r="C127" s="2">
        <v>15837104</v>
      </c>
      <c r="D127" s="2">
        <v>11877828</v>
      </c>
      <c r="E127" s="2">
        <v>4839115</v>
      </c>
      <c r="F127" s="2">
        <v>11437908</v>
      </c>
    </row>
    <row r="128" spans="2:6" x14ac:dyDescent="0.25">
      <c r="B128" s="1">
        <v>43591</v>
      </c>
      <c r="C128" s="2">
        <v>7818242</v>
      </c>
      <c r="D128" s="2">
        <v>5863681</v>
      </c>
      <c r="E128" s="2">
        <v>2388907</v>
      </c>
      <c r="F128" s="2">
        <v>5646508</v>
      </c>
    </row>
    <row r="129" spans="2:6" x14ac:dyDescent="0.25">
      <c r="B129" s="1">
        <v>43592</v>
      </c>
      <c r="C129" s="2">
        <v>7974607</v>
      </c>
      <c r="D129" s="2">
        <v>5980955</v>
      </c>
      <c r="E129" s="2">
        <v>2436685</v>
      </c>
      <c r="F129" s="2">
        <v>5759438</v>
      </c>
    </row>
    <row r="130" spans="2:6" x14ac:dyDescent="0.25">
      <c r="B130" s="1">
        <v>43593</v>
      </c>
      <c r="C130" s="2">
        <v>8209154</v>
      </c>
      <c r="D130" s="2">
        <v>6156866</v>
      </c>
      <c r="E130" s="2">
        <v>2508352</v>
      </c>
      <c r="F130" s="2">
        <v>5928833</v>
      </c>
    </row>
    <row r="131" spans="2:6" x14ac:dyDescent="0.25">
      <c r="B131" s="1">
        <v>43594</v>
      </c>
      <c r="C131" s="2">
        <v>7583695</v>
      </c>
      <c r="D131" s="2">
        <v>5687771</v>
      </c>
      <c r="E131" s="2">
        <v>2317240</v>
      </c>
      <c r="F131" s="2">
        <v>5477113</v>
      </c>
    </row>
    <row r="132" spans="2:6" x14ac:dyDescent="0.25">
      <c r="B132" s="1">
        <v>43595</v>
      </c>
      <c r="C132" s="2">
        <v>7583695</v>
      </c>
      <c r="D132" s="2">
        <v>5687771</v>
      </c>
      <c r="E132" s="2">
        <v>2317240</v>
      </c>
      <c r="F132" s="2">
        <v>5477113</v>
      </c>
    </row>
    <row r="133" spans="2:6" x14ac:dyDescent="0.25">
      <c r="B133" s="1">
        <v>43596</v>
      </c>
      <c r="C133" s="2">
        <v>16483516</v>
      </c>
      <c r="D133" s="2">
        <v>12362637</v>
      </c>
      <c r="E133" s="2">
        <v>5036630</v>
      </c>
      <c r="F133" s="2">
        <v>11904761</v>
      </c>
    </row>
    <row r="134" spans="2:6" x14ac:dyDescent="0.25">
      <c r="B134" s="1">
        <v>43597</v>
      </c>
      <c r="C134" s="2">
        <v>15352294</v>
      </c>
      <c r="D134" s="2">
        <v>11514221</v>
      </c>
      <c r="E134" s="2">
        <v>4690978</v>
      </c>
      <c r="F134" s="2">
        <v>11087768</v>
      </c>
    </row>
    <row r="135" spans="2:6" x14ac:dyDescent="0.25">
      <c r="B135" s="1">
        <v>43598</v>
      </c>
      <c r="C135" s="2">
        <v>7505512</v>
      </c>
      <c r="D135" s="2">
        <v>5629134</v>
      </c>
      <c r="E135" s="2">
        <v>2293351</v>
      </c>
      <c r="F135" s="2">
        <v>5420648</v>
      </c>
    </row>
    <row r="136" spans="2:6" x14ac:dyDescent="0.25">
      <c r="B136" s="1">
        <v>43599</v>
      </c>
      <c r="C136" s="2">
        <v>8209154</v>
      </c>
      <c r="D136" s="2">
        <v>6156866</v>
      </c>
      <c r="E136" s="2">
        <v>2508352</v>
      </c>
      <c r="F136" s="2">
        <v>5928833</v>
      </c>
    </row>
    <row r="137" spans="2:6" x14ac:dyDescent="0.25">
      <c r="B137" s="1">
        <v>43600</v>
      </c>
      <c r="C137" s="2">
        <v>7896424</v>
      </c>
      <c r="D137" s="2">
        <v>5922318</v>
      </c>
      <c r="E137" s="2">
        <v>2412796</v>
      </c>
      <c r="F137" s="2">
        <v>5702973</v>
      </c>
    </row>
    <row r="138" spans="2:6" x14ac:dyDescent="0.25">
      <c r="B138" s="1">
        <v>43601</v>
      </c>
      <c r="C138" s="2">
        <v>7583695</v>
      </c>
      <c r="D138" s="2">
        <v>5687771</v>
      </c>
      <c r="E138" s="2">
        <v>2317240</v>
      </c>
      <c r="F138" s="2">
        <v>5477113</v>
      </c>
    </row>
    <row r="139" spans="2:6" x14ac:dyDescent="0.25">
      <c r="B139" s="1">
        <v>43602</v>
      </c>
      <c r="C139" s="2">
        <v>7427330</v>
      </c>
      <c r="D139" s="2">
        <v>5570497</v>
      </c>
      <c r="E139" s="2">
        <v>2269462</v>
      </c>
      <c r="F139" s="2">
        <v>5364183</v>
      </c>
    </row>
    <row r="140" spans="2:6" x14ac:dyDescent="0.25">
      <c r="B140" s="1">
        <v>43603</v>
      </c>
      <c r="C140" s="2">
        <v>16160310</v>
      </c>
      <c r="D140" s="2">
        <v>12120232</v>
      </c>
      <c r="E140" s="2">
        <v>4937872</v>
      </c>
      <c r="F140" s="2">
        <v>11671335</v>
      </c>
    </row>
    <row r="141" spans="2:6" x14ac:dyDescent="0.25">
      <c r="B141" s="1">
        <v>43604</v>
      </c>
      <c r="C141" s="2">
        <v>16968325</v>
      </c>
      <c r="D141" s="2">
        <v>12726244</v>
      </c>
      <c r="E141" s="2">
        <v>5184766</v>
      </c>
      <c r="F141" s="2">
        <v>12254901</v>
      </c>
    </row>
    <row r="142" spans="2:6" x14ac:dyDescent="0.25">
      <c r="B142" s="1">
        <v>43605</v>
      </c>
      <c r="C142" s="2">
        <v>8052789</v>
      </c>
      <c r="D142" s="2">
        <v>6039592</v>
      </c>
      <c r="E142" s="2">
        <v>2460574</v>
      </c>
      <c r="F142" s="2">
        <v>5815903</v>
      </c>
    </row>
    <row r="143" spans="2:6" x14ac:dyDescent="0.25">
      <c r="B143" s="1">
        <v>43606</v>
      </c>
      <c r="C143" s="2">
        <v>8052789</v>
      </c>
      <c r="D143" s="2">
        <v>6039592</v>
      </c>
      <c r="E143" s="2">
        <v>2460574</v>
      </c>
      <c r="F143" s="2">
        <v>5815903</v>
      </c>
    </row>
    <row r="144" spans="2:6" x14ac:dyDescent="0.25">
      <c r="B144" s="1">
        <v>43607</v>
      </c>
      <c r="C144" s="2">
        <v>7896424</v>
      </c>
      <c r="D144" s="2">
        <v>5922318</v>
      </c>
      <c r="E144" s="2">
        <v>2412796</v>
      </c>
      <c r="F144" s="2">
        <v>5702973</v>
      </c>
    </row>
    <row r="145" spans="2:6" x14ac:dyDescent="0.25">
      <c r="B145" s="1">
        <v>43608</v>
      </c>
      <c r="C145" s="2">
        <v>7583695</v>
      </c>
      <c r="D145" s="2">
        <v>5687771</v>
      </c>
      <c r="E145" s="2">
        <v>2317240</v>
      </c>
      <c r="F145" s="2">
        <v>5477113</v>
      </c>
    </row>
    <row r="146" spans="2:6" x14ac:dyDescent="0.25">
      <c r="B146" s="1">
        <v>43609</v>
      </c>
      <c r="C146" s="2">
        <v>8052789</v>
      </c>
      <c r="D146" s="2">
        <v>6039592</v>
      </c>
      <c r="E146" s="2">
        <v>2460574</v>
      </c>
      <c r="F146" s="2">
        <v>5815903</v>
      </c>
    </row>
    <row r="147" spans="2:6" x14ac:dyDescent="0.25">
      <c r="B147" s="1">
        <v>43610</v>
      </c>
      <c r="C147" s="2">
        <v>16968325</v>
      </c>
      <c r="D147" s="2">
        <v>12726244</v>
      </c>
      <c r="E147" s="2">
        <v>5184766</v>
      </c>
      <c r="F147" s="2">
        <v>12254901</v>
      </c>
    </row>
    <row r="148" spans="2:6" x14ac:dyDescent="0.25">
      <c r="B148" s="1">
        <v>43611</v>
      </c>
      <c r="C148" s="2">
        <v>16968325</v>
      </c>
      <c r="D148" s="2">
        <v>12726244</v>
      </c>
      <c r="E148" s="2">
        <v>5184766</v>
      </c>
      <c r="F148" s="2">
        <v>12254901</v>
      </c>
    </row>
    <row r="149" spans="2:6" x14ac:dyDescent="0.25">
      <c r="B149" s="1">
        <v>43612</v>
      </c>
      <c r="C149" s="2">
        <v>7583695</v>
      </c>
      <c r="D149" s="2">
        <v>5687771</v>
      </c>
      <c r="E149" s="2">
        <v>2317240</v>
      </c>
      <c r="F149" s="2">
        <v>5477113</v>
      </c>
    </row>
    <row r="150" spans="2:6" x14ac:dyDescent="0.25">
      <c r="B150" s="1">
        <v>43613</v>
      </c>
      <c r="C150" s="2">
        <v>8130972</v>
      </c>
      <c r="D150" s="2">
        <v>6098229</v>
      </c>
      <c r="E150" s="2">
        <v>2484463</v>
      </c>
      <c r="F150" s="2">
        <v>5872368</v>
      </c>
    </row>
    <row r="151" spans="2:6" x14ac:dyDescent="0.25">
      <c r="B151" s="1">
        <v>43614</v>
      </c>
      <c r="C151" s="2">
        <v>7427330</v>
      </c>
      <c r="D151" s="2">
        <v>5570497</v>
      </c>
      <c r="E151" s="2">
        <v>2269462</v>
      </c>
      <c r="F151" s="2">
        <v>5364183</v>
      </c>
    </row>
    <row r="152" spans="2:6" x14ac:dyDescent="0.25">
      <c r="B152" s="1">
        <v>43615</v>
      </c>
      <c r="C152" s="2">
        <v>7740060</v>
      </c>
      <c r="D152" s="2">
        <v>5805045</v>
      </c>
      <c r="E152" s="2">
        <v>2365018</v>
      </c>
      <c r="F152" s="2">
        <v>5590043</v>
      </c>
    </row>
    <row r="153" spans="2:6" x14ac:dyDescent="0.25">
      <c r="B153" s="1">
        <v>43616</v>
      </c>
      <c r="C153" s="2">
        <v>8052789</v>
      </c>
      <c r="D153" s="2">
        <v>6039592</v>
      </c>
      <c r="E153" s="2">
        <v>2460574</v>
      </c>
      <c r="F153" s="2">
        <v>5815903</v>
      </c>
    </row>
    <row r="154" spans="2:6" x14ac:dyDescent="0.25">
      <c r="B154" s="1">
        <v>43617</v>
      </c>
      <c r="C154" s="2">
        <v>16806722</v>
      </c>
      <c r="D154" s="2">
        <v>12605042</v>
      </c>
      <c r="E154" s="2">
        <v>5135387</v>
      </c>
      <c r="F154" s="2">
        <v>12138188</v>
      </c>
    </row>
    <row r="155" spans="2:6" x14ac:dyDescent="0.25">
      <c r="B155" s="1">
        <v>43618</v>
      </c>
      <c r="C155" s="2">
        <v>15675500</v>
      </c>
      <c r="D155" s="2">
        <v>11756625</v>
      </c>
      <c r="E155" s="2">
        <v>4789736</v>
      </c>
      <c r="F155" s="2">
        <v>11321195</v>
      </c>
    </row>
    <row r="156" spans="2:6" x14ac:dyDescent="0.25">
      <c r="B156" s="1">
        <v>43619</v>
      </c>
      <c r="C156" s="2">
        <v>7740060</v>
      </c>
      <c r="D156" s="2">
        <v>5805045</v>
      </c>
      <c r="E156" s="2">
        <v>2365018</v>
      </c>
      <c r="F156" s="2">
        <v>5590043</v>
      </c>
    </row>
    <row r="157" spans="2:6" x14ac:dyDescent="0.25">
      <c r="B157" s="1">
        <v>43620</v>
      </c>
      <c r="C157" s="2">
        <v>8052789</v>
      </c>
      <c r="D157" s="2">
        <v>6039592</v>
      </c>
      <c r="E157" s="2">
        <v>2460574</v>
      </c>
      <c r="F157" s="2">
        <v>5815903</v>
      </c>
    </row>
    <row r="158" spans="2:6" x14ac:dyDescent="0.25">
      <c r="B158" s="1">
        <v>43621</v>
      </c>
      <c r="C158" s="2">
        <v>8052789</v>
      </c>
      <c r="D158" s="2">
        <v>6039592</v>
      </c>
      <c r="E158" s="2">
        <v>2460574</v>
      </c>
      <c r="F158" s="2">
        <v>5815903</v>
      </c>
    </row>
    <row r="159" spans="2:6" x14ac:dyDescent="0.25">
      <c r="B159" s="1">
        <v>43622</v>
      </c>
      <c r="C159" s="2">
        <v>8052789</v>
      </c>
      <c r="D159" s="2">
        <v>6039592</v>
      </c>
      <c r="E159" s="2">
        <v>2460574</v>
      </c>
      <c r="F159" s="2">
        <v>5815903</v>
      </c>
    </row>
    <row r="160" spans="2:6" x14ac:dyDescent="0.25">
      <c r="B160" s="1">
        <v>43623</v>
      </c>
      <c r="C160" s="2">
        <v>7583695</v>
      </c>
      <c r="D160" s="2">
        <v>5687771</v>
      </c>
      <c r="E160" s="2">
        <v>2317240</v>
      </c>
      <c r="F160" s="2">
        <v>5477113</v>
      </c>
    </row>
    <row r="161" spans="2:6" x14ac:dyDescent="0.25">
      <c r="B161" s="1">
        <v>43624</v>
      </c>
      <c r="C161" s="2">
        <v>15352294</v>
      </c>
      <c r="D161" s="2">
        <v>11514221</v>
      </c>
      <c r="E161" s="2">
        <v>4690978</v>
      </c>
      <c r="F161" s="2">
        <v>11087768</v>
      </c>
    </row>
    <row r="162" spans="2:6" x14ac:dyDescent="0.25">
      <c r="B162" s="1">
        <v>43625</v>
      </c>
      <c r="C162" s="2">
        <v>16160310</v>
      </c>
      <c r="D162" s="2">
        <v>12120232</v>
      </c>
      <c r="E162" s="2">
        <v>4937872</v>
      </c>
      <c r="F162" s="2">
        <v>11671335</v>
      </c>
    </row>
    <row r="163" spans="2:6" x14ac:dyDescent="0.25">
      <c r="B163" s="1">
        <v>43626</v>
      </c>
      <c r="C163" s="2">
        <v>7896424</v>
      </c>
      <c r="D163" s="2">
        <v>5922318</v>
      </c>
      <c r="E163" s="2">
        <v>2412796</v>
      </c>
      <c r="F163" s="2">
        <v>5702973</v>
      </c>
    </row>
    <row r="164" spans="2:6" x14ac:dyDescent="0.25">
      <c r="B164" s="1">
        <v>43627</v>
      </c>
      <c r="C164" s="2">
        <v>8052789</v>
      </c>
      <c r="D164" s="2">
        <v>6039592</v>
      </c>
      <c r="E164" s="2">
        <v>2460574</v>
      </c>
      <c r="F164" s="2">
        <v>5815903</v>
      </c>
    </row>
    <row r="165" spans="2:6" x14ac:dyDescent="0.25">
      <c r="B165" s="1">
        <v>43628</v>
      </c>
      <c r="C165" s="2">
        <v>7896424</v>
      </c>
      <c r="D165" s="2">
        <v>5922318</v>
      </c>
      <c r="E165" s="2">
        <v>2412796</v>
      </c>
      <c r="F165" s="2">
        <v>5702973</v>
      </c>
    </row>
    <row r="166" spans="2:6" x14ac:dyDescent="0.25">
      <c r="B166" s="1">
        <v>43629</v>
      </c>
      <c r="C166" s="2">
        <v>7818242</v>
      </c>
      <c r="D166" s="2">
        <v>5863681</v>
      </c>
      <c r="E166" s="2">
        <v>2388907</v>
      </c>
      <c r="F166" s="2">
        <v>5646508</v>
      </c>
    </row>
    <row r="167" spans="2:6" x14ac:dyDescent="0.25">
      <c r="B167" s="1">
        <v>43630</v>
      </c>
      <c r="C167" s="2">
        <v>8052789</v>
      </c>
      <c r="D167" s="2">
        <v>6039592</v>
      </c>
      <c r="E167" s="2">
        <v>2460574</v>
      </c>
      <c r="F167" s="2">
        <v>5815903</v>
      </c>
    </row>
    <row r="168" spans="2:6" x14ac:dyDescent="0.25">
      <c r="B168" s="1">
        <v>43631</v>
      </c>
      <c r="C168" s="2">
        <v>15998707</v>
      </c>
      <c r="D168" s="2">
        <v>11999030</v>
      </c>
      <c r="E168" s="2">
        <v>4888493</v>
      </c>
      <c r="F168" s="2">
        <v>11554621</v>
      </c>
    </row>
    <row r="169" spans="2:6" x14ac:dyDescent="0.25">
      <c r="B169" s="1">
        <v>43632</v>
      </c>
      <c r="C169" s="2">
        <v>16483516</v>
      </c>
      <c r="D169" s="2">
        <v>12362637</v>
      </c>
      <c r="E169" s="2">
        <v>5036630</v>
      </c>
      <c r="F169" s="2">
        <v>11904761</v>
      </c>
    </row>
    <row r="170" spans="2:6" x14ac:dyDescent="0.25">
      <c r="B170" s="1">
        <v>43633</v>
      </c>
      <c r="C170" s="2">
        <v>8130972</v>
      </c>
      <c r="D170" s="2">
        <v>6098229</v>
      </c>
      <c r="E170" s="2">
        <v>2484463</v>
      </c>
      <c r="F170" s="2">
        <v>5872368</v>
      </c>
    </row>
    <row r="171" spans="2:6" x14ac:dyDescent="0.25">
      <c r="B171" s="1">
        <v>43634</v>
      </c>
      <c r="C171" s="2">
        <v>7583695</v>
      </c>
      <c r="D171" s="2">
        <v>5687771</v>
      </c>
      <c r="E171" s="2">
        <v>2317240</v>
      </c>
      <c r="F171" s="2">
        <v>5477113</v>
      </c>
    </row>
    <row r="172" spans="2:6" x14ac:dyDescent="0.25">
      <c r="B172" s="1">
        <v>43635</v>
      </c>
      <c r="C172" s="2">
        <v>7974607</v>
      </c>
      <c r="D172" s="2">
        <v>5980955</v>
      </c>
      <c r="E172" s="2">
        <v>2436685</v>
      </c>
      <c r="F172" s="2">
        <v>5759438</v>
      </c>
    </row>
    <row r="173" spans="2:6" x14ac:dyDescent="0.25">
      <c r="B173" s="1">
        <v>43636</v>
      </c>
      <c r="C173" s="2">
        <v>3674574</v>
      </c>
      <c r="D173" s="2">
        <v>2755930</v>
      </c>
      <c r="E173" s="2">
        <v>1122786</v>
      </c>
      <c r="F173" s="2">
        <v>2653859</v>
      </c>
    </row>
    <row r="174" spans="2:6" x14ac:dyDescent="0.25">
      <c r="B174" s="1">
        <v>43637</v>
      </c>
      <c r="C174" s="2">
        <v>7583695</v>
      </c>
      <c r="D174" s="2">
        <v>5687771</v>
      </c>
      <c r="E174" s="2">
        <v>2317240</v>
      </c>
      <c r="F174" s="2">
        <v>5477113</v>
      </c>
    </row>
    <row r="175" spans="2:6" x14ac:dyDescent="0.25">
      <c r="B175" s="1">
        <v>43638</v>
      </c>
      <c r="C175" s="2">
        <v>16160310</v>
      </c>
      <c r="D175" s="2">
        <v>12120232</v>
      </c>
      <c r="E175" s="2">
        <v>4937872</v>
      </c>
      <c r="F175" s="2">
        <v>11671335</v>
      </c>
    </row>
    <row r="176" spans="2:6" x14ac:dyDescent="0.25">
      <c r="B176" s="1">
        <v>43639</v>
      </c>
      <c r="C176" s="2">
        <v>15675500</v>
      </c>
      <c r="D176" s="2">
        <v>11756625</v>
      </c>
      <c r="E176" s="2">
        <v>4789736</v>
      </c>
      <c r="F176" s="2">
        <v>11321195</v>
      </c>
    </row>
    <row r="177" spans="2:6" x14ac:dyDescent="0.25">
      <c r="B177" s="1">
        <v>43640</v>
      </c>
      <c r="C177" s="2">
        <v>7661877</v>
      </c>
      <c r="D177" s="2">
        <v>5746408</v>
      </c>
      <c r="E177" s="2">
        <v>2341129</v>
      </c>
      <c r="F177" s="2">
        <v>5533578</v>
      </c>
    </row>
    <row r="178" spans="2:6" x14ac:dyDescent="0.25">
      <c r="B178" s="1">
        <v>43641</v>
      </c>
      <c r="C178" s="2">
        <v>8130972</v>
      </c>
      <c r="D178" s="2">
        <v>6098229</v>
      </c>
      <c r="E178" s="2">
        <v>2484463</v>
      </c>
      <c r="F178" s="2">
        <v>5872368</v>
      </c>
    </row>
    <row r="179" spans="2:6" x14ac:dyDescent="0.25">
      <c r="B179" s="1">
        <v>43642</v>
      </c>
      <c r="C179" s="2">
        <v>8052789</v>
      </c>
      <c r="D179" s="2">
        <v>6039592</v>
      </c>
      <c r="E179" s="2">
        <v>2460574</v>
      </c>
      <c r="F179" s="2">
        <v>5815903</v>
      </c>
    </row>
    <row r="180" spans="2:6" x14ac:dyDescent="0.25">
      <c r="B180" s="1">
        <v>43643</v>
      </c>
      <c r="C180" s="2">
        <v>8052789</v>
      </c>
      <c r="D180" s="2">
        <v>6039592</v>
      </c>
      <c r="E180" s="2">
        <v>2460574</v>
      </c>
      <c r="F180" s="2">
        <v>5815903</v>
      </c>
    </row>
    <row r="181" spans="2:6" x14ac:dyDescent="0.25">
      <c r="B181" s="1">
        <v>43644</v>
      </c>
      <c r="C181" s="2">
        <v>7661877</v>
      </c>
      <c r="D181" s="2">
        <v>5746408</v>
      </c>
      <c r="E181" s="2">
        <v>2341129</v>
      </c>
      <c r="F181" s="2">
        <v>5533578</v>
      </c>
    </row>
    <row r="182" spans="2:6" x14ac:dyDescent="0.25">
      <c r="B182" s="1">
        <v>43645</v>
      </c>
      <c r="C182" s="2">
        <v>16806722</v>
      </c>
      <c r="D182" s="2">
        <v>12605042</v>
      </c>
      <c r="E182" s="2">
        <v>5135387</v>
      </c>
      <c r="F182" s="2">
        <v>12138188</v>
      </c>
    </row>
    <row r="183" spans="2:6" x14ac:dyDescent="0.25">
      <c r="B183" s="1">
        <v>43646</v>
      </c>
      <c r="C183" s="2">
        <v>15837104</v>
      </c>
      <c r="D183" s="2">
        <v>11877828</v>
      </c>
      <c r="E183" s="2">
        <v>4839115</v>
      </c>
      <c r="F183" s="2">
        <v>11437908</v>
      </c>
    </row>
    <row r="184" spans="2:6" x14ac:dyDescent="0.25">
      <c r="B184" s="1">
        <v>43647</v>
      </c>
      <c r="C184" s="2">
        <v>7740060</v>
      </c>
      <c r="D184" s="2">
        <v>5805045</v>
      </c>
      <c r="E184" s="2">
        <v>2365018</v>
      </c>
      <c r="F184" s="2">
        <v>5590043</v>
      </c>
    </row>
    <row r="185" spans="2:6" x14ac:dyDescent="0.25">
      <c r="B185" s="1">
        <v>43648</v>
      </c>
      <c r="C185" s="2">
        <v>7896424</v>
      </c>
      <c r="D185" s="2">
        <v>5922318</v>
      </c>
      <c r="E185" s="2">
        <v>2412796</v>
      </c>
      <c r="F185" s="2">
        <v>5702973</v>
      </c>
    </row>
    <row r="186" spans="2:6" x14ac:dyDescent="0.25">
      <c r="B186" s="1">
        <v>43649</v>
      </c>
      <c r="C186" s="2">
        <v>7974607</v>
      </c>
      <c r="D186" s="2">
        <v>5980955</v>
      </c>
      <c r="E186" s="2">
        <v>2436685</v>
      </c>
      <c r="F186" s="2">
        <v>5759438</v>
      </c>
    </row>
    <row r="187" spans="2:6" x14ac:dyDescent="0.25">
      <c r="B187" s="1">
        <v>43650</v>
      </c>
      <c r="C187" s="2">
        <v>8052789</v>
      </c>
      <c r="D187" s="2">
        <v>6039592</v>
      </c>
      <c r="E187" s="2">
        <v>2460574</v>
      </c>
      <c r="F187" s="2">
        <v>5815903</v>
      </c>
    </row>
    <row r="188" spans="2:6" x14ac:dyDescent="0.25">
      <c r="B188" s="1">
        <v>43651</v>
      </c>
      <c r="C188" s="2">
        <v>7427330</v>
      </c>
      <c r="D188" s="2">
        <v>5570497</v>
      </c>
      <c r="E188" s="2">
        <v>2269462</v>
      </c>
      <c r="F188" s="2">
        <v>5364183</v>
      </c>
    </row>
    <row r="189" spans="2:6" x14ac:dyDescent="0.25">
      <c r="B189" s="1">
        <v>43652</v>
      </c>
      <c r="C189" s="2">
        <v>16160310</v>
      </c>
      <c r="D189" s="2">
        <v>12120232</v>
      </c>
      <c r="E189" s="2">
        <v>4937872</v>
      </c>
      <c r="F189" s="2">
        <v>11671335</v>
      </c>
    </row>
    <row r="190" spans="2:6" x14ac:dyDescent="0.25">
      <c r="B190" s="1">
        <v>43653</v>
      </c>
      <c r="C190" s="2">
        <v>15675500</v>
      </c>
      <c r="D190" s="2">
        <v>11756625</v>
      </c>
      <c r="E190" s="2">
        <v>4789736</v>
      </c>
      <c r="F190" s="2">
        <v>11321195</v>
      </c>
    </row>
    <row r="191" spans="2:6" x14ac:dyDescent="0.25">
      <c r="B191" s="1">
        <v>43654</v>
      </c>
      <c r="C191" s="2">
        <v>7661877</v>
      </c>
      <c r="D191" s="2">
        <v>5746408</v>
      </c>
      <c r="E191" s="2">
        <v>2341129</v>
      </c>
      <c r="F191" s="2">
        <v>5533578</v>
      </c>
    </row>
    <row r="192" spans="2:6" x14ac:dyDescent="0.25">
      <c r="B192" s="1">
        <v>43655</v>
      </c>
      <c r="C192" s="2">
        <v>8209154</v>
      </c>
      <c r="D192" s="2">
        <v>6156866</v>
      </c>
      <c r="E192" s="2">
        <v>2508352</v>
      </c>
      <c r="F192" s="2">
        <v>5928833</v>
      </c>
    </row>
    <row r="193" spans="2:6" x14ac:dyDescent="0.25">
      <c r="B193" s="1">
        <v>43656</v>
      </c>
      <c r="C193" s="2">
        <v>8209154</v>
      </c>
      <c r="D193" s="2">
        <v>6156866</v>
      </c>
      <c r="E193" s="2">
        <v>2508352</v>
      </c>
      <c r="F193" s="2">
        <v>5928833</v>
      </c>
    </row>
    <row r="194" spans="2:6" x14ac:dyDescent="0.25">
      <c r="B194" s="1">
        <v>43657</v>
      </c>
      <c r="C194" s="2">
        <v>7740060</v>
      </c>
      <c r="D194" s="2">
        <v>5805045</v>
      </c>
      <c r="E194" s="2">
        <v>2365018</v>
      </c>
      <c r="F194" s="2">
        <v>5590043</v>
      </c>
    </row>
    <row r="195" spans="2:6" x14ac:dyDescent="0.25">
      <c r="B195" s="1">
        <v>43658</v>
      </c>
      <c r="C195" s="2">
        <v>7505512</v>
      </c>
      <c r="D195" s="2">
        <v>5629134</v>
      </c>
      <c r="E195" s="2">
        <v>2293351</v>
      </c>
      <c r="F195" s="2">
        <v>5420648</v>
      </c>
    </row>
    <row r="196" spans="2:6" x14ac:dyDescent="0.25">
      <c r="B196" s="1">
        <v>43659</v>
      </c>
      <c r="C196" s="2">
        <v>16160310</v>
      </c>
      <c r="D196" s="2">
        <v>12120232</v>
      </c>
      <c r="E196" s="2">
        <v>4937872</v>
      </c>
      <c r="F196" s="2">
        <v>11671335</v>
      </c>
    </row>
    <row r="197" spans="2:6" x14ac:dyDescent="0.25">
      <c r="B197" s="1">
        <v>43660</v>
      </c>
      <c r="C197" s="2">
        <v>15513897</v>
      </c>
      <c r="D197" s="2">
        <v>11635423</v>
      </c>
      <c r="E197" s="2">
        <v>4740357</v>
      </c>
      <c r="F197" s="2">
        <v>11204481</v>
      </c>
    </row>
    <row r="198" spans="2:6" x14ac:dyDescent="0.25">
      <c r="B198" s="1">
        <v>43661</v>
      </c>
      <c r="C198" s="2">
        <v>7740060</v>
      </c>
      <c r="D198" s="2">
        <v>5805045</v>
      </c>
      <c r="E198" s="2">
        <v>2365018</v>
      </c>
      <c r="F198" s="2">
        <v>5590043</v>
      </c>
    </row>
    <row r="199" spans="2:6" x14ac:dyDescent="0.25">
      <c r="B199" s="1">
        <v>43662</v>
      </c>
      <c r="C199" s="2">
        <v>7427330</v>
      </c>
      <c r="D199" s="2">
        <v>5570497</v>
      </c>
      <c r="E199" s="2">
        <v>2269462</v>
      </c>
      <c r="F199" s="2">
        <v>5364183</v>
      </c>
    </row>
    <row r="200" spans="2:6" x14ac:dyDescent="0.25">
      <c r="B200" s="1">
        <v>43663</v>
      </c>
      <c r="C200" s="2">
        <v>7740060</v>
      </c>
      <c r="D200" s="2">
        <v>5805045</v>
      </c>
      <c r="E200" s="2">
        <v>2365018</v>
      </c>
      <c r="F200" s="2">
        <v>5590043</v>
      </c>
    </row>
    <row r="201" spans="2:6" x14ac:dyDescent="0.25">
      <c r="B201" s="1">
        <v>43664</v>
      </c>
      <c r="C201" s="2">
        <v>7974607</v>
      </c>
      <c r="D201" s="2">
        <v>5980955</v>
      </c>
      <c r="E201" s="2">
        <v>2436685</v>
      </c>
      <c r="F201" s="2">
        <v>5759438</v>
      </c>
    </row>
    <row r="202" spans="2:6" x14ac:dyDescent="0.25">
      <c r="B202" s="1">
        <v>43665</v>
      </c>
      <c r="C202" s="2">
        <v>8130972</v>
      </c>
      <c r="D202" s="2">
        <v>6098229</v>
      </c>
      <c r="E202" s="2">
        <v>2484463</v>
      </c>
      <c r="F202" s="2">
        <v>5872368</v>
      </c>
    </row>
    <row r="203" spans="2:6" x14ac:dyDescent="0.25">
      <c r="B203" s="1">
        <v>43666</v>
      </c>
      <c r="C203" s="2">
        <v>15998707</v>
      </c>
      <c r="D203" s="2">
        <v>11999030</v>
      </c>
      <c r="E203" s="2">
        <v>4888493</v>
      </c>
      <c r="F203" s="2">
        <v>11554621</v>
      </c>
    </row>
    <row r="204" spans="2:6" x14ac:dyDescent="0.25">
      <c r="B204" s="1">
        <v>43667</v>
      </c>
      <c r="C204" s="2">
        <v>15352294</v>
      </c>
      <c r="D204" s="2">
        <v>11514221</v>
      </c>
      <c r="E204" s="2">
        <v>4690978</v>
      </c>
      <c r="F204" s="2">
        <v>11087768</v>
      </c>
    </row>
    <row r="205" spans="2:6" x14ac:dyDescent="0.25">
      <c r="B205" s="1">
        <v>43668</v>
      </c>
      <c r="C205" s="2">
        <v>7740060</v>
      </c>
      <c r="D205" s="2">
        <v>5805045</v>
      </c>
      <c r="E205" s="2">
        <v>2365018</v>
      </c>
      <c r="F205" s="2">
        <v>5590043</v>
      </c>
    </row>
    <row r="206" spans="2:6" x14ac:dyDescent="0.25">
      <c r="B206" s="1">
        <v>43669</v>
      </c>
      <c r="C206" s="2">
        <v>7661877</v>
      </c>
      <c r="D206" s="2">
        <v>5746408</v>
      </c>
      <c r="E206" s="2">
        <v>2341129</v>
      </c>
      <c r="F206" s="2">
        <v>5533578</v>
      </c>
    </row>
    <row r="207" spans="2:6" x14ac:dyDescent="0.25">
      <c r="B207" s="1">
        <v>43670</v>
      </c>
      <c r="C207" s="2">
        <v>7896424</v>
      </c>
      <c r="D207" s="2">
        <v>5922318</v>
      </c>
      <c r="E207" s="2">
        <v>2412796</v>
      </c>
      <c r="F207" s="2">
        <v>5702973</v>
      </c>
    </row>
    <row r="208" spans="2:6" x14ac:dyDescent="0.25">
      <c r="B208" s="1">
        <v>43671</v>
      </c>
      <c r="C208" s="2">
        <v>7427330</v>
      </c>
      <c r="D208" s="2">
        <v>5570497</v>
      </c>
      <c r="E208" s="2">
        <v>2269462</v>
      </c>
      <c r="F208" s="2">
        <v>5364183</v>
      </c>
    </row>
    <row r="209" spans="2:6" x14ac:dyDescent="0.25">
      <c r="B209" s="1">
        <v>43672</v>
      </c>
      <c r="C209" s="2">
        <v>7583695</v>
      </c>
      <c r="D209" s="2">
        <v>5687771</v>
      </c>
      <c r="E209" s="2">
        <v>2317240</v>
      </c>
      <c r="F209" s="2">
        <v>5477113</v>
      </c>
    </row>
    <row r="210" spans="2:6" x14ac:dyDescent="0.25">
      <c r="B210" s="1">
        <v>43673</v>
      </c>
      <c r="C210" s="2">
        <v>16160310</v>
      </c>
      <c r="D210" s="2">
        <v>12120232</v>
      </c>
      <c r="E210" s="2">
        <v>4937872</v>
      </c>
      <c r="F210" s="2">
        <v>11671335</v>
      </c>
    </row>
    <row r="211" spans="2:6" x14ac:dyDescent="0.25">
      <c r="B211" s="1">
        <v>43674</v>
      </c>
      <c r="C211" s="2">
        <v>15675500</v>
      </c>
      <c r="D211" s="2">
        <v>11756625</v>
      </c>
      <c r="E211" s="2">
        <v>4789736</v>
      </c>
      <c r="F211" s="2">
        <v>11321195</v>
      </c>
    </row>
    <row r="212" spans="2:6" x14ac:dyDescent="0.25">
      <c r="B212" s="1">
        <v>43675</v>
      </c>
      <c r="C212" s="2">
        <v>7740060</v>
      </c>
      <c r="D212" s="2">
        <v>5805045</v>
      </c>
      <c r="E212" s="2">
        <v>2365018</v>
      </c>
      <c r="F212" s="2">
        <v>5590043</v>
      </c>
    </row>
    <row r="213" spans="2:6" x14ac:dyDescent="0.25">
      <c r="B213" s="1">
        <v>43676</v>
      </c>
      <c r="C213" s="2">
        <v>7505512</v>
      </c>
      <c r="D213" s="2">
        <v>5629134</v>
      </c>
      <c r="E213" s="2">
        <v>2293351</v>
      </c>
      <c r="F213" s="2">
        <v>5420648</v>
      </c>
    </row>
    <row r="214" spans="2:6" x14ac:dyDescent="0.25">
      <c r="B214" s="1">
        <v>43677</v>
      </c>
      <c r="C214" s="2">
        <v>8052789</v>
      </c>
      <c r="D214" s="2">
        <v>6039592</v>
      </c>
      <c r="E214" s="2">
        <v>2460574</v>
      </c>
      <c r="F214" s="2">
        <v>5815903</v>
      </c>
    </row>
    <row r="215" spans="2:6" x14ac:dyDescent="0.25">
      <c r="B215" s="1">
        <v>43678</v>
      </c>
      <c r="C215" s="2">
        <v>7974607</v>
      </c>
      <c r="D215" s="2">
        <v>5980955</v>
      </c>
      <c r="E215" s="2">
        <v>2436685</v>
      </c>
      <c r="F215" s="2">
        <v>5759438</v>
      </c>
    </row>
    <row r="216" spans="2:6" x14ac:dyDescent="0.25">
      <c r="B216" s="1">
        <v>43679</v>
      </c>
      <c r="C216" s="2">
        <v>8209154</v>
      </c>
      <c r="D216" s="2">
        <v>6156866</v>
      </c>
      <c r="E216" s="2">
        <v>2508352</v>
      </c>
      <c r="F216" s="2">
        <v>5928833</v>
      </c>
    </row>
    <row r="217" spans="2:6" x14ac:dyDescent="0.25">
      <c r="B217" s="1">
        <v>43680</v>
      </c>
      <c r="C217" s="2">
        <v>16321913</v>
      </c>
      <c r="D217" s="2">
        <v>12241435</v>
      </c>
      <c r="E217" s="2">
        <v>4987251</v>
      </c>
      <c r="F217" s="2">
        <v>11788048</v>
      </c>
    </row>
    <row r="218" spans="2:6" x14ac:dyDescent="0.25">
      <c r="B218" s="1">
        <v>43681</v>
      </c>
      <c r="C218" s="2">
        <v>15837104</v>
      </c>
      <c r="D218" s="2">
        <v>11877828</v>
      </c>
      <c r="E218" s="2">
        <v>4839115</v>
      </c>
      <c r="F218" s="2">
        <v>11437908</v>
      </c>
    </row>
    <row r="219" spans="2:6" x14ac:dyDescent="0.25">
      <c r="B219" s="1">
        <v>43682</v>
      </c>
      <c r="C219" s="2">
        <v>8052789</v>
      </c>
      <c r="D219" s="2">
        <v>6039592</v>
      </c>
      <c r="E219" s="2">
        <v>2460574</v>
      </c>
      <c r="F219" s="2">
        <v>5815903</v>
      </c>
    </row>
    <row r="220" spans="2:6" x14ac:dyDescent="0.25">
      <c r="B220" s="1">
        <v>43683</v>
      </c>
      <c r="C220" s="2">
        <v>8130972</v>
      </c>
      <c r="D220" s="2">
        <v>6098229</v>
      </c>
      <c r="E220" s="2">
        <v>2484463</v>
      </c>
      <c r="F220" s="2">
        <v>5872368</v>
      </c>
    </row>
    <row r="221" spans="2:6" x14ac:dyDescent="0.25">
      <c r="B221" s="1">
        <v>43684</v>
      </c>
      <c r="C221" s="2">
        <v>8130972</v>
      </c>
      <c r="D221" s="2">
        <v>6098229</v>
      </c>
      <c r="E221" s="2">
        <v>2484463</v>
      </c>
      <c r="F221" s="2">
        <v>5872368</v>
      </c>
    </row>
    <row r="222" spans="2:6" x14ac:dyDescent="0.25">
      <c r="B222" s="1">
        <v>43685</v>
      </c>
      <c r="C222" s="2">
        <v>7505512</v>
      </c>
      <c r="D222" s="2">
        <v>5629134</v>
      </c>
      <c r="E222" s="2">
        <v>2293351</v>
      </c>
      <c r="F222" s="2">
        <v>5420648</v>
      </c>
    </row>
    <row r="223" spans="2:6" x14ac:dyDescent="0.25">
      <c r="B223" s="1">
        <v>43686</v>
      </c>
      <c r="C223" s="2">
        <v>8130972</v>
      </c>
      <c r="D223" s="2">
        <v>6098229</v>
      </c>
      <c r="E223" s="2">
        <v>2484463</v>
      </c>
      <c r="F223" s="2">
        <v>5872368</v>
      </c>
    </row>
    <row r="224" spans="2:6" x14ac:dyDescent="0.25">
      <c r="B224" s="1">
        <v>43687</v>
      </c>
      <c r="C224" s="2">
        <v>16806722</v>
      </c>
      <c r="D224" s="2">
        <v>12605042</v>
      </c>
      <c r="E224" s="2">
        <v>5135387</v>
      </c>
      <c r="F224" s="2">
        <v>12138188</v>
      </c>
    </row>
    <row r="225" spans="2:6" x14ac:dyDescent="0.25">
      <c r="B225" s="1">
        <v>43688</v>
      </c>
      <c r="C225" s="2">
        <v>15837104</v>
      </c>
      <c r="D225" s="2">
        <v>11877828</v>
      </c>
      <c r="E225" s="2">
        <v>4839115</v>
      </c>
      <c r="F225" s="2">
        <v>11437908</v>
      </c>
    </row>
    <row r="226" spans="2:6" x14ac:dyDescent="0.25">
      <c r="B226" s="1">
        <v>43689</v>
      </c>
      <c r="C226" s="2">
        <v>7427330</v>
      </c>
      <c r="D226" s="2">
        <v>5570497</v>
      </c>
      <c r="E226" s="2">
        <v>2269462</v>
      </c>
      <c r="F226" s="2">
        <v>5364183</v>
      </c>
    </row>
    <row r="227" spans="2:6" x14ac:dyDescent="0.25">
      <c r="B227" s="1">
        <v>43690</v>
      </c>
      <c r="C227" s="2">
        <v>7505512</v>
      </c>
      <c r="D227" s="2">
        <v>5629134</v>
      </c>
      <c r="E227" s="2">
        <v>2293351</v>
      </c>
      <c r="F227" s="2">
        <v>5420648</v>
      </c>
    </row>
    <row r="228" spans="2:6" x14ac:dyDescent="0.25">
      <c r="B228" s="1">
        <v>43691</v>
      </c>
      <c r="C228" s="2">
        <v>8130972</v>
      </c>
      <c r="D228" s="2">
        <v>6098229</v>
      </c>
      <c r="E228" s="2">
        <v>2484463</v>
      </c>
      <c r="F228" s="2">
        <v>5872368</v>
      </c>
    </row>
    <row r="229" spans="2:6" x14ac:dyDescent="0.25">
      <c r="B229" s="1">
        <v>43692</v>
      </c>
      <c r="C229" s="2">
        <v>7896424</v>
      </c>
      <c r="D229" s="2">
        <v>5922318</v>
      </c>
      <c r="E229" s="2">
        <v>2412796</v>
      </c>
      <c r="F229" s="2">
        <v>5702973</v>
      </c>
    </row>
    <row r="230" spans="2:6" x14ac:dyDescent="0.25">
      <c r="B230" s="1">
        <v>43693</v>
      </c>
      <c r="C230" s="2">
        <v>7661877</v>
      </c>
      <c r="D230" s="2">
        <v>5746408</v>
      </c>
      <c r="E230" s="2">
        <v>2341129</v>
      </c>
      <c r="F230" s="2">
        <v>5533578</v>
      </c>
    </row>
    <row r="231" spans="2:6" x14ac:dyDescent="0.25">
      <c r="B231" s="1">
        <v>43694</v>
      </c>
      <c r="C231" s="2">
        <v>16806722</v>
      </c>
      <c r="D231" s="2">
        <v>12605042</v>
      </c>
      <c r="E231" s="2">
        <v>5135387</v>
      </c>
      <c r="F231" s="2">
        <v>12138188</v>
      </c>
    </row>
    <row r="232" spans="2:6" x14ac:dyDescent="0.25">
      <c r="B232" s="1">
        <v>43695</v>
      </c>
      <c r="C232" s="2">
        <v>16321913</v>
      </c>
      <c r="D232" s="2">
        <v>12241435</v>
      </c>
      <c r="E232" s="2">
        <v>4987251</v>
      </c>
      <c r="F232" s="2">
        <v>11788048</v>
      </c>
    </row>
    <row r="233" spans="2:6" x14ac:dyDescent="0.25">
      <c r="B233" s="1">
        <v>43696</v>
      </c>
      <c r="C233" s="2">
        <v>7583695</v>
      </c>
      <c r="D233" s="2">
        <v>5687771</v>
      </c>
      <c r="E233" s="2">
        <v>2317240</v>
      </c>
      <c r="F233" s="2">
        <v>5477113</v>
      </c>
    </row>
    <row r="234" spans="2:6" x14ac:dyDescent="0.25">
      <c r="B234" s="1">
        <v>43697</v>
      </c>
      <c r="C234" s="2">
        <v>7896424</v>
      </c>
      <c r="D234" s="2">
        <v>5922318</v>
      </c>
      <c r="E234" s="2">
        <v>2412796</v>
      </c>
      <c r="F234" s="2">
        <v>5702973</v>
      </c>
    </row>
    <row r="235" spans="2:6" x14ac:dyDescent="0.25">
      <c r="B235" s="1">
        <v>43698</v>
      </c>
      <c r="C235" s="2">
        <v>8052789</v>
      </c>
      <c r="D235" s="2">
        <v>6039592</v>
      </c>
      <c r="E235" s="2">
        <v>2460574</v>
      </c>
      <c r="F235" s="2">
        <v>5815903</v>
      </c>
    </row>
    <row r="236" spans="2:6" x14ac:dyDescent="0.25">
      <c r="B236" s="1">
        <v>43699</v>
      </c>
      <c r="C236" s="2">
        <v>7896424</v>
      </c>
      <c r="D236" s="2">
        <v>5922318</v>
      </c>
      <c r="E236" s="2">
        <v>2412796</v>
      </c>
      <c r="F236" s="2">
        <v>5702973</v>
      </c>
    </row>
    <row r="237" spans="2:6" x14ac:dyDescent="0.25">
      <c r="B237" s="1">
        <v>43700</v>
      </c>
      <c r="C237" s="2">
        <v>7505512</v>
      </c>
      <c r="D237" s="2">
        <v>5629134</v>
      </c>
      <c r="E237" s="2">
        <v>2293351</v>
      </c>
      <c r="F237" s="2">
        <v>5420648</v>
      </c>
    </row>
    <row r="238" spans="2:6" x14ac:dyDescent="0.25">
      <c r="B238" s="1">
        <v>43701</v>
      </c>
      <c r="C238" s="2">
        <v>15513897</v>
      </c>
      <c r="D238" s="2">
        <v>11635423</v>
      </c>
      <c r="E238" s="2">
        <v>4740357</v>
      </c>
      <c r="F238" s="2">
        <v>11204481</v>
      </c>
    </row>
    <row r="239" spans="2:6" x14ac:dyDescent="0.25">
      <c r="B239" s="1">
        <v>43702</v>
      </c>
      <c r="C239" s="2">
        <v>15998707</v>
      </c>
      <c r="D239" s="2">
        <v>11999030</v>
      </c>
      <c r="E239" s="2">
        <v>4888493</v>
      </c>
      <c r="F239" s="2">
        <v>11554621</v>
      </c>
    </row>
    <row r="240" spans="2:6" x14ac:dyDescent="0.25">
      <c r="B240" s="1">
        <v>43703</v>
      </c>
      <c r="C240" s="2">
        <v>8052789</v>
      </c>
      <c r="D240" s="2">
        <v>6039592</v>
      </c>
      <c r="E240" s="2">
        <v>2460574</v>
      </c>
      <c r="F240" s="2">
        <v>5815903</v>
      </c>
    </row>
    <row r="241" spans="2:6" x14ac:dyDescent="0.25">
      <c r="B241" s="1">
        <v>43704</v>
      </c>
      <c r="C241" s="2">
        <v>7505512</v>
      </c>
      <c r="D241" s="2">
        <v>5629134</v>
      </c>
      <c r="E241" s="2">
        <v>2293351</v>
      </c>
      <c r="F241" s="2">
        <v>5420648</v>
      </c>
    </row>
    <row r="242" spans="2:6" x14ac:dyDescent="0.25">
      <c r="B242" s="1">
        <v>43705</v>
      </c>
      <c r="C242" s="2">
        <v>7896424</v>
      </c>
      <c r="D242" s="2">
        <v>5922318</v>
      </c>
      <c r="E242" s="2">
        <v>2412796</v>
      </c>
      <c r="F242" s="2">
        <v>5702973</v>
      </c>
    </row>
    <row r="243" spans="2:6" x14ac:dyDescent="0.25">
      <c r="B243" s="1">
        <v>43706</v>
      </c>
      <c r="C243" s="2">
        <v>7661877</v>
      </c>
      <c r="D243" s="2">
        <v>5746408</v>
      </c>
      <c r="E243" s="2">
        <v>2341129</v>
      </c>
      <c r="F243" s="2">
        <v>5533578</v>
      </c>
    </row>
    <row r="244" spans="2:6" x14ac:dyDescent="0.25">
      <c r="B244" s="1">
        <v>43707</v>
      </c>
      <c r="C244" s="2">
        <v>7896424</v>
      </c>
      <c r="D244" s="2">
        <v>5922318</v>
      </c>
      <c r="E244" s="2">
        <v>2412796</v>
      </c>
      <c r="F244" s="2">
        <v>5702973</v>
      </c>
    </row>
    <row r="245" spans="2:6" x14ac:dyDescent="0.25">
      <c r="B245" s="1">
        <v>43708</v>
      </c>
      <c r="C245" s="2">
        <v>16321913</v>
      </c>
      <c r="D245" s="2">
        <v>12241435</v>
      </c>
      <c r="E245" s="2">
        <v>4987251</v>
      </c>
      <c r="F245" s="2">
        <v>11788048</v>
      </c>
    </row>
    <row r="246" spans="2:6" x14ac:dyDescent="0.25">
      <c r="B246" s="1">
        <v>43709</v>
      </c>
      <c r="C246" s="2">
        <v>15352294</v>
      </c>
      <c r="D246" s="2">
        <v>11514221</v>
      </c>
      <c r="E246" s="2">
        <v>4690978</v>
      </c>
      <c r="F246" s="2">
        <v>11087768</v>
      </c>
    </row>
    <row r="247" spans="2:6" x14ac:dyDescent="0.25">
      <c r="B247" s="1">
        <v>43710</v>
      </c>
      <c r="C247" s="2">
        <v>8209154</v>
      </c>
      <c r="D247" s="2">
        <v>6156866</v>
      </c>
      <c r="E247" s="2">
        <v>2508352</v>
      </c>
      <c r="F247" s="2">
        <v>5928833</v>
      </c>
    </row>
    <row r="248" spans="2:6" x14ac:dyDescent="0.25">
      <c r="B248" s="1">
        <v>43711</v>
      </c>
      <c r="C248" s="2">
        <v>8130972</v>
      </c>
      <c r="D248" s="2">
        <v>6098229</v>
      </c>
      <c r="E248" s="2">
        <v>2484463</v>
      </c>
      <c r="F248" s="2">
        <v>5872368</v>
      </c>
    </row>
    <row r="249" spans="2:6" x14ac:dyDescent="0.25">
      <c r="B249" s="1">
        <v>43712</v>
      </c>
      <c r="C249" s="2">
        <v>8052789</v>
      </c>
      <c r="D249" s="2">
        <v>6039592</v>
      </c>
      <c r="E249" s="2">
        <v>2460574</v>
      </c>
      <c r="F249" s="2">
        <v>5815903</v>
      </c>
    </row>
    <row r="250" spans="2:6" x14ac:dyDescent="0.25">
      <c r="B250" s="1">
        <v>43713</v>
      </c>
      <c r="C250" s="2">
        <v>7427330</v>
      </c>
      <c r="D250" s="2">
        <v>5570497</v>
      </c>
      <c r="E250" s="2">
        <v>2269462</v>
      </c>
      <c r="F250" s="2">
        <v>5364183</v>
      </c>
    </row>
    <row r="251" spans="2:6" x14ac:dyDescent="0.25">
      <c r="B251" s="1">
        <v>43714</v>
      </c>
      <c r="C251" s="2">
        <v>7505512</v>
      </c>
      <c r="D251" s="2">
        <v>5629134</v>
      </c>
      <c r="E251" s="2">
        <v>2293351</v>
      </c>
      <c r="F251" s="2">
        <v>5420648</v>
      </c>
    </row>
    <row r="252" spans="2:6" x14ac:dyDescent="0.25">
      <c r="B252" s="1">
        <v>43715</v>
      </c>
      <c r="C252" s="2">
        <v>16806722</v>
      </c>
      <c r="D252" s="2">
        <v>12605042</v>
      </c>
      <c r="E252" s="2">
        <v>5135387</v>
      </c>
      <c r="F252" s="2">
        <v>12138188</v>
      </c>
    </row>
    <row r="253" spans="2:6" x14ac:dyDescent="0.25">
      <c r="B253" s="1">
        <v>43716</v>
      </c>
      <c r="C253" s="2">
        <v>15513897</v>
      </c>
      <c r="D253" s="2">
        <v>11635423</v>
      </c>
      <c r="E253" s="2">
        <v>4740357</v>
      </c>
      <c r="F253" s="2">
        <v>11204481</v>
      </c>
    </row>
    <row r="254" spans="2:6" x14ac:dyDescent="0.25">
      <c r="B254" s="1">
        <v>43717</v>
      </c>
      <c r="C254" s="2">
        <v>7818242</v>
      </c>
      <c r="D254" s="2">
        <v>5863681</v>
      </c>
      <c r="E254" s="2">
        <v>2388907</v>
      </c>
      <c r="F254" s="2">
        <v>5646508</v>
      </c>
    </row>
    <row r="255" spans="2:6" x14ac:dyDescent="0.25">
      <c r="B255" s="1">
        <v>43718</v>
      </c>
      <c r="C255" s="2">
        <v>8052789</v>
      </c>
      <c r="D255" s="2">
        <v>6039592</v>
      </c>
      <c r="E255" s="2">
        <v>2460574</v>
      </c>
      <c r="F255" s="2">
        <v>5815903</v>
      </c>
    </row>
    <row r="256" spans="2:6" x14ac:dyDescent="0.25">
      <c r="B256" s="1">
        <v>43719</v>
      </c>
      <c r="C256" s="2">
        <v>7583695</v>
      </c>
      <c r="D256" s="2">
        <v>5687771</v>
      </c>
      <c r="E256" s="2">
        <v>2317240</v>
      </c>
      <c r="F256" s="2">
        <v>5477113</v>
      </c>
    </row>
    <row r="257" spans="2:6" x14ac:dyDescent="0.25">
      <c r="B257" s="1">
        <v>43720</v>
      </c>
      <c r="C257" s="2">
        <v>7505512</v>
      </c>
      <c r="D257" s="2">
        <v>5629134</v>
      </c>
      <c r="E257" s="2">
        <v>2293351</v>
      </c>
      <c r="F257" s="2">
        <v>5420648</v>
      </c>
    </row>
    <row r="258" spans="2:6" x14ac:dyDescent="0.25">
      <c r="B258" s="1">
        <v>43721</v>
      </c>
      <c r="C258" s="2">
        <v>8209154</v>
      </c>
      <c r="D258" s="2">
        <v>6156866</v>
      </c>
      <c r="E258" s="2">
        <v>2508352</v>
      </c>
      <c r="F258" s="2">
        <v>5928833</v>
      </c>
    </row>
    <row r="259" spans="2:6" x14ac:dyDescent="0.25">
      <c r="B259" s="1">
        <v>43722</v>
      </c>
      <c r="C259" s="2">
        <v>15998707</v>
      </c>
      <c r="D259" s="2">
        <v>11999030</v>
      </c>
      <c r="E259" s="2">
        <v>4888493</v>
      </c>
      <c r="F259" s="2">
        <v>11554621</v>
      </c>
    </row>
    <row r="260" spans="2:6" x14ac:dyDescent="0.25">
      <c r="B260" s="1">
        <v>43723</v>
      </c>
      <c r="C260" s="2">
        <v>16645119</v>
      </c>
      <c r="D260" s="2">
        <v>12483839</v>
      </c>
      <c r="E260" s="2">
        <v>5086008</v>
      </c>
      <c r="F260" s="2">
        <v>12021475</v>
      </c>
    </row>
    <row r="261" spans="2:6" x14ac:dyDescent="0.25">
      <c r="B261" s="1">
        <v>43724</v>
      </c>
      <c r="C261" s="2">
        <v>7427330</v>
      </c>
      <c r="D261" s="2">
        <v>5570497</v>
      </c>
      <c r="E261" s="2">
        <v>2269462</v>
      </c>
      <c r="F261" s="2">
        <v>5364183</v>
      </c>
    </row>
    <row r="262" spans="2:6" x14ac:dyDescent="0.25">
      <c r="B262" s="1">
        <v>43725</v>
      </c>
      <c r="C262" s="2">
        <v>8052789</v>
      </c>
      <c r="D262" s="2">
        <v>6039592</v>
      </c>
      <c r="E262" s="2">
        <v>2460574</v>
      </c>
      <c r="F262" s="2">
        <v>5815903</v>
      </c>
    </row>
    <row r="263" spans="2:6" x14ac:dyDescent="0.25">
      <c r="B263" s="1">
        <v>43726</v>
      </c>
      <c r="C263" s="2">
        <v>7740060</v>
      </c>
      <c r="D263" s="2">
        <v>5805045</v>
      </c>
      <c r="E263" s="2">
        <v>2365018</v>
      </c>
      <c r="F263" s="2">
        <v>5590043</v>
      </c>
    </row>
    <row r="264" spans="2:6" x14ac:dyDescent="0.25">
      <c r="B264" s="1">
        <v>43727</v>
      </c>
      <c r="C264" s="2">
        <v>7661877</v>
      </c>
      <c r="D264" s="2">
        <v>5746408</v>
      </c>
      <c r="E264" s="2">
        <v>2341129</v>
      </c>
      <c r="F264" s="2">
        <v>5533578</v>
      </c>
    </row>
    <row r="265" spans="2:6" x14ac:dyDescent="0.25">
      <c r="B265" s="1">
        <v>43728</v>
      </c>
      <c r="C265" s="2">
        <v>7661877</v>
      </c>
      <c r="D265" s="2">
        <v>5746408</v>
      </c>
      <c r="E265" s="2">
        <v>2341129</v>
      </c>
      <c r="F265" s="2">
        <v>5533578</v>
      </c>
    </row>
    <row r="266" spans="2:6" x14ac:dyDescent="0.25">
      <c r="B266" s="1">
        <v>43729</v>
      </c>
      <c r="C266" s="2">
        <v>15837104</v>
      </c>
      <c r="D266" s="2">
        <v>11877828</v>
      </c>
      <c r="E266" s="2">
        <v>4839115</v>
      </c>
      <c r="F266" s="2">
        <v>11437908</v>
      </c>
    </row>
    <row r="267" spans="2:6" x14ac:dyDescent="0.25">
      <c r="B267" s="1">
        <v>43730</v>
      </c>
      <c r="C267" s="2">
        <v>16483516</v>
      </c>
      <c r="D267" s="2">
        <v>12362637</v>
      </c>
      <c r="E267" s="2">
        <v>5036630</v>
      </c>
      <c r="F267" s="2">
        <v>11904761</v>
      </c>
    </row>
    <row r="268" spans="2:6" x14ac:dyDescent="0.25">
      <c r="B268" s="1">
        <v>43731</v>
      </c>
      <c r="C268" s="2">
        <v>7505512</v>
      </c>
      <c r="D268" s="2">
        <v>5629134</v>
      </c>
      <c r="E268" s="2">
        <v>2293351</v>
      </c>
      <c r="F268" s="2">
        <v>5420648</v>
      </c>
    </row>
    <row r="269" spans="2:6" x14ac:dyDescent="0.25">
      <c r="B269" s="1">
        <v>43732</v>
      </c>
      <c r="C269" s="2">
        <v>7896424</v>
      </c>
      <c r="D269" s="2">
        <v>5922318</v>
      </c>
      <c r="E269" s="2">
        <v>2412796</v>
      </c>
      <c r="F269" s="2">
        <v>5702973</v>
      </c>
    </row>
    <row r="270" spans="2:6" x14ac:dyDescent="0.25">
      <c r="B270" s="1">
        <v>43733</v>
      </c>
      <c r="C270" s="2">
        <v>7661877</v>
      </c>
      <c r="D270" s="2">
        <v>5746408</v>
      </c>
      <c r="E270" s="2">
        <v>2341129</v>
      </c>
      <c r="F270" s="2">
        <v>5533578</v>
      </c>
    </row>
    <row r="271" spans="2:6" x14ac:dyDescent="0.25">
      <c r="B271" s="1">
        <v>43734</v>
      </c>
      <c r="C271" s="2">
        <v>8052789</v>
      </c>
      <c r="D271" s="2">
        <v>6039592</v>
      </c>
      <c r="E271" s="2">
        <v>2460574</v>
      </c>
      <c r="F271" s="2">
        <v>5815903</v>
      </c>
    </row>
    <row r="272" spans="2:6" x14ac:dyDescent="0.25">
      <c r="B272" s="1">
        <v>43735</v>
      </c>
      <c r="C272" s="2">
        <v>7505512</v>
      </c>
      <c r="D272" s="2">
        <v>5629134</v>
      </c>
      <c r="E272" s="2">
        <v>2293351</v>
      </c>
      <c r="F272" s="2">
        <v>5420648</v>
      </c>
    </row>
    <row r="273" spans="2:6" x14ac:dyDescent="0.25">
      <c r="B273" s="1">
        <v>43736</v>
      </c>
      <c r="C273" s="2">
        <v>15837104</v>
      </c>
      <c r="D273" s="2">
        <v>11877828</v>
      </c>
      <c r="E273" s="2">
        <v>4839115</v>
      </c>
      <c r="F273" s="2">
        <v>11437908</v>
      </c>
    </row>
    <row r="274" spans="2:6" x14ac:dyDescent="0.25">
      <c r="B274" s="1">
        <v>43737</v>
      </c>
      <c r="C274" s="2">
        <v>15352294</v>
      </c>
      <c r="D274" s="2">
        <v>11514221</v>
      </c>
      <c r="E274" s="2">
        <v>4690978</v>
      </c>
      <c r="F274" s="2">
        <v>11087768</v>
      </c>
    </row>
    <row r="275" spans="2:6" x14ac:dyDescent="0.25">
      <c r="B275" s="1">
        <v>43738</v>
      </c>
      <c r="C275" s="2">
        <v>7818242</v>
      </c>
      <c r="D275" s="2">
        <v>5863681</v>
      </c>
      <c r="E275" s="2">
        <v>2388907</v>
      </c>
      <c r="F275" s="2">
        <v>5646508</v>
      </c>
    </row>
    <row r="276" spans="2:6" x14ac:dyDescent="0.25">
      <c r="B276" s="1">
        <v>43739</v>
      </c>
      <c r="C276" s="2">
        <v>7896424</v>
      </c>
      <c r="D276" s="2">
        <v>5922318</v>
      </c>
      <c r="E276" s="2">
        <v>2412796</v>
      </c>
      <c r="F276" s="2">
        <v>5702973</v>
      </c>
    </row>
    <row r="277" spans="2:6" x14ac:dyDescent="0.25">
      <c r="B277" s="1">
        <v>43740</v>
      </c>
      <c r="C277" s="2">
        <v>7740060</v>
      </c>
      <c r="D277" s="2">
        <v>5805045</v>
      </c>
      <c r="E277" s="2">
        <v>2365018</v>
      </c>
      <c r="F277" s="2">
        <v>5590043</v>
      </c>
    </row>
    <row r="278" spans="2:6" x14ac:dyDescent="0.25">
      <c r="B278" s="1">
        <v>43741</v>
      </c>
      <c r="C278" s="2">
        <v>7661877</v>
      </c>
      <c r="D278" s="2">
        <v>5746408</v>
      </c>
      <c r="E278" s="2">
        <v>2341129</v>
      </c>
      <c r="F278" s="2">
        <v>5533578</v>
      </c>
    </row>
    <row r="279" spans="2:6" x14ac:dyDescent="0.25">
      <c r="B279" s="1">
        <v>43742</v>
      </c>
      <c r="C279" s="2">
        <v>7583695</v>
      </c>
      <c r="D279" s="2">
        <v>5687771</v>
      </c>
      <c r="E279" s="2">
        <v>2317240</v>
      </c>
      <c r="F279" s="2">
        <v>5477113</v>
      </c>
    </row>
    <row r="280" spans="2:6" x14ac:dyDescent="0.25">
      <c r="B280" s="1">
        <v>43743</v>
      </c>
      <c r="C280" s="2">
        <v>16645119</v>
      </c>
      <c r="D280" s="2">
        <v>12483839</v>
      </c>
      <c r="E280" s="2">
        <v>5086008</v>
      </c>
      <c r="F280" s="2">
        <v>12021475</v>
      </c>
    </row>
    <row r="281" spans="2:6" x14ac:dyDescent="0.25">
      <c r="B281" s="1">
        <v>43744</v>
      </c>
      <c r="C281" s="2">
        <v>15675500</v>
      </c>
      <c r="D281" s="2">
        <v>11756625</v>
      </c>
      <c r="E281" s="2">
        <v>4789736</v>
      </c>
      <c r="F281" s="2">
        <v>11321195</v>
      </c>
    </row>
    <row r="282" spans="2:6" x14ac:dyDescent="0.25">
      <c r="B282" s="1">
        <v>43745</v>
      </c>
      <c r="C282" s="2">
        <v>7740060</v>
      </c>
      <c r="D282" s="2">
        <v>5805045</v>
      </c>
      <c r="E282" s="2">
        <v>2365018</v>
      </c>
      <c r="F282" s="2">
        <v>5590043</v>
      </c>
    </row>
    <row r="283" spans="2:6" x14ac:dyDescent="0.25">
      <c r="B283" s="1">
        <v>43746</v>
      </c>
      <c r="C283" s="2">
        <v>8052789</v>
      </c>
      <c r="D283" s="2">
        <v>6039592</v>
      </c>
      <c r="E283" s="2">
        <v>2460574</v>
      </c>
      <c r="F283" s="2">
        <v>5815903</v>
      </c>
    </row>
    <row r="284" spans="2:6" x14ac:dyDescent="0.25">
      <c r="B284" s="1">
        <v>43747</v>
      </c>
      <c r="C284" s="2">
        <v>7427330</v>
      </c>
      <c r="D284" s="2">
        <v>5570497</v>
      </c>
      <c r="E284" s="2">
        <v>2269462</v>
      </c>
      <c r="F284" s="2">
        <v>5364183</v>
      </c>
    </row>
    <row r="285" spans="2:6" x14ac:dyDescent="0.25">
      <c r="B285" s="1">
        <v>43748</v>
      </c>
      <c r="C285" s="2">
        <v>7661877</v>
      </c>
      <c r="D285" s="2">
        <v>5746408</v>
      </c>
      <c r="E285" s="2">
        <v>2341129</v>
      </c>
      <c r="F285" s="2">
        <v>5533578</v>
      </c>
    </row>
    <row r="286" spans="2:6" x14ac:dyDescent="0.25">
      <c r="B286" s="1">
        <v>43749</v>
      </c>
      <c r="C286" s="2">
        <v>7661877</v>
      </c>
      <c r="D286" s="2">
        <v>5746408</v>
      </c>
      <c r="E286" s="2">
        <v>2341129</v>
      </c>
      <c r="F286" s="2">
        <v>5533578</v>
      </c>
    </row>
    <row r="287" spans="2:6" x14ac:dyDescent="0.25">
      <c r="B287" s="1">
        <v>43750</v>
      </c>
      <c r="C287" s="2">
        <v>16321913</v>
      </c>
      <c r="D287" s="2">
        <v>12241435</v>
      </c>
      <c r="E287" s="2">
        <v>4987251</v>
      </c>
      <c r="F287" s="2">
        <v>11788048</v>
      </c>
    </row>
    <row r="288" spans="2:6" x14ac:dyDescent="0.25">
      <c r="B288" s="1">
        <v>43751</v>
      </c>
      <c r="C288" s="2">
        <v>15675500</v>
      </c>
      <c r="D288" s="2">
        <v>11756625</v>
      </c>
      <c r="E288" s="2">
        <v>4789736</v>
      </c>
      <c r="F288" s="2">
        <v>11321195</v>
      </c>
    </row>
    <row r="289" spans="2:6" x14ac:dyDescent="0.25">
      <c r="B289" s="1">
        <v>43752</v>
      </c>
      <c r="C289" s="2">
        <v>7505512</v>
      </c>
      <c r="D289" s="2">
        <v>5629134</v>
      </c>
      <c r="E289" s="2">
        <v>2293351</v>
      </c>
      <c r="F289" s="2">
        <v>5420648</v>
      </c>
    </row>
    <row r="290" spans="2:6" x14ac:dyDescent="0.25">
      <c r="B290" s="1">
        <v>43753</v>
      </c>
      <c r="C290" s="2">
        <v>7896424</v>
      </c>
      <c r="D290" s="2">
        <v>5922318</v>
      </c>
      <c r="E290" s="2">
        <v>2412796</v>
      </c>
      <c r="F290" s="2">
        <v>5702973</v>
      </c>
    </row>
    <row r="291" spans="2:6" x14ac:dyDescent="0.25">
      <c r="B291" s="1">
        <v>43754</v>
      </c>
      <c r="C291" s="2">
        <v>7427330</v>
      </c>
      <c r="D291" s="2">
        <v>5570497</v>
      </c>
      <c r="E291" s="2">
        <v>2269462</v>
      </c>
      <c r="F291" s="2">
        <v>5364183</v>
      </c>
    </row>
    <row r="292" spans="2:6" x14ac:dyDescent="0.25">
      <c r="B292" s="1">
        <v>43755</v>
      </c>
      <c r="C292" s="2">
        <v>7974607</v>
      </c>
      <c r="D292" s="2">
        <v>5980955</v>
      </c>
      <c r="E292" s="2">
        <v>2436685</v>
      </c>
      <c r="F292" s="2">
        <v>5759438</v>
      </c>
    </row>
    <row r="293" spans="2:6" x14ac:dyDescent="0.25">
      <c r="B293" s="1">
        <v>43756</v>
      </c>
      <c r="C293" s="2">
        <v>7505512</v>
      </c>
      <c r="D293" s="2">
        <v>5629134</v>
      </c>
      <c r="E293" s="2">
        <v>2293351</v>
      </c>
      <c r="F293" s="2">
        <v>5420648</v>
      </c>
    </row>
    <row r="294" spans="2:6" x14ac:dyDescent="0.25">
      <c r="B294" s="1">
        <v>43757</v>
      </c>
      <c r="C294" s="2">
        <v>16645119</v>
      </c>
      <c r="D294" s="2">
        <v>12483839</v>
      </c>
      <c r="E294" s="2">
        <v>5086008</v>
      </c>
      <c r="F294" s="2">
        <v>12021475</v>
      </c>
    </row>
    <row r="295" spans="2:6" x14ac:dyDescent="0.25">
      <c r="B295" s="1">
        <v>43758</v>
      </c>
      <c r="C295" s="2">
        <v>15513897</v>
      </c>
      <c r="D295" s="2">
        <v>11635423</v>
      </c>
      <c r="E295" s="2">
        <v>4740357</v>
      </c>
      <c r="F295" s="2">
        <v>11204481</v>
      </c>
    </row>
    <row r="296" spans="2:6" x14ac:dyDescent="0.25">
      <c r="B296" s="1">
        <v>43759</v>
      </c>
      <c r="C296" s="2">
        <v>8209154</v>
      </c>
      <c r="D296" s="2">
        <v>6156866</v>
      </c>
      <c r="E296" s="2">
        <v>2508352</v>
      </c>
      <c r="F296" s="2">
        <v>5928833</v>
      </c>
    </row>
    <row r="297" spans="2:6" x14ac:dyDescent="0.25">
      <c r="B297" s="1">
        <v>43760</v>
      </c>
      <c r="C297" s="2">
        <v>7818242</v>
      </c>
      <c r="D297" s="2">
        <v>5863681</v>
      </c>
      <c r="E297" s="2">
        <v>2388907</v>
      </c>
      <c r="F297" s="2">
        <v>5646508</v>
      </c>
    </row>
    <row r="298" spans="2:6" x14ac:dyDescent="0.25">
      <c r="B298" s="1">
        <v>43761</v>
      </c>
      <c r="C298" s="2">
        <v>7818242</v>
      </c>
      <c r="D298" s="2">
        <v>5863681</v>
      </c>
      <c r="E298" s="2">
        <v>2388907</v>
      </c>
      <c r="F298" s="2">
        <v>5646508</v>
      </c>
    </row>
    <row r="299" spans="2:6" x14ac:dyDescent="0.25">
      <c r="B299" s="1">
        <v>43762</v>
      </c>
      <c r="C299" s="2">
        <v>7583695</v>
      </c>
      <c r="D299" s="2">
        <v>5687771</v>
      </c>
      <c r="E299" s="2">
        <v>2317240</v>
      </c>
      <c r="F299" s="2">
        <v>5477113</v>
      </c>
    </row>
    <row r="300" spans="2:6" x14ac:dyDescent="0.25">
      <c r="B300" s="1">
        <v>43763</v>
      </c>
      <c r="C300" s="2">
        <v>7740060</v>
      </c>
      <c r="D300" s="2">
        <v>5805045</v>
      </c>
      <c r="E300" s="2">
        <v>2365018</v>
      </c>
      <c r="F300" s="2">
        <v>5590043</v>
      </c>
    </row>
    <row r="301" spans="2:6" x14ac:dyDescent="0.25">
      <c r="B301" s="1">
        <v>43764</v>
      </c>
      <c r="C301" s="2">
        <v>15837104</v>
      </c>
      <c r="D301" s="2">
        <v>11877828</v>
      </c>
      <c r="E301" s="2">
        <v>4839115</v>
      </c>
      <c r="F301" s="2">
        <v>11437908</v>
      </c>
    </row>
    <row r="302" spans="2:6" x14ac:dyDescent="0.25">
      <c r="B302" s="1">
        <v>43765</v>
      </c>
      <c r="C302" s="2">
        <v>15513897</v>
      </c>
      <c r="D302" s="2">
        <v>11635423</v>
      </c>
      <c r="E302" s="2">
        <v>4740357</v>
      </c>
      <c r="F302" s="2">
        <v>11204481</v>
      </c>
    </row>
    <row r="303" spans="2:6" x14ac:dyDescent="0.25">
      <c r="B303" s="1">
        <v>43766</v>
      </c>
      <c r="C303" s="2">
        <v>7583695</v>
      </c>
      <c r="D303" s="2">
        <v>5687771</v>
      </c>
      <c r="E303" s="2">
        <v>2317240</v>
      </c>
      <c r="F303" s="2">
        <v>5477113</v>
      </c>
    </row>
    <row r="304" spans="2:6" x14ac:dyDescent="0.25">
      <c r="B304" s="1">
        <v>43767</v>
      </c>
      <c r="C304" s="2">
        <v>7974607</v>
      </c>
      <c r="D304" s="2">
        <v>5980955</v>
      </c>
      <c r="E304" s="2">
        <v>2436685</v>
      </c>
      <c r="F304" s="2">
        <v>5759438</v>
      </c>
    </row>
    <row r="305" spans="2:6" x14ac:dyDescent="0.25">
      <c r="B305" s="1">
        <v>43768</v>
      </c>
      <c r="C305" s="2">
        <v>7740060</v>
      </c>
      <c r="D305" s="2">
        <v>5805045</v>
      </c>
      <c r="E305" s="2">
        <v>2365018</v>
      </c>
      <c r="F305" s="2">
        <v>5590043</v>
      </c>
    </row>
    <row r="306" spans="2:6" x14ac:dyDescent="0.25">
      <c r="B306" s="1">
        <v>43769</v>
      </c>
      <c r="C306" s="2">
        <v>7427330</v>
      </c>
      <c r="D306" s="2">
        <v>5570497</v>
      </c>
      <c r="E306" s="2">
        <v>2269462</v>
      </c>
      <c r="F306" s="2">
        <v>5364183</v>
      </c>
    </row>
    <row r="307" spans="2:6" x14ac:dyDescent="0.25">
      <c r="B307" s="1">
        <v>43770</v>
      </c>
      <c r="C307" s="2">
        <v>7583695</v>
      </c>
      <c r="D307" s="2">
        <v>5687771</v>
      </c>
      <c r="E307" s="2">
        <v>2317240</v>
      </c>
      <c r="F307" s="2">
        <v>5477113</v>
      </c>
    </row>
    <row r="308" spans="2:6" x14ac:dyDescent="0.25">
      <c r="B308" s="1">
        <v>43771</v>
      </c>
      <c r="C308" s="2">
        <v>15352294</v>
      </c>
      <c r="D308" s="2">
        <v>11514221</v>
      </c>
      <c r="E308" s="2">
        <v>4690978</v>
      </c>
      <c r="F308" s="2">
        <v>11087768</v>
      </c>
    </row>
    <row r="309" spans="2:6" x14ac:dyDescent="0.25">
      <c r="B309" s="1">
        <v>43772</v>
      </c>
      <c r="C309" s="2">
        <v>16483516</v>
      </c>
      <c r="D309" s="2">
        <v>12362637</v>
      </c>
      <c r="E309" s="2">
        <v>5036630</v>
      </c>
      <c r="F309" s="2">
        <v>11904761</v>
      </c>
    </row>
    <row r="310" spans="2:6" x14ac:dyDescent="0.25">
      <c r="B310" s="1">
        <v>43773</v>
      </c>
      <c r="C310" s="2">
        <v>7661877</v>
      </c>
      <c r="D310" s="2">
        <v>5746408</v>
      </c>
      <c r="E310" s="2">
        <v>2341129</v>
      </c>
      <c r="F310" s="2">
        <v>5533578</v>
      </c>
    </row>
    <row r="311" spans="2:6" x14ac:dyDescent="0.25">
      <c r="B311" s="1">
        <v>43774</v>
      </c>
      <c r="C311" s="2">
        <v>7505512</v>
      </c>
      <c r="D311" s="2">
        <v>5629134</v>
      </c>
      <c r="E311" s="2">
        <v>2293351</v>
      </c>
      <c r="F311" s="2">
        <v>5420648</v>
      </c>
    </row>
    <row r="312" spans="2:6" x14ac:dyDescent="0.25">
      <c r="B312" s="1">
        <v>43775</v>
      </c>
      <c r="C312" s="2">
        <v>7740060</v>
      </c>
      <c r="D312" s="2">
        <v>5805045</v>
      </c>
      <c r="E312" s="2">
        <v>2365018</v>
      </c>
      <c r="F312" s="2">
        <v>5590043</v>
      </c>
    </row>
    <row r="313" spans="2:6" x14ac:dyDescent="0.25">
      <c r="B313" s="1">
        <v>43776</v>
      </c>
      <c r="C313" s="2">
        <v>7505512</v>
      </c>
      <c r="D313" s="2">
        <v>5629134</v>
      </c>
      <c r="E313" s="2">
        <v>2293351</v>
      </c>
      <c r="F313" s="2">
        <v>5420648</v>
      </c>
    </row>
    <row r="314" spans="2:6" x14ac:dyDescent="0.25">
      <c r="B314" s="1">
        <v>43777</v>
      </c>
      <c r="C314" s="2">
        <v>7583695</v>
      </c>
      <c r="D314" s="2">
        <v>5687771</v>
      </c>
      <c r="E314" s="2">
        <v>2317240</v>
      </c>
      <c r="F314" s="2">
        <v>5477113</v>
      </c>
    </row>
    <row r="315" spans="2:6" x14ac:dyDescent="0.25">
      <c r="B315" s="1">
        <v>43778</v>
      </c>
      <c r="C315" s="2">
        <v>16483516</v>
      </c>
      <c r="D315" s="2">
        <v>12362637</v>
      </c>
      <c r="E315" s="2">
        <v>5036630</v>
      </c>
      <c r="F315" s="2">
        <v>11904761</v>
      </c>
    </row>
    <row r="316" spans="2:6" x14ac:dyDescent="0.25">
      <c r="B316" s="1">
        <v>43779</v>
      </c>
      <c r="C316" s="2">
        <v>16968325</v>
      </c>
      <c r="D316" s="2">
        <v>12726244</v>
      </c>
      <c r="E316" s="2">
        <v>5184766</v>
      </c>
      <c r="F316" s="2">
        <v>12254901</v>
      </c>
    </row>
    <row r="317" spans="2:6" x14ac:dyDescent="0.25">
      <c r="B317" s="1">
        <v>43780</v>
      </c>
      <c r="C317" s="2">
        <v>7740060</v>
      </c>
      <c r="D317" s="2">
        <v>5805045</v>
      </c>
      <c r="E317" s="2">
        <v>2365018</v>
      </c>
      <c r="F317" s="2">
        <v>5590043</v>
      </c>
    </row>
    <row r="318" spans="2:6" x14ac:dyDescent="0.25">
      <c r="B318" s="1">
        <v>43781</v>
      </c>
      <c r="C318" s="2">
        <v>7427330</v>
      </c>
      <c r="D318" s="2">
        <v>5570497</v>
      </c>
      <c r="E318" s="2">
        <v>2269462</v>
      </c>
      <c r="F318" s="2">
        <v>5364183</v>
      </c>
    </row>
    <row r="319" spans="2:6" x14ac:dyDescent="0.25">
      <c r="B319" s="1">
        <v>43782</v>
      </c>
      <c r="C319" s="2">
        <v>7740060</v>
      </c>
      <c r="D319" s="2">
        <v>5805045</v>
      </c>
      <c r="E319" s="2">
        <v>2365018</v>
      </c>
      <c r="F319" s="2">
        <v>5590043</v>
      </c>
    </row>
    <row r="320" spans="2:6" x14ac:dyDescent="0.25">
      <c r="B320" s="1">
        <v>43783</v>
      </c>
      <c r="C320" s="2">
        <v>7505512</v>
      </c>
      <c r="D320" s="2">
        <v>5629134</v>
      </c>
      <c r="E320" s="2">
        <v>2293351</v>
      </c>
      <c r="F320" s="2">
        <v>5420648</v>
      </c>
    </row>
    <row r="321" spans="2:6" x14ac:dyDescent="0.25">
      <c r="B321" s="1">
        <v>43784</v>
      </c>
      <c r="C321" s="2">
        <v>7818242</v>
      </c>
      <c r="D321" s="2">
        <v>5863681</v>
      </c>
      <c r="E321" s="2">
        <v>2388907</v>
      </c>
      <c r="F321" s="2">
        <v>5646508</v>
      </c>
    </row>
    <row r="322" spans="2:6" x14ac:dyDescent="0.25">
      <c r="B322" s="1">
        <v>43785</v>
      </c>
      <c r="C322" s="2">
        <v>16968325</v>
      </c>
      <c r="D322" s="2">
        <v>12726244</v>
      </c>
      <c r="E322" s="2">
        <v>5184766</v>
      </c>
      <c r="F322" s="2">
        <v>12254901</v>
      </c>
    </row>
    <row r="323" spans="2:6" x14ac:dyDescent="0.25">
      <c r="B323" s="1">
        <v>43786</v>
      </c>
      <c r="C323" s="2">
        <v>15837104</v>
      </c>
      <c r="D323" s="2">
        <v>11877828</v>
      </c>
      <c r="E323" s="2">
        <v>4839115</v>
      </c>
      <c r="F323" s="2">
        <v>11437908</v>
      </c>
    </row>
    <row r="324" spans="2:6" x14ac:dyDescent="0.25">
      <c r="B324" s="1">
        <v>43787</v>
      </c>
      <c r="C324" s="2">
        <v>8209154</v>
      </c>
      <c r="D324" s="2">
        <v>6156866</v>
      </c>
      <c r="E324" s="2">
        <v>2508352</v>
      </c>
      <c r="F324" s="2">
        <v>5928833</v>
      </c>
    </row>
    <row r="325" spans="2:6" x14ac:dyDescent="0.25">
      <c r="B325" s="1">
        <v>43788</v>
      </c>
      <c r="C325" s="2">
        <v>7661877</v>
      </c>
      <c r="D325" s="2">
        <v>5746408</v>
      </c>
      <c r="E325" s="2">
        <v>2341129</v>
      </c>
      <c r="F325" s="2">
        <v>5533578</v>
      </c>
    </row>
    <row r="326" spans="2:6" x14ac:dyDescent="0.25">
      <c r="B326" s="1">
        <v>43789</v>
      </c>
      <c r="C326" s="2">
        <v>8052789</v>
      </c>
      <c r="D326" s="2">
        <v>6039592</v>
      </c>
      <c r="E326" s="2">
        <v>2460574</v>
      </c>
      <c r="F326" s="2">
        <v>5815903</v>
      </c>
    </row>
    <row r="327" spans="2:6" x14ac:dyDescent="0.25">
      <c r="B327" s="1">
        <v>43790</v>
      </c>
      <c r="C327" s="2">
        <v>7661877</v>
      </c>
      <c r="D327" s="2">
        <v>5746408</v>
      </c>
      <c r="E327" s="2">
        <v>2341129</v>
      </c>
      <c r="F327" s="2">
        <v>5533578</v>
      </c>
    </row>
    <row r="328" spans="2:6" x14ac:dyDescent="0.25">
      <c r="B328" s="1">
        <v>43791</v>
      </c>
      <c r="C328" s="2">
        <v>8209154</v>
      </c>
      <c r="D328" s="2">
        <v>6156866</v>
      </c>
      <c r="E328" s="2">
        <v>2508352</v>
      </c>
      <c r="F328" s="2">
        <v>5928833</v>
      </c>
    </row>
    <row r="329" spans="2:6" x14ac:dyDescent="0.25">
      <c r="B329" s="1">
        <v>43792</v>
      </c>
      <c r="C329" s="2">
        <v>16483516</v>
      </c>
      <c r="D329" s="2">
        <v>12362637</v>
      </c>
      <c r="E329" s="2">
        <v>5036630</v>
      </c>
      <c r="F329" s="2">
        <v>11904761</v>
      </c>
    </row>
    <row r="330" spans="2:6" x14ac:dyDescent="0.25">
      <c r="B330" s="1">
        <v>43793</v>
      </c>
      <c r="C330" s="2">
        <v>16645119</v>
      </c>
      <c r="D330" s="2">
        <v>12483839</v>
      </c>
      <c r="E330" s="2">
        <v>5086008</v>
      </c>
      <c r="F330" s="2">
        <v>12021475</v>
      </c>
    </row>
    <row r="331" spans="2:6" x14ac:dyDescent="0.25">
      <c r="B331" s="1">
        <v>43794</v>
      </c>
      <c r="C331" s="2">
        <v>7974607</v>
      </c>
      <c r="D331" s="2">
        <v>5980955</v>
      </c>
      <c r="E331" s="2">
        <v>2436685</v>
      </c>
      <c r="F331" s="2">
        <v>5759438</v>
      </c>
    </row>
    <row r="332" spans="2:6" x14ac:dyDescent="0.25">
      <c r="B332" s="1">
        <v>43795</v>
      </c>
      <c r="C332" s="2">
        <v>7583695</v>
      </c>
      <c r="D332" s="2">
        <v>5687771</v>
      </c>
      <c r="E332" s="2">
        <v>2317240</v>
      </c>
      <c r="F332" s="2">
        <v>5477113</v>
      </c>
    </row>
    <row r="333" spans="2:6" x14ac:dyDescent="0.25">
      <c r="B333" s="1">
        <v>43796</v>
      </c>
      <c r="C333" s="2">
        <v>8209154</v>
      </c>
      <c r="D333" s="2">
        <v>6156866</v>
      </c>
      <c r="E333" s="2">
        <v>2508352</v>
      </c>
      <c r="F333" s="2">
        <v>5928833</v>
      </c>
    </row>
    <row r="334" spans="2:6" x14ac:dyDescent="0.25">
      <c r="B334" s="1">
        <v>43797</v>
      </c>
      <c r="C334" s="2">
        <v>8209154</v>
      </c>
      <c r="D334" s="2">
        <v>6156866</v>
      </c>
      <c r="E334" s="2">
        <v>2508352</v>
      </c>
      <c r="F334" s="2">
        <v>5928833</v>
      </c>
    </row>
    <row r="335" spans="2:6" x14ac:dyDescent="0.25">
      <c r="B335" s="1">
        <v>43798</v>
      </c>
      <c r="C335" s="2">
        <v>7818242</v>
      </c>
      <c r="D335" s="2">
        <v>5863681</v>
      </c>
      <c r="E335" s="2">
        <v>2388907</v>
      </c>
      <c r="F335" s="2">
        <v>5646508</v>
      </c>
    </row>
    <row r="336" spans="2:6" x14ac:dyDescent="0.25">
      <c r="B336" s="1">
        <v>43799</v>
      </c>
      <c r="C336" s="2">
        <v>16968325</v>
      </c>
      <c r="D336" s="2">
        <v>12726244</v>
      </c>
      <c r="E336" s="2">
        <v>5184766</v>
      </c>
      <c r="F336" s="2">
        <v>12254901</v>
      </c>
    </row>
    <row r="337" spans="2:6" x14ac:dyDescent="0.25">
      <c r="B337" s="1">
        <v>43800</v>
      </c>
      <c r="C337" s="2">
        <v>16806722</v>
      </c>
      <c r="D337" s="2">
        <v>12605042</v>
      </c>
      <c r="E337" s="2">
        <v>5135387</v>
      </c>
      <c r="F337" s="2">
        <v>12138188</v>
      </c>
    </row>
    <row r="338" spans="2:6" x14ac:dyDescent="0.25">
      <c r="B338" s="1">
        <v>43801</v>
      </c>
      <c r="C338" s="2">
        <v>7740060</v>
      </c>
      <c r="D338" s="2">
        <v>5805045</v>
      </c>
      <c r="E338" s="2">
        <v>2365018</v>
      </c>
      <c r="F338" s="2">
        <v>5590043</v>
      </c>
    </row>
    <row r="339" spans="2:6" x14ac:dyDescent="0.25">
      <c r="B339" s="1">
        <v>43802</v>
      </c>
      <c r="C339" s="2">
        <v>7505512</v>
      </c>
      <c r="D339" s="2">
        <v>5629134</v>
      </c>
      <c r="E339" s="2">
        <v>2293351</v>
      </c>
      <c r="F339" s="2">
        <v>5420648</v>
      </c>
    </row>
    <row r="340" spans="2:6" x14ac:dyDescent="0.25">
      <c r="B340" s="1">
        <v>43803</v>
      </c>
      <c r="C340" s="2">
        <v>8052789</v>
      </c>
      <c r="D340" s="2">
        <v>6039592</v>
      </c>
      <c r="E340" s="2">
        <v>2460574</v>
      </c>
      <c r="F340" s="2">
        <v>5815903</v>
      </c>
    </row>
    <row r="341" spans="2:6" x14ac:dyDescent="0.25">
      <c r="B341" s="1">
        <v>43804</v>
      </c>
      <c r="C341" s="2">
        <v>8130972</v>
      </c>
      <c r="D341" s="2">
        <v>6098229</v>
      </c>
      <c r="E341" s="2">
        <v>2484463</v>
      </c>
      <c r="F341" s="2">
        <v>5872368</v>
      </c>
    </row>
    <row r="342" spans="2:6" x14ac:dyDescent="0.25">
      <c r="B342" s="1">
        <v>43805</v>
      </c>
      <c r="C342" s="2">
        <v>7583695</v>
      </c>
      <c r="D342" s="2">
        <v>5687771</v>
      </c>
      <c r="E342" s="2">
        <v>2317240</v>
      </c>
      <c r="F342" s="2">
        <v>5477113</v>
      </c>
    </row>
    <row r="343" spans="2:6" x14ac:dyDescent="0.25">
      <c r="B343" s="1">
        <v>43806</v>
      </c>
      <c r="C343" s="2">
        <v>15837104</v>
      </c>
      <c r="D343" s="2">
        <v>11877828</v>
      </c>
      <c r="E343" s="2">
        <v>4839115</v>
      </c>
      <c r="F343" s="2">
        <v>11437908</v>
      </c>
    </row>
    <row r="344" spans="2:6" x14ac:dyDescent="0.25">
      <c r="B344" s="1">
        <v>43807</v>
      </c>
      <c r="C344" s="2">
        <v>15837104</v>
      </c>
      <c r="D344" s="2">
        <v>11877828</v>
      </c>
      <c r="E344" s="2">
        <v>4839115</v>
      </c>
      <c r="F344" s="2">
        <v>11437908</v>
      </c>
    </row>
    <row r="345" spans="2:6" x14ac:dyDescent="0.25">
      <c r="B345" s="1">
        <v>43808</v>
      </c>
      <c r="C345" s="2">
        <v>8130972</v>
      </c>
      <c r="D345" s="2">
        <v>6098229</v>
      </c>
      <c r="E345" s="2">
        <v>2484463</v>
      </c>
      <c r="F345" s="2">
        <v>5872368</v>
      </c>
    </row>
    <row r="346" spans="2:6" x14ac:dyDescent="0.25">
      <c r="B346" s="1">
        <v>43809</v>
      </c>
      <c r="C346" s="2">
        <v>7740060</v>
      </c>
      <c r="D346" s="2">
        <v>5805045</v>
      </c>
      <c r="E346" s="2">
        <v>2365018</v>
      </c>
      <c r="F346" s="2">
        <v>5590043</v>
      </c>
    </row>
    <row r="347" spans="2:6" x14ac:dyDescent="0.25">
      <c r="B347" s="1">
        <v>43810</v>
      </c>
      <c r="C347" s="2">
        <v>8130972</v>
      </c>
      <c r="D347" s="2">
        <v>6098229</v>
      </c>
      <c r="E347" s="2">
        <v>2484463</v>
      </c>
      <c r="F347" s="2">
        <v>5872368</v>
      </c>
    </row>
    <row r="348" spans="2:6" x14ac:dyDescent="0.25">
      <c r="B348" s="1">
        <v>43811</v>
      </c>
      <c r="C348" s="2">
        <v>7896424</v>
      </c>
      <c r="D348" s="2">
        <v>5922318</v>
      </c>
      <c r="E348" s="2">
        <v>2412796</v>
      </c>
      <c r="F348" s="2">
        <v>5702973</v>
      </c>
    </row>
    <row r="349" spans="2:6" x14ac:dyDescent="0.25">
      <c r="B349" s="1">
        <v>43812</v>
      </c>
      <c r="C349" s="2">
        <v>8209154</v>
      </c>
      <c r="D349" s="2">
        <v>6156866</v>
      </c>
      <c r="E349" s="2">
        <v>2508352</v>
      </c>
      <c r="F349" s="2">
        <v>5928833</v>
      </c>
    </row>
    <row r="350" spans="2:6" x14ac:dyDescent="0.25">
      <c r="B350" s="1">
        <v>43813</v>
      </c>
      <c r="C350" s="2">
        <v>16483516</v>
      </c>
      <c r="D350" s="2">
        <v>12362637</v>
      </c>
      <c r="E350" s="2">
        <v>5036630</v>
      </c>
      <c r="F350" s="2">
        <v>11904761</v>
      </c>
    </row>
    <row r="351" spans="2:6" x14ac:dyDescent="0.25">
      <c r="B351" s="1">
        <v>43814</v>
      </c>
      <c r="C351" s="2">
        <v>15513897</v>
      </c>
      <c r="D351" s="2">
        <v>11635423</v>
      </c>
      <c r="E351" s="2">
        <v>4740357</v>
      </c>
      <c r="F351" s="2">
        <v>11204481</v>
      </c>
    </row>
    <row r="352" spans="2:6" x14ac:dyDescent="0.25">
      <c r="B352" s="1">
        <v>43815</v>
      </c>
      <c r="C352" s="2">
        <v>7661877</v>
      </c>
      <c r="D352" s="2">
        <v>5746408</v>
      </c>
      <c r="E352" s="2">
        <v>2341129</v>
      </c>
      <c r="F352" s="2">
        <v>5533578</v>
      </c>
    </row>
    <row r="353" spans="2:6" x14ac:dyDescent="0.25">
      <c r="B353" s="1">
        <v>43816</v>
      </c>
      <c r="C353" s="2">
        <v>7583695</v>
      </c>
      <c r="D353" s="2">
        <v>5687771</v>
      </c>
      <c r="E353" s="2">
        <v>2317240</v>
      </c>
      <c r="F353" s="2">
        <v>5477113</v>
      </c>
    </row>
    <row r="354" spans="2:6" x14ac:dyDescent="0.25">
      <c r="B354" s="1">
        <v>43817</v>
      </c>
      <c r="C354" s="2">
        <v>8052789</v>
      </c>
      <c r="D354" s="2">
        <v>6039592</v>
      </c>
      <c r="E354" s="2">
        <v>2460574</v>
      </c>
      <c r="F354" s="2">
        <v>5815903</v>
      </c>
    </row>
    <row r="355" spans="2:6" x14ac:dyDescent="0.25">
      <c r="B355" s="1">
        <v>43818</v>
      </c>
      <c r="C355" s="2">
        <v>7583695</v>
      </c>
      <c r="D355" s="2">
        <v>5687771</v>
      </c>
      <c r="E355" s="2">
        <v>2317240</v>
      </c>
      <c r="F355" s="2">
        <v>5477113</v>
      </c>
    </row>
    <row r="356" spans="2:6" x14ac:dyDescent="0.25">
      <c r="B356" s="1">
        <v>43819</v>
      </c>
      <c r="C356" s="2">
        <v>7974607</v>
      </c>
      <c r="D356" s="2">
        <v>5980955</v>
      </c>
      <c r="E356" s="2">
        <v>2436685</v>
      </c>
      <c r="F356" s="2">
        <v>5759438</v>
      </c>
    </row>
    <row r="357" spans="2:6" x14ac:dyDescent="0.25">
      <c r="B357" s="1">
        <v>43820</v>
      </c>
      <c r="C357" s="2">
        <v>16645119</v>
      </c>
      <c r="D357" s="2">
        <v>12483839</v>
      </c>
      <c r="E357" s="2">
        <v>5086008</v>
      </c>
      <c r="F357" s="2">
        <v>12021475</v>
      </c>
    </row>
    <row r="358" spans="2:6" x14ac:dyDescent="0.25">
      <c r="B358" s="1">
        <v>43821</v>
      </c>
      <c r="C358" s="2">
        <v>15513897</v>
      </c>
      <c r="D358" s="2">
        <v>11635423</v>
      </c>
      <c r="E358" s="2">
        <v>4740357</v>
      </c>
      <c r="F358" s="2">
        <v>11204481</v>
      </c>
    </row>
    <row r="359" spans="2:6" x14ac:dyDescent="0.25">
      <c r="B359" s="1">
        <v>43822</v>
      </c>
      <c r="C359" s="2">
        <v>7740060</v>
      </c>
      <c r="D359" s="2">
        <v>5805045</v>
      </c>
      <c r="E359" s="2">
        <v>2365018</v>
      </c>
      <c r="F359" s="2">
        <v>5590043</v>
      </c>
    </row>
    <row r="360" spans="2:6" x14ac:dyDescent="0.25">
      <c r="B360" s="1">
        <v>43823</v>
      </c>
      <c r="C360" s="2">
        <v>7661877</v>
      </c>
      <c r="D360" s="2">
        <v>5746408</v>
      </c>
      <c r="E360" s="2">
        <v>2341129</v>
      </c>
      <c r="F360" s="2">
        <v>5533578</v>
      </c>
    </row>
    <row r="361" spans="2:6" x14ac:dyDescent="0.25">
      <c r="B361" s="1">
        <v>43824</v>
      </c>
      <c r="C361" s="2">
        <v>7427330</v>
      </c>
      <c r="D361" s="2">
        <v>5570497</v>
      </c>
      <c r="E361" s="2">
        <v>2269462</v>
      </c>
      <c r="F361" s="2">
        <v>5364183</v>
      </c>
    </row>
    <row r="362" spans="2:6" x14ac:dyDescent="0.25">
      <c r="B362" s="1">
        <v>43825</v>
      </c>
      <c r="C362" s="2">
        <v>7427330</v>
      </c>
      <c r="D362" s="2">
        <v>5570497</v>
      </c>
      <c r="E362" s="2">
        <v>2269462</v>
      </c>
      <c r="F362" s="2">
        <v>5364183</v>
      </c>
    </row>
    <row r="363" spans="2:6" x14ac:dyDescent="0.25">
      <c r="B363" s="1">
        <v>43826</v>
      </c>
      <c r="C363" s="2">
        <v>8052789</v>
      </c>
      <c r="D363" s="2">
        <v>6039592</v>
      </c>
      <c r="E363" s="2">
        <v>2460574</v>
      </c>
      <c r="F363" s="2">
        <v>5815903</v>
      </c>
    </row>
    <row r="364" spans="2:6" x14ac:dyDescent="0.25">
      <c r="B364" s="1">
        <v>43827</v>
      </c>
      <c r="C364" s="2">
        <v>16321913</v>
      </c>
      <c r="D364" s="2">
        <v>12241435</v>
      </c>
      <c r="E364" s="2">
        <v>4987251</v>
      </c>
      <c r="F364" s="2">
        <v>11788048</v>
      </c>
    </row>
    <row r="365" spans="2:6" x14ac:dyDescent="0.25">
      <c r="B365" s="1">
        <v>43828</v>
      </c>
      <c r="C365" s="2">
        <v>15675500</v>
      </c>
      <c r="D365" s="2">
        <v>11756625</v>
      </c>
      <c r="E365" s="2">
        <v>4789736</v>
      </c>
      <c r="F365" s="2">
        <v>11321195</v>
      </c>
    </row>
    <row r="366" spans="2:6" x14ac:dyDescent="0.25">
      <c r="B366" s="1">
        <v>43829</v>
      </c>
      <c r="C366" s="2">
        <v>7974607</v>
      </c>
      <c r="D366" s="2">
        <v>5980955</v>
      </c>
      <c r="E366" s="2">
        <v>2436685</v>
      </c>
      <c r="F366" s="2">
        <v>5759438</v>
      </c>
    </row>
    <row r="367" spans="2:6" x14ac:dyDescent="0.25">
      <c r="B367" s="1">
        <v>43830</v>
      </c>
      <c r="C367" s="2">
        <v>7896424</v>
      </c>
      <c r="D367" s="2">
        <v>5922318</v>
      </c>
      <c r="E367" s="2">
        <v>2412796</v>
      </c>
      <c r="F367" s="2">
        <v>5702973</v>
      </c>
    </row>
    <row r="368" spans="2:6" x14ac:dyDescent="0.25">
      <c r="B368" s="1">
        <v>43831</v>
      </c>
      <c r="C368" s="2">
        <v>7818242</v>
      </c>
      <c r="D368" s="2">
        <v>5863681</v>
      </c>
      <c r="E368" s="2">
        <v>2388907</v>
      </c>
      <c r="F368" s="2">
        <v>5646508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K36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ColWidth="11" defaultRowHeight="15.75" x14ac:dyDescent="0.25"/>
  <cols>
    <col min="2" max="2" width="10.375" bestFit="1" customWidth="1"/>
    <col min="3" max="3" width="10.375" customWidth="1"/>
    <col min="4" max="4" width="18.75" bestFit="1" customWidth="1"/>
    <col min="5" max="5" width="16" bestFit="1" customWidth="1"/>
    <col min="6" max="6" width="30" bestFit="1" customWidth="1"/>
    <col min="7" max="7" width="24.375" bestFit="1" customWidth="1"/>
    <col min="8" max="8" width="23.125" customWidth="1"/>
    <col min="9" max="9" width="15.25" bestFit="1" customWidth="1"/>
    <col min="10" max="10" width="29.125" bestFit="1" customWidth="1"/>
    <col min="11" max="11" width="23" bestFit="1" customWidth="1"/>
  </cols>
  <sheetData>
    <row r="2" spans="2:11" x14ac:dyDescent="0.25">
      <c r="B2" s="50" t="s">
        <v>0</v>
      </c>
      <c r="C2" s="50" t="s">
        <v>5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9" t="s">
        <v>15</v>
      </c>
      <c r="J2" s="49" t="s">
        <v>16</v>
      </c>
      <c r="K2" s="49" t="s">
        <v>17</v>
      </c>
    </row>
    <row r="3" spans="2:11" x14ac:dyDescent="0.25">
      <c r="B3" s="1">
        <v>43466</v>
      </c>
      <c r="C3" s="4">
        <f>VLOOKUP(B3,Table1[[Date]:[Orders]],7,FALSE)</f>
        <v>1271572.67328</v>
      </c>
      <c r="D3" s="2">
        <v>385075</v>
      </c>
      <c r="E3" s="3">
        <v>0.17</v>
      </c>
      <c r="F3" s="2">
        <v>37</v>
      </c>
      <c r="G3" s="2">
        <v>22</v>
      </c>
      <c r="H3" s="2">
        <v>26</v>
      </c>
      <c r="I3" s="2">
        <v>364</v>
      </c>
      <c r="J3" s="2">
        <v>32</v>
      </c>
      <c r="K3" s="3">
        <v>0.95</v>
      </c>
    </row>
    <row r="4" spans="2:11" x14ac:dyDescent="0.25">
      <c r="B4" s="1">
        <v>43467</v>
      </c>
      <c r="C4" s="4">
        <f>VLOOKUP(B4,Table1[[Date]:[Orders]],7,FALSE)</f>
        <v>1261133</v>
      </c>
      <c r="D4" s="2">
        <v>388232</v>
      </c>
      <c r="E4" s="3">
        <v>0.19</v>
      </c>
      <c r="F4" s="2">
        <v>31</v>
      </c>
      <c r="G4" s="2">
        <v>17</v>
      </c>
      <c r="H4" s="2">
        <v>28</v>
      </c>
      <c r="I4" s="2">
        <v>360</v>
      </c>
      <c r="J4" s="2">
        <v>35</v>
      </c>
      <c r="K4" s="3">
        <v>0.95</v>
      </c>
    </row>
    <row r="5" spans="2:11" x14ac:dyDescent="0.25">
      <c r="B5" s="1">
        <v>43468</v>
      </c>
      <c r="C5" s="4">
        <f>VLOOKUP(B5,Table1[[Date]:[Orders]],7,FALSE)</f>
        <v>1138655</v>
      </c>
      <c r="D5" s="2">
        <v>399964</v>
      </c>
      <c r="E5" s="3">
        <v>0.18</v>
      </c>
      <c r="F5" s="2">
        <v>30</v>
      </c>
      <c r="G5" s="2">
        <v>22</v>
      </c>
      <c r="H5" s="2">
        <v>29</v>
      </c>
      <c r="I5" s="2">
        <v>370</v>
      </c>
      <c r="J5" s="2">
        <v>31</v>
      </c>
      <c r="K5" s="3">
        <v>0.94</v>
      </c>
    </row>
    <row r="6" spans="2:11" x14ac:dyDescent="0.25">
      <c r="B6" s="1">
        <v>43469</v>
      </c>
      <c r="C6" s="4">
        <f>VLOOKUP(B6,Table1[[Date]:[Orders]],7,FALSE)</f>
        <v>1296620</v>
      </c>
      <c r="D6" s="2">
        <v>408471</v>
      </c>
      <c r="E6" s="3">
        <v>0.17</v>
      </c>
      <c r="F6" s="2">
        <v>30</v>
      </c>
      <c r="G6" s="2">
        <v>19</v>
      </c>
      <c r="H6" s="2">
        <v>26</v>
      </c>
      <c r="I6" s="2">
        <v>386</v>
      </c>
      <c r="J6" s="2">
        <v>40</v>
      </c>
      <c r="K6" s="3">
        <v>0.94</v>
      </c>
    </row>
    <row r="7" spans="2:11" x14ac:dyDescent="0.25">
      <c r="B7" s="1">
        <v>43470</v>
      </c>
      <c r="C7" s="4">
        <f>VLOOKUP(B7,Table1[[Date]:[Orders]],7,FALSE)</f>
        <v>1596026</v>
      </c>
      <c r="D7" s="2">
        <v>384771</v>
      </c>
      <c r="E7" s="3">
        <v>0.19</v>
      </c>
      <c r="F7" s="2">
        <v>31</v>
      </c>
      <c r="G7" s="2">
        <v>22</v>
      </c>
      <c r="H7" s="2">
        <v>27</v>
      </c>
      <c r="I7" s="2">
        <v>390</v>
      </c>
      <c r="J7" s="2">
        <v>33</v>
      </c>
      <c r="K7" s="3">
        <v>0.92</v>
      </c>
    </row>
    <row r="8" spans="2:11" x14ac:dyDescent="0.25">
      <c r="B8" s="1">
        <v>43471</v>
      </c>
      <c r="C8" s="4">
        <f>VLOOKUP(B8,Table1[[Date]:[Orders]],7,FALSE)</f>
        <v>1582881</v>
      </c>
      <c r="D8" s="2">
        <v>390787</v>
      </c>
      <c r="E8" s="3">
        <v>0.19</v>
      </c>
      <c r="F8" s="2">
        <v>33</v>
      </c>
      <c r="G8" s="2">
        <v>18</v>
      </c>
      <c r="H8" s="2">
        <v>26</v>
      </c>
      <c r="I8" s="2">
        <v>360</v>
      </c>
      <c r="J8" s="2">
        <v>36</v>
      </c>
      <c r="K8" s="3">
        <v>0.93</v>
      </c>
    </row>
    <row r="9" spans="2:11" x14ac:dyDescent="0.25">
      <c r="B9" s="1">
        <v>43472</v>
      </c>
      <c r="C9" s="4">
        <f>VLOOKUP(B9,Table1[[Date]:[Orders]],7,FALSE)</f>
        <v>1123504</v>
      </c>
      <c r="D9" s="2">
        <v>388351</v>
      </c>
      <c r="E9" s="3">
        <v>0.18</v>
      </c>
      <c r="F9" s="2">
        <v>36</v>
      </c>
      <c r="G9" s="2">
        <v>19</v>
      </c>
      <c r="H9" s="2">
        <v>30</v>
      </c>
      <c r="I9" s="2">
        <v>381</v>
      </c>
      <c r="J9" s="2">
        <v>34</v>
      </c>
      <c r="K9" s="3">
        <v>0.93</v>
      </c>
    </row>
    <row r="10" spans="2:11" x14ac:dyDescent="0.25">
      <c r="B10" s="1">
        <v>43473</v>
      </c>
      <c r="C10" s="4">
        <f>VLOOKUP(B10,Table1[[Date]:[Orders]],7,FALSE)</f>
        <v>1311445</v>
      </c>
      <c r="D10" s="2">
        <v>387624</v>
      </c>
      <c r="E10" s="3">
        <v>0.17</v>
      </c>
      <c r="F10" s="2">
        <v>39</v>
      </c>
      <c r="G10" s="2">
        <v>22</v>
      </c>
      <c r="H10" s="2">
        <v>25</v>
      </c>
      <c r="I10" s="2">
        <v>359</v>
      </c>
      <c r="J10" s="2">
        <v>37</v>
      </c>
      <c r="K10" s="3">
        <v>0.95</v>
      </c>
    </row>
    <row r="11" spans="2:11" x14ac:dyDescent="0.25">
      <c r="B11" s="1">
        <v>43474</v>
      </c>
      <c r="C11" s="4">
        <f>VLOOKUP(B11,Table1[[Date]:[Orders]],7,FALSE)</f>
        <v>1506485</v>
      </c>
      <c r="D11" s="2">
        <v>399127</v>
      </c>
      <c r="E11" s="3">
        <v>0.18</v>
      </c>
      <c r="F11" s="2">
        <v>40</v>
      </c>
      <c r="G11" s="2">
        <v>22</v>
      </c>
      <c r="H11" s="2">
        <v>30</v>
      </c>
      <c r="I11" s="2">
        <v>359</v>
      </c>
      <c r="J11" s="2">
        <v>38</v>
      </c>
      <c r="K11" s="3">
        <v>0.93</v>
      </c>
    </row>
    <row r="12" spans="2:11" x14ac:dyDescent="0.25">
      <c r="B12" s="1">
        <v>43475</v>
      </c>
      <c r="C12" s="4">
        <f>VLOOKUP(B12,Table1[[Date]:[Orders]],7,FALSE)</f>
        <v>623698</v>
      </c>
      <c r="D12" s="2">
        <v>400812</v>
      </c>
      <c r="E12" s="3">
        <v>0.19</v>
      </c>
      <c r="F12" s="2">
        <v>32</v>
      </c>
      <c r="G12" s="2">
        <v>22</v>
      </c>
      <c r="H12" s="2">
        <v>27</v>
      </c>
      <c r="I12" s="2">
        <v>399</v>
      </c>
      <c r="J12" s="2">
        <v>34</v>
      </c>
      <c r="K12" s="3">
        <v>0.92</v>
      </c>
    </row>
    <row r="13" spans="2:11" x14ac:dyDescent="0.25">
      <c r="B13" s="1">
        <v>43476</v>
      </c>
      <c r="C13" s="4">
        <f>VLOOKUP(B13,Table1[[Date]:[Orders]],7,FALSE)</f>
        <v>1126566</v>
      </c>
      <c r="D13" s="2">
        <v>382806</v>
      </c>
      <c r="E13" s="3">
        <v>0.19</v>
      </c>
      <c r="F13" s="2">
        <v>36</v>
      </c>
      <c r="G13" s="2">
        <v>17</v>
      </c>
      <c r="H13" s="2">
        <v>26</v>
      </c>
      <c r="I13" s="2">
        <v>392</v>
      </c>
      <c r="J13" s="2">
        <v>38</v>
      </c>
      <c r="K13" s="3">
        <v>0.91</v>
      </c>
    </row>
    <row r="14" spans="2:11" x14ac:dyDescent="0.25">
      <c r="B14" s="1">
        <v>43477</v>
      </c>
      <c r="C14" s="4">
        <f>VLOOKUP(B14,Table1[[Date]:[Orders]],7,FALSE)</f>
        <v>1680410</v>
      </c>
      <c r="D14" s="2">
        <v>406488</v>
      </c>
      <c r="E14" s="3">
        <v>0.18</v>
      </c>
      <c r="F14" s="2">
        <v>37</v>
      </c>
      <c r="G14" s="2">
        <v>21</v>
      </c>
      <c r="H14" s="2">
        <v>30</v>
      </c>
      <c r="I14" s="2">
        <v>363</v>
      </c>
      <c r="J14" s="2">
        <v>33</v>
      </c>
      <c r="K14" s="3">
        <v>0.95</v>
      </c>
    </row>
    <row r="15" spans="2:11" x14ac:dyDescent="0.25">
      <c r="B15" s="1">
        <v>43478</v>
      </c>
      <c r="C15" s="4">
        <f>VLOOKUP(B15,Table1[[Date]:[Orders]],7,FALSE)</f>
        <v>1630017</v>
      </c>
      <c r="D15" s="2">
        <v>402450</v>
      </c>
      <c r="E15" s="3">
        <v>0.17</v>
      </c>
      <c r="F15" s="2">
        <v>34</v>
      </c>
      <c r="G15" s="2">
        <v>20</v>
      </c>
      <c r="H15" s="2">
        <v>28</v>
      </c>
      <c r="I15" s="2">
        <v>390</v>
      </c>
      <c r="J15" s="2">
        <v>37</v>
      </c>
      <c r="K15" s="3">
        <v>0.92</v>
      </c>
    </row>
    <row r="16" spans="2:11" x14ac:dyDescent="0.25">
      <c r="B16" s="1">
        <v>43479</v>
      </c>
      <c r="C16" s="4">
        <f>VLOOKUP(B16,Table1[[Date]:[Orders]],7,FALSE)</f>
        <v>1197104</v>
      </c>
      <c r="D16" s="2">
        <v>392554</v>
      </c>
      <c r="E16" s="3">
        <v>0.19</v>
      </c>
      <c r="F16" s="2">
        <v>36</v>
      </c>
      <c r="G16" s="2">
        <v>21</v>
      </c>
      <c r="H16" s="2">
        <v>27</v>
      </c>
      <c r="I16" s="2">
        <v>395</v>
      </c>
      <c r="J16" s="2">
        <v>31</v>
      </c>
      <c r="K16" s="3">
        <v>0.94</v>
      </c>
    </row>
    <row r="17" spans="2:11" x14ac:dyDescent="0.25">
      <c r="B17" s="1">
        <v>43480</v>
      </c>
      <c r="C17" s="4">
        <f>VLOOKUP(B17,Table1[[Date]:[Orders]],7,FALSE)</f>
        <v>1198077</v>
      </c>
      <c r="D17" s="2">
        <v>407211</v>
      </c>
      <c r="E17" s="3">
        <v>0.17</v>
      </c>
      <c r="F17" s="2">
        <v>36</v>
      </c>
      <c r="G17" s="2">
        <v>19</v>
      </c>
      <c r="H17" s="2">
        <v>29</v>
      </c>
      <c r="I17" s="2">
        <v>362</v>
      </c>
      <c r="J17" s="2">
        <v>32</v>
      </c>
      <c r="K17" s="3">
        <v>0.91</v>
      </c>
    </row>
    <row r="18" spans="2:11" x14ac:dyDescent="0.25">
      <c r="B18" s="1">
        <v>43481</v>
      </c>
      <c r="C18" s="4">
        <f>VLOOKUP(B18,Table1[[Date]:[Orders]],7,FALSE)</f>
        <v>1391046</v>
      </c>
      <c r="D18" s="2">
        <v>404264</v>
      </c>
      <c r="E18" s="3">
        <v>0.18</v>
      </c>
      <c r="F18" s="2">
        <v>30</v>
      </c>
      <c r="G18" s="2">
        <v>18</v>
      </c>
      <c r="H18" s="2">
        <v>25</v>
      </c>
      <c r="I18" s="2">
        <v>382</v>
      </c>
      <c r="J18" s="2">
        <v>31</v>
      </c>
      <c r="K18" s="3">
        <v>0.91</v>
      </c>
    </row>
    <row r="19" spans="2:11" x14ac:dyDescent="0.25">
      <c r="B19" s="1">
        <v>43482</v>
      </c>
      <c r="C19" s="4">
        <f>VLOOKUP(B19,Table1[[Date]:[Orders]],7,FALSE)</f>
        <v>1284532</v>
      </c>
      <c r="D19" s="2">
        <v>404417</v>
      </c>
      <c r="E19" s="3">
        <v>0.17</v>
      </c>
      <c r="F19" s="2">
        <v>36</v>
      </c>
      <c r="G19" s="2">
        <v>19</v>
      </c>
      <c r="H19" s="2">
        <v>26</v>
      </c>
      <c r="I19" s="2">
        <v>365</v>
      </c>
      <c r="J19" s="2">
        <v>31</v>
      </c>
      <c r="K19" s="3">
        <v>0.95</v>
      </c>
    </row>
    <row r="20" spans="2:11" x14ac:dyDescent="0.25">
      <c r="B20" s="1">
        <v>43483</v>
      </c>
      <c r="C20" s="4">
        <f>VLOOKUP(B20,Table1[[Date]:[Orders]],7,FALSE)</f>
        <v>1307991</v>
      </c>
      <c r="D20" s="2">
        <v>404715</v>
      </c>
      <c r="E20" s="3">
        <v>0.18</v>
      </c>
      <c r="F20" s="2">
        <v>31</v>
      </c>
      <c r="G20" s="2">
        <v>20</v>
      </c>
      <c r="H20" s="2">
        <v>25</v>
      </c>
      <c r="I20" s="2">
        <v>374</v>
      </c>
      <c r="J20" s="2">
        <v>33</v>
      </c>
      <c r="K20" s="3">
        <v>0.91</v>
      </c>
    </row>
    <row r="21" spans="2:11" x14ac:dyDescent="0.25">
      <c r="B21" s="1">
        <v>43484</v>
      </c>
      <c r="C21" s="4">
        <f>VLOOKUP(B21,Table1[[Date]:[Orders]],7,FALSE)</f>
        <v>1612594</v>
      </c>
      <c r="D21" s="2">
        <v>409719</v>
      </c>
      <c r="E21" s="3">
        <v>0.17</v>
      </c>
      <c r="F21" s="2">
        <v>37</v>
      </c>
      <c r="G21" s="2">
        <v>19</v>
      </c>
      <c r="H21" s="2">
        <v>27</v>
      </c>
      <c r="I21" s="2">
        <v>384</v>
      </c>
      <c r="J21" s="2">
        <v>39</v>
      </c>
      <c r="K21" s="3">
        <v>0.95</v>
      </c>
    </row>
    <row r="22" spans="2:11" x14ac:dyDescent="0.25">
      <c r="B22" s="1">
        <v>43485</v>
      </c>
      <c r="C22" s="4">
        <f>VLOOKUP(B22,Table1[[Date]:[Orders]],7,FALSE)</f>
        <v>1820150</v>
      </c>
      <c r="D22" s="2">
        <v>389363</v>
      </c>
      <c r="E22" s="3">
        <v>0.17</v>
      </c>
      <c r="F22" s="2">
        <v>40</v>
      </c>
      <c r="G22" s="2">
        <v>22</v>
      </c>
      <c r="H22" s="2">
        <v>29</v>
      </c>
      <c r="I22" s="2">
        <v>364</v>
      </c>
      <c r="J22" s="2">
        <v>32</v>
      </c>
      <c r="K22" s="3">
        <v>0.91</v>
      </c>
    </row>
    <row r="23" spans="2:11" x14ac:dyDescent="0.25">
      <c r="B23" s="1">
        <v>43486</v>
      </c>
      <c r="C23" s="4">
        <f>VLOOKUP(B23,Table1[[Date]:[Orders]],7,FALSE)</f>
        <v>1476653</v>
      </c>
      <c r="D23" s="2">
        <v>388430</v>
      </c>
      <c r="E23" s="3">
        <v>0.19</v>
      </c>
      <c r="F23" s="2">
        <v>39</v>
      </c>
      <c r="G23" s="2">
        <v>21</v>
      </c>
      <c r="H23" s="2">
        <v>30</v>
      </c>
      <c r="I23" s="2">
        <v>389</v>
      </c>
      <c r="J23" s="2">
        <v>37</v>
      </c>
      <c r="K23" s="3">
        <v>0.92</v>
      </c>
    </row>
    <row r="24" spans="2:11" x14ac:dyDescent="0.25">
      <c r="B24" s="1">
        <v>43487</v>
      </c>
      <c r="C24" s="4">
        <f>VLOOKUP(B24,Table1[[Date]:[Orders]],7,FALSE)</f>
        <v>2221600</v>
      </c>
      <c r="D24" s="2">
        <v>383015</v>
      </c>
      <c r="E24" s="3">
        <v>0.18</v>
      </c>
      <c r="F24" s="2">
        <v>35</v>
      </c>
      <c r="G24" s="2">
        <v>17</v>
      </c>
      <c r="H24" s="2">
        <v>28</v>
      </c>
      <c r="I24" s="2">
        <v>379</v>
      </c>
      <c r="J24" s="2">
        <v>33</v>
      </c>
      <c r="K24" s="3">
        <v>0.94</v>
      </c>
    </row>
    <row r="25" spans="2:11" x14ac:dyDescent="0.25">
      <c r="B25" s="1">
        <v>43488</v>
      </c>
      <c r="C25" s="4">
        <f>VLOOKUP(B25,Table1[[Date]:[Orders]],7,FALSE)</f>
        <v>1392420</v>
      </c>
      <c r="D25" s="2">
        <v>394426</v>
      </c>
      <c r="E25" s="3">
        <v>0.18</v>
      </c>
      <c r="F25" s="2">
        <v>36</v>
      </c>
      <c r="G25" s="2">
        <v>20</v>
      </c>
      <c r="H25" s="2">
        <v>25</v>
      </c>
      <c r="I25" s="2">
        <v>395</v>
      </c>
      <c r="J25" s="2">
        <v>32</v>
      </c>
      <c r="K25" s="3">
        <v>0.95</v>
      </c>
    </row>
    <row r="26" spans="2:11" x14ac:dyDescent="0.25">
      <c r="B26" s="1">
        <v>43489</v>
      </c>
      <c r="C26" s="4">
        <f>VLOOKUP(B26,Table1[[Date]:[Orders]],7,FALSE)</f>
        <v>1059526</v>
      </c>
      <c r="D26" s="2">
        <v>404477</v>
      </c>
      <c r="E26" s="3">
        <v>0.17</v>
      </c>
      <c r="F26" s="2">
        <v>33</v>
      </c>
      <c r="G26" s="2">
        <v>19</v>
      </c>
      <c r="H26" s="2">
        <v>30</v>
      </c>
      <c r="I26" s="2">
        <v>383</v>
      </c>
      <c r="J26" s="2">
        <v>37</v>
      </c>
      <c r="K26" s="3">
        <v>0.94</v>
      </c>
    </row>
    <row r="27" spans="2:11" x14ac:dyDescent="0.25">
      <c r="B27" s="1">
        <v>43490</v>
      </c>
      <c r="C27" s="4">
        <f>VLOOKUP(B27,Table1[[Date]:[Orders]],7,FALSE)</f>
        <v>1234142</v>
      </c>
      <c r="D27" s="2">
        <v>395903</v>
      </c>
      <c r="E27" s="3">
        <v>0.17</v>
      </c>
      <c r="F27" s="2">
        <v>32</v>
      </c>
      <c r="G27" s="2">
        <v>19</v>
      </c>
      <c r="H27" s="2">
        <v>28</v>
      </c>
      <c r="I27" s="2">
        <v>365</v>
      </c>
      <c r="J27" s="2">
        <v>30</v>
      </c>
      <c r="K27" s="3">
        <v>0.94</v>
      </c>
    </row>
    <row r="28" spans="2:11" x14ac:dyDescent="0.25">
      <c r="B28" s="1">
        <v>43491</v>
      </c>
      <c r="C28" s="4">
        <f>VLOOKUP(B28,Table1[[Date]:[Orders]],7,FALSE)</f>
        <v>1762376</v>
      </c>
      <c r="D28" s="2">
        <v>392190</v>
      </c>
      <c r="E28" s="3">
        <v>0.17</v>
      </c>
      <c r="F28" s="2">
        <v>37</v>
      </c>
      <c r="G28" s="2">
        <v>19</v>
      </c>
      <c r="H28" s="2">
        <v>30</v>
      </c>
      <c r="I28" s="2">
        <v>352</v>
      </c>
      <c r="J28" s="2">
        <v>34</v>
      </c>
      <c r="K28" s="3">
        <v>0.92</v>
      </c>
    </row>
    <row r="29" spans="2:11" x14ac:dyDescent="0.25">
      <c r="B29" s="1">
        <v>43492</v>
      </c>
      <c r="C29" s="4">
        <f>VLOOKUP(B29,Table1[[Date]:[Orders]],7,FALSE)</f>
        <v>1784419</v>
      </c>
      <c r="D29" s="2">
        <v>393831</v>
      </c>
      <c r="E29" s="3">
        <v>0.19</v>
      </c>
      <c r="F29" s="2">
        <v>30</v>
      </c>
      <c r="G29" s="2">
        <v>21</v>
      </c>
      <c r="H29" s="2">
        <v>30</v>
      </c>
      <c r="I29" s="2">
        <v>390</v>
      </c>
      <c r="J29" s="2">
        <v>35</v>
      </c>
      <c r="K29" s="3">
        <v>0.91</v>
      </c>
    </row>
    <row r="30" spans="2:11" x14ac:dyDescent="0.25">
      <c r="B30" s="1">
        <v>43493</v>
      </c>
      <c r="C30" s="4">
        <f>VLOOKUP(B30,Table1[[Date]:[Orders]],7,FALSE)</f>
        <v>1310529</v>
      </c>
      <c r="D30" s="2">
        <v>399983</v>
      </c>
      <c r="E30" s="3">
        <v>0.19</v>
      </c>
      <c r="F30" s="2">
        <v>40</v>
      </c>
      <c r="G30" s="2">
        <v>19</v>
      </c>
      <c r="H30" s="2">
        <v>26</v>
      </c>
      <c r="I30" s="2">
        <v>370</v>
      </c>
      <c r="J30" s="2">
        <v>34</v>
      </c>
      <c r="K30" s="3">
        <v>0.91</v>
      </c>
    </row>
    <row r="31" spans="2:11" x14ac:dyDescent="0.25">
      <c r="B31" s="1">
        <v>43494</v>
      </c>
      <c r="C31" s="4">
        <f>VLOOKUP(B31,Table1[[Date]:[Orders]],7,FALSE)</f>
        <v>628519</v>
      </c>
      <c r="D31" s="2">
        <v>274777</v>
      </c>
      <c r="E31" s="3">
        <v>0.17</v>
      </c>
      <c r="F31" s="2">
        <v>31</v>
      </c>
      <c r="G31" s="2">
        <v>22</v>
      </c>
      <c r="H31" s="2">
        <v>25</v>
      </c>
      <c r="I31" s="2">
        <v>376</v>
      </c>
      <c r="J31" s="2">
        <v>37</v>
      </c>
      <c r="K31" s="3">
        <v>0.94</v>
      </c>
    </row>
    <row r="32" spans="2:11" x14ac:dyDescent="0.25">
      <c r="B32" s="1">
        <v>43495</v>
      </c>
      <c r="C32" s="4">
        <f>VLOOKUP(B32,Table1[[Date]:[Orders]],7,FALSE)</f>
        <v>1283784</v>
      </c>
      <c r="D32" s="2">
        <v>390375</v>
      </c>
      <c r="E32" s="3">
        <v>0.18</v>
      </c>
      <c r="F32" s="2">
        <v>37</v>
      </c>
      <c r="G32" s="2">
        <v>18</v>
      </c>
      <c r="H32" s="2">
        <v>26</v>
      </c>
      <c r="I32" s="2">
        <v>366</v>
      </c>
      <c r="J32" s="2">
        <v>37</v>
      </c>
      <c r="K32" s="3">
        <v>0.93</v>
      </c>
    </row>
    <row r="33" spans="2:11" x14ac:dyDescent="0.25">
      <c r="B33" s="1">
        <v>43496</v>
      </c>
      <c r="C33" s="4">
        <f>VLOOKUP(B33,Table1[[Date]:[Orders]],7,FALSE)</f>
        <v>1272061</v>
      </c>
      <c r="D33" s="2">
        <v>393482</v>
      </c>
      <c r="E33" s="3">
        <v>0.18</v>
      </c>
      <c r="F33" s="2">
        <v>38</v>
      </c>
      <c r="G33" s="2">
        <v>18</v>
      </c>
      <c r="H33" s="2">
        <v>25</v>
      </c>
      <c r="I33" s="2">
        <v>354</v>
      </c>
      <c r="J33" s="2">
        <v>33</v>
      </c>
      <c r="K33" s="3">
        <v>0.94</v>
      </c>
    </row>
    <row r="34" spans="2:11" x14ac:dyDescent="0.25">
      <c r="B34" s="1">
        <v>43497</v>
      </c>
      <c r="C34" s="4">
        <f>VLOOKUP(B34,Table1[[Date]:[Orders]],7,FALSE)</f>
        <v>1322527</v>
      </c>
      <c r="D34" s="2">
        <v>393763</v>
      </c>
      <c r="E34" s="3">
        <v>0.18</v>
      </c>
      <c r="F34" s="2">
        <v>34</v>
      </c>
      <c r="G34" s="2">
        <v>17</v>
      </c>
      <c r="H34" s="2">
        <v>28</v>
      </c>
      <c r="I34" s="2">
        <v>394</v>
      </c>
      <c r="J34" s="2">
        <v>38</v>
      </c>
      <c r="K34" s="3">
        <v>0.94</v>
      </c>
    </row>
    <row r="35" spans="2:11" x14ac:dyDescent="0.25">
      <c r="B35" s="1">
        <v>43498</v>
      </c>
      <c r="C35" s="4">
        <f>VLOOKUP(B35,Table1[[Date]:[Orders]],7,FALSE)</f>
        <v>1566749</v>
      </c>
      <c r="D35" s="2">
        <v>391275</v>
      </c>
      <c r="E35" s="3">
        <v>0.18</v>
      </c>
      <c r="F35" s="2">
        <v>33</v>
      </c>
      <c r="G35" s="2">
        <v>20</v>
      </c>
      <c r="H35" s="2">
        <v>27</v>
      </c>
      <c r="I35" s="2">
        <v>350</v>
      </c>
      <c r="J35" s="2">
        <v>34</v>
      </c>
      <c r="K35" s="3">
        <v>0.95</v>
      </c>
    </row>
    <row r="36" spans="2:11" x14ac:dyDescent="0.25">
      <c r="B36" s="1">
        <v>43499</v>
      </c>
      <c r="C36" s="4">
        <f>VLOOKUP(B36,Table1[[Date]:[Orders]],7,FALSE)</f>
        <v>1892971</v>
      </c>
      <c r="D36" s="2">
        <v>402690</v>
      </c>
      <c r="E36" s="3">
        <v>0.18</v>
      </c>
      <c r="F36" s="2">
        <v>30</v>
      </c>
      <c r="G36" s="2">
        <v>20</v>
      </c>
      <c r="H36" s="2">
        <v>30</v>
      </c>
      <c r="I36" s="2">
        <v>357</v>
      </c>
      <c r="J36" s="2">
        <v>38</v>
      </c>
      <c r="K36" s="3">
        <v>0.91</v>
      </c>
    </row>
    <row r="37" spans="2:11" x14ac:dyDescent="0.25">
      <c r="B37" s="1">
        <v>43500</v>
      </c>
      <c r="C37" s="4">
        <f>VLOOKUP(B37,Table1[[Date]:[Orders]],7,FALSE)</f>
        <v>1198077</v>
      </c>
      <c r="D37" s="2">
        <v>407158</v>
      </c>
      <c r="E37" s="3">
        <v>0.17</v>
      </c>
      <c r="F37" s="2">
        <v>39</v>
      </c>
      <c r="G37" s="2">
        <v>17</v>
      </c>
      <c r="H37" s="2">
        <v>26</v>
      </c>
      <c r="I37" s="2">
        <v>370</v>
      </c>
      <c r="J37" s="2">
        <v>37</v>
      </c>
      <c r="K37" s="3">
        <v>0.93</v>
      </c>
    </row>
    <row r="38" spans="2:11" x14ac:dyDescent="0.25">
      <c r="B38" s="1">
        <v>43501</v>
      </c>
      <c r="C38" s="4">
        <f>VLOOKUP(B38,Table1[[Date]:[Orders]],7,FALSE)</f>
        <v>1349861</v>
      </c>
      <c r="D38" s="2">
        <v>408982</v>
      </c>
      <c r="E38" s="3">
        <v>0.18</v>
      </c>
      <c r="F38" s="2">
        <v>30</v>
      </c>
      <c r="G38" s="2">
        <v>21</v>
      </c>
      <c r="H38" s="2">
        <v>28</v>
      </c>
      <c r="I38" s="2">
        <v>371</v>
      </c>
      <c r="J38" s="2">
        <v>39</v>
      </c>
      <c r="K38" s="3">
        <v>0.91</v>
      </c>
    </row>
    <row r="39" spans="2:11" x14ac:dyDescent="0.25">
      <c r="B39" s="1">
        <v>43502</v>
      </c>
      <c r="C39" s="4">
        <f>VLOOKUP(B39,Table1[[Date]:[Orders]],7,FALSE)</f>
        <v>1281189</v>
      </c>
      <c r="D39" s="2">
        <v>404349</v>
      </c>
      <c r="E39" s="3">
        <v>0.18</v>
      </c>
      <c r="F39" s="2">
        <v>40</v>
      </c>
      <c r="G39" s="2">
        <v>21</v>
      </c>
      <c r="H39" s="2">
        <v>28</v>
      </c>
      <c r="I39" s="2">
        <v>350</v>
      </c>
      <c r="J39" s="2">
        <v>34</v>
      </c>
      <c r="K39" s="3">
        <v>0.93</v>
      </c>
    </row>
    <row r="40" spans="2:11" x14ac:dyDescent="0.25">
      <c r="B40" s="1">
        <v>43503</v>
      </c>
      <c r="C40" s="4">
        <f>VLOOKUP(B40,Table1[[Date]:[Orders]],7,FALSE)</f>
        <v>1378902</v>
      </c>
      <c r="D40" s="2">
        <v>406748</v>
      </c>
      <c r="E40" s="3">
        <v>0.17</v>
      </c>
      <c r="F40" s="2">
        <v>30</v>
      </c>
      <c r="G40" s="2">
        <v>20</v>
      </c>
      <c r="H40" s="2">
        <v>29</v>
      </c>
      <c r="I40" s="2">
        <v>359</v>
      </c>
      <c r="J40" s="2">
        <v>34</v>
      </c>
      <c r="K40" s="3">
        <v>0.94</v>
      </c>
    </row>
    <row r="41" spans="2:11" x14ac:dyDescent="0.25">
      <c r="B41" s="1">
        <v>43504</v>
      </c>
      <c r="C41" s="4">
        <f>VLOOKUP(B41,Table1[[Date]:[Orders]],7,FALSE)</f>
        <v>1246469</v>
      </c>
      <c r="D41" s="2">
        <v>398421</v>
      </c>
      <c r="E41" s="3">
        <v>0.19</v>
      </c>
      <c r="F41" s="2">
        <v>37</v>
      </c>
      <c r="G41" s="2">
        <v>22</v>
      </c>
      <c r="H41" s="2">
        <v>26</v>
      </c>
      <c r="I41" s="2">
        <v>378</v>
      </c>
      <c r="J41" s="2">
        <v>37</v>
      </c>
      <c r="K41" s="3">
        <v>0.92</v>
      </c>
    </row>
    <row r="42" spans="2:11" x14ac:dyDescent="0.25">
      <c r="B42" s="1">
        <v>43505</v>
      </c>
      <c r="C42" s="4">
        <f>VLOOKUP(B42,Table1[[Date]:[Orders]],7,FALSE)</f>
        <v>1855111</v>
      </c>
      <c r="D42" s="2">
        <v>382738</v>
      </c>
      <c r="E42" s="3">
        <v>0.18</v>
      </c>
      <c r="F42" s="2">
        <v>34</v>
      </c>
      <c r="G42" s="2">
        <v>22</v>
      </c>
      <c r="H42" s="2">
        <v>26</v>
      </c>
      <c r="I42" s="2">
        <v>353</v>
      </c>
      <c r="J42" s="2">
        <v>31</v>
      </c>
      <c r="K42" s="3">
        <v>0.95</v>
      </c>
    </row>
    <row r="43" spans="2:11" x14ac:dyDescent="0.25">
      <c r="B43" s="1">
        <v>43506</v>
      </c>
      <c r="C43" s="4">
        <f>VLOOKUP(B43,Table1[[Date]:[Orders]],7,FALSE)</f>
        <v>1799778</v>
      </c>
      <c r="D43" s="2">
        <v>391506</v>
      </c>
      <c r="E43" s="3">
        <v>0.18</v>
      </c>
      <c r="F43" s="2">
        <v>38</v>
      </c>
      <c r="G43" s="2">
        <v>19</v>
      </c>
      <c r="H43" s="2">
        <v>26</v>
      </c>
      <c r="I43" s="2">
        <v>387</v>
      </c>
      <c r="J43" s="2">
        <v>15</v>
      </c>
      <c r="K43" s="3">
        <v>0.95</v>
      </c>
    </row>
    <row r="44" spans="2:11" x14ac:dyDescent="0.25">
      <c r="B44" s="1">
        <v>43507</v>
      </c>
      <c r="C44" s="4">
        <f>VLOOKUP(B44,Table1[[Date]:[Orders]],7,FALSE)</f>
        <v>1297491</v>
      </c>
      <c r="D44" s="2">
        <v>393294</v>
      </c>
      <c r="E44" s="3">
        <v>0.17</v>
      </c>
      <c r="F44" s="2">
        <v>33</v>
      </c>
      <c r="G44" s="2">
        <v>20</v>
      </c>
      <c r="H44" s="2">
        <v>25</v>
      </c>
      <c r="I44" s="2">
        <v>375</v>
      </c>
      <c r="J44" s="2">
        <v>34</v>
      </c>
      <c r="K44" s="3">
        <v>0.94</v>
      </c>
    </row>
    <row r="45" spans="2:11" x14ac:dyDescent="0.25">
      <c r="B45" s="1">
        <v>43508</v>
      </c>
      <c r="C45" s="4">
        <f>VLOOKUP(B45,Table1[[Date]:[Orders]],7,FALSE)</f>
        <v>1404552</v>
      </c>
      <c r="D45" s="2">
        <v>389714</v>
      </c>
      <c r="E45" s="3">
        <v>0.17</v>
      </c>
      <c r="F45" s="2">
        <v>39</v>
      </c>
      <c r="G45" s="2">
        <v>17</v>
      </c>
      <c r="H45" s="2">
        <v>25</v>
      </c>
      <c r="I45" s="2">
        <v>354</v>
      </c>
      <c r="J45" s="2">
        <v>30</v>
      </c>
      <c r="K45" s="3">
        <v>0.92</v>
      </c>
    </row>
    <row r="46" spans="2:11" x14ac:dyDescent="0.25">
      <c r="B46" s="1">
        <v>43509</v>
      </c>
      <c r="C46" s="4">
        <f>VLOOKUP(B46,Table1[[Date]:[Orders]],7,FALSE)</f>
        <v>1393232</v>
      </c>
      <c r="D46" s="2">
        <v>401381</v>
      </c>
      <c r="E46" s="3">
        <v>0.17</v>
      </c>
      <c r="F46" s="2">
        <v>32</v>
      </c>
      <c r="G46" s="2">
        <v>17</v>
      </c>
      <c r="H46" s="2">
        <v>30</v>
      </c>
      <c r="I46" s="2">
        <v>357</v>
      </c>
      <c r="J46" s="2">
        <v>35</v>
      </c>
      <c r="K46" s="3">
        <v>0.94</v>
      </c>
    </row>
    <row r="47" spans="2:11" x14ac:dyDescent="0.25">
      <c r="B47" s="1">
        <v>43510</v>
      </c>
      <c r="C47" s="4">
        <f>VLOOKUP(B47,Table1[[Date]:[Orders]],7,FALSE)</f>
        <v>1184903</v>
      </c>
      <c r="D47" s="2">
        <v>406712</v>
      </c>
      <c r="E47" s="3">
        <v>0.18</v>
      </c>
      <c r="F47" s="2">
        <v>40</v>
      </c>
      <c r="G47" s="2">
        <v>22</v>
      </c>
      <c r="H47" s="2">
        <v>29</v>
      </c>
      <c r="I47" s="2">
        <v>359</v>
      </c>
      <c r="J47" s="2">
        <v>30</v>
      </c>
      <c r="K47" s="3">
        <v>0.91</v>
      </c>
    </row>
    <row r="48" spans="2:11" x14ac:dyDescent="0.25">
      <c r="B48" s="1">
        <v>43511</v>
      </c>
      <c r="C48" s="4">
        <f>VLOOKUP(B48,Table1[[Date]:[Orders]],7,FALSE)</f>
        <v>1285561</v>
      </c>
      <c r="D48" s="2">
        <v>397282</v>
      </c>
      <c r="E48" s="3">
        <v>0.18</v>
      </c>
      <c r="F48" s="2">
        <v>34</v>
      </c>
      <c r="G48" s="2">
        <v>19</v>
      </c>
      <c r="H48" s="2">
        <v>25</v>
      </c>
      <c r="I48" s="2">
        <v>370</v>
      </c>
      <c r="J48" s="2">
        <v>39</v>
      </c>
      <c r="K48" s="3">
        <v>0.93</v>
      </c>
    </row>
    <row r="49" spans="2:11" x14ac:dyDescent="0.25">
      <c r="B49" s="1">
        <v>43512</v>
      </c>
      <c r="C49" s="4">
        <f>VLOOKUP(B49,Table1[[Date]:[Orders]],7,FALSE)</f>
        <v>1768503</v>
      </c>
      <c r="D49" s="2">
        <v>382778</v>
      </c>
      <c r="E49" s="3">
        <v>0.19</v>
      </c>
      <c r="F49" s="2">
        <v>33</v>
      </c>
      <c r="G49" s="2">
        <v>18</v>
      </c>
      <c r="H49" s="2">
        <v>26</v>
      </c>
      <c r="I49" s="2">
        <v>361</v>
      </c>
      <c r="J49" s="2">
        <v>30</v>
      </c>
      <c r="K49" s="3">
        <v>0.91</v>
      </c>
    </row>
    <row r="50" spans="2:11" x14ac:dyDescent="0.25">
      <c r="B50" s="1">
        <v>43513</v>
      </c>
      <c r="C50" s="4">
        <f>VLOOKUP(B50,Table1[[Date]:[Orders]],7,FALSE)</f>
        <v>1579683</v>
      </c>
      <c r="D50" s="2">
        <v>393504</v>
      </c>
      <c r="E50" s="3">
        <v>0.19</v>
      </c>
      <c r="F50" s="2">
        <v>31</v>
      </c>
      <c r="G50" s="2">
        <v>18</v>
      </c>
      <c r="H50" s="2">
        <v>30</v>
      </c>
      <c r="I50" s="2">
        <v>374</v>
      </c>
      <c r="J50" s="2">
        <v>39</v>
      </c>
      <c r="K50" s="3">
        <v>0.94</v>
      </c>
    </row>
    <row r="51" spans="2:11" x14ac:dyDescent="0.25">
      <c r="B51" s="1">
        <v>43514</v>
      </c>
      <c r="C51" s="4">
        <f>VLOOKUP(B51,Table1[[Date]:[Orders]],7,FALSE)</f>
        <v>1431960</v>
      </c>
      <c r="D51" s="2">
        <v>401252</v>
      </c>
      <c r="E51" s="3">
        <v>0.17</v>
      </c>
      <c r="F51" s="2">
        <v>36</v>
      </c>
      <c r="G51" s="2">
        <v>18</v>
      </c>
      <c r="H51" s="2">
        <v>27</v>
      </c>
      <c r="I51" s="2">
        <v>395</v>
      </c>
      <c r="J51" s="2">
        <v>37</v>
      </c>
      <c r="K51" s="3">
        <v>0.95</v>
      </c>
    </row>
    <row r="52" spans="2:11" x14ac:dyDescent="0.25">
      <c r="B52" s="1">
        <v>43515</v>
      </c>
      <c r="C52" s="4">
        <f>VLOOKUP(B52,Table1[[Date]:[Orders]],7,FALSE)</f>
        <v>620260</v>
      </c>
      <c r="D52" s="2">
        <v>400903</v>
      </c>
      <c r="E52" s="3">
        <v>0.18</v>
      </c>
      <c r="F52" s="2">
        <v>35</v>
      </c>
      <c r="G52" s="2">
        <v>19</v>
      </c>
      <c r="H52" s="2">
        <v>29</v>
      </c>
      <c r="I52" s="2">
        <v>350</v>
      </c>
      <c r="J52" s="2">
        <v>35</v>
      </c>
      <c r="K52" s="3">
        <v>0.92</v>
      </c>
    </row>
    <row r="53" spans="2:11" x14ac:dyDescent="0.25">
      <c r="B53" s="1">
        <v>43516</v>
      </c>
      <c r="C53" s="4">
        <f>VLOOKUP(B53,Table1[[Date]:[Orders]],7,FALSE)</f>
        <v>1222680</v>
      </c>
      <c r="D53" s="2">
        <v>392628</v>
      </c>
      <c r="E53" s="3">
        <v>0.18</v>
      </c>
      <c r="F53" s="2">
        <v>32</v>
      </c>
      <c r="G53" s="2">
        <v>18</v>
      </c>
      <c r="H53" s="2">
        <v>25</v>
      </c>
      <c r="I53" s="2">
        <v>378</v>
      </c>
      <c r="J53" s="2">
        <v>40</v>
      </c>
      <c r="K53" s="3">
        <v>0.91</v>
      </c>
    </row>
    <row r="54" spans="2:11" x14ac:dyDescent="0.25">
      <c r="B54" s="1">
        <v>43517</v>
      </c>
      <c r="C54" s="4">
        <f>VLOOKUP(B54,Table1[[Date]:[Orders]],7,FALSE)</f>
        <v>1149121</v>
      </c>
      <c r="D54" s="2">
        <v>390285</v>
      </c>
      <c r="E54" s="3">
        <v>0.18</v>
      </c>
      <c r="F54" s="2">
        <v>36</v>
      </c>
      <c r="G54" s="2">
        <v>22</v>
      </c>
      <c r="H54" s="2">
        <v>26</v>
      </c>
      <c r="I54" s="2">
        <v>373</v>
      </c>
      <c r="J54" s="2">
        <v>36</v>
      </c>
      <c r="K54" s="3">
        <v>0.94</v>
      </c>
    </row>
    <row r="55" spans="2:11" x14ac:dyDescent="0.25">
      <c r="B55" s="1">
        <v>43518</v>
      </c>
      <c r="C55" s="4">
        <f>VLOOKUP(B55,Table1[[Date]:[Orders]],7,FALSE)</f>
        <v>1377230</v>
      </c>
      <c r="D55" s="2">
        <v>407017</v>
      </c>
      <c r="E55" s="3">
        <v>0.17</v>
      </c>
      <c r="F55" s="2">
        <v>30</v>
      </c>
      <c r="G55" s="2">
        <v>19</v>
      </c>
      <c r="H55" s="2">
        <v>28</v>
      </c>
      <c r="I55" s="2">
        <v>395</v>
      </c>
      <c r="J55" s="2">
        <v>40</v>
      </c>
      <c r="K55" s="3">
        <v>0.94</v>
      </c>
    </row>
    <row r="56" spans="2:11" x14ac:dyDescent="0.25">
      <c r="B56" s="1">
        <v>43519</v>
      </c>
      <c r="C56" s="4">
        <f>VLOOKUP(B56,Table1[[Date]:[Orders]],7,FALSE)</f>
        <v>1443732</v>
      </c>
      <c r="D56" s="2">
        <v>391896</v>
      </c>
      <c r="E56" s="3">
        <v>0.18</v>
      </c>
      <c r="F56" s="2">
        <v>35</v>
      </c>
      <c r="G56" s="2">
        <v>20</v>
      </c>
      <c r="H56" s="2">
        <v>28</v>
      </c>
      <c r="I56" s="2">
        <v>360</v>
      </c>
      <c r="J56" s="2">
        <v>39</v>
      </c>
      <c r="K56" s="3">
        <v>0.91</v>
      </c>
    </row>
    <row r="57" spans="2:11" x14ac:dyDescent="0.25">
      <c r="B57" s="1">
        <v>43520</v>
      </c>
      <c r="C57" s="4">
        <f>VLOOKUP(B57,Table1[[Date]:[Orders]],7,FALSE)</f>
        <v>1644180</v>
      </c>
      <c r="D57" s="2">
        <v>401786</v>
      </c>
      <c r="E57" s="3">
        <v>0.17</v>
      </c>
      <c r="F57" s="2">
        <v>38</v>
      </c>
      <c r="G57" s="2">
        <v>19</v>
      </c>
      <c r="H57" s="2">
        <v>29</v>
      </c>
      <c r="I57" s="2">
        <v>389</v>
      </c>
      <c r="J57" s="2">
        <v>40</v>
      </c>
      <c r="K57" s="3">
        <v>0.91</v>
      </c>
    </row>
    <row r="58" spans="2:11" x14ac:dyDescent="0.25">
      <c r="B58" s="1">
        <v>43521</v>
      </c>
      <c r="C58" s="4">
        <f>VLOOKUP(B58,Table1[[Date]:[Orders]],7,FALSE)</f>
        <v>1271939</v>
      </c>
      <c r="D58" s="2">
        <v>404294</v>
      </c>
      <c r="E58" s="3">
        <v>0.19</v>
      </c>
      <c r="F58" s="2">
        <v>34</v>
      </c>
      <c r="G58" s="2">
        <v>22</v>
      </c>
      <c r="H58" s="2">
        <v>26</v>
      </c>
      <c r="I58" s="2">
        <v>397</v>
      </c>
      <c r="J58" s="2">
        <v>30</v>
      </c>
      <c r="K58" s="3">
        <v>0.93</v>
      </c>
    </row>
    <row r="59" spans="2:11" x14ac:dyDescent="0.25">
      <c r="B59" s="1">
        <v>43522</v>
      </c>
      <c r="C59" s="4">
        <f>VLOOKUP(B59,Table1[[Date]:[Orders]],7,FALSE)</f>
        <v>1364832</v>
      </c>
      <c r="D59" s="2">
        <v>400671</v>
      </c>
      <c r="E59" s="3">
        <v>0.18</v>
      </c>
      <c r="F59" s="2">
        <v>33</v>
      </c>
      <c r="G59" s="2">
        <v>17</v>
      </c>
      <c r="H59" s="2">
        <v>28</v>
      </c>
      <c r="I59" s="2">
        <v>369</v>
      </c>
      <c r="J59" s="2">
        <v>40</v>
      </c>
      <c r="K59" s="3">
        <v>0.95</v>
      </c>
    </row>
    <row r="60" spans="2:11" x14ac:dyDescent="0.25">
      <c r="B60" s="1">
        <v>43523</v>
      </c>
      <c r="C60" s="4">
        <f>VLOOKUP(B60,Table1[[Date]:[Orders]],7,FALSE)</f>
        <v>1323241</v>
      </c>
      <c r="D60" s="2">
        <v>402996</v>
      </c>
      <c r="E60" s="3">
        <v>0.17</v>
      </c>
      <c r="F60" s="2">
        <v>38</v>
      </c>
      <c r="G60" s="2">
        <v>18</v>
      </c>
      <c r="H60" s="2">
        <v>30</v>
      </c>
      <c r="I60" s="2">
        <v>375</v>
      </c>
      <c r="J60" s="2">
        <v>32</v>
      </c>
      <c r="K60" s="3">
        <v>0.95</v>
      </c>
    </row>
    <row r="61" spans="2:11" x14ac:dyDescent="0.25">
      <c r="B61" s="1">
        <v>43524</v>
      </c>
      <c r="C61" s="4">
        <f>VLOOKUP(B61,Table1[[Date]:[Orders]],7,FALSE)</f>
        <v>1405660</v>
      </c>
      <c r="D61" s="2">
        <v>399552</v>
      </c>
      <c r="E61" s="3">
        <v>0.19</v>
      </c>
      <c r="F61" s="2">
        <v>30</v>
      </c>
      <c r="G61" s="2">
        <v>22</v>
      </c>
      <c r="H61" s="2">
        <v>25</v>
      </c>
      <c r="I61" s="2">
        <v>377</v>
      </c>
      <c r="J61" s="2">
        <v>38</v>
      </c>
      <c r="K61" s="3">
        <v>0.93</v>
      </c>
    </row>
    <row r="62" spans="2:11" x14ac:dyDescent="0.25">
      <c r="B62" s="1">
        <v>43525</v>
      </c>
      <c r="C62" s="4">
        <f>VLOOKUP(B62,Table1[[Date]:[Orders]],7,FALSE)</f>
        <v>1458532</v>
      </c>
      <c r="D62" s="2">
        <v>406631</v>
      </c>
      <c r="E62" s="3">
        <v>0.19</v>
      </c>
      <c r="F62" s="2">
        <v>34</v>
      </c>
      <c r="G62" s="2">
        <v>22</v>
      </c>
      <c r="H62" s="2">
        <v>28</v>
      </c>
      <c r="I62" s="2">
        <v>382</v>
      </c>
      <c r="J62" s="2">
        <v>31</v>
      </c>
      <c r="K62" s="3">
        <v>0.94</v>
      </c>
    </row>
    <row r="63" spans="2:11" x14ac:dyDescent="0.25">
      <c r="B63" s="1">
        <v>43526</v>
      </c>
      <c r="C63" s="4">
        <f>VLOOKUP(B63,Table1[[Date]:[Orders]],7,FALSE)</f>
        <v>900972</v>
      </c>
      <c r="D63" s="2">
        <v>386616</v>
      </c>
      <c r="E63" s="3">
        <v>0.18</v>
      </c>
      <c r="F63" s="2">
        <v>40</v>
      </c>
      <c r="G63" s="2">
        <v>18</v>
      </c>
      <c r="H63" s="2">
        <v>56</v>
      </c>
      <c r="I63" s="2">
        <v>399</v>
      </c>
      <c r="J63" s="2">
        <v>40</v>
      </c>
      <c r="K63" s="3">
        <v>0.95</v>
      </c>
    </row>
    <row r="64" spans="2:11" x14ac:dyDescent="0.25">
      <c r="B64" s="1">
        <v>43527</v>
      </c>
      <c r="C64" s="4">
        <f>VLOOKUP(B64,Table1[[Date]:[Orders]],7,FALSE)</f>
        <v>1694106</v>
      </c>
      <c r="D64" s="2">
        <v>395246</v>
      </c>
      <c r="E64" s="3">
        <v>0.18</v>
      </c>
      <c r="F64" s="2">
        <v>32</v>
      </c>
      <c r="G64" s="2">
        <v>21</v>
      </c>
      <c r="H64" s="2">
        <v>29</v>
      </c>
      <c r="I64" s="2">
        <v>355</v>
      </c>
      <c r="J64" s="2">
        <v>35</v>
      </c>
      <c r="K64" s="3">
        <v>0.93</v>
      </c>
    </row>
    <row r="65" spans="2:11" x14ac:dyDescent="0.25">
      <c r="B65" s="1">
        <v>43528</v>
      </c>
      <c r="C65" s="4">
        <f>VLOOKUP(B65,Table1[[Date]:[Orders]],7,FALSE)</f>
        <v>1375592</v>
      </c>
      <c r="D65" s="2">
        <v>409961</v>
      </c>
      <c r="E65" s="3">
        <v>0.17</v>
      </c>
      <c r="F65" s="2">
        <v>31</v>
      </c>
      <c r="G65" s="2">
        <v>19</v>
      </c>
      <c r="H65" s="2">
        <v>29</v>
      </c>
      <c r="I65" s="2">
        <v>372</v>
      </c>
      <c r="J65" s="2">
        <v>33</v>
      </c>
      <c r="K65" s="3">
        <v>0.95</v>
      </c>
    </row>
    <row r="66" spans="2:11" x14ac:dyDescent="0.25">
      <c r="B66" s="1">
        <v>43529</v>
      </c>
      <c r="C66" s="4">
        <f>VLOOKUP(B66,Table1[[Date]:[Orders]],7,FALSE)</f>
        <v>1258566</v>
      </c>
      <c r="D66" s="2">
        <v>396249</v>
      </c>
      <c r="E66" s="3">
        <v>0.18</v>
      </c>
      <c r="F66" s="2">
        <v>35</v>
      </c>
      <c r="G66" s="2">
        <v>20</v>
      </c>
      <c r="H66" s="2">
        <v>27</v>
      </c>
      <c r="I66" s="2">
        <v>367</v>
      </c>
      <c r="J66" s="2">
        <v>38</v>
      </c>
      <c r="K66" s="3">
        <v>0.95</v>
      </c>
    </row>
    <row r="67" spans="2:11" x14ac:dyDescent="0.25">
      <c r="B67" s="1">
        <v>43530</v>
      </c>
      <c r="C67" s="4">
        <f>VLOOKUP(B67,Table1[[Date]:[Orders]],7,FALSE)</f>
        <v>1104608</v>
      </c>
      <c r="D67" s="2">
        <v>398589</v>
      </c>
      <c r="E67" s="3">
        <v>0.19</v>
      </c>
      <c r="F67" s="2">
        <v>39</v>
      </c>
      <c r="G67" s="2">
        <v>22</v>
      </c>
      <c r="H67" s="2">
        <v>27</v>
      </c>
      <c r="I67" s="2">
        <v>354</v>
      </c>
      <c r="J67" s="2">
        <v>39</v>
      </c>
      <c r="K67" s="3">
        <v>0.95</v>
      </c>
    </row>
    <row r="68" spans="2:11" x14ac:dyDescent="0.25">
      <c r="B68" s="1">
        <v>43531</v>
      </c>
      <c r="C68" s="4">
        <f>VLOOKUP(B68,Table1[[Date]:[Orders]],7,FALSE)</f>
        <v>1221549</v>
      </c>
      <c r="D68" s="2">
        <v>398003</v>
      </c>
      <c r="E68" s="3">
        <v>0.19</v>
      </c>
      <c r="F68" s="2">
        <v>31</v>
      </c>
      <c r="G68" s="2">
        <v>18</v>
      </c>
      <c r="H68" s="2">
        <v>29</v>
      </c>
      <c r="I68" s="2">
        <v>350</v>
      </c>
      <c r="J68" s="2">
        <v>37</v>
      </c>
      <c r="K68" s="3">
        <v>0.94</v>
      </c>
    </row>
    <row r="69" spans="2:11" x14ac:dyDescent="0.25">
      <c r="B69" s="1">
        <v>43532</v>
      </c>
      <c r="C69" s="4">
        <f>VLOOKUP(B69,Table1[[Date]:[Orders]],7,FALSE)</f>
        <v>1390539</v>
      </c>
      <c r="D69" s="2">
        <v>396560</v>
      </c>
      <c r="E69" s="3">
        <v>0.18</v>
      </c>
      <c r="F69" s="2">
        <v>30</v>
      </c>
      <c r="G69" s="2">
        <v>19</v>
      </c>
      <c r="H69" s="2">
        <v>26</v>
      </c>
      <c r="I69" s="2">
        <v>381</v>
      </c>
      <c r="J69" s="2">
        <v>30</v>
      </c>
      <c r="K69" s="3">
        <v>0.95</v>
      </c>
    </row>
    <row r="70" spans="2:11" x14ac:dyDescent="0.25">
      <c r="B70" s="1">
        <v>43533</v>
      </c>
      <c r="C70" s="4">
        <f>VLOOKUP(B70,Table1[[Date]:[Orders]],7,FALSE)</f>
        <v>1820150</v>
      </c>
      <c r="D70" s="2">
        <v>404097</v>
      </c>
      <c r="E70" s="3">
        <v>0.17</v>
      </c>
      <c r="F70" s="2">
        <v>33</v>
      </c>
      <c r="G70" s="2">
        <v>21</v>
      </c>
      <c r="H70" s="2">
        <v>28</v>
      </c>
      <c r="I70" s="2">
        <v>386</v>
      </c>
      <c r="J70" s="2">
        <v>31</v>
      </c>
      <c r="K70" s="3">
        <v>0.95</v>
      </c>
    </row>
    <row r="71" spans="2:11" x14ac:dyDescent="0.25">
      <c r="B71" s="1">
        <v>43534</v>
      </c>
      <c r="C71" s="4">
        <f>VLOOKUP(B71,Table1[[Date]:[Orders]],7,FALSE)</f>
        <v>1711650</v>
      </c>
      <c r="D71" s="2">
        <v>406619</v>
      </c>
      <c r="E71" s="3">
        <v>0.17</v>
      </c>
      <c r="F71" s="2">
        <v>33</v>
      </c>
      <c r="G71" s="2">
        <v>19</v>
      </c>
      <c r="H71" s="2">
        <v>25</v>
      </c>
      <c r="I71" s="2">
        <v>354</v>
      </c>
      <c r="J71" s="2">
        <v>37</v>
      </c>
      <c r="K71" s="3">
        <v>0.92</v>
      </c>
    </row>
    <row r="72" spans="2:11" x14ac:dyDescent="0.25">
      <c r="B72" s="1">
        <v>43535</v>
      </c>
      <c r="C72" s="4">
        <f>VLOOKUP(B72,Table1[[Date]:[Orders]],7,FALSE)</f>
        <v>1220679</v>
      </c>
      <c r="D72" s="2">
        <v>390758</v>
      </c>
      <c r="E72" s="3">
        <v>0.19</v>
      </c>
      <c r="F72" s="2">
        <v>35</v>
      </c>
      <c r="G72" s="2">
        <v>21</v>
      </c>
      <c r="H72" s="2">
        <v>25</v>
      </c>
      <c r="I72" s="2">
        <v>378</v>
      </c>
      <c r="J72" s="2">
        <v>36</v>
      </c>
      <c r="K72" s="3">
        <v>0.93</v>
      </c>
    </row>
    <row r="73" spans="2:11" x14ac:dyDescent="0.25">
      <c r="B73" s="1">
        <v>43536</v>
      </c>
      <c r="C73" s="4">
        <f>VLOOKUP(B73,Table1[[Date]:[Orders]],7,FALSE)</f>
        <v>1299482</v>
      </c>
      <c r="D73" s="2">
        <v>385418</v>
      </c>
      <c r="E73" s="3">
        <v>0.19</v>
      </c>
      <c r="F73" s="2">
        <v>30</v>
      </c>
      <c r="G73" s="2">
        <v>19</v>
      </c>
      <c r="H73" s="2">
        <v>25</v>
      </c>
      <c r="I73" s="2">
        <v>357</v>
      </c>
      <c r="J73" s="2">
        <v>39</v>
      </c>
      <c r="K73" s="3">
        <v>0.91</v>
      </c>
    </row>
    <row r="74" spans="2:11" x14ac:dyDescent="0.25">
      <c r="B74" s="1">
        <v>43537</v>
      </c>
      <c r="C74" s="4">
        <f>VLOOKUP(B74,Table1[[Date]:[Orders]],7,FALSE)</f>
        <v>1232690</v>
      </c>
      <c r="D74" s="2">
        <v>395501</v>
      </c>
      <c r="E74" s="3">
        <v>0.18</v>
      </c>
      <c r="F74" s="2">
        <v>31</v>
      </c>
      <c r="G74" s="2">
        <v>21</v>
      </c>
      <c r="H74" s="2">
        <v>29</v>
      </c>
      <c r="I74" s="2">
        <v>378</v>
      </c>
      <c r="J74" s="2">
        <v>35</v>
      </c>
      <c r="K74" s="3">
        <v>0.91</v>
      </c>
    </row>
    <row r="75" spans="2:11" x14ac:dyDescent="0.25">
      <c r="B75" s="1">
        <v>43538</v>
      </c>
      <c r="C75" s="4">
        <f>VLOOKUP(B75,Table1[[Date]:[Orders]],7,FALSE)</f>
        <v>1268377</v>
      </c>
      <c r="D75" s="2">
        <v>396795</v>
      </c>
      <c r="E75" s="3">
        <v>0.17</v>
      </c>
      <c r="F75" s="2">
        <v>34</v>
      </c>
      <c r="G75" s="2">
        <v>18</v>
      </c>
      <c r="H75" s="2">
        <v>28</v>
      </c>
      <c r="I75" s="2">
        <v>372</v>
      </c>
      <c r="J75" s="2">
        <v>31</v>
      </c>
      <c r="K75" s="3">
        <v>0.94</v>
      </c>
    </row>
    <row r="76" spans="2:11" x14ac:dyDescent="0.25">
      <c r="B76" s="1">
        <v>43539</v>
      </c>
      <c r="C76" s="4">
        <f>VLOOKUP(B76,Table1[[Date]:[Orders]],7,FALSE)</f>
        <v>1183818</v>
      </c>
      <c r="D76" s="2">
        <v>381360</v>
      </c>
      <c r="E76" s="3">
        <v>0.17</v>
      </c>
      <c r="F76" s="2">
        <v>34</v>
      </c>
      <c r="G76" s="2">
        <v>19</v>
      </c>
      <c r="H76" s="2">
        <v>27</v>
      </c>
      <c r="I76" s="2">
        <v>395</v>
      </c>
      <c r="J76" s="2">
        <v>39</v>
      </c>
      <c r="K76" s="3">
        <v>0.95</v>
      </c>
    </row>
    <row r="77" spans="2:11" x14ac:dyDescent="0.25">
      <c r="B77" s="1">
        <v>43540</v>
      </c>
      <c r="C77" s="4">
        <f>VLOOKUP(B77,Table1[[Date]:[Orders]],7,FALSE)</f>
        <v>1815781</v>
      </c>
      <c r="D77" s="2">
        <v>409886</v>
      </c>
      <c r="E77" s="3">
        <v>0.17</v>
      </c>
      <c r="F77" s="2">
        <v>40</v>
      </c>
      <c r="G77" s="2">
        <v>19</v>
      </c>
      <c r="H77" s="2">
        <v>30</v>
      </c>
      <c r="I77" s="2">
        <v>356</v>
      </c>
      <c r="J77" s="2">
        <v>31</v>
      </c>
      <c r="K77" s="3">
        <v>0.93</v>
      </c>
    </row>
    <row r="78" spans="2:11" x14ac:dyDescent="0.25">
      <c r="B78" s="1">
        <v>43541</v>
      </c>
      <c r="C78" s="4">
        <f>VLOOKUP(B78,Table1[[Date]:[Orders]],7,FALSE)</f>
        <v>1504514</v>
      </c>
      <c r="D78" s="2">
        <v>395416</v>
      </c>
      <c r="E78" s="3">
        <v>0.18</v>
      </c>
      <c r="F78" s="2">
        <v>36</v>
      </c>
      <c r="G78" s="2">
        <v>22</v>
      </c>
      <c r="H78" s="2">
        <v>29</v>
      </c>
      <c r="I78" s="2">
        <v>382</v>
      </c>
      <c r="J78" s="2">
        <v>34</v>
      </c>
      <c r="K78" s="3">
        <v>0.93</v>
      </c>
    </row>
    <row r="79" spans="2:11" x14ac:dyDescent="0.25">
      <c r="B79" s="1">
        <v>43542</v>
      </c>
      <c r="C79" s="4">
        <f>VLOOKUP(B79,Table1[[Date]:[Orders]],7,FALSE)</f>
        <v>1310254</v>
      </c>
      <c r="D79" s="2">
        <v>395027</v>
      </c>
      <c r="E79" s="3">
        <v>0.19</v>
      </c>
      <c r="F79" s="2">
        <v>30</v>
      </c>
      <c r="G79" s="2">
        <v>21</v>
      </c>
      <c r="H79" s="2">
        <v>29</v>
      </c>
      <c r="I79" s="2">
        <v>375</v>
      </c>
      <c r="J79" s="2">
        <v>37</v>
      </c>
      <c r="K79" s="3">
        <v>0.95</v>
      </c>
    </row>
    <row r="80" spans="2:11" x14ac:dyDescent="0.25">
      <c r="B80" s="1">
        <v>43543</v>
      </c>
      <c r="C80" s="4">
        <f>VLOOKUP(B80,Table1[[Date]:[Orders]],7,FALSE)</f>
        <v>707578</v>
      </c>
      <c r="D80" s="2">
        <v>380462</v>
      </c>
      <c r="E80" s="3">
        <v>0.19</v>
      </c>
      <c r="F80" s="2">
        <v>37</v>
      </c>
      <c r="G80" s="2">
        <v>20</v>
      </c>
      <c r="H80" s="2">
        <v>25</v>
      </c>
      <c r="I80" s="2">
        <v>400</v>
      </c>
      <c r="J80" s="2">
        <v>33</v>
      </c>
      <c r="K80" s="3">
        <v>0.65</v>
      </c>
    </row>
    <row r="81" spans="2:11" x14ac:dyDescent="0.25">
      <c r="B81" s="1">
        <v>43544</v>
      </c>
      <c r="C81" s="4">
        <f>VLOOKUP(B81,Table1[[Date]:[Orders]],7,FALSE)</f>
        <v>1377825</v>
      </c>
      <c r="D81" s="2">
        <v>391681</v>
      </c>
      <c r="E81" s="3">
        <v>0.18</v>
      </c>
      <c r="F81" s="2">
        <v>38</v>
      </c>
      <c r="G81" s="2">
        <v>21</v>
      </c>
      <c r="H81" s="2">
        <v>29</v>
      </c>
      <c r="I81" s="2">
        <v>383</v>
      </c>
      <c r="J81" s="2">
        <v>36</v>
      </c>
      <c r="K81" s="3">
        <v>0.93</v>
      </c>
    </row>
    <row r="82" spans="2:11" x14ac:dyDescent="0.25">
      <c r="B82" s="1">
        <v>43545</v>
      </c>
      <c r="C82" s="4">
        <f>VLOOKUP(B82,Table1[[Date]:[Orders]],7,FALSE)</f>
        <v>1234506</v>
      </c>
      <c r="D82" s="2">
        <v>382856</v>
      </c>
      <c r="E82" s="3">
        <v>0.19</v>
      </c>
      <c r="F82" s="2">
        <v>36</v>
      </c>
      <c r="G82" s="2">
        <v>18</v>
      </c>
      <c r="H82" s="2">
        <v>28</v>
      </c>
      <c r="I82" s="2">
        <v>379</v>
      </c>
      <c r="J82" s="2">
        <v>39</v>
      </c>
      <c r="K82" s="3">
        <v>0.95</v>
      </c>
    </row>
    <row r="83" spans="2:11" x14ac:dyDescent="0.25">
      <c r="B83" s="1">
        <v>43546</v>
      </c>
      <c r="C83" s="4">
        <f>VLOOKUP(B83,Table1[[Date]:[Orders]],7,FALSE)</f>
        <v>1361589</v>
      </c>
      <c r="D83" s="2">
        <v>395181</v>
      </c>
      <c r="E83" s="3">
        <v>0.17</v>
      </c>
      <c r="F83" s="2">
        <v>40</v>
      </c>
      <c r="G83" s="2">
        <v>17</v>
      </c>
      <c r="H83" s="2">
        <v>27</v>
      </c>
      <c r="I83" s="2">
        <v>379</v>
      </c>
      <c r="J83" s="2">
        <v>32</v>
      </c>
      <c r="K83" s="3">
        <v>0.95</v>
      </c>
    </row>
    <row r="84" spans="2:11" x14ac:dyDescent="0.25">
      <c r="B84" s="1">
        <v>43547</v>
      </c>
      <c r="C84" s="4">
        <f>VLOOKUP(B84,Table1[[Date]:[Orders]],7,FALSE)</f>
        <v>1874769</v>
      </c>
      <c r="D84" s="2">
        <v>397192</v>
      </c>
      <c r="E84" s="3">
        <v>0.17</v>
      </c>
      <c r="F84" s="2">
        <v>38</v>
      </c>
      <c r="G84" s="2">
        <v>20</v>
      </c>
      <c r="H84" s="2">
        <v>30</v>
      </c>
      <c r="I84" s="2">
        <v>386</v>
      </c>
      <c r="J84" s="2">
        <v>34</v>
      </c>
      <c r="K84" s="3">
        <v>0.92</v>
      </c>
    </row>
    <row r="85" spans="2:11" x14ac:dyDescent="0.25">
      <c r="B85" s="1">
        <v>43548</v>
      </c>
      <c r="C85" s="4">
        <f>VLOOKUP(B85,Table1[[Date]:[Orders]],7,FALSE)</f>
        <v>1839416</v>
      </c>
      <c r="D85" s="2">
        <v>401966</v>
      </c>
      <c r="E85" s="3">
        <v>0.17</v>
      </c>
      <c r="F85" s="2">
        <v>38</v>
      </c>
      <c r="G85" s="2">
        <v>20</v>
      </c>
      <c r="H85" s="2">
        <v>26</v>
      </c>
      <c r="I85" s="2">
        <v>350</v>
      </c>
      <c r="J85" s="2">
        <v>40</v>
      </c>
      <c r="K85" s="3">
        <v>0.91</v>
      </c>
    </row>
    <row r="86" spans="2:11" x14ac:dyDescent="0.25">
      <c r="B86" s="1">
        <v>43549</v>
      </c>
      <c r="C86" s="4">
        <f>VLOOKUP(B86,Table1[[Date]:[Orders]],7,FALSE)</f>
        <v>1351986</v>
      </c>
      <c r="D86" s="2">
        <v>382312</v>
      </c>
      <c r="E86" s="3">
        <v>0.19</v>
      </c>
      <c r="F86" s="2">
        <v>31</v>
      </c>
      <c r="G86" s="2">
        <v>22</v>
      </c>
      <c r="H86" s="2">
        <v>27</v>
      </c>
      <c r="I86" s="2">
        <v>390</v>
      </c>
      <c r="J86" s="2">
        <v>32</v>
      </c>
      <c r="K86" s="3">
        <v>0.92</v>
      </c>
    </row>
    <row r="87" spans="2:11" x14ac:dyDescent="0.25">
      <c r="B87" s="1">
        <v>43550</v>
      </c>
      <c r="C87" s="4">
        <f>VLOOKUP(B87,Table1[[Date]:[Orders]],7,FALSE)</f>
        <v>1259241</v>
      </c>
      <c r="D87" s="2">
        <v>395869</v>
      </c>
      <c r="E87" s="3">
        <v>0.17</v>
      </c>
      <c r="F87" s="2">
        <v>39</v>
      </c>
      <c r="G87" s="2">
        <v>18</v>
      </c>
      <c r="H87" s="2">
        <v>25</v>
      </c>
      <c r="I87" s="2">
        <v>366</v>
      </c>
      <c r="J87" s="2">
        <v>36</v>
      </c>
      <c r="K87" s="3">
        <v>0.94</v>
      </c>
    </row>
    <row r="88" spans="2:11" x14ac:dyDescent="0.25">
      <c r="B88" s="1">
        <v>43551</v>
      </c>
      <c r="C88" s="4">
        <f>VLOOKUP(B88,Table1[[Date]:[Orders]],7,FALSE)</f>
        <v>1150032</v>
      </c>
      <c r="D88" s="2">
        <v>408200</v>
      </c>
      <c r="E88" s="3">
        <v>0.19</v>
      </c>
      <c r="F88" s="2">
        <v>35</v>
      </c>
      <c r="G88" s="2">
        <v>17</v>
      </c>
      <c r="H88" s="2">
        <v>28</v>
      </c>
      <c r="I88" s="2">
        <v>384</v>
      </c>
      <c r="J88" s="2">
        <v>35</v>
      </c>
      <c r="K88" s="3">
        <v>0.93</v>
      </c>
    </row>
    <row r="89" spans="2:11" x14ac:dyDescent="0.25">
      <c r="B89" s="1">
        <v>43552</v>
      </c>
      <c r="C89" s="4">
        <f>VLOOKUP(B89,Table1[[Date]:[Orders]],7,FALSE)</f>
        <v>1311309</v>
      </c>
      <c r="D89" s="2">
        <v>404886</v>
      </c>
      <c r="E89" s="3">
        <v>0.17</v>
      </c>
      <c r="F89" s="2">
        <v>35</v>
      </c>
      <c r="G89" s="2">
        <v>18</v>
      </c>
      <c r="H89" s="2">
        <v>30</v>
      </c>
      <c r="I89" s="2">
        <v>395</v>
      </c>
      <c r="J89" s="2">
        <v>34</v>
      </c>
      <c r="K89" s="3">
        <v>0.93</v>
      </c>
    </row>
    <row r="90" spans="2:11" x14ac:dyDescent="0.25">
      <c r="B90" s="1">
        <v>43553</v>
      </c>
      <c r="C90" s="4">
        <f>VLOOKUP(B90,Table1[[Date]:[Orders]],7,FALSE)</f>
        <v>1390113</v>
      </c>
      <c r="D90" s="2">
        <v>389891</v>
      </c>
      <c r="E90" s="3">
        <v>0.19</v>
      </c>
      <c r="F90" s="2">
        <v>38</v>
      </c>
      <c r="G90" s="2">
        <v>17</v>
      </c>
      <c r="H90" s="2">
        <v>25</v>
      </c>
      <c r="I90" s="2">
        <v>388</v>
      </c>
      <c r="J90" s="2">
        <v>36</v>
      </c>
      <c r="K90" s="3">
        <v>0.95</v>
      </c>
    </row>
    <row r="91" spans="2:11" x14ac:dyDescent="0.25">
      <c r="B91" s="1">
        <v>43554</v>
      </c>
      <c r="C91" s="4">
        <f>VLOOKUP(B91,Table1[[Date]:[Orders]],7,FALSE)</f>
        <v>1748764</v>
      </c>
      <c r="D91" s="2">
        <v>380769</v>
      </c>
      <c r="E91" s="3">
        <v>0.18</v>
      </c>
      <c r="F91" s="2">
        <v>39</v>
      </c>
      <c r="G91" s="2">
        <v>18</v>
      </c>
      <c r="H91" s="2">
        <v>28</v>
      </c>
      <c r="I91" s="2">
        <v>354</v>
      </c>
      <c r="J91" s="2">
        <v>30</v>
      </c>
      <c r="K91" s="3">
        <v>0.92</v>
      </c>
    </row>
    <row r="92" spans="2:11" x14ac:dyDescent="0.25">
      <c r="B92" s="1">
        <v>43555</v>
      </c>
      <c r="C92" s="4">
        <f>VLOOKUP(B92,Table1[[Date]:[Orders]],7,FALSE)</f>
        <v>1640943</v>
      </c>
      <c r="D92" s="2">
        <v>398067</v>
      </c>
      <c r="E92" s="3">
        <v>0.19</v>
      </c>
      <c r="F92" s="2">
        <v>36</v>
      </c>
      <c r="G92" s="2">
        <v>17</v>
      </c>
      <c r="H92" s="2">
        <v>29</v>
      </c>
      <c r="I92" s="2">
        <v>363</v>
      </c>
      <c r="J92" s="2">
        <v>37</v>
      </c>
      <c r="K92" s="3">
        <v>0.95</v>
      </c>
    </row>
    <row r="93" spans="2:11" x14ac:dyDescent="0.25">
      <c r="B93" s="1">
        <v>43556</v>
      </c>
      <c r="C93" s="4">
        <f>VLOOKUP(B93,Table1[[Date]:[Orders]],7,FALSE)</f>
        <v>1363225</v>
      </c>
      <c r="D93" s="2">
        <v>409072</v>
      </c>
      <c r="E93" s="3">
        <v>0.17</v>
      </c>
      <c r="F93" s="2">
        <v>36</v>
      </c>
      <c r="G93" s="2">
        <v>21</v>
      </c>
      <c r="H93" s="2">
        <v>29</v>
      </c>
      <c r="I93" s="2">
        <v>354</v>
      </c>
      <c r="J93" s="2">
        <v>35</v>
      </c>
      <c r="K93" s="3">
        <v>0.91</v>
      </c>
    </row>
    <row r="94" spans="2:11" x14ac:dyDescent="0.25">
      <c r="B94" s="1">
        <v>43557</v>
      </c>
      <c r="C94" s="4">
        <f>VLOOKUP(B94,Table1[[Date]:[Orders]],7,FALSE)</f>
        <v>1309458</v>
      </c>
      <c r="D94" s="2">
        <v>385907</v>
      </c>
      <c r="E94" s="3">
        <v>0.19</v>
      </c>
      <c r="F94" s="2">
        <v>35</v>
      </c>
      <c r="G94" s="2">
        <v>22</v>
      </c>
      <c r="H94" s="2">
        <v>25</v>
      </c>
      <c r="I94" s="2">
        <v>383</v>
      </c>
      <c r="J94" s="2">
        <v>33</v>
      </c>
      <c r="K94" s="3">
        <v>0.95</v>
      </c>
    </row>
    <row r="95" spans="2:11" x14ac:dyDescent="0.25">
      <c r="B95" s="1">
        <v>43558</v>
      </c>
      <c r="C95" s="4">
        <f>VLOOKUP(B95,Table1[[Date]:[Orders]],7,FALSE)</f>
        <v>1335896</v>
      </c>
      <c r="D95" s="2">
        <v>410264</v>
      </c>
      <c r="E95" s="3">
        <v>0.17</v>
      </c>
      <c r="F95" s="2">
        <v>37</v>
      </c>
      <c r="G95" s="2">
        <v>21</v>
      </c>
      <c r="H95" s="2">
        <v>28</v>
      </c>
      <c r="I95" s="2">
        <v>361</v>
      </c>
      <c r="J95" s="2">
        <v>33</v>
      </c>
      <c r="K95" s="3">
        <v>0.91</v>
      </c>
    </row>
    <row r="96" spans="2:11" x14ac:dyDescent="0.25">
      <c r="B96" s="1">
        <v>43559</v>
      </c>
      <c r="C96" s="4">
        <f>VLOOKUP(B96,Table1[[Date]:[Orders]],7,FALSE)</f>
        <v>628275</v>
      </c>
      <c r="D96" s="2">
        <v>406272</v>
      </c>
      <c r="E96" s="3">
        <v>0.1</v>
      </c>
      <c r="F96" s="2">
        <v>35</v>
      </c>
      <c r="G96" s="2">
        <v>21</v>
      </c>
      <c r="H96" s="2">
        <v>29</v>
      </c>
      <c r="I96" s="2">
        <v>388</v>
      </c>
      <c r="J96" s="2">
        <v>40</v>
      </c>
      <c r="K96" s="3">
        <v>0.92</v>
      </c>
    </row>
    <row r="97" spans="2:11" x14ac:dyDescent="0.25">
      <c r="B97" s="1">
        <v>43560</v>
      </c>
      <c r="C97" s="4">
        <f>VLOOKUP(B97,Table1[[Date]:[Orders]],7,FALSE)</f>
        <v>1566003</v>
      </c>
      <c r="D97" s="2">
        <v>388271</v>
      </c>
      <c r="E97" s="3">
        <v>0.18</v>
      </c>
      <c r="F97" s="2">
        <v>34</v>
      </c>
      <c r="G97" s="2">
        <v>17</v>
      </c>
      <c r="H97" s="2">
        <v>28</v>
      </c>
      <c r="I97" s="2">
        <v>361</v>
      </c>
      <c r="J97" s="2">
        <v>36</v>
      </c>
      <c r="K97" s="3">
        <v>0.95</v>
      </c>
    </row>
    <row r="98" spans="2:11" x14ac:dyDescent="0.25">
      <c r="B98" s="1">
        <v>43561</v>
      </c>
      <c r="C98" s="4">
        <f>VLOOKUP(B98,Table1[[Date]:[Orders]],7,FALSE)</f>
        <v>1856364</v>
      </c>
      <c r="D98" s="2">
        <v>403590</v>
      </c>
      <c r="E98" s="3">
        <v>0.17</v>
      </c>
      <c r="F98" s="2">
        <v>30</v>
      </c>
      <c r="G98" s="2">
        <v>18</v>
      </c>
      <c r="H98" s="2">
        <v>25</v>
      </c>
      <c r="I98" s="2">
        <v>363</v>
      </c>
      <c r="J98" s="2">
        <v>30</v>
      </c>
      <c r="K98" s="3">
        <v>0.91</v>
      </c>
    </row>
    <row r="99" spans="2:11" x14ac:dyDescent="0.25">
      <c r="B99" s="1">
        <v>43562</v>
      </c>
      <c r="C99" s="4">
        <f>VLOOKUP(B99,Table1[[Date]:[Orders]],7,FALSE)</f>
        <v>1503900</v>
      </c>
      <c r="D99" s="2">
        <v>403770</v>
      </c>
      <c r="E99" s="3">
        <v>0.18</v>
      </c>
      <c r="F99" s="2">
        <v>37</v>
      </c>
      <c r="G99" s="2">
        <v>22</v>
      </c>
      <c r="H99" s="2">
        <v>27</v>
      </c>
      <c r="I99" s="2">
        <v>391</v>
      </c>
      <c r="J99" s="2">
        <v>31</v>
      </c>
      <c r="K99" s="3">
        <v>0.95</v>
      </c>
    </row>
    <row r="100" spans="2:11" x14ac:dyDescent="0.25">
      <c r="B100" s="1">
        <v>43563</v>
      </c>
      <c r="C100" s="4">
        <f>VLOOKUP(B100,Table1[[Date]:[Orders]],7,FALSE)</f>
        <v>1259605</v>
      </c>
      <c r="D100" s="2">
        <v>390761</v>
      </c>
      <c r="E100" s="3">
        <v>0.19</v>
      </c>
      <c r="F100" s="2">
        <v>32</v>
      </c>
      <c r="G100" s="2">
        <v>21</v>
      </c>
      <c r="H100" s="2">
        <v>27</v>
      </c>
      <c r="I100" s="2">
        <v>387</v>
      </c>
      <c r="J100" s="2">
        <v>34</v>
      </c>
      <c r="K100" s="3">
        <v>0.92</v>
      </c>
    </row>
    <row r="101" spans="2:11" x14ac:dyDescent="0.25">
      <c r="B101" s="1">
        <v>43564</v>
      </c>
      <c r="C101" s="4">
        <f>VLOOKUP(B101,Table1[[Date]:[Orders]],7,FALSE)</f>
        <v>1322295</v>
      </c>
      <c r="D101" s="2">
        <v>395003</v>
      </c>
      <c r="E101" s="3">
        <v>0.19</v>
      </c>
      <c r="F101" s="2">
        <v>34</v>
      </c>
      <c r="G101" s="2">
        <v>22</v>
      </c>
      <c r="H101" s="2">
        <v>25</v>
      </c>
      <c r="I101" s="2">
        <v>400</v>
      </c>
      <c r="J101" s="2">
        <v>34</v>
      </c>
      <c r="K101" s="3">
        <v>0.95</v>
      </c>
    </row>
    <row r="102" spans="2:11" x14ac:dyDescent="0.25">
      <c r="B102" s="1">
        <v>43565</v>
      </c>
      <c r="C102" s="4">
        <f>VLOOKUP(B102,Table1[[Date]:[Orders]],7,FALSE)</f>
        <v>1210438</v>
      </c>
      <c r="D102" s="2">
        <v>395190</v>
      </c>
      <c r="E102" s="3">
        <v>0.19</v>
      </c>
      <c r="F102" s="2">
        <v>32</v>
      </c>
      <c r="G102" s="2">
        <v>20</v>
      </c>
      <c r="H102" s="2">
        <v>25</v>
      </c>
      <c r="I102" s="2">
        <v>384</v>
      </c>
      <c r="J102" s="2">
        <v>30</v>
      </c>
      <c r="K102" s="3">
        <v>0.95</v>
      </c>
    </row>
    <row r="103" spans="2:11" x14ac:dyDescent="0.25">
      <c r="B103" s="1">
        <v>43566</v>
      </c>
      <c r="C103" s="4">
        <f>VLOOKUP(B103,Table1[[Date]:[Orders]],7,FALSE)</f>
        <v>1208741</v>
      </c>
      <c r="D103" s="2">
        <v>394581</v>
      </c>
      <c r="E103" s="3">
        <v>0.18</v>
      </c>
      <c r="F103" s="2">
        <v>35</v>
      </c>
      <c r="G103" s="2">
        <v>19</v>
      </c>
      <c r="H103" s="2">
        <v>25</v>
      </c>
      <c r="I103" s="2">
        <v>387</v>
      </c>
      <c r="J103" s="2">
        <v>36</v>
      </c>
      <c r="K103" s="3">
        <v>0.91</v>
      </c>
    </row>
    <row r="104" spans="2:11" x14ac:dyDescent="0.25">
      <c r="B104" s="1">
        <v>43567</v>
      </c>
      <c r="C104" s="4">
        <f>VLOOKUP(B104,Table1[[Date]:[Orders]],7,FALSE)</f>
        <v>1138287</v>
      </c>
      <c r="D104" s="2">
        <v>406144</v>
      </c>
      <c r="E104" s="3">
        <v>0.17</v>
      </c>
      <c r="F104" s="2">
        <v>32</v>
      </c>
      <c r="G104" s="2">
        <v>17</v>
      </c>
      <c r="H104" s="2">
        <v>28</v>
      </c>
      <c r="I104" s="2">
        <v>360</v>
      </c>
      <c r="J104" s="2">
        <v>32</v>
      </c>
      <c r="K104" s="3">
        <v>0.95</v>
      </c>
    </row>
    <row r="105" spans="2:11" x14ac:dyDescent="0.25">
      <c r="B105" s="1">
        <v>43568</v>
      </c>
      <c r="C105" s="4">
        <f>VLOOKUP(B105,Table1[[Date]:[Orders]],7,FALSE)</f>
        <v>1598870</v>
      </c>
      <c r="D105" s="2">
        <v>381621</v>
      </c>
      <c r="E105" s="3">
        <v>0.17</v>
      </c>
      <c r="F105" s="2">
        <v>31</v>
      </c>
      <c r="G105" s="2">
        <v>21</v>
      </c>
      <c r="H105" s="2">
        <v>25</v>
      </c>
      <c r="I105" s="2">
        <v>366</v>
      </c>
      <c r="J105" s="2">
        <v>32</v>
      </c>
      <c r="K105" s="3">
        <v>0.91</v>
      </c>
    </row>
    <row r="106" spans="2:11" x14ac:dyDescent="0.25">
      <c r="B106" s="1">
        <v>43569</v>
      </c>
      <c r="C106" s="4">
        <f>VLOOKUP(B106,Table1[[Date]:[Orders]],7,FALSE)</f>
        <v>1930656</v>
      </c>
      <c r="D106" s="2">
        <v>396665</v>
      </c>
      <c r="E106" s="3">
        <v>0.17</v>
      </c>
      <c r="F106" s="2">
        <v>38</v>
      </c>
      <c r="G106" s="2">
        <v>22</v>
      </c>
      <c r="H106" s="2">
        <v>29</v>
      </c>
      <c r="I106" s="2">
        <v>395</v>
      </c>
      <c r="J106" s="2">
        <v>35</v>
      </c>
      <c r="K106" s="3">
        <v>0.95</v>
      </c>
    </row>
    <row r="107" spans="2:11" x14ac:dyDescent="0.25">
      <c r="B107" s="1">
        <v>43570</v>
      </c>
      <c r="C107" s="4">
        <f>VLOOKUP(B107,Table1[[Date]:[Orders]],7,FALSE)</f>
        <v>1418322</v>
      </c>
      <c r="D107" s="2">
        <v>406139</v>
      </c>
      <c r="E107" s="3">
        <v>0.17</v>
      </c>
      <c r="F107" s="2">
        <v>31</v>
      </c>
      <c r="G107" s="2">
        <v>17</v>
      </c>
      <c r="H107" s="2">
        <v>26</v>
      </c>
      <c r="I107" s="2">
        <v>360</v>
      </c>
      <c r="J107" s="2">
        <v>35</v>
      </c>
      <c r="K107" s="3">
        <v>0.94</v>
      </c>
    </row>
    <row r="108" spans="2:11" x14ac:dyDescent="0.25">
      <c r="B108" s="1">
        <v>43571</v>
      </c>
      <c r="C108" s="4">
        <f>VLOOKUP(B108,Table1[[Date]:[Orders]],7,FALSE)</f>
        <v>1296248</v>
      </c>
      <c r="D108" s="2">
        <v>400491</v>
      </c>
      <c r="E108" s="3">
        <v>0.18</v>
      </c>
      <c r="F108" s="2">
        <v>33</v>
      </c>
      <c r="G108" s="2">
        <v>22</v>
      </c>
      <c r="H108" s="2">
        <v>25</v>
      </c>
      <c r="I108" s="2">
        <v>394</v>
      </c>
      <c r="J108" s="2">
        <v>30</v>
      </c>
      <c r="K108" s="3">
        <v>0.92</v>
      </c>
    </row>
    <row r="109" spans="2:11" x14ac:dyDescent="0.25">
      <c r="B109" s="1">
        <v>43572</v>
      </c>
      <c r="C109" s="4">
        <f>VLOOKUP(B109,Table1[[Date]:[Orders]],7,FALSE)</f>
        <v>1336086</v>
      </c>
      <c r="D109" s="2">
        <v>400313</v>
      </c>
      <c r="E109" s="3">
        <v>0.18</v>
      </c>
      <c r="F109" s="2">
        <v>31</v>
      </c>
      <c r="G109" s="2">
        <v>17</v>
      </c>
      <c r="H109" s="2">
        <v>30</v>
      </c>
      <c r="I109" s="2">
        <v>387</v>
      </c>
      <c r="J109" s="2">
        <v>35</v>
      </c>
      <c r="K109" s="3">
        <v>0.92</v>
      </c>
    </row>
    <row r="110" spans="2:11" x14ac:dyDescent="0.25">
      <c r="B110" s="1">
        <v>43573</v>
      </c>
      <c r="C110" s="4">
        <f>VLOOKUP(B110,Table1[[Date]:[Orders]],7,FALSE)</f>
        <v>2091398</v>
      </c>
      <c r="D110" s="2">
        <v>389107</v>
      </c>
      <c r="E110" s="3">
        <v>0.28999999999999998</v>
      </c>
      <c r="F110" s="2">
        <v>32</v>
      </c>
      <c r="G110" s="2">
        <v>18</v>
      </c>
      <c r="H110" s="2">
        <v>28</v>
      </c>
      <c r="I110" s="2">
        <v>364</v>
      </c>
      <c r="J110" s="2">
        <v>40</v>
      </c>
      <c r="K110" s="3">
        <v>0.91</v>
      </c>
    </row>
    <row r="111" spans="2:11" x14ac:dyDescent="0.25">
      <c r="B111" s="1">
        <v>43574</v>
      </c>
      <c r="C111" s="4">
        <f>VLOOKUP(B111,Table1[[Date]:[Orders]],7,FALSE)</f>
        <v>1419728</v>
      </c>
      <c r="D111" s="2">
        <v>384879</v>
      </c>
      <c r="E111" s="3">
        <v>0.18</v>
      </c>
      <c r="F111" s="2">
        <v>39</v>
      </c>
      <c r="G111" s="2">
        <v>17</v>
      </c>
      <c r="H111" s="2">
        <v>27</v>
      </c>
      <c r="I111" s="2">
        <v>351</v>
      </c>
      <c r="J111" s="2">
        <v>36</v>
      </c>
      <c r="K111" s="3">
        <v>0.95</v>
      </c>
    </row>
    <row r="112" spans="2:11" x14ac:dyDescent="0.25">
      <c r="B112" s="1">
        <v>43575</v>
      </c>
      <c r="C112" s="4">
        <f>VLOOKUP(B112,Table1[[Date]:[Orders]],7,FALSE)</f>
        <v>1596752</v>
      </c>
      <c r="D112" s="2">
        <v>384256</v>
      </c>
      <c r="E112" s="3">
        <v>0.18</v>
      </c>
      <c r="F112" s="2">
        <v>35</v>
      </c>
      <c r="G112" s="2">
        <v>17</v>
      </c>
      <c r="H112" s="2">
        <v>29</v>
      </c>
      <c r="I112" s="2">
        <v>395</v>
      </c>
      <c r="J112" s="2">
        <v>34</v>
      </c>
      <c r="K112" s="3">
        <v>0.94</v>
      </c>
    </row>
    <row r="113" spans="2:11" x14ac:dyDescent="0.25">
      <c r="B113" s="1">
        <v>43576</v>
      </c>
      <c r="C113" s="4">
        <f>VLOOKUP(B113,Table1[[Date]:[Orders]],7,FALSE)</f>
        <v>1930065</v>
      </c>
      <c r="D113" s="2">
        <v>405625</v>
      </c>
      <c r="E113" s="3">
        <v>0.17</v>
      </c>
      <c r="F113" s="2">
        <v>34</v>
      </c>
      <c r="G113" s="2">
        <v>18</v>
      </c>
      <c r="H113" s="2">
        <v>25</v>
      </c>
      <c r="I113" s="2">
        <v>380</v>
      </c>
      <c r="J113" s="2">
        <v>34</v>
      </c>
      <c r="K113" s="3">
        <v>0.94</v>
      </c>
    </row>
    <row r="114" spans="2:11" x14ac:dyDescent="0.25">
      <c r="B114" s="1">
        <v>43577</v>
      </c>
      <c r="C114" s="4">
        <f>VLOOKUP(B114,Table1[[Date]:[Orders]],7,FALSE)</f>
        <v>1459713</v>
      </c>
      <c r="D114" s="2">
        <v>385119</v>
      </c>
      <c r="E114" s="3">
        <v>0.19</v>
      </c>
      <c r="F114" s="2">
        <v>31</v>
      </c>
      <c r="G114" s="2">
        <v>17</v>
      </c>
      <c r="H114" s="2">
        <v>26</v>
      </c>
      <c r="I114" s="2">
        <v>383</v>
      </c>
      <c r="J114" s="2">
        <v>33</v>
      </c>
      <c r="K114" s="3">
        <v>0.95</v>
      </c>
    </row>
    <row r="115" spans="2:11" x14ac:dyDescent="0.25">
      <c r="B115" s="1">
        <v>43578</v>
      </c>
      <c r="C115" s="4">
        <f>VLOOKUP(B115,Table1[[Date]:[Orders]],7,FALSE)</f>
        <v>1148508</v>
      </c>
      <c r="D115" s="2">
        <v>392946</v>
      </c>
      <c r="E115" s="3">
        <v>0.18</v>
      </c>
      <c r="F115" s="2">
        <v>38</v>
      </c>
      <c r="G115" s="2">
        <v>21</v>
      </c>
      <c r="H115" s="2">
        <v>27</v>
      </c>
      <c r="I115" s="2">
        <v>390</v>
      </c>
      <c r="J115" s="2">
        <v>37</v>
      </c>
      <c r="K115" s="3">
        <v>0.93</v>
      </c>
    </row>
    <row r="116" spans="2:11" x14ac:dyDescent="0.25">
      <c r="B116" s="1">
        <v>43579</v>
      </c>
      <c r="C116" s="4">
        <f>VLOOKUP(B116,Table1[[Date]:[Orders]],7,FALSE)</f>
        <v>1476951</v>
      </c>
      <c r="D116" s="2">
        <v>394455</v>
      </c>
      <c r="E116" s="3">
        <v>0.17</v>
      </c>
      <c r="F116" s="2">
        <v>37</v>
      </c>
      <c r="G116" s="2">
        <v>18</v>
      </c>
      <c r="H116" s="2">
        <v>25</v>
      </c>
      <c r="I116" s="2">
        <v>383</v>
      </c>
      <c r="J116" s="2">
        <v>39</v>
      </c>
      <c r="K116" s="3">
        <v>0.94</v>
      </c>
    </row>
    <row r="117" spans="2:11" x14ac:dyDescent="0.25">
      <c r="B117" s="1">
        <v>43580</v>
      </c>
      <c r="C117" s="4">
        <f>VLOOKUP(B117,Table1[[Date]:[Orders]],7,FALSE)</f>
        <v>1282226</v>
      </c>
      <c r="D117" s="2">
        <v>393483</v>
      </c>
      <c r="E117" s="3">
        <v>0.17</v>
      </c>
      <c r="F117" s="2">
        <v>30</v>
      </c>
      <c r="G117" s="2">
        <v>17</v>
      </c>
      <c r="H117" s="2">
        <v>28</v>
      </c>
      <c r="I117" s="2">
        <v>383</v>
      </c>
      <c r="J117" s="2">
        <v>38</v>
      </c>
      <c r="K117" s="3">
        <v>0.91</v>
      </c>
    </row>
    <row r="118" spans="2:11" x14ac:dyDescent="0.25">
      <c r="B118" s="1">
        <v>43581</v>
      </c>
      <c r="C118" s="4">
        <f>VLOOKUP(B118,Table1[[Date]:[Orders]],7,FALSE)</f>
        <v>1307991</v>
      </c>
      <c r="D118" s="2">
        <v>387973</v>
      </c>
      <c r="E118" s="3">
        <v>0.17</v>
      </c>
      <c r="F118" s="2">
        <v>38</v>
      </c>
      <c r="G118" s="2">
        <v>19</v>
      </c>
      <c r="H118" s="2">
        <v>30</v>
      </c>
      <c r="I118" s="2">
        <v>367</v>
      </c>
      <c r="J118" s="2">
        <v>30</v>
      </c>
      <c r="K118" s="3">
        <v>0.94</v>
      </c>
    </row>
    <row r="119" spans="2:11" x14ac:dyDescent="0.25">
      <c r="B119" s="1">
        <v>43582</v>
      </c>
      <c r="C119" s="4">
        <f>VLOOKUP(B119,Table1[[Date]:[Orders]],7,FALSE)</f>
        <v>1744392</v>
      </c>
      <c r="D119" s="2">
        <v>388059</v>
      </c>
      <c r="E119" s="3">
        <v>0.19</v>
      </c>
      <c r="F119" s="2">
        <v>31</v>
      </c>
      <c r="G119" s="2">
        <v>20</v>
      </c>
      <c r="H119" s="2">
        <v>29</v>
      </c>
      <c r="I119" s="2">
        <v>366</v>
      </c>
      <c r="J119" s="2">
        <v>36</v>
      </c>
      <c r="K119" s="3">
        <v>0.94</v>
      </c>
    </row>
    <row r="120" spans="2:11" x14ac:dyDescent="0.25">
      <c r="B120" s="1">
        <v>43583</v>
      </c>
      <c r="C120" s="4">
        <f>VLOOKUP(B120,Table1[[Date]:[Orders]],7,FALSE)</f>
        <v>1644526</v>
      </c>
      <c r="D120" s="2">
        <v>394554</v>
      </c>
      <c r="E120" s="3">
        <v>0.18</v>
      </c>
      <c r="F120" s="2">
        <v>30</v>
      </c>
      <c r="G120" s="2">
        <v>20</v>
      </c>
      <c r="H120" s="2">
        <v>29</v>
      </c>
      <c r="I120" s="2">
        <v>389</v>
      </c>
      <c r="J120" s="2">
        <v>31</v>
      </c>
      <c r="K120" s="3">
        <v>0.93</v>
      </c>
    </row>
    <row r="121" spans="2:11" x14ac:dyDescent="0.25">
      <c r="B121" s="1">
        <v>43584</v>
      </c>
      <c r="C121" s="4">
        <f>VLOOKUP(B121,Table1[[Date]:[Orders]],7,FALSE)</f>
        <v>1210178</v>
      </c>
      <c r="D121" s="2">
        <v>395744</v>
      </c>
      <c r="E121" s="3">
        <v>0.18</v>
      </c>
      <c r="F121" s="2">
        <v>38</v>
      </c>
      <c r="G121" s="2">
        <v>20</v>
      </c>
      <c r="H121" s="2">
        <v>27</v>
      </c>
      <c r="I121" s="2">
        <v>366</v>
      </c>
      <c r="J121" s="2">
        <v>31</v>
      </c>
      <c r="K121" s="3">
        <v>0.91</v>
      </c>
    </row>
    <row r="122" spans="2:11" x14ac:dyDescent="0.25">
      <c r="B122" s="1">
        <v>43585</v>
      </c>
      <c r="C122" s="4">
        <f>VLOOKUP(B122,Table1[[Date]:[Orders]],7,FALSE)</f>
        <v>1246469</v>
      </c>
      <c r="D122" s="2">
        <v>405172</v>
      </c>
      <c r="E122" s="3">
        <v>0.17</v>
      </c>
      <c r="F122" s="2">
        <v>33</v>
      </c>
      <c r="G122" s="2">
        <v>19</v>
      </c>
      <c r="H122" s="2">
        <v>27</v>
      </c>
      <c r="I122" s="2">
        <v>380</v>
      </c>
      <c r="J122" s="2">
        <v>34</v>
      </c>
      <c r="K122" s="3">
        <v>0.94</v>
      </c>
    </row>
    <row r="123" spans="2:11" x14ac:dyDescent="0.25">
      <c r="B123" s="1">
        <v>43586</v>
      </c>
      <c r="C123" s="4">
        <f>VLOOKUP(B123,Table1[[Date]:[Orders]],7,FALSE)</f>
        <v>1460599</v>
      </c>
      <c r="D123" s="2">
        <v>410255</v>
      </c>
      <c r="E123" s="3">
        <v>0.18</v>
      </c>
      <c r="F123" s="2">
        <v>40</v>
      </c>
      <c r="G123" s="2">
        <v>18</v>
      </c>
      <c r="H123" s="2">
        <v>27</v>
      </c>
      <c r="I123" s="2">
        <v>378</v>
      </c>
      <c r="J123" s="2">
        <v>35</v>
      </c>
      <c r="K123" s="3">
        <v>0.94</v>
      </c>
    </row>
    <row r="124" spans="2:11" x14ac:dyDescent="0.25">
      <c r="B124" s="1">
        <v>43587</v>
      </c>
      <c r="C124" s="4">
        <f>VLOOKUP(B124,Table1[[Date]:[Orders]],7,FALSE)</f>
        <v>1284697</v>
      </c>
      <c r="D124" s="2">
        <v>390331</v>
      </c>
      <c r="E124" s="3">
        <v>0.19</v>
      </c>
      <c r="F124" s="2">
        <v>31</v>
      </c>
      <c r="G124" s="2">
        <v>18</v>
      </c>
      <c r="H124" s="2">
        <v>30</v>
      </c>
      <c r="I124" s="2">
        <v>378</v>
      </c>
      <c r="J124" s="2">
        <v>36</v>
      </c>
      <c r="K124" s="3">
        <v>0.95</v>
      </c>
    </row>
    <row r="125" spans="2:11" x14ac:dyDescent="0.25">
      <c r="B125" s="1">
        <v>43588</v>
      </c>
      <c r="C125" s="4">
        <f>VLOOKUP(B125,Table1[[Date]:[Orders]],7,FALSE)</f>
        <v>1260104</v>
      </c>
      <c r="D125" s="2">
        <v>400375</v>
      </c>
      <c r="E125" s="3">
        <v>0.18</v>
      </c>
      <c r="F125" s="2">
        <v>37</v>
      </c>
      <c r="G125" s="2">
        <v>18</v>
      </c>
      <c r="H125" s="2">
        <v>27</v>
      </c>
      <c r="I125" s="2">
        <v>365</v>
      </c>
      <c r="J125" s="2">
        <v>37</v>
      </c>
      <c r="K125" s="3">
        <v>0.93</v>
      </c>
    </row>
    <row r="126" spans="2:11" x14ac:dyDescent="0.25">
      <c r="B126" s="1">
        <v>43589</v>
      </c>
      <c r="C126" s="4">
        <f>VLOOKUP(B126,Table1[[Date]:[Orders]],7,FALSE)</f>
        <v>1487205</v>
      </c>
      <c r="D126" s="2">
        <v>400472</v>
      </c>
      <c r="E126" s="3">
        <v>0.19</v>
      </c>
      <c r="F126" s="2">
        <v>39</v>
      </c>
      <c r="G126" s="2">
        <v>19</v>
      </c>
      <c r="H126" s="2">
        <v>30</v>
      </c>
      <c r="I126" s="2">
        <v>370</v>
      </c>
      <c r="J126" s="2">
        <v>40</v>
      </c>
      <c r="K126" s="3">
        <v>0.94</v>
      </c>
    </row>
    <row r="127" spans="2:11" x14ac:dyDescent="0.25">
      <c r="B127" s="1">
        <v>43590</v>
      </c>
      <c r="C127" s="4">
        <f>VLOOKUP(B127,Table1[[Date]:[Orders]],7,FALSE)</f>
        <v>1532762</v>
      </c>
      <c r="D127" s="2">
        <v>387617</v>
      </c>
      <c r="E127" s="3">
        <v>0.18</v>
      </c>
      <c r="F127" s="2">
        <v>34</v>
      </c>
      <c r="G127" s="2">
        <v>21</v>
      </c>
      <c r="H127" s="2">
        <v>28</v>
      </c>
      <c r="I127" s="2">
        <v>397</v>
      </c>
      <c r="J127" s="2">
        <v>36</v>
      </c>
      <c r="K127" s="3">
        <v>0.93</v>
      </c>
    </row>
    <row r="128" spans="2:11" x14ac:dyDescent="0.25">
      <c r="B128" s="1">
        <v>43591</v>
      </c>
      <c r="C128" s="4">
        <f>VLOOKUP(B128,Table1[[Date]:[Orders]],7,FALSE)</f>
        <v>1161517</v>
      </c>
      <c r="D128" s="2">
        <v>388170</v>
      </c>
      <c r="E128" s="3">
        <v>0.18</v>
      </c>
      <c r="F128" s="2">
        <v>32</v>
      </c>
      <c r="G128" s="2">
        <v>18</v>
      </c>
      <c r="H128" s="2">
        <v>29</v>
      </c>
      <c r="I128" s="2">
        <v>359</v>
      </c>
      <c r="J128" s="2">
        <v>35</v>
      </c>
      <c r="K128" s="3">
        <v>0.93</v>
      </c>
    </row>
    <row r="129" spans="2:11" x14ac:dyDescent="0.25">
      <c r="B129" s="1">
        <v>43592</v>
      </c>
      <c r="C129" s="4">
        <f>VLOOKUP(B129,Table1[[Date]:[Orders]],7,FALSE)</f>
        <v>1308664</v>
      </c>
      <c r="D129" s="2">
        <v>404780</v>
      </c>
      <c r="E129" s="3">
        <v>0.18</v>
      </c>
      <c r="F129" s="2">
        <v>37</v>
      </c>
      <c r="G129" s="2">
        <v>22</v>
      </c>
      <c r="H129" s="2">
        <v>29</v>
      </c>
      <c r="I129" s="2">
        <v>360</v>
      </c>
      <c r="J129" s="2">
        <v>31</v>
      </c>
      <c r="K129" s="3">
        <v>0.95</v>
      </c>
    </row>
    <row r="130" spans="2:11" x14ac:dyDescent="0.25">
      <c r="B130" s="1">
        <v>43593</v>
      </c>
      <c r="C130" s="4">
        <f>VLOOKUP(B130,Table1[[Date]:[Orders]],7,FALSE)</f>
        <v>1334864</v>
      </c>
      <c r="D130" s="2">
        <v>384639</v>
      </c>
      <c r="E130" s="3">
        <v>0.17</v>
      </c>
      <c r="F130" s="2">
        <v>35</v>
      </c>
      <c r="G130" s="2">
        <v>20</v>
      </c>
      <c r="H130" s="2">
        <v>29</v>
      </c>
      <c r="I130" s="2">
        <v>390</v>
      </c>
      <c r="J130" s="2">
        <v>38</v>
      </c>
      <c r="K130" s="3">
        <v>0.91</v>
      </c>
    </row>
    <row r="131" spans="2:11" x14ac:dyDescent="0.25">
      <c r="B131" s="1">
        <v>43594</v>
      </c>
      <c r="C131" s="4">
        <f>VLOOKUP(B131,Table1[[Date]:[Orders]],7,FALSE)</f>
        <v>1210693</v>
      </c>
      <c r="D131" s="2">
        <v>403290</v>
      </c>
      <c r="E131" s="3">
        <v>0.18</v>
      </c>
      <c r="F131" s="2">
        <v>32</v>
      </c>
      <c r="G131" s="2">
        <v>19</v>
      </c>
      <c r="H131" s="2">
        <v>26</v>
      </c>
      <c r="I131" s="2">
        <v>385</v>
      </c>
      <c r="J131" s="2">
        <v>40</v>
      </c>
      <c r="K131" s="3">
        <v>0.95</v>
      </c>
    </row>
    <row r="132" spans="2:11" x14ac:dyDescent="0.25">
      <c r="B132" s="1">
        <v>43595</v>
      </c>
      <c r="C132" s="4">
        <f>VLOOKUP(B132,Table1[[Date]:[Orders]],7,FALSE)</f>
        <v>1337275</v>
      </c>
      <c r="D132" s="2">
        <v>406517</v>
      </c>
      <c r="E132" s="3">
        <v>0.19</v>
      </c>
      <c r="F132" s="2">
        <v>40</v>
      </c>
      <c r="G132" s="2">
        <v>21</v>
      </c>
      <c r="H132" s="2">
        <v>25</v>
      </c>
      <c r="I132" s="2">
        <v>377</v>
      </c>
      <c r="J132" s="2">
        <v>39</v>
      </c>
      <c r="K132" s="3">
        <v>0.92</v>
      </c>
    </row>
    <row r="133" spans="2:11" x14ac:dyDescent="0.25">
      <c r="B133" s="1">
        <v>43596</v>
      </c>
      <c r="C133" s="4">
        <f>VLOOKUP(B133,Table1[[Date]:[Orders]],7,FALSE)</f>
        <v>1678481</v>
      </c>
      <c r="D133" s="2">
        <v>398563</v>
      </c>
      <c r="E133" s="3">
        <v>0.17</v>
      </c>
      <c r="F133" s="2">
        <v>39</v>
      </c>
      <c r="G133" s="2">
        <v>17</v>
      </c>
      <c r="H133" s="2">
        <v>28</v>
      </c>
      <c r="I133" s="2">
        <v>367</v>
      </c>
      <c r="J133" s="2">
        <v>33</v>
      </c>
      <c r="K133" s="3">
        <v>0.91</v>
      </c>
    </row>
    <row r="134" spans="2:11" x14ac:dyDescent="0.25">
      <c r="B134" s="1">
        <v>43597</v>
      </c>
      <c r="C134" s="4">
        <f>VLOOKUP(B134,Table1[[Date]:[Orders]],7,FALSE)</f>
        <v>1564043</v>
      </c>
      <c r="D134" s="2">
        <v>398790</v>
      </c>
      <c r="E134" s="3">
        <v>0.17</v>
      </c>
      <c r="F134" s="2">
        <v>34</v>
      </c>
      <c r="G134" s="2">
        <v>22</v>
      </c>
      <c r="H134" s="2">
        <v>27</v>
      </c>
      <c r="I134" s="2">
        <v>350</v>
      </c>
      <c r="J134" s="2">
        <v>30</v>
      </c>
      <c r="K134" s="3">
        <v>0.94</v>
      </c>
    </row>
    <row r="135" spans="2:11" x14ac:dyDescent="0.25">
      <c r="B135" s="1">
        <v>43598</v>
      </c>
      <c r="C135" s="4">
        <f>VLOOKUP(B135,Table1[[Date]:[Orders]],7,FALSE)</f>
        <v>1229941</v>
      </c>
      <c r="D135" s="2">
        <v>385035</v>
      </c>
      <c r="E135" s="3">
        <v>0.17</v>
      </c>
      <c r="F135" s="2">
        <v>37</v>
      </c>
      <c r="G135" s="2">
        <v>19</v>
      </c>
      <c r="H135" s="2">
        <v>25</v>
      </c>
      <c r="I135" s="2">
        <v>395</v>
      </c>
      <c r="J135" s="2">
        <v>33</v>
      </c>
      <c r="K135" s="3">
        <v>0.93</v>
      </c>
    </row>
    <row r="136" spans="2:11" x14ac:dyDescent="0.25">
      <c r="B136" s="1">
        <v>43599</v>
      </c>
      <c r="C136" s="4">
        <f>VLOOKUP(B136,Table1[[Date]:[Orders]],7,FALSE)</f>
        <v>1433796</v>
      </c>
      <c r="D136" s="2">
        <v>387454</v>
      </c>
      <c r="E136" s="3">
        <v>0.17</v>
      </c>
      <c r="F136" s="2">
        <v>35</v>
      </c>
      <c r="G136" s="2">
        <v>20</v>
      </c>
      <c r="H136" s="2">
        <v>27</v>
      </c>
      <c r="I136" s="2">
        <v>389</v>
      </c>
      <c r="J136" s="2">
        <v>35</v>
      </c>
      <c r="K136" s="3">
        <v>0.91</v>
      </c>
    </row>
    <row r="137" spans="2:11" x14ac:dyDescent="0.25">
      <c r="B137" s="1">
        <v>43600</v>
      </c>
      <c r="C137" s="4">
        <f>VLOOKUP(B137,Table1[[Date]:[Orders]],7,FALSE)</f>
        <v>1283523</v>
      </c>
      <c r="D137" s="2">
        <v>381343</v>
      </c>
      <c r="E137" s="3">
        <v>0.17</v>
      </c>
      <c r="F137" s="2">
        <v>37</v>
      </c>
      <c r="G137" s="2">
        <v>20</v>
      </c>
      <c r="H137" s="2">
        <v>29</v>
      </c>
      <c r="I137" s="2">
        <v>399</v>
      </c>
      <c r="J137" s="2">
        <v>36</v>
      </c>
      <c r="K137" s="3">
        <v>0.95</v>
      </c>
    </row>
    <row r="138" spans="2:11" x14ac:dyDescent="0.25">
      <c r="B138" s="1">
        <v>43601</v>
      </c>
      <c r="C138" s="4">
        <f>VLOOKUP(B138,Table1[[Date]:[Orders]],7,FALSE)</f>
        <v>1377798</v>
      </c>
      <c r="D138" s="2">
        <v>382648</v>
      </c>
      <c r="E138" s="3">
        <v>0.17</v>
      </c>
      <c r="F138" s="2">
        <v>37</v>
      </c>
      <c r="G138" s="2">
        <v>22</v>
      </c>
      <c r="H138" s="2">
        <v>26</v>
      </c>
      <c r="I138" s="2">
        <v>390</v>
      </c>
      <c r="J138" s="2">
        <v>39</v>
      </c>
      <c r="K138" s="3">
        <v>0.93</v>
      </c>
    </row>
    <row r="139" spans="2:11" x14ac:dyDescent="0.25">
      <c r="B139" s="1">
        <v>43602</v>
      </c>
      <c r="C139" s="4">
        <f>VLOOKUP(B139,Table1[[Date]:[Orders]],7,FALSE)</f>
        <v>1185026</v>
      </c>
      <c r="D139" s="2">
        <v>391140</v>
      </c>
      <c r="E139" s="3">
        <v>0.18</v>
      </c>
      <c r="F139" s="2">
        <v>32</v>
      </c>
      <c r="G139" s="2">
        <v>17</v>
      </c>
      <c r="H139" s="2">
        <v>25</v>
      </c>
      <c r="I139" s="2">
        <v>378</v>
      </c>
      <c r="J139" s="2">
        <v>35</v>
      </c>
      <c r="K139" s="3">
        <v>0.91</v>
      </c>
    </row>
    <row r="140" spans="2:11" x14ac:dyDescent="0.25">
      <c r="B140" s="1">
        <v>43603</v>
      </c>
      <c r="C140" s="4">
        <f>VLOOKUP(B140,Table1[[Date]:[Orders]],7,FALSE)</f>
        <v>1745944</v>
      </c>
      <c r="D140" s="2">
        <v>389840</v>
      </c>
      <c r="E140" s="3">
        <v>0.17</v>
      </c>
      <c r="F140" s="2">
        <v>35</v>
      </c>
      <c r="G140" s="2">
        <v>22</v>
      </c>
      <c r="H140" s="2">
        <v>26</v>
      </c>
      <c r="I140" s="2">
        <v>377</v>
      </c>
      <c r="J140" s="2">
        <v>35</v>
      </c>
      <c r="K140" s="3">
        <v>0.93</v>
      </c>
    </row>
    <row r="141" spans="2:11" x14ac:dyDescent="0.25">
      <c r="B141" s="1">
        <v>43604</v>
      </c>
      <c r="C141" s="4">
        <f>VLOOKUP(B141,Table1[[Date]:[Orders]],7,FALSE)</f>
        <v>1547175</v>
      </c>
      <c r="D141" s="2">
        <v>397741</v>
      </c>
      <c r="E141" s="3">
        <v>0.19</v>
      </c>
      <c r="F141" s="2">
        <v>31</v>
      </c>
      <c r="G141" s="2">
        <v>20</v>
      </c>
      <c r="H141" s="2">
        <v>25</v>
      </c>
      <c r="I141" s="2">
        <v>398</v>
      </c>
      <c r="J141" s="2">
        <v>34</v>
      </c>
      <c r="K141" s="3">
        <v>0.92</v>
      </c>
    </row>
    <row r="142" spans="2:11" x14ac:dyDescent="0.25">
      <c r="B142" s="1">
        <v>43605</v>
      </c>
      <c r="C142" s="4">
        <f>VLOOKUP(B142,Table1[[Date]:[Orders]],7,FALSE)</f>
        <v>1310666</v>
      </c>
      <c r="D142" s="2">
        <v>409012</v>
      </c>
      <c r="E142" s="3">
        <v>0.19</v>
      </c>
      <c r="F142" s="2">
        <v>32</v>
      </c>
      <c r="G142" s="2">
        <v>22</v>
      </c>
      <c r="H142" s="2">
        <v>25</v>
      </c>
      <c r="I142" s="2">
        <v>379</v>
      </c>
      <c r="J142" s="2">
        <v>35</v>
      </c>
      <c r="K142" s="3">
        <v>0.93</v>
      </c>
    </row>
    <row r="143" spans="2:11" x14ac:dyDescent="0.25">
      <c r="B143" s="1">
        <v>43606</v>
      </c>
      <c r="C143" s="4">
        <f>VLOOKUP(B143,Table1[[Date]:[Orders]],7,FALSE)</f>
        <v>1234793</v>
      </c>
      <c r="D143" s="2">
        <v>397624</v>
      </c>
      <c r="E143" s="3">
        <v>0.18</v>
      </c>
      <c r="F143" s="2">
        <v>35</v>
      </c>
      <c r="G143" s="2">
        <v>21</v>
      </c>
      <c r="H143" s="2">
        <v>25</v>
      </c>
      <c r="I143" s="2">
        <v>380</v>
      </c>
      <c r="J143" s="2">
        <v>37</v>
      </c>
      <c r="K143" s="3">
        <v>0.94</v>
      </c>
    </row>
    <row r="144" spans="2:11" x14ac:dyDescent="0.25">
      <c r="B144" s="1">
        <v>43607</v>
      </c>
      <c r="C144" s="4">
        <f>VLOOKUP(B144,Table1[[Date]:[Orders]],7,FALSE)</f>
        <v>1476099</v>
      </c>
      <c r="D144" s="2">
        <v>387088</v>
      </c>
      <c r="E144" s="3">
        <v>0.18</v>
      </c>
      <c r="F144" s="2">
        <v>35</v>
      </c>
      <c r="G144" s="2">
        <v>17</v>
      </c>
      <c r="H144" s="2">
        <v>25</v>
      </c>
      <c r="I144" s="2">
        <v>398</v>
      </c>
      <c r="J144" s="2">
        <v>37</v>
      </c>
      <c r="K144" s="3">
        <v>0.94</v>
      </c>
    </row>
    <row r="145" spans="2:11" x14ac:dyDescent="0.25">
      <c r="B145" s="1">
        <v>43608</v>
      </c>
      <c r="C145" s="4">
        <f>VLOOKUP(B145,Table1[[Date]:[Orders]],7,FALSE)</f>
        <v>1310678</v>
      </c>
      <c r="D145" s="2">
        <v>388159</v>
      </c>
      <c r="E145" s="3">
        <v>0.17</v>
      </c>
      <c r="F145" s="2">
        <v>38</v>
      </c>
      <c r="G145" s="2">
        <v>22</v>
      </c>
      <c r="H145" s="2">
        <v>26</v>
      </c>
      <c r="I145" s="2">
        <v>391</v>
      </c>
      <c r="J145" s="2">
        <v>33</v>
      </c>
      <c r="K145" s="3">
        <v>0.93</v>
      </c>
    </row>
    <row r="146" spans="2:11" x14ac:dyDescent="0.25">
      <c r="B146" s="1">
        <v>43609</v>
      </c>
      <c r="C146" s="4">
        <f>VLOOKUP(B146,Table1[[Date]:[Orders]],7,FALSE)</f>
        <v>1295850</v>
      </c>
      <c r="D146" s="2">
        <v>403534</v>
      </c>
      <c r="E146" s="3">
        <v>0.17</v>
      </c>
      <c r="F146" s="2">
        <v>34</v>
      </c>
      <c r="G146" s="2">
        <v>22</v>
      </c>
      <c r="H146" s="2">
        <v>26</v>
      </c>
      <c r="I146" s="2">
        <v>386</v>
      </c>
      <c r="J146" s="2">
        <v>35</v>
      </c>
      <c r="K146" s="3">
        <v>0.92</v>
      </c>
    </row>
    <row r="147" spans="2:11" x14ac:dyDescent="0.25">
      <c r="B147" s="1">
        <v>43610</v>
      </c>
      <c r="C147" s="4">
        <f>VLOOKUP(B147,Table1[[Date]:[Orders]],7,FALSE)</f>
        <v>1853429</v>
      </c>
      <c r="D147" s="2">
        <v>398544</v>
      </c>
      <c r="E147" s="3">
        <v>0.19</v>
      </c>
      <c r="F147" s="2">
        <v>31</v>
      </c>
      <c r="G147" s="2">
        <v>19</v>
      </c>
      <c r="H147" s="2">
        <v>30</v>
      </c>
      <c r="I147" s="2">
        <v>396</v>
      </c>
      <c r="J147" s="2">
        <v>37</v>
      </c>
      <c r="K147" s="3">
        <v>0.95</v>
      </c>
    </row>
    <row r="148" spans="2:11" x14ac:dyDescent="0.25">
      <c r="B148" s="1">
        <v>43611</v>
      </c>
      <c r="C148" s="4">
        <f>VLOOKUP(B148,Table1[[Date]:[Orders]],7,FALSE)</f>
        <v>1695580</v>
      </c>
      <c r="D148" s="2">
        <v>401029</v>
      </c>
      <c r="E148" s="3">
        <v>0.18</v>
      </c>
      <c r="F148" s="2">
        <v>35</v>
      </c>
      <c r="G148" s="2">
        <v>18</v>
      </c>
      <c r="H148" s="2">
        <v>30</v>
      </c>
      <c r="I148" s="2">
        <v>354</v>
      </c>
      <c r="J148" s="2">
        <v>33</v>
      </c>
      <c r="K148" s="3">
        <v>0.91</v>
      </c>
    </row>
    <row r="149" spans="2:11" x14ac:dyDescent="0.25">
      <c r="B149" s="1">
        <v>43612</v>
      </c>
      <c r="C149" s="4">
        <f>VLOOKUP(B149,Table1[[Date]:[Orders]],7,FALSE)</f>
        <v>1126111</v>
      </c>
      <c r="D149" s="2">
        <v>384455</v>
      </c>
      <c r="E149" s="3">
        <v>0.17</v>
      </c>
      <c r="F149" s="2">
        <v>40</v>
      </c>
      <c r="G149" s="2">
        <v>18</v>
      </c>
      <c r="H149" s="2">
        <v>29</v>
      </c>
      <c r="I149" s="2">
        <v>396</v>
      </c>
      <c r="J149" s="2">
        <v>31</v>
      </c>
      <c r="K149" s="3">
        <v>0.91</v>
      </c>
    </row>
    <row r="150" spans="2:11" x14ac:dyDescent="0.25">
      <c r="B150" s="1">
        <v>43613</v>
      </c>
      <c r="C150" s="4">
        <f>VLOOKUP(B150,Table1[[Date]:[Orders]],7,FALSE)</f>
        <v>1232661</v>
      </c>
      <c r="D150" s="2">
        <v>402546</v>
      </c>
      <c r="E150" s="3">
        <v>0.18</v>
      </c>
      <c r="F150" s="2">
        <v>39</v>
      </c>
      <c r="G150" s="2">
        <v>19</v>
      </c>
      <c r="H150" s="2">
        <v>25</v>
      </c>
      <c r="I150" s="2">
        <v>395</v>
      </c>
      <c r="J150" s="2">
        <v>35</v>
      </c>
      <c r="K150" s="3">
        <v>0.92</v>
      </c>
    </row>
    <row r="151" spans="2:11" x14ac:dyDescent="0.25">
      <c r="B151" s="1">
        <v>43614</v>
      </c>
      <c r="C151" s="4">
        <f>VLOOKUP(B151,Table1[[Date]:[Orders]],7,FALSE)</f>
        <v>1271788</v>
      </c>
      <c r="D151" s="2">
        <v>405545</v>
      </c>
      <c r="E151" s="3">
        <v>0.18</v>
      </c>
      <c r="F151" s="2">
        <v>39</v>
      </c>
      <c r="G151" s="2">
        <v>18</v>
      </c>
      <c r="H151" s="2">
        <v>28</v>
      </c>
      <c r="I151" s="2">
        <v>352</v>
      </c>
      <c r="J151" s="2">
        <v>32</v>
      </c>
      <c r="K151" s="3">
        <v>0.93</v>
      </c>
    </row>
    <row r="152" spans="2:11" x14ac:dyDescent="0.25">
      <c r="B152" s="1">
        <v>43615</v>
      </c>
      <c r="C152" s="4">
        <f>VLOOKUP(B152,Table1[[Date]:[Orders]],7,FALSE)</f>
        <v>1260879</v>
      </c>
      <c r="D152" s="2">
        <v>389665</v>
      </c>
      <c r="E152" s="3">
        <v>0.19</v>
      </c>
      <c r="F152" s="2">
        <v>30</v>
      </c>
      <c r="G152" s="2">
        <v>18</v>
      </c>
      <c r="H152" s="2">
        <v>27</v>
      </c>
      <c r="I152" s="2">
        <v>379</v>
      </c>
      <c r="J152" s="2">
        <v>38</v>
      </c>
      <c r="K152" s="3">
        <v>0.91</v>
      </c>
    </row>
    <row r="153" spans="2:11" x14ac:dyDescent="0.25">
      <c r="B153" s="1">
        <v>43616</v>
      </c>
      <c r="C153" s="4">
        <f>VLOOKUP(B153,Table1[[Date]:[Orders]],7,FALSE)</f>
        <v>1297655</v>
      </c>
      <c r="D153" s="2">
        <v>384789</v>
      </c>
      <c r="E153" s="3">
        <v>0.18</v>
      </c>
      <c r="F153" s="2">
        <v>34</v>
      </c>
      <c r="G153" s="2">
        <v>19</v>
      </c>
      <c r="H153" s="2">
        <v>30</v>
      </c>
      <c r="I153" s="2">
        <v>381</v>
      </c>
      <c r="J153" s="2">
        <v>31</v>
      </c>
      <c r="K153" s="3">
        <v>0.95</v>
      </c>
    </row>
    <row r="154" spans="2:11" x14ac:dyDescent="0.25">
      <c r="B154" s="1">
        <v>43617</v>
      </c>
      <c r="C154" s="4">
        <f>VLOOKUP(B154,Table1[[Date]:[Orders]],7,FALSE)</f>
        <v>1781953</v>
      </c>
      <c r="D154" s="2">
        <v>406453</v>
      </c>
      <c r="E154" s="3">
        <v>0.17</v>
      </c>
      <c r="F154" s="2">
        <v>34</v>
      </c>
      <c r="G154" s="2">
        <v>21</v>
      </c>
      <c r="H154" s="2">
        <v>26</v>
      </c>
      <c r="I154" s="2">
        <v>358</v>
      </c>
      <c r="J154" s="2">
        <v>36</v>
      </c>
      <c r="K154" s="3">
        <v>0.93</v>
      </c>
    </row>
    <row r="155" spans="2:11" x14ac:dyDescent="0.25">
      <c r="B155" s="1">
        <v>43618</v>
      </c>
      <c r="C155" s="4">
        <f>VLOOKUP(B155,Table1[[Date]:[Orders]],7,FALSE)</f>
        <v>1713789</v>
      </c>
      <c r="D155" s="2">
        <v>405943</v>
      </c>
      <c r="E155" s="3">
        <v>0.18</v>
      </c>
      <c r="F155" s="2">
        <v>31</v>
      </c>
      <c r="G155" s="2">
        <v>19</v>
      </c>
      <c r="H155" s="2">
        <v>29</v>
      </c>
      <c r="I155" s="2">
        <v>366</v>
      </c>
      <c r="J155" s="2">
        <v>37</v>
      </c>
      <c r="K155" s="3">
        <v>0.93</v>
      </c>
    </row>
    <row r="156" spans="2:11" x14ac:dyDescent="0.25">
      <c r="B156" s="1">
        <v>43619</v>
      </c>
      <c r="C156" s="4">
        <f>VLOOKUP(B156,Table1[[Date]:[Orders]],7,FALSE)</f>
        <v>1186099</v>
      </c>
      <c r="D156" s="2">
        <v>400538</v>
      </c>
      <c r="E156" s="3">
        <v>0.18</v>
      </c>
      <c r="F156" s="2">
        <v>30</v>
      </c>
      <c r="G156" s="2">
        <v>19</v>
      </c>
      <c r="H156" s="2">
        <v>29</v>
      </c>
      <c r="I156" s="2">
        <v>389</v>
      </c>
      <c r="J156" s="2">
        <v>36</v>
      </c>
      <c r="K156" s="3">
        <v>0.95</v>
      </c>
    </row>
    <row r="157" spans="2:11" x14ac:dyDescent="0.25">
      <c r="B157" s="1">
        <v>43620</v>
      </c>
      <c r="C157" s="4">
        <f>VLOOKUP(B157,Table1[[Date]:[Orders]],7,FALSE)</f>
        <v>1392276</v>
      </c>
      <c r="D157" s="2">
        <v>395075</v>
      </c>
      <c r="E157" s="3">
        <v>0.17</v>
      </c>
      <c r="F157" s="2">
        <v>30</v>
      </c>
      <c r="G157" s="2">
        <v>17</v>
      </c>
      <c r="H157" s="2">
        <v>25</v>
      </c>
      <c r="I157" s="2">
        <v>389</v>
      </c>
      <c r="J157" s="2">
        <v>33</v>
      </c>
      <c r="K157" s="3">
        <v>0.95</v>
      </c>
    </row>
    <row r="158" spans="2:11" x14ac:dyDescent="0.25">
      <c r="B158" s="1">
        <v>43621</v>
      </c>
      <c r="C158" s="4">
        <f>VLOOKUP(B158,Table1[[Date]:[Orders]],7,FALSE)</f>
        <v>1247523</v>
      </c>
      <c r="D158" s="2">
        <v>389074</v>
      </c>
      <c r="E158" s="3">
        <v>0.18</v>
      </c>
      <c r="F158" s="2">
        <v>30</v>
      </c>
      <c r="G158" s="2">
        <v>21</v>
      </c>
      <c r="H158" s="2">
        <v>30</v>
      </c>
      <c r="I158" s="2">
        <v>375</v>
      </c>
      <c r="J158" s="2">
        <v>36</v>
      </c>
      <c r="K158" s="3">
        <v>0.94</v>
      </c>
    </row>
    <row r="159" spans="2:11" x14ac:dyDescent="0.25">
      <c r="B159" s="1">
        <v>43622</v>
      </c>
      <c r="C159" s="4">
        <f>VLOOKUP(B159,Table1[[Date]:[Orders]],7,FALSE)</f>
        <v>1477227</v>
      </c>
      <c r="D159" s="2">
        <v>402050</v>
      </c>
      <c r="E159" s="3">
        <v>0.17</v>
      </c>
      <c r="F159" s="2">
        <v>40</v>
      </c>
      <c r="G159" s="2">
        <v>18</v>
      </c>
      <c r="H159" s="2">
        <v>30</v>
      </c>
      <c r="I159" s="2">
        <v>379</v>
      </c>
      <c r="J159" s="2">
        <v>38</v>
      </c>
      <c r="K159" s="3">
        <v>0.95</v>
      </c>
    </row>
    <row r="160" spans="2:11" x14ac:dyDescent="0.25">
      <c r="B160" s="1">
        <v>43623</v>
      </c>
      <c r="C160" s="4">
        <f>VLOOKUP(B160,Table1[[Date]:[Orders]],7,FALSE)</f>
        <v>1348621</v>
      </c>
      <c r="D160" s="2">
        <v>390178</v>
      </c>
      <c r="E160" s="3">
        <v>0.19</v>
      </c>
      <c r="F160" s="2">
        <v>35</v>
      </c>
      <c r="G160" s="2">
        <v>21</v>
      </c>
      <c r="H160" s="2">
        <v>25</v>
      </c>
      <c r="I160" s="2">
        <v>391</v>
      </c>
      <c r="J160" s="2">
        <v>35</v>
      </c>
      <c r="K160" s="3">
        <v>0.95</v>
      </c>
    </row>
    <row r="161" spans="2:11" x14ac:dyDescent="0.25">
      <c r="B161" s="1">
        <v>43624</v>
      </c>
      <c r="C161" s="4">
        <f>VLOOKUP(B161,Table1[[Date]:[Orders]],7,FALSE)</f>
        <v>1427220</v>
      </c>
      <c r="D161" s="2">
        <v>407570</v>
      </c>
      <c r="E161" s="3">
        <v>0.19</v>
      </c>
      <c r="F161" s="2">
        <v>35</v>
      </c>
      <c r="G161" s="2">
        <v>17</v>
      </c>
      <c r="H161" s="2">
        <v>29</v>
      </c>
      <c r="I161" s="2">
        <v>388</v>
      </c>
      <c r="J161" s="2">
        <v>30</v>
      </c>
      <c r="K161" s="3">
        <v>0.93</v>
      </c>
    </row>
    <row r="162" spans="2:11" x14ac:dyDescent="0.25">
      <c r="B162" s="1">
        <v>43625</v>
      </c>
      <c r="C162" s="4">
        <f>VLOOKUP(B162,Table1[[Date]:[Orders]],7,FALSE)</f>
        <v>1646008</v>
      </c>
      <c r="D162" s="2">
        <v>400094</v>
      </c>
      <c r="E162" s="3">
        <v>0.18</v>
      </c>
      <c r="F162" s="2">
        <v>35</v>
      </c>
      <c r="G162" s="2">
        <v>22</v>
      </c>
      <c r="H162" s="2">
        <v>26</v>
      </c>
      <c r="I162" s="2">
        <v>364</v>
      </c>
      <c r="J162" s="2">
        <v>34</v>
      </c>
      <c r="K162" s="3">
        <v>0.95</v>
      </c>
    </row>
    <row r="163" spans="2:11" x14ac:dyDescent="0.25">
      <c r="B163" s="1">
        <v>43626</v>
      </c>
      <c r="C163" s="4">
        <f>VLOOKUP(B163,Table1[[Date]:[Orders]],7,FALSE)</f>
        <v>1310514</v>
      </c>
      <c r="D163" s="2">
        <v>392606</v>
      </c>
      <c r="E163" s="3">
        <v>0.17</v>
      </c>
      <c r="F163" s="2">
        <v>37</v>
      </c>
      <c r="G163" s="2">
        <v>21</v>
      </c>
      <c r="H163" s="2">
        <v>30</v>
      </c>
      <c r="I163" s="2">
        <v>397</v>
      </c>
      <c r="J163" s="2">
        <v>35</v>
      </c>
      <c r="K163" s="3">
        <v>0.91</v>
      </c>
    </row>
    <row r="164" spans="2:11" x14ac:dyDescent="0.25">
      <c r="B164" s="1">
        <v>43627</v>
      </c>
      <c r="C164" s="4">
        <f>VLOOKUP(B164,Table1[[Date]:[Orders]],7,FALSE)</f>
        <v>1309687</v>
      </c>
      <c r="D164" s="2">
        <v>390751</v>
      </c>
      <c r="E164" s="3">
        <v>0.17</v>
      </c>
      <c r="F164" s="2">
        <v>31</v>
      </c>
      <c r="G164" s="2">
        <v>17</v>
      </c>
      <c r="H164" s="2">
        <v>26</v>
      </c>
      <c r="I164" s="2">
        <v>354</v>
      </c>
      <c r="J164" s="2">
        <v>31</v>
      </c>
      <c r="K164" s="3">
        <v>0.94</v>
      </c>
    </row>
    <row r="165" spans="2:11" x14ac:dyDescent="0.25">
      <c r="B165" s="1">
        <v>43628</v>
      </c>
      <c r="C165" s="4">
        <f>VLOOKUP(B165,Table1[[Date]:[Orders]],7,FALSE)</f>
        <v>1443963</v>
      </c>
      <c r="D165" s="2">
        <v>398995</v>
      </c>
      <c r="E165" s="3">
        <v>0.17</v>
      </c>
      <c r="F165" s="2">
        <v>36</v>
      </c>
      <c r="G165" s="2">
        <v>21</v>
      </c>
      <c r="H165" s="2">
        <v>30</v>
      </c>
      <c r="I165" s="2">
        <v>400</v>
      </c>
      <c r="J165" s="2">
        <v>32</v>
      </c>
      <c r="K165" s="3">
        <v>0.95</v>
      </c>
    </row>
    <row r="166" spans="2:11" x14ac:dyDescent="0.25">
      <c r="B166" s="1">
        <v>43629</v>
      </c>
      <c r="C166" s="4">
        <f>VLOOKUP(B166,Table1[[Date]:[Orders]],7,FALSE)</f>
        <v>1350226</v>
      </c>
      <c r="D166" s="2">
        <v>407670</v>
      </c>
      <c r="E166" s="3">
        <v>0.17</v>
      </c>
      <c r="F166" s="2">
        <v>36</v>
      </c>
      <c r="G166" s="2">
        <v>17</v>
      </c>
      <c r="H166" s="2">
        <v>30</v>
      </c>
      <c r="I166" s="2">
        <v>399</v>
      </c>
      <c r="J166" s="2">
        <v>31</v>
      </c>
      <c r="K166" s="3">
        <v>0.92</v>
      </c>
    </row>
    <row r="167" spans="2:11" x14ac:dyDescent="0.25">
      <c r="B167" s="1">
        <v>43630</v>
      </c>
      <c r="C167" s="4">
        <f>VLOOKUP(B167,Table1[[Date]:[Orders]],7,FALSE)</f>
        <v>1283508</v>
      </c>
      <c r="D167" s="2">
        <v>404518</v>
      </c>
      <c r="E167" s="3">
        <v>0.18</v>
      </c>
      <c r="F167" s="2">
        <v>36</v>
      </c>
      <c r="G167" s="2">
        <v>20</v>
      </c>
      <c r="H167" s="2">
        <v>30</v>
      </c>
      <c r="I167" s="2">
        <v>393</v>
      </c>
      <c r="J167" s="2">
        <v>35</v>
      </c>
      <c r="K167" s="3">
        <v>0.94</v>
      </c>
    </row>
    <row r="168" spans="2:11" x14ac:dyDescent="0.25">
      <c r="B168" s="1">
        <v>43631</v>
      </c>
      <c r="C168" s="4">
        <f>VLOOKUP(B168,Table1[[Date]:[Orders]],7,FALSE)</f>
        <v>1613252</v>
      </c>
      <c r="D168" s="2">
        <v>407641</v>
      </c>
      <c r="E168" s="3">
        <v>0.17</v>
      </c>
      <c r="F168" s="2">
        <v>38</v>
      </c>
      <c r="G168" s="2">
        <v>22</v>
      </c>
      <c r="H168" s="2">
        <v>27</v>
      </c>
      <c r="I168" s="2">
        <v>357</v>
      </c>
      <c r="J168" s="2">
        <v>30</v>
      </c>
      <c r="K168" s="3">
        <v>0.91</v>
      </c>
    </row>
    <row r="169" spans="2:11" x14ac:dyDescent="0.25">
      <c r="B169" s="1">
        <v>43632</v>
      </c>
      <c r="C169" s="4">
        <f>VLOOKUP(B169,Table1[[Date]:[Orders]],7,FALSE)</f>
        <v>1697253</v>
      </c>
      <c r="D169" s="2">
        <v>386588</v>
      </c>
      <c r="E169" s="3">
        <v>0.19</v>
      </c>
      <c r="F169" s="2">
        <v>31</v>
      </c>
      <c r="G169" s="2">
        <v>21</v>
      </c>
      <c r="H169" s="2">
        <v>27</v>
      </c>
      <c r="I169" s="2">
        <v>385</v>
      </c>
      <c r="J169" s="2">
        <v>34</v>
      </c>
      <c r="K169" s="3">
        <v>0.93</v>
      </c>
    </row>
    <row r="170" spans="2:11" x14ac:dyDescent="0.25">
      <c r="B170" s="1">
        <v>43633</v>
      </c>
      <c r="C170" s="4">
        <f>VLOOKUP(B170,Table1[[Date]:[Orders]],7,FALSE)</f>
        <v>1361297</v>
      </c>
      <c r="D170" s="2">
        <v>388917</v>
      </c>
      <c r="E170" s="3">
        <v>0.17</v>
      </c>
      <c r="F170" s="2">
        <v>30</v>
      </c>
      <c r="G170" s="2">
        <v>18</v>
      </c>
      <c r="H170" s="2">
        <v>26</v>
      </c>
      <c r="I170" s="2">
        <v>350</v>
      </c>
      <c r="J170" s="2">
        <v>32</v>
      </c>
      <c r="K170" s="3">
        <v>0.93</v>
      </c>
    </row>
    <row r="171" spans="2:11" x14ac:dyDescent="0.25">
      <c r="B171" s="1">
        <v>43634</v>
      </c>
      <c r="C171" s="4">
        <f>VLOOKUP(B171,Table1[[Date]:[Orders]],7,FALSE)</f>
        <v>1256715</v>
      </c>
      <c r="D171" s="2">
        <v>398356</v>
      </c>
      <c r="E171" s="3">
        <v>0.19</v>
      </c>
      <c r="F171" s="2">
        <v>40</v>
      </c>
      <c r="G171" s="2">
        <v>19</v>
      </c>
      <c r="H171" s="2">
        <v>25</v>
      </c>
      <c r="I171" s="2">
        <v>397</v>
      </c>
      <c r="J171" s="2">
        <v>40</v>
      </c>
      <c r="K171" s="3">
        <v>0.93</v>
      </c>
    </row>
    <row r="172" spans="2:11" x14ac:dyDescent="0.25">
      <c r="B172" s="1">
        <v>43635</v>
      </c>
      <c r="C172" s="4">
        <f>VLOOKUP(B172,Table1[[Date]:[Orders]],7,FALSE)</f>
        <v>1296201</v>
      </c>
      <c r="D172" s="2">
        <v>406848</v>
      </c>
      <c r="E172" s="3">
        <v>0.18</v>
      </c>
      <c r="F172" s="2">
        <v>32</v>
      </c>
      <c r="G172" s="2">
        <v>19</v>
      </c>
      <c r="H172" s="2">
        <v>27</v>
      </c>
      <c r="I172" s="2">
        <v>370</v>
      </c>
      <c r="J172" s="2">
        <v>39</v>
      </c>
      <c r="K172" s="3">
        <v>0.94</v>
      </c>
    </row>
    <row r="173" spans="2:11" x14ac:dyDescent="0.25">
      <c r="B173" s="1">
        <v>43636</v>
      </c>
      <c r="C173" s="4">
        <f>VLOOKUP(B173,Table1[[Date]:[Orders]],7,FALSE)</f>
        <v>616058</v>
      </c>
      <c r="D173" s="2">
        <v>381025</v>
      </c>
      <c r="E173" s="3">
        <v>0.17</v>
      </c>
      <c r="F173" s="2">
        <v>34</v>
      </c>
      <c r="G173" s="2">
        <v>19</v>
      </c>
      <c r="H173" s="2">
        <v>25</v>
      </c>
      <c r="I173" s="2">
        <v>393</v>
      </c>
      <c r="J173" s="2">
        <v>38</v>
      </c>
      <c r="K173" s="3">
        <v>0.91</v>
      </c>
    </row>
    <row r="174" spans="2:11" x14ac:dyDescent="0.25">
      <c r="B174" s="1">
        <v>43637</v>
      </c>
      <c r="C174" s="4">
        <f>VLOOKUP(B174,Table1[[Date]:[Orders]],7,FALSE)</f>
        <v>1336086</v>
      </c>
      <c r="D174" s="2">
        <v>382419</v>
      </c>
      <c r="E174" s="3">
        <v>0.17</v>
      </c>
      <c r="F174" s="2">
        <v>36</v>
      </c>
      <c r="G174" s="2">
        <v>17</v>
      </c>
      <c r="H174" s="2">
        <v>30</v>
      </c>
      <c r="I174" s="2">
        <v>362</v>
      </c>
      <c r="J174" s="2">
        <v>36</v>
      </c>
      <c r="K174" s="3">
        <v>0.95</v>
      </c>
    </row>
    <row r="175" spans="2:11" x14ac:dyDescent="0.25">
      <c r="B175" s="1">
        <v>43638</v>
      </c>
      <c r="C175" s="4">
        <f>VLOOKUP(B175,Table1[[Date]:[Orders]],7,FALSE)</f>
        <v>1579663</v>
      </c>
      <c r="D175" s="2">
        <v>389769</v>
      </c>
      <c r="E175" s="3">
        <v>0.17</v>
      </c>
      <c r="F175" s="2">
        <v>36</v>
      </c>
      <c r="G175" s="2">
        <v>21</v>
      </c>
      <c r="H175" s="2">
        <v>26</v>
      </c>
      <c r="I175" s="2">
        <v>366</v>
      </c>
      <c r="J175" s="2">
        <v>36</v>
      </c>
      <c r="K175" s="3">
        <v>0.93</v>
      </c>
    </row>
    <row r="176" spans="2:11" x14ac:dyDescent="0.25">
      <c r="B176" s="1">
        <v>43639</v>
      </c>
      <c r="C176" s="4">
        <f>VLOOKUP(B176,Table1[[Date]:[Orders]],7,FALSE)</f>
        <v>1662014</v>
      </c>
      <c r="D176" s="2">
        <v>382119</v>
      </c>
      <c r="E176" s="3">
        <v>0.18</v>
      </c>
      <c r="F176" s="2">
        <v>33</v>
      </c>
      <c r="G176" s="2">
        <v>21</v>
      </c>
      <c r="H176" s="2">
        <v>27</v>
      </c>
      <c r="I176" s="2">
        <v>393</v>
      </c>
      <c r="J176" s="2">
        <v>40</v>
      </c>
      <c r="K176" s="3">
        <v>0.91</v>
      </c>
    </row>
    <row r="177" spans="2:11" x14ac:dyDescent="0.25">
      <c r="B177" s="1">
        <v>43640</v>
      </c>
      <c r="C177" s="4">
        <f>VLOOKUP(B177,Table1[[Date]:[Orders]],7,FALSE)</f>
        <v>1233893</v>
      </c>
      <c r="D177" s="2">
        <v>382070</v>
      </c>
      <c r="E177" s="3">
        <v>0.19</v>
      </c>
      <c r="F177" s="2">
        <v>32</v>
      </c>
      <c r="G177" s="2">
        <v>22</v>
      </c>
      <c r="H177" s="2">
        <v>30</v>
      </c>
      <c r="I177" s="2">
        <v>391</v>
      </c>
      <c r="J177" s="2">
        <v>31</v>
      </c>
      <c r="K177" s="3">
        <v>0.93</v>
      </c>
    </row>
    <row r="178" spans="2:11" x14ac:dyDescent="0.25">
      <c r="B178" s="1">
        <v>43641</v>
      </c>
      <c r="C178" s="4">
        <f>VLOOKUP(B178,Table1[[Date]:[Orders]],7,FALSE)</f>
        <v>1271556</v>
      </c>
      <c r="D178" s="2">
        <v>399302</v>
      </c>
      <c r="E178" s="3">
        <v>0.17</v>
      </c>
      <c r="F178" s="2">
        <v>33</v>
      </c>
      <c r="G178" s="2">
        <v>21</v>
      </c>
      <c r="H178" s="2">
        <v>28</v>
      </c>
      <c r="I178" s="2">
        <v>359</v>
      </c>
      <c r="J178" s="2">
        <v>34</v>
      </c>
      <c r="K178" s="3">
        <v>0.95</v>
      </c>
    </row>
    <row r="179" spans="2:11" x14ac:dyDescent="0.25">
      <c r="B179" s="1">
        <v>43642</v>
      </c>
      <c r="C179" s="4">
        <f>VLOOKUP(B179,Table1[[Date]:[Orders]],7,FALSE)</f>
        <v>1324416</v>
      </c>
      <c r="D179" s="2">
        <v>390068</v>
      </c>
      <c r="E179" s="3">
        <v>0.18</v>
      </c>
      <c r="F179" s="2">
        <v>38</v>
      </c>
      <c r="G179" s="2">
        <v>22</v>
      </c>
      <c r="H179" s="2">
        <v>30</v>
      </c>
      <c r="I179" s="2">
        <v>365</v>
      </c>
      <c r="J179" s="2">
        <v>31</v>
      </c>
      <c r="K179" s="3">
        <v>0.92</v>
      </c>
    </row>
    <row r="180" spans="2:11" x14ac:dyDescent="0.25">
      <c r="B180" s="1">
        <v>43643</v>
      </c>
      <c r="C180" s="4">
        <f>VLOOKUP(B180,Table1[[Date]:[Orders]],7,FALSE)</f>
        <v>1322811</v>
      </c>
      <c r="D180" s="2">
        <v>399922</v>
      </c>
      <c r="E180" s="3">
        <v>0.19</v>
      </c>
      <c r="F180" s="2">
        <v>31</v>
      </c>
      <c r="G180" s="2">
        <v>17</v>
      </c>
      <c r="H180" s="2">
        <v>30</v>
      </c>
      <c r="I180" s="2">
        <v>355</v>
      </c>
      <c r="J180" s="2">
        <v>35</v>
      </c>
      <c r="K180" s="3">
        <v>0.91</v>
      </c>
    </row>
    <row r="181" spans="2:11" x14ac:dyDescent="0.25">
      <c r="B181" s="1">
        <v>43644</v>
      </c>
      <c r="C181" s="4">
        <f>VLOOKUP(B181,Table1[[Date]:[Orders]],7,FALSE)</f>
        <v>1234158</v>
      </c>
      <c r="D181" s="2">
        <v>401728</v>
      </c>
      <c r="E181" s="3">
        <v>0.17</v>
      </c>
      <c r="F181" s="2">
        <v>31</v>
      </c>
      <c r="G181" s="2">
        <v>18</v>
      </c>
      <c r="H181" s="2">
        <v>25</v>
      </c>
      <c r="I181" s="2">
        <v>400</v>
      </c>
      <c r="J181" s="2">
        <v>37</v>
      </c>
      <c r="K181" s="3">
        <v>0.92</v>
      </c>
    </row>
    <row r="182" spans="2:11" x14ac:dyDescent="0.25">
      <c r="B182" s="1">
        <v>43645</v>
      </c>
      <c r="C182" s="4">
        <f>VLOOKUP(B182,Table1[[Date]:[Orders]],7,FALSE)</f>
        <v>1729667</v>
      </c>
      <c r="D182" s="2">
        <v>397499</v>
      </c>
      <c r="E182" s="3">
        <v>0.18</v>
      </c>
      <c r="F182" s="2">
        <v>38</v>
      </c>
      <c r="G182" s="2">
        <v>22</v>
      </c>
      <c r="H182" s="2">
        <v>29</v>
      </c>
      <c r="I182" s="2">
        <v>374</v>
      </c>
      <c r="J182" s="2">
        <v>35</v>
      </c>
      <c r="K182" s="3">
        <v>0.92</v>
      </c>
    </row>
    <row r="183" spans="2:11" x14ac:dyDescent="0.25">
      <c r="B183" s="1">
        <v>43646</v>
      </c>
      <c r="C183" s="4">
        <f>VLOOKUP(B183,Table1[[Date]:[Orders]],7,FALSE)</f>
        <v>1692578</v>
      </c>
      <c r="D183" s="2">
        <v>389825</v>
      </c>
      <c r="E183" s="3">
        <v>0.19</v>
      </c>
      <c r="F183" s="2">
        <v>36</v>
      </c>
      <c r="G183" s="2">
        <v>22</v>
      </c>
      <c r="H183" s="2">
        <v>29</v>
      </c>
      <c r="I183" s="2">
        <v>376</v>
      </c>
      <c r="J183" s="2">
        <v>38</v>
      </c>
      <c r="K183" s="3">
        <v>0.91</v>
      </c>
    </row>
    <row r="184" spans="2:11" x14ac:dyDescent="0.25">
      <c r="B184" s="1">
        <v>43647</v>
      </c>
      <c r="C184" s="4">
        <f>VLOOKUP(B184,Table1[[Date]:[Orders]],7,FALSE)</f>
        <v>1297701</v>
      </c>
      <c r="D184" s="2">
        <v>409263</v>
      </c>
      <c r="E184" s="3">
        <v>0.17</v>
      </c>
      <c r="F184" s="2">
        <v>31</v>
      </c>
      <c r="G184" s="2">
        <v>20</v>
      </c>
      <c r="H184" s="2">
        <v>26</v>
      </c>
      <c r="I184" s="2">
        <v>386</v>
      </c>
      <c r="J184" s="2">
        <v>36</v>
      </c>
      <c r="K184" s="3">
        <v>0.93</v>
      </c>
    </row>
    <row r="185" spans="2:11" x14ac:dyDescent="0.25">
      <c r="B185" s="1">
        <v>43648</v>
      </c>
      <c r="C185" s="4">
        <f>VLOOKUP(B185,Table1[[Date]:[Orders]],7,FALSE)</f>
        <v>1311277</v>
      </c>
      <c r="D185" s="2">
        <v>404436</v>
      </c>
      <c r="E185" s="3">
        <v>0.17</v>
      </c>
      <c r="F185" s="2">
        <v>34</v>
      </c>
      <c r="G185" s="2">
        <v>19</v>
      </c>
      <c r="H185" s="2">
        <v>25</v>
      </c>
      <c r="I185" s="2">
        <v>376</v>
      </c>
      <c r="J185" s="2">
        <v>38</v>
      </c>
      <c r="K185" s="3">
        <v>0.94</v>
      </c>
    </row>
    <row r="186" spans="2:11" x14ac:dyDescent="0.25">
      <c r="B186" s="1">
        <v>43649</v>
      </c>
      <c r="C186" s="4">
        <f>VLOOKUP(B186,Table1[[Date]:[Orders]],7,FALSE)</f>
        <v>1462320</v>
      </c>
      <c r="D186" s="2">
        <v>390781</v>
      </c>
      <c r="E186" s="3">
        <v>0.17</v>
      </c>
      <c r="F186" s="2">
        <v>39</v>
      </c>
      <c r="G186" s="2">
        <v>20</v>
      </c>
      <c r="H186" s="2">
        <v>30</v>
      </c>
      <c r="I186" s="2">
        <v>385</v>
      </c>
      <c r="J186" s="2">
        <v>35</v>
      </c>
      <c r="K186" s="3">
        <v>0.94</v>
      </c>
    </row>
    <row r="187" spans="2:11" x14ac:dyDescent="0.25">
      <c r="B187" s="1">
        <v>43650</v>
      </c>
      <c r="C187" s="4">
        <f>VLOOKUP(B187,Table1[[Date]:[Orders]],7,FALSE)</f>
        <v>1349517</v>
      </c>
      <c r="D187" s="2">
        <v>400441</v>
      </c>
      <c r="E187" s="3">
        <v>0.18</v>
      </c>
      <c r="F187" s="2">
        <v>36</v>
      </c>
      <c r="G187" s="2">
        <v>20</v>
      </c>
      <c r="H187" s="2">
        <v>26</v>
      </c>
      <c r="I187" s="2">
        <v>382</v>
      </c>
      <c r="J187" s="2">
        <v>37</v>
      </c>
      <c r="K187" s="3">
        <v>0.91</v>
      </c>
    </row>
    <row r="188" spans="2:11" x14ac:dyDescent="0.25">
      <c r="B188" s="1">
        <v>43651</v>
      </c>
      <c r="C188" s="4">
        <f>VLOOKUP(B188,Table1[[Date]:[Orders]],7,FALSE)</f>
        <v>1255565</v>
      </c>
      <c r="D188" s="2">
        <v>380485</v>
      </c>
      <c r="E188" s="3">
        <v>0.19</v>
      </c>
      <c r="F188" s="2">
        <v>40</v>
      </c>
      <c r="G188" s="2">
        <v>19</v>
      </c>
      <c r="H188" s="2">
        <v>27</v>
      </c>
      <c r="I188" s="2">
        <v>380</v>
      </c>
      <c r="J188" s="2">
        <v>34</v>
      </c>
      <c r="K188" s="3">
        <v>0.92</v>
      </c>
    </row>
    <row r="189" spans="2:11" x14ac:dyDescent="0.25">
      <c r="B189" s="1">
        <v>43652</v>
      </c>
      <c r="C189" s="4">
        <f>VLOOKUP(B189,Table1[[Date]:[Orders]],7,FALSE)</f>
        <v>1750824</v>
      </c>
      <c r="D189" s="2">
        <v>385998</v>
      </c>
      <c r="E189" s="3">
        <v>0.18</v>
      </c>
      <c r="F189" s="2">
        <v>35</v>
      </c>
      <c r="G189" s="2">
        <v>22</v>
      </c>
      <c r="H189" s="2">
        <v>26</v>
      </c>
      <c r="I189" s="2">
        <v>373</v>
      </c>
      <c r="J189" s="2">
        <v>39</v>
      </c>
      <c r="K189" s="3">
        <v>0.94</v>
      </c>
    </row>
    <row r="190" spans="2:11" x14ac:dyDescent="0.25">
      <c r="B190" s="1">
        <v>43653</v>
      </c>
      <c r="C190" s="4">
        <f>VLOOKUP(B190,Table1[[Date]:[Orders]],7,FALSE)</f>
        <v>1632180</v>
      </c>
      <c r="D190" s="2">
        <v>402638</v>
      </c>
      <c r="E190" s="3">
        <v>0.18</v>
      </c>
      <c r="F190" s="2">
        <v>32</v>
      </c>
      <c r="G190" s="2">
        <v>21</v>
      </c>
      <c r="H190" s="2">
        <v>28</v>
      </c>
      <c r="I190" s="2">
        <v>352</v>
      </c>
      <c r="J190" s="2">
        <v>32</v>
      </c>
      <c r="K190" s="3">
        <v>0.94</v>
      </c>
    </row>
    <row r="191" spans="2:11" x14ac:dyDescent="0.25">
      <c r="B191" s="1">
        <v>43654</v>
      </c>
      <c r="C191" s="4">
        <f>VLOOKUP(B191,Table1[[Date]:[Orders]],7,FALSE)</f>
        <v>1284426</v>
      </c>
      <c r="D191" s="2">
        <v>389876</v>
      </c>
      <c r="E191" s="3">
        <v>0.18</v>
      </c>
      <c r="F191" s="2">
        <v>40</v>
      </c>
      <c r="G191" s="2">
        <v>19</v>
      </c>
      <c r="H191" s="2">
        <v>28</v>
      </c>
      <c r="I191" s="2">
        <v>388</v>
      </c>
      <c r="J191" s="2">
        <v>34</v>
      </c>
      <c r="K191" s="3">
        <v>0.92</v>
      </c>
    </row>
    <row r="192" spans="2:11" x14ac:dyDescent="0.25">
      <c r="B192" s="1">
        <v>43655</v>
      </c>
      <c r="C192" s="4">
        <f>VLOOKUP(B192,Table1[[Date]:[Orders]],7,FALSE)</f>
        <v>1351214</v>
      </c>
      <c r="D192" s="2">
        <v>386858</v>
      </c>
      <c r="E192" s="3">
        <v>0.17</v>
      </c>
      <c r="F192" s="2">
        <v>39</v>
      </c>
      <c r="G192" s="2">
        <v>22</v>
      </c>
      <c r="H192" s="2">
        <v>27</v>
      </c>
      <c r="I192" s="2">
        <v>388</v>
      </c>
      <c r="J192" s="2">
        <v>32</v>
      </c>
      <c r="K192" s="3">
        <v>0.91</v>
      </c>
    </row>
    <row r="193" spans="2:11" x14ac:dyDescent="0.25">
      <c r="B193" s="1">
        <v>43656</v>
      </c>
      <c r="C193" s="4">
        <f>VLOOKUP(B193,Table1[[Date]:[Orders]],7,FALSE)</f>
        <v>1506346</v>
      </c>
      <c r="D193" s="2">
        <v>388864</v>
      </c>
      <c r="E193" s="3">
        <v>0.19</v>
      </c>
      <c r="F193" s="2">
        <v>40</v>
      </c>
      <c r="G193" s="2">
        <v>22</v>
      </c>
      <c r="H193" s="2">
        <v>29</v>
      </c>
      <c r="I193" s="2">
        <v>382</v>
      </c>
      <c r="J193" s="2">
        <v>35</v>
      </c>
      <c r="K193" s="3">
        <v>0.94</v>
      </c>
    </row>
    <row r="194" spans="2:11" x14ac:dyDescent="0.25">
      <c r="B194" s="1">
        <v>43657</v>
      </c>
      <c r="C194" s="4">
        <f>VLOOKUP(B194,Table1[[Date]:[Orders]],7,FALSE)</f>
        <v>1338860</v>
      </c>
      <c r="D194" s="2">
        <v>387491</v>
      </c>
      <c r="E194" s="3">
        <v>0.19</v>
      </c>
      <c r="F194" s="2">
        <v>32</v>
      </c>
      <c r="G194" s="2">
        <v>20</v>
      </c>
      <c r="H194" s="2">
        <v>27</v>
      </c>
      <c r="I194" s="2">
        <v>384</v>
      </c>
      <c r="J194" s="2">
        <v>38</v>
      </c>
      <c r="K194" s="3">
        <v>0.91</v>
      </c>
    </row>
    <row r="195" spans="2:11" x14ac:dyDescent="0.25">
      <c r="B195" s="1">
        <v>43658</v>
      </c>
      <c r="C195" s="4">
        <f>VLOOKUP(B195,Table1[[Date]:[Orders]],7,FALSE)</f>
        <v>1376301</v>
      </c>
      <c r="D195" s="2">
        <v>390416</v>
      </c>
      <c r="E195" s="3">
        <v>0.18</v>
      </c>
      <c r="F195" s="2">
        <v>37</v>
      </c>
      <c r="G195" s="2">
        <v>21</v>
      </c>
      <c r="H195" s="2">
        <v>27</v>
      </c>
      <c r="I195" s="2">
        <v>380</v>
      </c>
      <c r="J195" s="2">
        <v>33</v>
      </c>
      <c r="K195" s="3">
        <v>0.95</v>
      </c>
    </row>
    <row r="196" spans="2:11" x14ac:dyDescent="0.25">
      <c r="B196" s="1">
        <v>43659</v>
      </c>
      <c r="C196" s="4">
        <f>VLOOKUP(B196,Table1[[Date]:[Orders]],7,FALSE)</f>
        <v>1912827</v>
      </c>
      <c r="D196" s="2">
        <v>397033</v>
      </c>
      <c r="E196" s="3">
        <v>0.17</v>
      </c>
      <c r="F196" s="2">
        <v>34</v>
      </c>
      <c r="G196" s="2">
        <v>19</v>
      </c>
      <c r="H196" s="2">
        <v>27</v>
      </c>
      <c r="I196" s="2">
        <v>387</v>
      </c>
      <c r="J196" s="2">
        <v>34</v>
      </c>
      <c r="K196" s="3">
        <v>0.91</v>
      </c>
    </row>
    <row r="197" spans="2:11" x14ac:dyDescent="0.25">
      <c r="B197" s="1">
        <v>43660</v>
      </c>
      <c r="C197" s="4">
        <f>VLOOKUP(B197,Table1[[Date]:[Orders]],7,FALSE)</f>
        <v>1801336</v>
      </c>
      <c r="D197" s="2">
        <v>395422</v>
      </c>
      <c r="E197" s="3">
        <v>0.17</v>
      </c>
      <c r="F197" s="2">
        <v>38</v>
      </c>
      <c r="G197" s="2">
        <v>22</v>
      </c>
      <c r="H197" s="2">
        <v>26</v>
      </c>
      <c r="I197" s="2">
        <v>399</v>
      </c>
      <c r="J197" s="2">
        <v>35</v>
      </c>
      <c r="K197" s="3">
        <v>0.92</v>
      </c>
    </row>
    <row r="198" spans="2:11" x14ac:dyDescent="0.25">
      <c r="B198" s="1">
        <v>43661</v>
      </c>
      <c r="C198" s="4">
        <f>VLOOKUP(B198,Table1[[Date]:[Orders]],7,FALSE)</f>
        <v>1298593</v>
      </c>
      <c r="D198" s="2">
        <v>392725</v>
      </c>
      <c r="E198" s="3">
        <v>0.18</v>
      </c>
      <c r="F198" s="2">
        <v>39</v>
      </c>
      <c r="G198" s="2">
        <v>22</v>
      </c>
      <c r="H198" s="2">
        <v>27</v>
      </c>
      <c r="I198" s="2">
        <v>353</v>
      </c>
      <c r="J198" s="2">
        <v>32</v>
      </c>
      <c r="K198" s="3">
        <v>0.94</v>
      </c>
    </row>
    <row r="199" spans="2:11" x14ac:dyDescent="0.25">
      <c r="B199" s="1">
        <v>43662</v>
      </c>
      <c r="C199" s="4">
        <f>VLOOKUP(B199,Table1[[Date]:[Orders]],7,FALSE)</f>
        <v>498841</v>
      </c>
      <c r="D199" s="2">
        <v>387617</v>
      </c>
      <c r="E199" s="3">
        <v>0.17</v>
      </c>
      <c r="F199" s="2">
        <v>38</v>
      </c>
      <c r="G199" s="2">
        <v>20</v>
      </c>
      <c r="H199" s="2">
        <v>30</v>
      </c>
      <c r="I199" s="2">
        <v>458</v>
      </c>
      <c r="J199" s="2">
        <v>40</v>
      </c>
      <c r="K199" s="3">
        <v>0.95</v>
      </c>
    </row>
    <row r="200" spans="2:11" x14ac:dyDescent="0.25">
      <c r="B200" s="1">
        <v>43663</v>
      </c>
      <c r="C200" s="4">
        <f>VLOOKUP(B200,Table1[[Date]:[Orders]],7,FALSE)</f>
        <v>1285847</v>
      </c>
      <c r="D200" s="2">
        <v>386795</v>
      </c>
      <c r="E200" s="3">
        <v>0.18</v>
      </c>
      <c r="F200" s="2">
        <v>30</v>
      </c>
      <c r="G200" s="2">
        <v>17</v>
      </c>
      <c r="H200" s="2">
        <v>29</v>
      </c>
      <c r="I200" s="2">
        <v>387</v>
      </c>
      <c r="J200" s="2">
        <v>36</v>
      </c>
      <c r="K200" s="3">
        <v>0.93</v>
      </c>
    </row>
    <row r="201" spans="2:11" x14ac:dyDescent="0.25">
      <c r="B201" s="1">
        <v>43664</v>
      </c>
      <c r="C201" s="4">
        <f>VLOOKUP(B201,Table1[[Date]:[Orders]],7,FALSE)</f>
        <v>1445675</v>
      </c>
      <c r="D201" s="2">
        <v>395874</v>
      </c>
      <c r="E201" s="3">
        <v>0.17</v>
      </c>
      <c r="F201" s="2">
        <v>36</v>
      </c>
      <c r="G201" s="2">
        <v>18</v>
      </c>
      <c r="H201" s="2">
        <v>29</v>
      </c>
      <c r="I201" s="2">
        <v>372</v>
      </c>
      <c r="J201" s="2">
        <v>37</v>
      </c>
      <c r="K201" s="3">
        <v>0.94</v>
      </c>
    </row>
    <row r="202" spans="2:11" x14ac:dyDescent="0.25">
      <c r="B202" s="1">
        <v>43665</v>
      </c>
      <c r="C202" s="4">
        <f>VLOOKUP(B202,Table1[[Date]:[Orders]],7,FALSE)</f>
        <v>1491569</v>
      </c>
      <c r="D202" s="2">
        <v>387761</v>
      </c>
      <c r="E202" s="3">
        <v>0.19</v>
      </c>
      <c r="F202" s="2">
        <v>32</v>
      </c>
      <c r="G202" s="2">
        <v>19</v>
      </c>
      <c r="H202" s="2">
        <v>30</v>
      </c>
      <c r="I202" s="2">
        <v>388</v>
      </c>
      <c r="J202" s="2">
        <v>40</v>
      </c>
      <c r="K202" s="3">
        <v>0.94</v>
      </c>
    </row>
    <row r="203" spans="2:11" x14ac:dyDescent="0.25">
      <c r="B203" s="1">
        <v>43666</v>
      </c>
      <c r="C203" s="4">
        <f>VLOOKUP(B203,Table1[[Date]:[Orders]],7,FALSE)</f>
        <v>1729156</v>
      </c>
      <c r="D203" s="2">
        <v>406137</v>
      </c>
      <c r="E203" s="3">
        <v>0.17</v>
      </c>
      <c r="F203" s="2">
        <v>34</v>
      </c>
      <c r="G203" s="2">
        <v>22</v>
      </c>
      <c r="H203" s="2">
        <v>30</v>
      </c>
      <c r="I203" s="2">
        <v>358</v>
      </c>
      <c r="J203" s="2">
        <v>37</v>
      </c>
      <c r="K203" s="3">
        <v>0.95</v>
      </c>
    </row>
    <row r="204" spans="2:11" x14ac:dyDescent="0.25">
      <c r="B204" s="1">
        <v>43667</v>
      </c>
      <c r="C204" s="4">
        <f>VLOOKUP(B204,Table1[[Date]:[Orders]],7,FALSE)</f>
        <v>1547407</v>
      </c>
      <c r="D204" s="2">
        <v>386278</v>
      </c>
      <c r="E204" s="3">
        <v>0.19</v>
      </c>
      <c r="F204" s="2">
        <v>35</v>
      </c>
      <c r="G204" s="2">
        <v>22</v>
      </c>
      <c r="H204" s="2">
        <v>28</v>
      </c>
      <c r="I204" s="2">
        <v>396</v>
      </c>
      <c r="J204" s="2">
        <v>34</v>
      </c>
      <c r="K204" s="3">
        <v>0.93</v>
      </c>
    </row>
    <row r="205" spans="2:11" x14ac:dyDescent="0.25">
      <c r="B205" s="1">
        <v>43668</v>
      </c>
      <c r="C205" s="4">
        <f>VLOOKUP(B205,Table1[[Date]:[Orders]],7,FALSE)</f>
        <v>1286871</v>
      </c>
      <c r="D205" s="2">
        <v>385427</v>
      </c>
      <c r="E205" s="3">
        <v>0.19</v>
      </c>
      <c r="F205" s="2">
        <v>33</v>
      </c>
      <c r="G205" s="2">
        <v>17</v>
      </c>
      <c r="H205" s="2">
        <v>28</v>
      </c>
      <c r="I205" s="2">
        <v>372</v>
      </c>
      <c r="J205" s="2">
        <v>32</v>
      </c>
      <c r="K205" s="3">
        <v>0.94</v>
      </c>
    </row>
    <row r="206" spans="2:11" x14ac:dyDescent="0.25">
      <c r="B206" s="1">
        <v>43669</v>
      </c>
      <c r="C206" s="4">
        <f>VLOOKUP(B206,Table1[[Date]:[Orders]],7,FALSE)</f>
        <v>1172435</v>
      </c>
      <c r="D206" s="2">
        <v>390237</v>
      </c>
      <c r="E206" s="3">
        <v>0.19</v>
      </c>
      <c r="F206" s="2">
        <v>32</v>
      </c>
      <c r="G206" s="2">
        <v>18</v>
      </c>
      <c r="H206" s="2">
        <v>25</v>
      </c>
      <c r="I206" s="2">
        <v>382</v>
      </c>
      <c r="J206" s="2">
        <v>35</v>
      </c>
      <c r="K206" s="3">
        <v>0.93</v>
      </c>
    </row>
    <row r="207" spans="2:11" x14ac:dyDescent="0.25">
      <c r="B207" s="1">
        <v>43670</v>
      </c>
      <c r="C207" s="4">
        <f>VLOOKUP(B207,Table1[[Date]:[Orders]],7,FALSE)</f>
        <v>1297775</v>
      </c>
      <c r="D207" s="2">
        <v>393045</v>
      </c>
      <c r="E207" s="3">
        <v>0.19</v>
      </c>
      <c r="F207" s="2">
        <v>39</v>
      </c>
      <c r="G207" s="2">
        <v>22</v>
      </c>
      <c r="H207" s="2">
        <v>29</v>
      </c>
      <c r="I207" s="2">
        <v>360</v>
      </c>
      <c r="J207" s="2">
        <v>31</v>
      </c>
      <c r="K207" s="3">
        <v>0.93</v>
      </c>
    </row>
    <row r="208" spans="2:11" x14ac:dyDescent="0.25">
      <c r="B208" s="1">
        <v>43671</v>
      </c>
      <c r="C208" s="4">
        <f>VLOOKUP(B208,Table1[[Date]:[Orders]],7,FALSE)</f>
        <v>1296231</v>
      </c>
      <c r="D208" s="2">
        <v>392465</v>
      </c>
      <c r="E208" s="3">
        <v>0.19</v>
      </c>
      <c r="F208" s="2">
        <v>31</v>
      </c>
      <c r="G208" s="2">
        <v>21</v>
      </c>
      <c r="H208" s="2">
        <v>27</v>
      </c>
      <c r="I208" s="2">
        <v>373</v>
      </c>
      <c r="J208" s="2">
        <v>37</v>
      </c>
      <c r="K208" s="3">
        <v>0.94</v>
      </c>
    </row>
    <row r="209" spans="2:11" x14ac:dyDescent="0.25">
      <c r="B209" s="1">
        <v>43672</v>
      </c>
      <c r="C209" s="4">
        <f>VLOOKUP(B209,Table1[[Date]:[Orders]],7,FALSE)</f>
        <v>1246273</v>
      </c>
      <c r="D209" s="2">
        <v>401514</v>
      </c>
      <c r="E209" s="3">
        <v>0.19</v>
      </c>
      <c r="F209" s="2">
        <v>32</v>
      </c>
      <c r="G209" s="2">
        <v>17</v>
      </c>
      <c r="H209" s="2">
        <v>25</v>
      </c>
      <c r="I209" s="2">
        <v>388</v>
      </c>
      <c r="J209" s="2">
        <v>39</v>
      </c>
      <c r="K209" s="3">
        <v>0.91</v>
      </c>
    </row>
    <row r="210" spans="2:11" x14ac:dyDescent="0.25">
      <c r="B210" s="1">
        <v>43673</v>
      </c>
      <c r="C210" s="4">
        <f>VLOOKUP(B210,Table1[[Date]:[Orders]],7,FALSE)</f>
        <v>1698799</v>
      </c>
      <c r="D210" s="2">
        <v>392433</v>
      </c>
      <c r="E210" s="3">
        <v>0.17</v>
      </c>
      <c r="F210" s="2">
        <v>38</v>
      </c>
      <c r="G210" s="2">
        <v>19</v>
      </c>
      <c r="H210" s="2">
        <v>29</v>
      </c>
      <c r="I210" s="2">
        <v>382</v>
      </c>
      <c r="J210" s="2">
        <v>32</v>
      </c>
      <c r="K210" s="3">
        <v>0.95</v>
      </c>
    </row>
    <row r="211" spans="2:11" x14ac:dyDescent="0.25">
      <c r="B211" s="1">
        <v>43674</v>
      </c>
      <c r="C211" s="4">
        <f>VLOOKUP(B211,Table1[[Date]:[Orders]],7,FALSE)</f>
        <v>1660696</v>
      </c>
      <c r="D211" s="2">
        <v>395692</v>
      </c>
      <c r="E211" s="3">
        <v>0.17</v>
      </c>
      <c r="F211" s="2">
        <v>40</v>
      </c>
      <c r="G211" s="2">
        <v>18</v>
      </c>
      <c r="H211" s="2">
        <v>26</v>
      </c>
      <c r="I211" s="2">
        <v>375</v>
      </c>
      <c r="J211" s="2">
        <v>31</v>
      </c>
      <c r="K211" s="3">
        <v>0.91</v>
      </c>
    </row>
    <row r="212" spans="2:11" x14ac:dyDescent="0.25">
      <c r="B212" s="1">
        <v>43675</v>
      </c>
      <c r="C212" s="4">
        <f>VLOOKUP(B212,Table1[[Date]:[Orders]],7,FALSE)</f>
        <v>1298037</v>
      </c>
      <c r="D212" s="2">
        <v>391474</v>
      </c>
      <c r="E212" s="3">
        <v>0.17</v>
      </c>
      <c r="F212" s="2">
        <v>35</v>
      </c>
      <c r="G212" s="2">
        <v>22</v>
      </c>
      <c r="H212" s="2">
        <v>25</v>
      </c>
      <c r="I212" s="2">
        <v>388</v>
      </c>
      <c r="J212" s="2">
        <v>38</v>
      </c>
      <c r="K212" s="3">
        <v>0.92</v>
      </c>
    </row>
    <row r="213" spans="2:11" x14ac:dyDescent="0.25">
      <c r="B213" s="1">
        <v>43676</v>
      </c>
      <c r="C213" s="4">
        <f>VLOOKUP(B213,Table1[[Date]:[Orders]],7,FALSE)</f>
        <v>1208363</v>
      </c>
      <c r="D213" s="2">
        <v>399345</v>
      </c>
      <c r="E213" s="3">
        <v>0.19</v>
      </c>
      <c r="F213" s="2">
        <v>34</v>
      </c>
      <c r="G213" s="2">
        <v>18</v>
      </c>
      <c r="H213" s="2">
        <v>29</v>
      </c>
      <c r="I213" s="2">
        <v>365</v>
      </c>
      <c r="J213" s="2">
        <v>39</v>
      </c>
      <c r="K213" s="3">
        <v>0.92</v>
      </c>
    </row>
    <row r="214" spans="2:11" x14ac:dyDescent="0.25">
      <c r="B214" s="1">
        <v>43677</v>
      </c>
      <c r="C214" s="4">
        <f>VLOOKUP(B214,Table1[[Date]:[Orders]],7,FALSE)</f>
        <v>1322295</v>
      </c>
      <c r="D214" s="2">
        <v>390149</v>
      </c>
      <c r="E214" s="3">
        <v>0.17</v>
      </c>
      <c r="F214" s="2">
        <v>33</v>
      </c>
      <c r="G214" s="2">
        <v>18</v>
      </c>
      <c r="H214" s="2">
        <v>29</v>
      </c>
      <c r="I214" s="2">
        <v>365</v>
      </c>
      <c r="J214" s="2">
        <v>39</v>
      </c>
      <c r="K214" s="3">
        <v>0.95</v>
      </c>
    </row>
    <row r="215" spans="2:11" x14ac:dyDescent="0.25">
      <c r="B215" s="1">
        <v>43678</v>
      </c>
      <c r="C215" s="4">
        <f>VLOOKUP(B215,Table1[[Date]:[Orders]],7,FALSE)</f>
        <v>1506632</v>
      </c>
      <c r="D215" s="2">
        <v>386768</v>
      </c>
      <c r="E215" s="3">
        <v>0.19</v>
      </c>
      <c r="F215" s="2">
        <v>32</v>
      </c>
      <c r="G215" s="2">
        <v>20</v>
      </c>
      <c r="H215" s="2">
        <v>25</v>
      </c>
      <c r="I215" s="2">
        <v>384</v>
      </c>
      <c r="J215" s="2">
        <v>37</v>
      </c>
      <c r="K215" s="3">
        <v>0.94</v>
      </c>
    </row>
    <row r="216" spans="2:11" x14ac:dyDescent="0.25">
      <c r="B216" s="1">
        <v>43679</v>
      </c>
      <c r="C216" s="4">
        <f>VLOOKUP(B216,Table1[[Date]:[Orders]],7,FALSE)</f>
        <v>1322439</v>
      </c>
      <c r="D216" s="2">
        <v>387112</v>
      </c>
      <c r="E216" s="3">
        <v>0.17</v>
      </c>
      <c r="F216" s="2">
        <v>37</v>
      </c>
      <c r="G216" s="2">
        <v>21</v>
      </c>
      <c r="H216" s="2">
        <v>26</v>
      </c>
      <c r="I216" s="2">
        <v>384</v>
      </c>
      <c r="J216" s="2">
        <v>37</v>
      </c>
      <c r="K216" s="3">
        <v>0.93</v>
      </c>
    </row>
    <row r="217" spans="2:11" x14ac:dyDescent="0.25">
      <c r="B217" s="1">
        <v>43680</v>
      </c>
      <c r="C217" s="4">
        <f>VLOOKUP(B217,Table1[[Date]:[Orders]],7,FALSE)</f>
        <v>1782233</v>
      </c>
      <c r="D217" s="2">
        <v>409781</v>
      </c>
      <c r="E217" s="3">
        <v>0.19</v>
      </c>
      <c r="F217" s="2">
        <v>30</v>
      </c>
      <c r="G217" s="2">
        <v>19</v>
      </c>
      <c r="H217" s="2">
        <v>27</v>
      </c>
      <c r="I217" s="2">
        <v>358</v>
      </c>
      <c r="J217" s="2">
        <v>31</v>
      </c>
      <c r="K217" s="3">
        <v>0.92</v>
      </c>
    </row>
    <row r="218" spans="2:11" x14ac:dyDescent="0.25">
      <c r="B218" s="1">
        <v>43681</v>
      </c>
      <c r="C218" s="4">
        <f>VLOOKUP(B218,Table1[[Date]:[Orders]],7,FALSE)</f>
        <v>1677611</v>
      </c>
      <c r="D218" s="2">
        <v>388262</v>
      </c>
      <c r="E218" s="3">
        <v>0.18</v>
      </c>
      <c r="F218" s="2">
        <v>35</v>
      </c>
      <c r="G218" s="2">
        <v>22</v>
      </c>
      <c r="H218" s="2">
        <v>30</v>
      </c>
      <c r="I218" s="2">
        <v>369</v>
      </c>
      <c r="J218" s="2">
        <v>39</v>
      </c>
      <c r="K218" s="3">
        <v>0.95</v>
      </c>
    </row>
    <row r="219" spans="2:11" x14ac:dyDescent="0.25">
      <c r="B219" s="1">
        <v>43682</v>
      </c>
      <c r="C219" s="4">
        <f>VLOOKUP(B219,Table1[[Date]:[Orders]],7,FALSE)</f>
        <v>1208956</v>
      </c>
      <c r="D219" s="2">
        <v>403716</v>
      </c>
      <c r="E219" s="3">
        <v>0.17</v>
      </c>
      <c r="F219" s="2">
        <v>39</v>
      </c>
      <c r="G219" s="2">
        <v>22</v>
      </c>
      <c r="H219" s="2">
        <v>25</v>
      </c>
      <c r="I219" s="2">
        <v>389</v>
      </c>
      <c r="J219" s="2">
        <v>36</v>
      </c>
      <c r="K219" s="3">
        <v>0.92</v>
      </c>
    </row>
    <row r="220" spans="2:11" x14ac:dyDescent="0.25">
      <c r="B220" s="1">
        <v>43683</v>
      </c>
      <c r="C220" s="4">
        <f>VLOOKUP(B220,Table1[[Date]:[Orders]],7,FALSE)</f>
        <v>1221464</v>
      </c>
      <c r="D220" s="2">
        <v>398247</v>
      </c>
      <c r="E220" s="3">
        <v>0.17</v>
      </c>
      <c r="F220" s="2">
        <v>31</v>
      </c>
      <c r="G220" s="2">
        <v>18</v>
      </c>
      <c r="H220" s="2">
        <v>29</v>
      </c>
      <c r="I220" s="2">
        <v>398</v>
      </c>
      <c r="J220" s="2">
        <v>32</v>
      </c>
      <c r="K220" s="3">
        <v>0.95</v>
      </c>
    </row>
    <row r="221" spans="2:11" x14ac:dyDescent="0.25">
      <c r="B221" s="1">
        <v>43684</v>
      </c>
      <c r="C221" s="4">
        <f>VLOOKUP(B221,Table1[[Date]:[Orders]],7,FALSE)</f>
        <v>1184072</v>
      </c>
      <c r="D221" s="2">
        <v>395396</v>
      </c>
      <c r="E221" s="3">
        <v>0.19</v>
      </c>
      <c r="F221" s="2">
        <v>34</v>
      </c>
      <c r="G221" s="2">
        <v>22</v>
      </c>
      <c r="H221" s="2">
        <v>29</v>
      </c>
      <c r="I221" s="2">
        <v>366</v>
      </c>
      <c r="J221" s="2">
        <v>37</v>
      </c>
      <c r="K221" s="3">
        <v>0.91</v>
      </c>
    </row>
    <row r="222" spans="2:11" x14ac:dyDescent="0.25">
      <c r="B222" s="1">
        <v>43685</v>
      </c>
      <c r="C222" s="4">
        <f>VLOOKUP(B222,Table1[[Date]:[Orders]],7,FALSE)</f>
        <v>1233898</v>
      </c>
      <c r="D222" s="2">
        <v>395163</v>
      </c>
      <c r="E222" s="3">
        <v>0.18</v>
      </c>
      <c r="F222" s="2">
        <v>32</v>
      </c>
      <c r="G222" s="2">
        <v>17</v>
      </c>
      <c r="H222" s="2">
        <v>29</v>
      </c>
      <c r="I222" s="2">
        <v>367</v>
      </c>
      <c r="J222" s="2">
        <v>37</v>
      </c>
      <c r="K222" s="3">
        <v>0.92</v>
      </c>
    </row>
    <row r="223" spans="2:11" x14ac:dyDescent="0.25">
      <c r="B223" s="1">
        <v>43686</v>
      </c>
      <c r="C223" s="4">
        <f>VLOOKUP(B223,Table1[[Date]:[Orders]],7,FALSE)</f>
        <v>1322799</v>
      </c>
      <c r="D223" s="2">
        <v>402090</v>
      </c>
      <c r="E223" s="3">
        <v>0.17</v>
      </c>
      <c r="F223" s="2">
        <v>32</v>
      </c>
      <c r="G223" s="2">
        <v>21</v>
      </c>
      <c r="H223" s="2">
        <v>30</v>
      </c>
      <c r="I223" s="2">
        <v>353</v>
      </c>
      <c r="J223" s="2">
        <v>34</v>
      </c>
      <c r="K223" s="3">
        <v>0.93</v>
      </c>
    </row>
    <row r="224" spans="2:11" x14ac:dyDescent="0.25">
      <c r="B224" s="1">
        <v>43687</v>
      </c>
      <c r="C224" s="4">
        <f>VLOOKUP(B224,Table1[[Date]:[Orders]],7,FALSE)</f>
        <v>1890851</v>
      </c>
      <c r="D224" s="2">
        <v>398762</v>
      </c>
      <c r="E224" s="3">
        <v>0.19</v>
      </c>
      <c r="F224" s="2">
        <v>30</v>
      </c>
      <c r="G224" s="2">
        <v>22</v>
      </c>
      <c r="H224" s="2">
        <v>27</v>
      </c>
      <c r="I224" s="2">
        <v>352</v>
      </c>
      <c r="J224" s="2">
        <v>30</v>
      </c>
      <c r="K224" s="3">
        <v>0.93</v>
      </c>
    </row>
    <row r="225" spans="2:11" x14ac:dyDescent="0.25">
      <c r="B225" s="1">
        <v>43688</v>
      </c>
      <c r="C225" s="4">
        <f>VLOOKUP(B225,Table1[[Date]:[Orders]],7,FALSE)</f>
        <v>765773</v>
      </c>
      <c r="D225" s="2">
        <v>383675</v>
      </c>
      <c r="E225" s="3">
        <v>0.19</v>
      </c>
      <c r="F225" s="2">
        <v>34</v>
      </c>
      <c r="G225" s="2">
        <v>29</v>
      </c>
      <c r="H225" s="2">
        <v>27</v>
      </c>
      <c r="I225" s="2">
        <v>396</v>
      </c>
      <c r="J225" s="2">
        <v>31</v>
      </c>
      <c r="K225" s="3">
        <v>0.95</v>
      </c>
    </row>
    <row r="226" spans="2:11" x14ac:dyDescent="0.25">
      <c r="B226" s="1">
        <v>43689</v>
      </c>
      <c r="C226" s="4">
        <f>VLOOKUP(B226,Table1[[Date]:[Orders]],7,FALSE)</f>
        <v>1244880</v>
      </c>
      <c r="D226" s="2">
        <v>390603</v>
      </c>
      <c r="E226" s="3">
        <v>0.18</v>
      </c>
      <c r="F226" s="2">
        <v>36</v>
      </c>
      <c r="G226" s="2">
        <v>21</v>
      </c>
      <c r="H226" s="2">
        <v>30</v>
      </c>
      <c r="I226" s="2">
        <v>382</v>
      </c>
      <c r="J226" s="2">
        <v>37</v>
      </c>
      <c r="K226" s="3">
        <v>0.91</v>
      </c>
    </row>
    <row r="227" spans="2:11" x14ac:dyDescent="0.25">
      <c r="B227" s="1">
        <v>43690</v>
      </c>
      <c r="C227" s="4">
        <f>VLOOKUP(B227,Table1[[Date]:[Orders]],7,FALSE)</f>
        <v>1334469</v>
      </c>
      <c r="D227" s="2">
        <v>400629</v>
      </c>
      <c r="E227" s="3">
        <v>0.19</v>
      </c>
      <c r="F227" s="2">
        <v>30</v>
      </c>
      <c r="G227" s="2">
        <v>19</v>
      </c>
      <c r="H227" s="2">
        <v>25</v>
      </c>
      <c r="I227" s="2">
        <v>382</v>
      </c>
      <c r="J227" s="2">
        <v>32</v>
      </c>
      <c r="K227" s="3">
        <v>0.93</v>
      </c>
    </row>
    <row r="228" spans="2:11" x14ac:dyDescent="0.25">
      <c r="B228" s="1">
        <v>43691</v>
      </c>
      <c r="C228" s="4">
        <f>VLOOKUP(B228,Table1[[Date]:[Orders]],7,FALSE)</f>
        <v>1335977</v>
      </c>
      <c r="D228" s="2">
        <v>398528</v>
      </c>
      <c r="E228" s="3">
        <v>0.17</v>
      </c>
      <c r="F228" s="2">
        <v>32</v>
      </c>
      <c r="G228" s="2">
        <v>17</v>
      </c>
      <c r="H228" s="2">
        <v>25</v>
      </c>
      <c r="I228" s="2">
        <v>372</v>
      </c>
      <c r="J228" s="2">
        <v>40</v>
      </c>
      <c r="K228" s="3">
        <v>0.91</v>
      </c>
    </row>
    <row r="229" spans="2:11" x14ac:dyDescent="0.25">
      <c r="B229" s="1">
        <v>43692</v>
      </c>
      <c r="C229" s="4">
        <f>VLOOKUP(B229,Table1[[Date]:[Orders]],7,FALSE)</f>
        <v>1298330</v>
      </c>
      <c r="D229" s="2">
        <v>384154</v>
      </c>
      <c r="E229" s="3">
        <v>0.17</v>
      </c>
      <c r="F229" s="2">
        <v>36</v>
      </c>
      <c r="G229" s="2">
        <v>21</v>
      </c>
      <c r="H229" s="2">
        <v>28</v>
      </c>
      <c r="I229" s="2">
        <v>362</v>
      </c>
      <c r="J229" s="2">
        <v>30</v>
      </c>
      <c r="K229" s="3">
        <v>0.92</v>
      </c>
    </row>
    <row r="230" spans="2:11" x14ac:dyDescent="0.25">
      <c r="B230" s="1">
        <v>43693</v>
      </c>
      <c r="C230" s="4">
        <f>VLOOKUP(B230,Table1[[Date]:[Orders]],7,FALSE)</f>
        <v>1257579</v>
      </c>
      <c r="D230" s="2">
        <v>405920</v>
      </c>
      <c r="E230" s="3">
        <v>0.19</v>
      </c>
      <c r="F230" s="2">
        <v>35</v>
      </c>
      <c r="G230" s="2">
        <v>17</v>
      </c>
      <c r="H230" s="2">
        <v>29</v>
      </c>
      <c r="I230" s="2">
        <v>351</v>
      </c>
      <c r="J230" s="2">
        <v>40</v>
      </c>
      <c r="K230" s="3">
        <v>0.95</v>
      </c>
    </row>
    <row r="231" spans="2:11" x14ac:dyDescent="0.25">
      <c r="B231" s="1">
        <v>43694</v>
      </c>
      <c r="C231" s="4">
        <f>VLOOKUP(B231,Table1[[Date]:[Orders]],7,FALSE)</f>
        <v>1857275</v>
      </c>
      <c r="D231" s="2">
        <v>408856</v>
      </c>
      <c r="E231" s="3">
        <v>0.17</v>
      </c>
      <c r="F231" s="2">
        <v>35</v>
      </c>
      <c r="G231" s="2">
        <v>17</v>
      </c>
      <c r="H231" s="2">
        <v>29</v>
      </c>
      <c r="I231" s="2">
        <v>371</v>
      </c>
      <c r="J231" s="2">
        <v>39</v>
      </c>
      <c r="K231" s="3">
        <v>0.94</v>
      </c>
    </row>
    <row r="232" spans="2:11" x14ac:dyDescent="0.25">
      <c r="B232" s="1">
        <v>43695</v>
      </c>
      <c r="C232" s="4">
        <f>VLOOKUP(B232,Table1[[Date]:[Orders]],7,FALSE)</f>
        <v>1582215</v>
      </c>
      <c r="D232" s="2">
        <v>390612</v>
      </c>
      <c r="E232" s="3">
        <v>0.17</v>
      </c>
      <c r="F232" s="2">
        <v>38</v>
      </c>
      <c r="G232" s="2">
        <v>20</v>
      </c>
      <c r="H232" s="2">
        <v>30</v>
      </c>
      <c r="I232" s="2">
        <v>380</v>
      </c>
      <c r="J232" s="2">
        <v>40</v>
      </c>
      <c r="K232" s="3">
        <v>0.94</v>
      </c>
    </row>
    <row r="233" spans="2:11" x14ac:dyDescent="0.25">
      <c r="B233" s="1">
        <v>43696</v>
      </c>
      <c r="C233" s="4">
        <f>VLOOKUP(B233,Table1[[Date]:[Orders]],7,FALSE)</f>
        <v>1233394</v>
      </c>
      <c r="D233" s="2">
        <v>408028</v>
      </c>
      <c r="E233" s="3">
        <v>0.18</v>
      </c>
      <c r="F233" s="2">
        <v>35</v>
      </c>
      <c r="G233" s="2">
        <v>20</v>
      </c>
      <c r="H233" s="2">
        <v>30</v>
      </c>
      <c r="I233" s="2">
        <v>388</v>
      </c>
      <c r="J233" s="2">
        <v>32</v>
      </c>
      <c r="K233" s="3">
        <v>0.93</v>
      </c>
    </row>
    <row r="234" spans="2:11" x14ac:dyDescent="0.25">
      <c r="B234" s="1">
        <v>43697</v>
      </c>
      <c r="C234" s="4">
        <f>VLOOKUP(B234,Table1[[Date]:[Orders]],7,FALSE)</f>
        <v>1392160</v>
      </c>
      <c r="D234" s="2">
        <v>383876</v>
      </c>
      <c r="E234" s="3">
        <v>0.18</v>
      </c>
      <c r="F234" s="2">
        <v>35</v>
      </c>
      <c r="G234" s="2">
        <v>22</v>
      </c>
      <c r="H234" s="2">
        <v>30</v>
      </c>
      <c r="I234" s="2">
        <v>351</v>
      </c>
      <c r="J234" s="2">
        <v>38</v>
      </c>
      <c r="K234" s="3">
        <v>0.92</v>
      </c>
    </row>
    <row r="235" spans="2:11" x14ac:dyDescent="0.25">
      <c r="B235" s="1">
        <v>43698</v>
      </c>
      <c r="C235" s="4">
        <f>VLOOKUP(B235,Table1[[Date]:[Orders]],7,FALSE)</f>
        <v>1351172</v>
      </c>
      <c r="D235" s="2">
        <v>390911</v>
      </c>
      <c r="E235" s="3">
        <v>0.19</v>
      </c>
      <c r="F235" s="2">
        <v>36</v>
      </c>
      <c r="G235" s="2">
        <v>18</v>
      </c>
      <c r="H235" s="2">
        <v>28</v>
      </c>
      <c r="I235" s="2">
        <v>382</v>
      </c>
      <c r="J235" s="2">
        <v>32</v>
      </c>
      <c r="K235" s="3">
        <v>0.93</v>
      </c>
    </row>
    <row r="236" spans="2:11" x14ac:dyDescent="0.25">
      <c r="B236" s="1">
        <v>43699</v>
      </c>
      <c r="C236" s="4">
        <f>VLOOKUP(B236,Table1[[Date]:[Orders]],7,FALSE)</f>
        <v>1392436</v>
      </c>
      <c r="D236" s="2">
        <v>382072</v>
      </c>
      <c r="E236" s="3">
        <v>0.19</v>
      </c>
      <c r="F236" s="2">
        <v>36</v>
      </c>
      <c r="G236" s="2">
        <v>18</v>
      </c>
      <c r="H236" s="2">
        <v>29</v>
      </c>
      <c r="I236" s="2">
        <v>395</v>
      </c>
      <c r="J236" s="2">
        <v>37</v>
      </c>
      <c r="K236" s="3">
        <v>0.95</v>
      </c>
    </row>
    <row r="237" spans="2:11" x14ac:dyDescent="0.25">
      <c r="B237" s="1">
        <v>43700</v>
      </c>
      <c r="C237" s="4">
        <f>VLOOKUP(B237,Table1[[Date]:[Orders]],7,FALSE)</f>
        <v>1296248</v>
      </c>
      <c r="D237" s="2">
        <v>403634</v>
      </c>
      <c r="E237" s="3">
        <v>0.19</v>
      </c>
      <c r="F237" s="2">
        <v>39</v>
      </c>
      <c r="G237" s="2">
        <v>21</v>
      </c>
      <c r="H237" s="2">
        <v>27</v>
      </c>
      <c r="I237" s="2">
        <v>352</v>
      </c>
      <c r="J237" s="2">
        <v>34</v>
      </c>
      <c r="K237" s="3">
        <v>0.93</v>
      </c>
    </row>
    <row r="238" spans="2:11" x14ac:dyDescent="0.25">
      <c r="B238" s="1">
        <v>43701</v>
      </c>
      <c r="C238" s="4">
        <f>VLOOKUP(B238,Table1[[Date]:[Orders]],7,FALSE)</f>
        <v>1628371</v>
      </c>
      <c r="D238" s="2">
        <v>380313</v>
      </c>
      <c r="E238" s="3">
        <v>0.19</v>
      </c>
      <c r="F238" s="2">
        <v>36</v>
      </c>
      <c r="G238" s="2">
        <v>18</v>
      </c>
      <c r="H238" s="2">
        <v>29</v>
      </c>
      <c r="I238" s="2">
        <v>377</v>
      </c>
      <c r="J238" s="2">
        <v>31</v>
      </c>
      <c r="K238" s="3">
        <v>0.94</v>
      </c>
    </row>
    <row r="239" spans="2:11" x14ac:dyDescent="0.25">
      <c r="B239" s="1">
        <v>43702</v>
      </c>
      <c r="C239" s="4">
        <f>VLOOKUP(B239,Table1[[Date]:[Orders]],7,FALSE)</f>
        <v>1784821</v>
      </c>
      <c r="D239" s="2">
        <v>388418</v>
      </c>
      <c r="E239" s="3">
        <v>0.19</v>
      </c>
      <c r="F239" s="2">
        <v>31</v>
      </c>
      <c r="G239" s="2">
        <v>18</v>
      </c>
      <c r="H239" s="2">
        <v>27</v>
      </c>
      <c r="I239" s="2">
        <v>367</v>
      </c>
      <c r="J239" s="2">
        <v>33</v>
      </c>
      <c r="K239" s="3">
        <v>0.95</v>
      </c>
    </row>
    <row r="240" spans="2:11" x14ac:dyDescent="0.25">
      <c r="B240" s="1">
        <v>43703</v>
      </c>
      <c r="C240" s="4">
        <f>VLOOKUP(B240,Table1[[Date]:[Orders]],7,FALSE)</f>
        <v>1260124</v>
      </c>
      <c r="D240" s="2">
        <v>392670</v>
      </c>
      <c r="E240" s="3">
        <v>0.17</v>
      </c>
      <c r="F240" s="2">
        <v>32</v>
      </c>
      <c r="G240" s="2">
        <v>20</v>
      </c>
      <c r="H240" s="2">
        <v>30</v>
      </c>
      <c r="I240" s="2">
        <v>369</v>
      </c>
      <c r="J240" s="2">
        <v>30</v>
      </c>
      <c r="K240" s="3">
        <v>0.94</v>
      </c>
    </row>
    <row r="241" spans="2:11" x14ac:dyDescent="0.25">
      <c r="B241" s="1">
        <v>43704</v>
      </c>
      <c r="C241" s="4">
        <f>VLOOKUP(B241,Table1[[Date]:[Orders]],7,FALSE)</f>
        <v>1150283</v>
      </c>
      <c r="D241" s="2">
        <v>405258</v>
      </c>
      <c r="E241" s="3">
        <v>0.19</v>
      </c>
      <c r="F241" s="2">
        <v>39</v>
      </c>
      <c r="G241" s="2">
        <v>22</v>
      </c>
      <c r="H241" s="2">
        <v>29</v>
      </c>
      <c r="I241" s="2">
        <v>361</v>
      </c>
      <c r="J241" s="2">
        <v>37</v>
      </c>
      <c r="K241" s="3">
        <v>0.94</v>
      </c>
    </row>
    <row r="242" spans="2:11" x14ac:dyDescent="0.25">
      <c r="B242" s="1">
        <v>43705</v>
      </c>
      <c r="C242" s="4">
        <f>VLOOKUP(B242,Table1[[Date]:[Orders]],7,FALSE)</f>
        <v>1421096</v>
      </c>
      <c r="D242" s="2">
        <v>400562</v>
      </c>
      <c r="E242" s="3">
        <v>0.19</v>
      </c>
      <c r="F242" s="2">
        <v>31</v>
      </c>
      <c r="G242" s="2">
        <v>19</v>
      </c>
      <c r="H242" s="2">
        <v>28</v>
      </c>
      <c r="I242" s="2">
        <v>382</v>
      </c>
      <c r="J242" s="2">
        <v>40</v>
      </c>
      <c r="K242" s="3">
        <v>0.95</v>
      </c>
    </row>
    <row r="243" spans="2:11" x14ac:dyDescent="0.25">
      <c r="B243" s="1">
        <v>43706</v>
      </c>
      <c r="C243" s="4">
        <f>VLOOKUP(B243,Table1[[Date]:[Orders]],7,FALSE)</f>
        <v>1310421</v>
      </c>
      <c r="D243" s="2">
        <v>386473</v>
      </c>
      <c r="E243" s="3">
        <v>0.17</v>
      </c>
      <c r="F243" s="2">
        <v>35</v>
      </c>
      <c r="G243" s="2">
        <v>22</v>
      </c>
      <c r="H243" s="2">
        <v>29</v>
      </c>
      <c r="I243" s="2">
        <v>362</v>
      </c>
      <c r="J243" s="2">
        <v>31</v>
      </c>
      <c r="K243" s="3">
        <v>0.92</v>
      </c>
    </row>
    <row r="244" spans="2:11" x14ac:dyDescent="0.25">
      <c r="B244" s="1">
        <v>43707</v>
      </c>
      <c r="C244" s="4">
        <f>VLOOKUP(B244,Table1[[Date]:[Orders]],7,FALSE)</f>
        <v>1210693</v>
      </c>
      <c r="D244" s="2">
        <v>382326</v>
      </c>
      <c r="E244" s="3">
        <v>0.19</v>
      </c>
      <c r="F244" s="2">
        <v>30</v>
      </c>
      <c r="G244" s="2">
        <v>20</v>
      </c>
      <c r="H244" s="2">
        <v>27</v>
      </c>
      <c r="I244" s="2">
        <v>389</v>
      </c>
      <c r="J244" s="2">
        <v>33</v>
      </c>
      <c r="K244" s="3">
        <v>0.91</v>
      </c>
    </row>
    <row r="245" spans="2:11" x14ac:dyDescent="0.25">
      <c r="B245" s="1">
        <v>43708</v>
      </c>
      <c r="C245" s="4">
        <f>VLOOKUP(B245,Table1[[Date]:[Orders]],7,FALSE)</f>
        <v>1663518</v>
      </c>
      <c r="D245" s="2">
        <v>391845</v>
      </c>
      <c r="E245" s="3">
        <v>0.19</v>
      </c>
      <c r="F245" s="2">
        <v>38</v>
      </c>
      <c r="G245" s="2">
        <v>19</v>
      </c>
      <c r="H245" s="2">
        <v>26</v>
      </c>
      <c r="I245" s="2">
        <v>372</v>
      </c>
      <c r="J245" s="2">
        <v>31</v>
      </c>
      <c r="K245" s="3">
        <v>0.95</v>
      </c>
    </row>
    <row r="246" spans="2:11" x14ac:dyDescent="0.25">
      <c r="B246" s="1">
        <v>43709</v>
      </c>
      <c r="C246" s="4">
        <f>VLOOKUP(B246,Table1[[Date]:[Orders]],7,FALSE)</f>
        <v>1660788</v>
      </c>
      <c r="D246" s="2">
        <v>407821</v>
      </c>
      <c r="E246" s="3">
        <v>0.18</v>
      </c>
      <c r="F246" s="2">
        <v>35</v>
      </c>
      <c r="G246" s="2">
        <v>22</v>
      </c>
      <c r="H246" s="2">
        <v>29</v>
      </c>
      <c r="I246" s="2">
        <v>385</v>
      </c>
      <c r="J246" s="2">
        <v>31</v>
      </c>
      <c r="K246" s="3">
        <v>0.94</v>
      </c>
    </row>
    <row r="247" spans="2:11" x14ac:dyDescent="0.25">
      <c r="B247" s="1">
        <v>43710</v>
      </c>
      <c r="C247" s="4">
        <f>VLOOKUP(B247,Table1[[Date]:[Orders]],7,FALSE)</f>
        <v>1335405</v>
      </c>
      <c r="D247" s="2">
        <v>389944</v>
      </c>
      <c r="E247" s="3">
        <v>0.17</v>
      </c>
      <c r="F247" s="2">
        <v>31</v>
      </c>
      <c r="G247" s="2">
        <v>22</v>
      </c>
      <c r="H247" s="2">
        <v>28</v>
      </c>
      <c r="I247" s="2">
        <v>364</v>
      </c>
      <c r="J247" s="2">
        <v>32</v>
      </c>
      <c r="K247" s="3">
        <v>0.92</v>
      </c>
    </row>
    <row r="248" spans="2:11" x14ac:dyDescent="0.25">
      <c r="B248" s="1">
        <v>43711</v>
      </c>
      <c r="C248" s="4">
        <f>VLOOKUP(B248,Table1[[Date]:[Orders]],7,FALSE)</f>
        <v>1170762</v>
      </c>
      <c r="D248" s="2">
        <v>402082</v>
      </c>
      <c r="E248" s="3">
        <v>0.18</v>
      </c>
      <c r="F248" s="2">
        <v>38</v>
      </c>
      <c r="G248" s="2">
        <v>17</v>
      </c>
      <c r="H248" s="2">
        <v>30</v>
      </c>
      <c r="I248" s="2">
        <v>351</v>
      </c>
      <c r="J248" s="2">
        <v>32</v>
      </c>
      <c r="K248" s="3">
        <v>0.95</v>
      </c>
    </row>
    <row r="249" spans="2:11" x14ac:dyDescent="0.25">
      <c r="B249" s="1">
        <v>43712</v>
      </c>
      <c r="C249" s="4">
        <f>VLOOKUP(B249,Table1[[Date]:[Orders]],7,FALSE)</f>
        <v>1310465</v>
      </c>
      <c r="D249" s="2">
        <v>384229</v>
      </c>
      <c r="E249" s="3">
        <v>0.19</v>
      </c>
      <c r="F249" s="2">
        <v>39</v>
      </c>
      <c r="G249" s="2">
        <v>20</v>
      </c>
      <c r="H249" s="2">
        <v>26</v>
      </c>
      <c r="I249" s="2">
        <v>361</v>
      </c>
      <c r="J249" s="2">
        <v>34</v>
      </c>
      <c r="K249" s="3">
        <v>0.93</v>
      </c>
    </row>
    <row r="250" spans="2:11" x14ac:dyDescent="0.25">
      <c r="B250" s="1">
        <v>43713</v>
      </c>
      <c r="C250" s="4">
        <f>VLOOKUP(B250,Table1[[Date]:[Orders]],7,FALSE)</f>
        <v>1284380</v>
      </c>
      <c r="D250" s="2">
        <v>386978</v>
      </c>
      <c r="E250" s="3">
        <v>0.17</v>
      </c>
      <c r="F250" s="2">
        <v>32</v>
      </c>
      <c r="G250" s="2">
        <v>22</v>
      </c>
      <c r="H250" s="2">
        <v>26</v>
      </c>
      <c r="I250" s="2">
        <v>368</v>
      </c>
      <c r="J250" s="2">
        <v>31</v>
      </c>
      <c r="K250" s="3">
        <v>0.93</v>
      </c>
    </row>
    <row r="251" spans="2:11" x14ac:dyDescent="0.25">
      <c r="B251" s="1">
        <v>43714</v>
      </c>
      <c r="C251" s="4">
        <f>VLOOKUP(B251,Table1[[Date]:[Orders]],7,FALSE)</f>
        <v>1233898</v>
      </c>
      <c r="D251" s="2">
        <v>396745</v>
      </c>
      <c r="E251" s="3">
        <v>0.18</v>
      </c>
      <c r="F251" s="2">
        <v>33</v>
      </c>
      <c r="G251" s="2">
        <v>17</v>
      </c>
      <c r="H251" s="2">
        <v>30</v>
      </c>
      <c r="I251" s="2">
        <v>377</v>
      </c>
      <c r="J251" s="2">
        <v>34</v>
      </c>
      <c r="K251" s="3">
        <v>0.92</v>
      </c>
    </row>
    <row r="252" spans="2:11" x14ac:dyDescent="0.25">
      <c r="B252" s="1">
        <v>43715</v>
      </c>
      <c r="C252" s="4">
        <f>VLOOKUP(B252,Table1[[Date]:[Orders]],7,FALSE)</f>
        <v>1500680</v>
      </c>
      <c r="D252" s="2">
        <v>407003</v>
      </c>
      <c r="E252" s="3">
        <v>0.17</v>
      </c>
      <c r="F252" s="2">
        <v>34</v>
      </c>
      <c r="G252" s="2">
        <v>18</v>
      </c>
      <c r="H252" s="2">
        <v>26</v>
      </c>
      <c r="I252" s="2">
        <v>385</v>
      </c>
      <c r="J252" s="2">
        <v>37</v>
      </c>
      <c r="K252" s="3">
        <v>0.95</v>
      </c>
    </row>
    <row r="253" spans="2:11" x14ac:dyDescent="0.25">
      <c r="B253" s="1">
        <v>43716</v>
      </c>
      <c r="C253" s="4">
        <f>VLOOKUP(B253,Table1[[Date]:[Orders]],7,FALSE)</f>
        <v>1697763</v>
      </c>
      <c r="D253" s="2">
        <v>385901</v>
      </c>
      <c r="E253" s="3">
        <v>0.18</v>
      </c>
      <c r="F253" s="2">
        <v>35</v>
      </c>
      <c r="G253" s="2">
        <v>18</v>
      </c>
      <c r="H253" s="2">
        <v>30</v>
      </c>
      <c r="I253" s="2">
        <v>382</v>
      </c>
      <c r="J253" s="2">
        <v>34</v>
      </c>
      <c r="K253" s="3">
        <v>0.91</v>
      </c>
    </row>
    <row r="254" spans="2:11" x14ac:dyDescent="0.25">
      <c r="B254" s="1">
        <v>43717</v>
      </c>
      <c r="C254" s="4">
        <f>VLOOKUP(B254,Table1[[Date]:[Orders]],7,FALSE)</f>
        <v>1419728</v>
      </c>
      <c r="D254" s="2">
        <v>407716</v>
      </c>
      <c r="E254" s="3">
        <v>0.18</v>
      </c>
      <c r="F254" s="2">
        <v>35</v>
      </c>
      <c r="G254" s="2">
        <v>21</v>
      </c>
      <c r="H254" s="2">
        <v>26</v>
      </c>
      <c r="I254" s="2">
        <v>370</v>
      </c>
      <c r="J254" s="2">
        <v>38</v>
      </c>
      <c r="K254" s="3">
        <v>0.94</v>
      </c>
    </row>
    <row r="255" spans="2:11" x14ac:dyDescent="0.25">
      <c r="B255" s="1">
        <v>43718</v>
      </c>
      <c r="C255" s="4">
        <f>VLOOKUP(B255,Table1[[Date]:[Orders]],7,FALSE)</f>
        <v>1185281</v>
      </c>
      <c r="D255" s="2">
        <v>397777</v>
      </c>
      <c r="E255" s="3">
        <v>0.18</v>
      </c>
      <c r="F255" s="2">
        <v>35</v>
      </c>
      <c r="G255" s="2">
        <v>18</v>
      </c>
      <c r="H255" s="2">
        <v>27</v>
      </c>
      <c r="I255" s="2">
        <v>399</v>
      </c>
      <c r="J255" s="2">
        <v>37</v>
      </c>
      <c r="K255" s="3">
        <v>0.91</v>
      </c>
    </row>
    <row r="256" spans="2:11" x14ac:dyDescent="0.25">
      <c r="B256" s="1">
        <v>43719</v>
      </c>
      <c r="C256" s="4">
        <f>VLOOKUP(B256,Table1[[Date]:[Orders]],7,FALSE)</f>
        <v>1246140</v>
      </c>
      <c r="D256" s="2">
        <v>393437</v>
      </c>
      <c r="E256" s="3">
        <v>0.18</v>
      </c>
      <c r="F256" s="2">
        <v>40</v>
      </c>
      <c r="G256" s="2">
        <v>17</v>
      </c>
      <c r="H256" s="2">
        <v>26</v>
      </c>
      <c r="I256" s="2">
        <v>387</v>
      </c>
      <c r="J256" s="2">
        <v>31</v>
      </c>
      <c r="K256" s="3">
        <v>0.94</v>
      </c>
    </row>
    <row r="257" spans="2:11" x14ac:dyDescent="0.25">
      <c r="B257" s="1">
        <v>43720</v>
      </c>
      <c r="C257" s="4">
        <f>VLOOKUP(B257,Table1[[Date]:[Orders]],7,FALSE)</f>
        <v>1309611</v>
      </c>
      <c r="D257" s="2">
        <v>406634</v>
      </c>
      <c r="E257" s="3">
        <v>0.18</v>
      </c>
      <c r="F257" s="2">
        <v>34</v>
      </c>
      <c r="G257" s="2">
        <v>20</v>
      </c>
      <c r="H257" s="2">
        <v>25</v>
      </c>
      <c r="I257" s="2">
        <v>368</v>
      </c>
      <c r="J257" s="2">
        <v>36</v>
      </c>
      <c r="K257" s="3">
        <v>0.91</v>
      </c>
    </row>
    <row r="258" spans="2:11" x14ac:dyDescent="0.25">
      <c r="B258" s="1">
        <v>43721</v>
      </c>
      <c r="C258" s="4">
        <f>VLOOKUP(B258,Table1[[Date]:[Orders]],7,FALSE)</f>
        <v>1360362</v>
      </c>
      <c r="D258" s="2">
        <v>392550</v>
      </c>
      <c r="E258" s="3">
        <v>0.19</v>
      </c>
      <c r="F258" s="2">
        <v>30</v>
      </c>
      <c r="G258" s="2">
        <v>19</v>
      </c>
      <c r="H258" s="2">
        <v>29</v>
      </c>
      <c r="I258" s="2">
        <v>384</v>
      </c>
      <c r="J258" s="2">
        <v>32</v>
      </c>
      <c r="K258" s="3">
        <v>0.92</v>
      </c>
    </row>
    <row r="259" spans="2:11" x14ac:dyDescent="0.25">
      <c r="B259" s="1">
        <v>43722</v>
      </c>
      <c r="C259" s="4">
        <f>VLOOKUP(B259,Table1[[Date]:[Orders]],7,FALSE)</f>
        <v>696459</v>
      </c>
      <c r="D259" s="2">
        <v>406604</v>
      </c>
      <c r="E259" s="3">
        <v>0.17</v>
      </c>
      <c r="F259" s="2">
        <v>64</v>
      </c>
      <c r="G259" s="2">
        <v>22</v>
      </c>
      <c r="H259" s="2">
        <v>30</v>
      </c>
      <c r="I259" s="2">
        <v>378</v>
      </c>
      <c r="J259" s="2">
        <v>35</v>
      </c>
      <c r="K259" s="3">
        <v>0.93</v>
      </c>
    </row>
    <row r="260" spans="2:11" x14ac:dyDescent="0.25">
      <c r="B260" s="1">
        <v>43723</v>
      </c>
      <c r="C260" s="4">
        <f>VLOOKUP(B260,Table1[[Date]:[Orders]],7,FALSE)</f>
        <v>1856717</v>
      </c>
      <c r="D260" s="2">
        <v>393532</v>
      </c>
      <c r="E260" s="3">
        <v>0.19</v>
      </c>
      <c r="F260" s="2">
        <v>31</v>
      </c>
      <c r="G260" s="2">
        <v>18</v>
      </c>
      <c r="H260" s="2">
        <v>29</v>
      </c>
      <c r="I260" s="2">
        <v>385</v>
      </c>
      <c r="J260" s="2">
        <v>38</v>
      </c>
      <c r="K260" s="3">
        <v>0.94</v>
      </c>
    </row>
    <row r="261" spans="2:11" x14ac:dyDescent="0.25">
      <c r="B261" s="1">
        <v>43724</v>
      </c>
      <c r="C261" s="4">
        <f>VLOOKUP(B261,Table1[[Date]:[Orders]],7,FALSE)</f>
        <v>1161771</v>
      </c>
      <c r="D261" s="2">
        <v>398745</v>
      </c>
      <c r="E261" s="3">
        <v>0.19</v>
      </c>
      <c r="F261" s="2">
        <v>33</v>
      </c>
      <c r="G261" s="2">
        <v>21</v>
      </c>
      <c r="H261" s="2">
        <v>25</v>
      </c>
      <c r="I261" s="2">
        <v>367</v>
      </c>
      <c r="J261" s="2">
        <v>32</v>
      </c>
      <c r="K261" s="3">
        <v>0.95</v>
      </c>
    </row>
    <row r="262" spans="2:11" x14ac:dyDescent="0.25">
      <c r="B262" s="1">
        <v>43725</v>
      </c>
      <c r="C262" s="4">
        <f>VLOOKUP(B262,Table1[[Date]:[Orders]],7,FALSE)</f>
        <v>1361964</v>
      </c>
      <c r="D262" s="2">
        <v>388146</v>
      </c>
      <c r="E262" s="3">
        <v>0.17</v>
      </c>
      <c r="F262" s="2">
        <v>32</v>
      </c>
      <c r="G262" s="2">
        <v>18</v>
      </c>
      <c r="H262" s="2">
        <v>29</v>
      </c>
      <c r="I262" s="2">
        <v>382</v>
      </c>
      <c r="J262" s="2">
        <v>30</v>
      </c>
      <c r="K262" s="3">
        <v>0.94</v>
      </c>
    </row>
    <row r="263" spans="2:11" x14ac:dyDescent="0.25">
      <c r="B263" s="1">
        <v>43726</v>
      </c>
      <c r="C263" s="4">
        <f>VLOOKUP(B263,Table1[[Date]:[Orders]],7,FALSE)</f>
        <v>1195458</v>
      </c>
      <c r="D263" s="2">
        <v>406545</v>
      </c>
      <c r="E263" s="3">
        <v>0.18</v>
      </c>
      <c r="F263" s="2">
        <v>32</v>
      </c>
      <c r="G263" s="2">
        <v>20</v>
      </c>
      <c r="H263" s="2">
        <v>28</v>
      </c>
      <c r="I263" s="2">
        <v>377</v>
      </c>
      <c r="J263" s="2">
        <v>35</v>
      </c>
      <c r="K263" s="3">
        <v>0.93</v>
      </c>
    </row>
    <row r="264" spans="2:11" x14ac:dyDescent="0.25">
      <c r="B264" s="1">
        <v>43727</v>
      </c>
      <c r="C264" s="4">
        <f>VLOOKUP(B264,Table1[[Date]:[Orders]],7,FALSE)</f>
        <v>1259196</v>
      </c>
      <c r="D264" s="2">
        <v>406600</v>
      </c>
      <c r="E264" s="3">
        <v>0.19</v>
      </c>
      <c r="F264" s="2">
        <v>33</v>
      </c>
      <c r="G264" s="2">
        <v>21</v>
      </c>
      <c r="H264" s="2">
        <v>30</v>
      </c>
      <c r="I264" s="2">
        <v>351</v>
      </c>
      <c r="J264" s="2">
        <v>34</v>
      </c>
      <c r="K264" s="3">
        <v>0.95</v>
      </c>
    </row>
    <row r="265" spans="2:11" x14ac:dyDescent="0.25">
      <c r="B265" s="1">
        <v>43728</v>
      </c>
      <c r="C265" s="4">
        <f>VLOOKUP(B265,Table1[[Date]:[Orders]],7,FALSE)</f>
        <v>1235270</v>
      </c>
      <c r="D265" s="2">
        <v>407858</v>
      </c>
      <c r="E265" s="3">
        <v>0.19</v>
      </c>
      <c r="F265" s="2">
        <v>39</v>
      </c>
      <c r="G265" s="2">
        <v>21</v>
      </c>
      <c r="H265" s="2">
        <v>27</v>
      </c>
      <c r="I265" s="2">
        <v>383</v>
      </c>
      <c r="J265" s="2">
        <v>35</v>
      </c>
      <c r="K265" s="3">
        <v>0.93</v>
      </c>
    </row>
    <row r="266" spans="2:11" x14ac:dyDescent="0.25">
      <c r="B266" s="1">
        <v>43729</v>
      </c>
      <c r="C266" s="4">
        <f>VLOOKUP(B266,Table1[[Date]:[Orders]],7,FALSE)</f>
        <v>1473202</v>
      </c>
      <c r="D266" s="2">
        <v>388449</v>
      </c>
      <c r="E266" s="3">
        <v>0.17</v>
      </c>
      <c r="F266" s="2">
        <v>37</v>
      </c>
      <c r="G266" s="2">
        <v>20</v>
      </c>
      <c r="H266" s="2">
        <v>25</v>
      </c>
      <c r="I266" s="2">
        <v>372</v>
      </c>
      <c r="J266" s="2">
        <v>31</v>
      </c>
      <c r="K266" s="3">
        <v>0.91</v>
      </c>
    </row>
    <row r="267" spans="2:11" x14ac:dyDescent="0.25">
      <c r="B267" s="1">
        <v>43730</v>
      </c>
      <c r="C267" s="4">
        <f>VLOOKUP(B267,Table1[[Date]:[Orders]],7,FALSE)</f>
        <v>1892235</v>
      </c>
      <c r="D267" s="2">
        <v>401959</v>
      </c>
      <c r="E267" s="3">
        <v>0.19</v>
      </c>
      <c r="F267" s="2">
        <v>31</v>
      </c>
      <c r="G267" s="2">
        <v>20</v>
      </c>
      <c r="H267" s="2">
        <v>25</v>
      </c>
      <c r="I267" s="2">
        <v>366</v>
      </c>
      <c r="J267" s="2">
        <v>31</v>
      </c>
      <c r="K267" s="3">
        <v>0.95</v>
      </c>
    </row>
    <row r="268" spans="2:11" x14ac:dyDescent="0.25">
      <c r="B268" s="1">
        <v>43731</v>
      </c>
      <c r="C268" s="4">
        <f>VLOOKUP(B268,Table1[[Date]:[Orders]],7,FALSE)</f>
        <v>1220447</v>
      </c>
      <c r="D268" s="2">
        <v>405567</v>
      </c>
      <c r="E268" s="3">
        <v>0.19</v>
      </c>
      <c r="F268" s="2">
        <v>35</v>
      </c>
      <c r="G268" s="2">
        <v>22</v>
      </c>
      <c r="H268" s="2">
        <v>27</v>
      </c>
      <c r="I268" s="2">
        <v>359</v>
      </c>
      <c r="J268" s="2">
        <v>31</v>
      </c>
      <c r="K268" s="3">
        <v>0.91</v>
      </c>
    </row>
    <row r="269" spans="2:11" x14ac:dyDescent="0.25">
      <c r="B269" s="1">
        <v>43732</v>
      </c>
      <c r="C269" s="4">
        <f>VLOOKUP(B269,Table1[[Date]:[Orders]],7,FALSE)</f>
        <v>1338075</v>
      </c>
      <c r="D269" s="2">
        <v>388298</v>
      </c>
      <c r="E269" s="3">
        <v>0.19</v>
      </c>
      <c r="F269" s="2">
        <v>38</v>
      </c>
      <c r="G269" s="2">
        <v>17</v>
      </c>
      <c r="H269" s="2">
        <v>30</v>
      </c>
      <c r="I269" s="2">
        <v>398</v>
      </c>
      <c r="J269" s="2">
        <v>35</v>
      </c>
      <c r="K269" s="3">
        <v>0.95</v>
      </c>
    </row>
    <row r="270" spans="2:11" x14ac:dyDescent="0.25">
      <c r="B270" s="1">
        <v>43733</v>
      </c>
      <c r="C270" s="4">
        <f>VLOOKUP(B270,Table1[[Date]:[Orders]],7,FALSE)</f>
        <v>1404023</v>
      </c>
      <c r="D270" s="2">
        <v>391681</v>
      </c>
      <c r="E270" s="3">
        <v>0.17</v>
      </c>
      <c r="F270" s="2">
        <v>32</v>
      </c>
      <c r="G270" s="2">
        <v>21</v>
      </c>
      <c r="H270" s="2">
        <v>28</v>
      </c>
      <c r="I270" s="2">
        <v>388</v>
      </c>
      <c r="J270" s="2">
        <v>37</v>
      </c>
      <c r="K270" s="3">
        <v>0.91</v>
      </c>
    </row>
    <row r="271" spans="2:11" x14ac:dyDescent="0.25">
      <c r="B271" s="1">
        <v>43734</v>
      </c>
      <c r="C271" s="4">
        <f>VLOOKUP(B271,Table1[[Date]:[Orders]],7,FALSE)</f>
        <v>1337789</v>
      </c>
      <c r="D271" s="2">
        <v>400929</v>
      </c>
      <c r="E271" s="3">
        <v>0.19</v>
      </c>
      <c r="F271" s="2">
        <v>30</v>
      </c>
      <c r="G271" s="2">
        <v>18</v>
      </c>
      <c r="H271" s="2">
        <v>28</v>
      </c>
      <c r="I271" s="2">
        <v>394</v>
      </c>
      <c r="J271" s="2">
        <v>35</v>
      </c>
      <c r="K271" s="3">
        <v>0.91</v>
      </c>
    </row>
    <row r="272" spans="2:11" x14ac:dyDescent="0.25">
      <c r="B272" s="1">
        <v>43735</v>
      </c>
      <c r="C272" s="4">
        <f>VLOOKUP(B272,Table1[[Date]:[Orders]],7,FALSE)</f>
        <v>1197375</v>
      </c>
      <c r="D272" s="2">
        <v>400010</v>
      </c>
      <c r="E272" s="3">
        <v>0.19</v>
      </c>
      <c r="F272" s="2">
        <v>37</v>
      </c>
      <c r="G272" s="2">
        <v>21</v>
      </c>
      <c r="H272" s="2">
        <v>29</v>
      </c>
      <c r="I272" s="2">
        <v>393</v>
      </c>
      <c r="J272" s="2">
        <v>38</v>
      </c>
      <c r="K272" s="3">
        <v>0.92</v>
      </c>
    </row>
    <row r="273" spans="2:11" x14ac:dyDescent="0.25">
      <c r="B273" s="1">
        <v>43736</v>
      </c>
      <c r="C273" s="4">
        <f>VLOOKUP(B273,Table1[[Date]:[Orders]],7,FALSE)</f>
        <v>1582700</v>
      </c>
      <c r="D273" s="2">
        <v>406277</v>
      </c>
      <c r="E273" s="3">
        <v>0.19</v>
      </c>
      <c r="F273" s="2">
        <v>38</v>
      </c>
      <c r="G273" s="2">
        <v>17</v>
      </c>
      <c r="H273" s="2">
        <v>30</v>
      </c>
      <c r="I273" s="2">
        <v>397</v>
      </c>
      <c r="J273" s="2">
        <v>36</v>
      </c>
      <c r="K273" s="3">
        <v>0.94</v>
      </c>
    </row>
    <row r="274" spans="2:11" x14ac:dyDescent="0.25">
      <c r="B274" s="1">
        <v>43737</v>
      </c>
      <c r="C274" s="4">
        <f>VLOOKUP(B274,Table1[[Date]:[Orders]],7,FALSE)</f>
        <v>1565133</v>
      </c>
      <c r="D274" s="2">
        <v>400829</v>
      </c>
      <c r="E274" s="3">
        <v>0.18</v>
      </c>
      <c r="F274" s="2">
        <v>30</v>
      </c>
      <c r="G274" s="2">
        <v>22</v>
      </c>
      <c r="H274" s="2">
        <v>28</v>
      </c>
      <c r="I274" s="2">
        <v>360</v>
      </c>
      <c r="J274" s="2">
        <v>39</v>
      </c>
      <c r="K274" s="3">
        <v>0.91</v>
      </c>
    </row>
    <row r="275" spans="2:11" x14ac:dyDescent="0.25">
      <c r="B275" s="1">
        <v>43738</v>
      </c>
      <c r="C275" s="4">
        <f>VLOOKUP(B275,Table1[[Date]:[Orders]],7,FALSE)</f>
        <v>1235906</v>
      </c>
      <c r="D275" s="2">
        <v>392169</v>
      </c>
      <c r="E275" s="3">
        <v>0.18</v>
      </c>
      <c r="F275" s="2">
        <v>32</v>
      </c>
      <c r="G275" s="2">
        <v>18</v>
      </c>
      <c r="H275" s="2">
        <v>28</v>
      </c>
      <c r="I275" s="2">
        <v>359</v>
      </c>
      <c r="J275" s="2">
        <v>34</v>
      </c>
      <c r="K275" s="3">
        <v>0.91</v>
      </c>
    </row>
    <row r="276" spans="2:11" x14ac:dyDescent="0.25">
      <c r="B276" s="1">
        <v>43739</v>
      </c>
      <c r="C276" s="4">
        <f>VLOOKUP(B276,Table1[[Date]:[Orders]],7,FALSE)</f>
        <v>1174372</v>
      </c>
      <c r="D276" s="2">
        <v>383376</v>
      </c>
      <c r="E276" s="3">
        <v>0.17</v>
      </c>
      <c r="F276" s="2">
        <v>30</v>
      </c>
      <c r="G276" s="2">
        <v>21</v>
      </c>
      <c r="H276" s="2">
        <v>25</v>
      </c>
      <c r="I276" s="2">
        <v>394</v>
      </c>
      <c r="J276" s="2">
        <v>35</v>
      </c>
      <c r="K276" s="3">
        <v>0.92</v>
      </c>
    </row>
    <row r="277" spans="2:11" x14ac:dyDescent="0.25">
      <c r="B277" s="1">
        <v>43740</v>
      </c>
      <c r="C277" s="4">
        <f>VLOOKUP(B277,Table1[[Date]:[Orders]],7,FALSE)</f>
        <v>1150753</v>
      </c>
      <c r="D277" s="2">
        <v>384903</v>
      </c>
      <c r="E277" s="3">
        <v>0.19</v>
      </c>
      <c r="F277" s="2">
        <v>34</v>
      </c>
      <c r="G277" s="2">
        <v>19</v>
      </c>
      <c r="H277" s="2">
        <v>26</v>
      </c>
      <c r="I277" s="2">
        <v>380</v>
      </c>
      <c r="J277" s="2">
        <v>30</v>
      </c>
      <c r="K277" s="3">
        <v>0.94</v>
      </c>
    </row>
    <row r="278" spans="2:11" x14ac:dyDescent="0.25">
      <c r="B278" s="1">
        <v>43741</v>
      </c>
      <c r="C278" s="4">
        <f>VLOOKUP(B278,Table1[[Date]:[Orders]],7,FALSE)</f>
        <v>1311293</v>
      </c>
      <c r="D278" s="2">
        <v>381179</v>
      </c>
      <c r="E278" s="3">
        <v>0.17</v>
      </c>
      <c r="F278" s="2">
        <v>37</v>
      </c>
      <c r="G278" s="2">
        <v>18</v>
      </c>
      <c r="H278" s="2">
        <v>28</v>
      </c>
      <c r="I278" s="2">
        <v>387</v>
      </c>
      <c r="J278" s="2">
        <v>33</v>
      </c>
      <c r="K278" s="3">
        <v>0.93</v>
      </c>
    </row>
    <row r="279" spans="2:11" x14ac:dyDescent="0.25">
      <c r="B279" s="1">
        <v>43742</v>
      </c>
      <c r="C279" s="4">
        <f>VLOOKUP(B279,Table1[[Date]:[Orders]],7,FALSE)</f>
        <v>1127146</v>
      </c>
      <c r="D279" s="2">
        <v>389368</v>
      </c>
      <c r="E279" s="3">
        <v>0.19</v>
      </c>
      <c r="F279" s="2">
        <v>34</v>
      </c>
      <c r="G279" s="2">
        <v>22</v>
      </c>
      <c r="H279" s="2">
        <v>29</v>
      </c>
      <c r="I279" s="2">
        <v>357</v>
      </c>
      <c r="J279" s="2">
        <v>40</v>
      </c>
      <c r="K279" s="3">
        <v>0.94</v>
      </c>
    </row>
    <row r="280" spans="2:11" x14ac:dyDescent="0.25">
      <c r="B280" s="1">
        <v>43743</v>
      </c>
      <c r="C280" s="4">
        <f>VLOOKUP(B280,Table1[[Date]:[Orders]],7,FALSE)</f>
        <v>1648023</v>
      </c>
      <c r="D280" s="2">
        <v>409180</v>
      </c>
      <c r="E280" s="3">
        <v>0.19</v>
      </c>
      <c r="F280" s="2">
        <v>32</v>
      </c>
      <c r="G280" s="2">
        <v>21</v>
      </c>
      <c r="H280" s="2">
        <v>29</v>
      </c>
      <c r="I280" s="2">
        <v>382</v>
      </c>
      <c r="J280" s="2">
        <v>39</v>
      </c>
      <c r="K280" s="3">
        <v>0.95</v>
      </c>
    </row>
    <row r="281" spans="2:11" x14ac:dyDescent="0.25">
      <c r="B281" s="1">
        <v>43744</v>
      </c>
      <c r="C281" s="4">
        <f>VLOOKUP(B281,Table1[[Date]:[Orders]],7,FALSE)</f>
        <v>1698799</v>
      </c>
      <c r="D281" s="2">
        <v>382705</v>
      </c>
      <c r="E281" s="3">
        <v>0.17</v>
      </c>
      <c r="F281" s="2">
        <v>31</v>
      </c>
      <c r="G281" s="2">
        <v>19</v>
      </c>
      <c r="H281" s="2">
        <v>30</v>
      </c>
      <c r="I281" s="2">
        <v>372</v>
      </c>
      <c r="J281" s="2">
        <v>31</v>
      </c>
      <c r="K281" s="3">
        <v>0.94</v>
      </c>
    </row>
    <row r="282" spans="2:11" x14ac:dyDescent="0.25">
      <c r="B282" s="1">
        <v>43745</v>
      </c>
      <c r="C282" s="4">
        <f>VLOOKUP(B282,Table1[[Date]:[Orders]],7,FALSE)</f>
        <v>1377971</v>
      </c>
      <c r="D282" s="2">
        <v>402657</v>
      </c>
      <c r="E282" s="3">
        <v>0.18</v>
      </c>
      <c r="F282" s="2">
        <v>30</v>
      </c>
      <c r="G282" s="2">
        <v>19</v>
      </c>
      <c r="H282" s="2">
        <v>26</v>
      </c>
      <c r="I282" s="2">
        <v>388</v>
      </c>
      <c r="J282" s="2">
        <v>32</v>
      </c>
      <c r="K282" s="3">
        <v>0.91</v>
      </c>
    </row>
    <row r="283" spans="2:11" x14ac:dyDescent="0.25">
      <c r="B283" s="1">
        <v>43746</v>
      </c>
      <c r="C283" s="4">
        <f>VLOOKUP(B283,Table1[[Date]:[Orders]],7,FALSE)</f>
        <v>1270411</v>
      </c>
      <c r="D283" s="2">
        <v>386505</v>
      </c>
      <c r="E283" s="3">
        <v>0.19</v>
      </c>
      <c r="F283" s="2">
        <v>38</v>
      </c>
      <c r="G283" s="2">
        <v>18</v>
      </c>
      <c r="H283" s="2">
        <v>29</v>
      </c>
      <c r="I283" s="2">
        <v>387</v>
      </c>
      <c r="J283" s="2">
        <v>39</v>
      </c>
      <c r="K283" s="3">
        <v>0.95</v>
      </c>
    </row>
    <row r="284" spans="2:11" x14ac:dyDescent="0.25">
      <c r="B284" s="1">
        <v>43747</v>
      </c>
      <c r="C284" s="4">
        <f>VLOOKUP(B284,Table1[[Date]:[Orders]],7,FALSE)</f>
        <v>1402435</v>
      </c>
      <c r="D284" s="2">
        <v>382253</v>
      </c>
      <c r="E284" s="3">
        <v>0.19</v>
      </c>
      <c r="F284" s="2">
        <v>34</v>
      </c>
      <c r="G284" s="2">
        <v>19</v>
      </c>
      <c r="H284" s="2">
        <v>29</v>
      </c>
      <c r="I284" s="2">
        <v>366</v>
      </c>
      <c r="J284" s="2">
        <v>34</v>
      </c>
      <c r="K284" s="3">
        <v>0.91</v>
      </c>
    </row>
    <row r="285" spans="2:11" x14ac:dyDescent="0.25">
      <c r="B285" s="1">
        <v>43748</v>
      </c>
      <c r="C285" s="4">
        <f>VLOOKUP(B285,Table1[[Date]:[Orders]],7,FALSE)</f>
        <v>1127263</v>
      </c>
      <c r="D285" s="2">
        <v>408424</v>
      </c>
      <c r="E285" s="3">
        <v>0.17</v>
      </c>
      <c r="F285" s="2">
        <v>33</v>
      </c>
      <c r="G285" s="2">
        <v>22</v>
      </c>
      <c r="H285" s="2">
        <v>29</v>
      </c>
      <c r="I285" s="2">
        <v>368</v>
      </c>
      <c r="J285" s="2">
        <v>30</v>
      </c>
      <c r="K285" s="3">
        <v>0.93</v>
      </c>
    </row>
    <row r="286" spans="2:11" x14ac:dyDescent="0.25">
      <c r="B286" s="1">
        <v>43749</v>
      </c>
      <c r="C286" s="4">
        <f>VLOOKUP(B286,Table1[[Date]:[Orders]],7,FALSE)</f>
        <v>1234922</v>
      </c>
      <c r="D286" s="2">
        <v>388464</v>
      </c>
      <c r="E286" s="3">
        <v>0.18</v>
      </c>
      <c r="F286" s="2">
        <v>31</v>
      </c>
      <c r="G286" s="2">
        <v>19</v>
      </c>
      <c r="H286" s="2">
        <v>25</v>
      </c>
      <c r="I286" s="2">
        <v>384</v>
      </c>
      <c r="J286" s="2">
        <v>30</v>
      </c>
      <c r="K286" s="3">
        <v>0.95</v>
      </c>
    </row>
    <row r="287" spans="2:11" x14ac:dyDescent="0.25">
      <c r="B287" s="1">
        <v>43750</v>
      </c>
      <c r="C287" s="4">
        <f>VLOOKUP(B287,Table1[[Date]:[Orders]],7,FALSE)</f>
        <v>1645504</v>
      </c>
      <c r="D287" s="2">
        <v>387248</v>
      </c>
      <c r="E287" s="3">
        <v>0.17</v>
      </c>
      <c r="F287" s="2">
        <v>33</v>
      </c>
      <c r="G287" s="2">
        <v>17</v>
      </c>
      <c r="H287" s="2">
        <v>27</v>
      </c>
      <c r="I287" s="2">
        <v>360</v>
      </c>
      <c r="J287" s="2">
        <v>39</v>
      </c>
      <c r="K287" s="3">
        <v>0.95</v>
      </c>
    </row>
    <row r="288" spans="2:11" x14ac:dyDescent="0.25">
      <c r="B288" s="1">
        <v>43751</v>
      </c>
      <c r="C288" s="4">
        <f>VLOOKUP(B288,Table1[[Date]:[Orders]],7,FALSE)</f>
        <v>1678794</v>
      </c>
      <c r="D288" s="2">
        <v>404505</v>
      </c>
      <c r="E288" s="3">
        <v>0.19</v>
      </c>
      <c r="F288" s="2">
        <v>32</v>
      </c>
      <c r="G288" s="2">
        <v>21</v>
      </c>
      <c r="H288" s="2">
        <v>27</v>
      </c>
      <c r="I288" s="2">
        <v>387</v>
      </c>
      <c r="J288" s="2">
        <v>36</v>
      </c>
      <c r="K288" s="3">
        <v>0.95</v>
      </c>
    </row>
    <row r="289" spans="2:11" x14ac:dyDescent="0.25">
      <c r="B289" s="1">
        <v>43752</v>
      </c>
      <c r="C289" s="4">
        <f>VLOOKUP(B289,Table1[[Date]:[Orders]],7,FALSE)</f>
        <v>1104728</v>
      </c>
      <c r="D289" s="2">
        <v>401477</v>
      </c>
      <c r="E289" s="3">
        <v>0.18</v>
      </c>
      <c r="F289" s="2">
        <v>31</v>
      </c>
      <c r="G289" s="2">
        <v>21</v>
      </c>
      <c r="H289" s="2">
        <v>25</v>
      </c>
      <c r="I289" s="2">
        <v>362</v>
      </c>
      <c r="J289" s="2">
        <v>36</v>
      </c>
      <c r="K289" s="3">
        <v>0.93</v>
      </c>
    </row>
    <row r="290" spans="2:11" x14ac:dyDescent="0.25">
      <c r="B290" s="1">
        <v>43753</v>
      </c>
      <c r="C290" s="4">
        <f>VLOOKUP(B290,Table1[[Date]:[Orders]],7,FALSE)</f>
        <v>1126686</v>
      </c>
      <c r="D290" s="2">
        <v>402669</v>
      </c>
      <c r="E290" s="3">
        <v>0.19</v>
      </c>
      <c r="F290" s="2">
        <v>35</v>
      </c>
      <c r="G290" s="2">
        <v>17</v>
      </c>
      <c r="H290" s="2">
        <v>25</v>
      </c>
      <c r="I290" s="2">
        <v>394</v>
      </c>
      <c r="J290" s="2">
        <v>32</v>
      </c>
      <c r="K290" s="3">
        <v>0.91</v>
      </c>
    </row>
    <row r="291" spans="2:11" x14ac:dyDescent="0.25">
      <c r="B291" s="1">
        <v>43754</v>
      </c>
      <c r="C291" s="4">
        <f>VLOOKUP(B291,Table1[[Date]:[Orders]],7,FALSE)</f>
        <v>1308161</v>
      </c>
      <c r="D291" s="2">
        <v>401441</v>
      </c>
      <c r="E291" s="3">
        <v>0.19</v>
      </c>
      <c r="F291" s="2">
        <v>38</v>
      </c>
      <c r="G291" s="2">
        <v>22</v>
      </c>
      <c r="H291" s="2">
        <v>26</v>
      </c>
      <c r="I291" s="2">
        <v>371</v>
      </c>
      <c r="J291" s="2">
        <v>31</v>
      </c>
      <c r="K291" s="3">
        <v>0.95</v>
      </c>
    </row>
    <row r="292" spans="2:11" x14ac:dyDescent="0.25">
      <c r="B292" s="1">
        <v>43755</v>
      </c>
      <c r="C292" s="4">
        <f>VLOOKUP(B292,Table1[[Date]:[Orders]],7,FALSE)</f>
        <v>1196493</v>
      </c>
      <c r="D292" s="2">
        <v>404247</v>
      </c>
      <c r="E292" s="3">
        <v>0.17</v>
      </c>
      <c r="F292" s="2">
        <v>37</v>
      </c>
      <c r="G292" s="2">
        <v>18</v>
      </c>
      <c r="H292" s="2">
        <v>27</v>
      </c>
      <c r="I292" s="2">
        <v>365</v>
      </c>
      <c r="J292" s="2">
        <v>34</v>
      </c>
      <c r="K292" s="3">
        <v>0.92</v>
      </c>
    </row>
    <row r="293" spans="2:11" x14ac:dyDescent="0.25">
      <c r="B293" s="1">
        <v>43756</v>
      </c>
      <c r="C293" s="4">
        <f>VLOOKUP(B293,Table1[[Date]:[Orders]],7,FALSE)</f>
        <v>1323473</v>
      </c>
      <c r="D293" s="2">
        <v>384464</v>
      </c>
      <c r="E293" s="3">
        <v>0.18</v>
      </c>
      <c r="F293" s="2">
        <v>35</v>
      </c>
      <c r="G293" s="2">
        <v>20</v>
      </c>
      <c r="H293" s="2">
        <v>30</v>
      </c>
      <c r="I293" s="2">
        <v>383</v>
      </c>
      <c r="J293" s="2">
        <v>39</v>
      </c>
      <c r="K293" s="3">
        <v>0.94</v>
      </c>
    </row>
    <row r="294" spans="2:11" x14ac:dyDescent="0.25">
      <c r="B294" s="1">
        <v>43757</v>
      </c>
      <c r="C294" s="4">
        <f>VLOOKUP(B294,Table1[[Date]:[Orders]],7,FALSE)</f>
        <v>1697790</v>
      </c>
      <c r="D294" s="2">
        <v>383538</v>
      </c>
      <c r="E294" s="3">
        <v>0.19</v>
      </c>
      <c r="F294" s="2">
        <v>34</v>
      </c>
      <c r="G294" s="2">
        <v>19</v>
      </c>
      <c r="H294" s="2">
        <v>27</v>
      </c>
      <c r="I294" s="2">
        <v>386</v>
      </c>
      <c r="J294" s="2">
        <v>35</v>
      </c>
      <c r="K294" s="3">
        <v>0.92</v>
      </c>
    </row>
    <row r="295" spans="2:11" x14ac:dyDescent="0.25">
      <c r="B295" s="1">
        <v>43758</v>
      </c>
      <c r="C295" s="4">
        <f>VLOOKUP(B295,Table1[[Date]:[Orders]],7,FALSE)</f>
        <v>1694736</v>
      </c>
      <c r="D295" s="2">
        <v>392178</v>
      </c>
      <c r="E295" s="3">
        <v>0.19</v>
      </c>
      <c r="F295" s="2">
        <v>38</v>
      </c>
      <c r="G295" s="2">
        <v>22</v>
      </c>
      <c r="H295" s="2">
        <v>25</v>
      </c>
      <c r="I295" s="2">
        <v>361</v>
      </c>
      <c r="J295" s="2">
        <v>33</v>
      </c>
      <c r="K295" s="3">
        <v>0.94</v>
      </c>
    </row>
    <row r="296" spans="2:11" x14ac:dyDescent="0.25">
      <c r="B296" s="1">
        <v>43759</v>
      </c>
      <c r="C296" s="4">
        <f>VLOOKUP(B296,Table1[[Date]:[Orders]],7,FALSE)</f>
        <v>1462471</v>
      </c>
      <c r="D296" s="2">
        <v>383369</v>
      </c>
      <c r="E296" s="3">
        <v>0.19</v>
      </c>
      <c r="F296" s="2">
        <v>31</v>
      </c>
      <c r="G296" s="2">
        <v>22</v>
      </c>
      <c r="H296" s="2">
        <v>30</v>
      </c>
      <c r="I296" s="2">
        <v>368</v>
      </c>
      <c r="J296" s="2">
        <v>36</v>
      </c>
      <c r="K296" s="3">
        <v>0.92</v>
      </c>
    </row>
    <row r="297" spans="2:11" x14ac:dyDescent="0.25">
      <c r="B297" s="1">
        <v>43760</v>
      </c>
      <c r="C297" s="4">
        <f>VLOOKUP(B297,Table1[[Date]:[Orders]],7,FALSE)</f>
        <v>1350531</v>
      </c>
      <c r="D297" s="2">
        <v>399709</v>
      </c>
      <c r="E297" s="3">
        <v>0.18</v>
      </c>
      <c r="F297" s="2">
        <v>37</v>
      </c>
      <c r="G297" s="2">
        <v>19</v>
      </c>
      <c r="H297" s="2">
        <v>29</v>
      </c>
      <c r="I297" s="2">
        <v>376</v>
      </c>
      <c r="J297" s="2">
        <v>32</v>
      </c>
      <c r="K297" s="3">
        <v>0.94</v>
      </c>
    </row>
    <row r="298" spans="2:11" x14ac:dyDescent="0.25">
      <c r="B298" s="1">
        <v>43761</v>
      </c>
      <c r="C298" s="4">
        <f>VLOOKUP(B298,Table1[[Date]:[Orders]],7,FALSE)</f>
        <v>1324554</v>
      </c>
      <c r="D298" s="2">
        <v>394443</v>
      </c>
      <c r="E298" s="3">
        <v>0.18</v>
      </c>
      <c r="F298" s="2">
        <v>37</v>
      </c>
      <c r="G298" s="2">
        <v>18</v>
      </c>
      <c r="H298" s="2">
        <v>30</v>
      </c>
      <c r="I298" s="2">
        <v>369</v>
      </c>
      <c r="J298" s="2">
        <v>33</v>
      </c>
      <c r="K298" s="3">
        <v>0.95</v>
      </c>
    </row>
    <row r="299" spans="2:11" x14ac:dyDescent="0.25">
      <c r="B299" s="1">
        <v>43762</v>
      </c>
      <c r="C299" s="4">
        <f>VLOOKUP(B299,Table1[[Date]:[Orders]],7,FALSE)</f>
        <v>1309474</v>
      </c>
      <c r="D299" s="2">
        <v>389066</v>
      </c>
      <c r="E299" s="3">
        <v>0.18</v>
      </c>
      <c r="F299" s="2">
        <v>38</v>
      </c>
      <c r="G299" s="2">
        <v>21</v>
      </c>
      <c r="H299" s="2">
        <v>27</v>
      </c>
      <c r="I299" s="2">
        <v>398</v>
      </c>
      <c r="J299" s="2">
        <v>31</v>
      </c>
      <c r="K299" s="3">
        <v>0.91</v>
      </c>
    </row>
    <row r="300" spans="2:11" x14ac:dyDescent="0.25">
      <c r="B300" s="1">
        <v>43763</v>
      </c>
      <c r="C300" s="4">
        <f>VLOOKUP(B300,Table1[[Date]:[Orders]],7,FALSE)</f>
        <v>1186714</v>
      </c>
      <c r="D300" s="2">
        <v>393573</v>
      </c>
      <c r="E300" s="3">
        <v>0.19</v>
      </c>
      <c r="F300" s="2">
        <v>37</v>
      </c>
      <c r="G300" s="2">
        <v>20</v>
      </c>
      <c r="H300" s="2">
        <v>28</v>
      </c>
      <c r="I300" s="2">
        <v>375</v>
      </c>
      <c r="J300" s="2">
        <v>39</v>
      </c>
      <c r="K300" s="3">
        <v>0.93</v>
      </c>
    </row>
    <row r="301" spans="2:11" x14ac:dyDescent="0.25">
      <c r="B301" s="1">
        <v>43764</v>
      </c>
      <c r="C301" s="4">
        <f>VLOOKUP(B301,Table1[[Date]:[Orders]],7,FALSE)</f>
        <v>1582222</v>
      </c>
      <c r="D301" s="2">
        <v>382825</v>
      </c>
      <c r="E301" s="3">
        <v>0.17</v>
      </c>
      <c r="F301" s="2">
        <v>36</v>
      </c>
      <c r="G301" s="2">
        <v>20</v>
      </c>
      <c r="H301" s="2">
        <v>28</v>
      </c>
      <c r="I301" s="2">
        <v>359</v>
      </c>
      <c r="J301" s="2">
        <v>40</v>
      </c>
      <c r="K301" s="3">
        <v>0.92</v>
      </c>
    </row>
    <row r="302" spans="2:11" x14ac:dyDescent="0.25">
      <c r="B302" s="1">
        <v>43765</v>
      </c>
      <c r="C302" s="4">
        <f>VLOOKUP(B302,Table1[[Date]:[Orders]],7,FALSE)</f>
        <v>1613560</v>
      </c>
      <c r="D302" s="2">
        <v>382944</v>
      </c>
      <c r="E302" s="3">
        <v>0.18</v>
      </c>
      <c r="F302" s="2">
        <v>33</v>
      </c>
      <c r="G302" s="2">
        <v>17</v>
      </c>
      <c r="H302" s="2">
        <v>27</v>
      </c>
      <c r="I302" s="2">
        <v>366</v>
      </c>
      <c r="J302" s="2">
        <v>35</v>
      </c>
      <c r="K302" s="3">
        <v>0.95</v>
      </c>
    </row>
    <row r="303" spans="2:11" x14ac:dyDescent="0.25">
      <c r="B303" s="1">
        <v>43766</v>
      </c>
      <c r="C303" s="4">
        <f>VLOOKUP(B303,Table1[[Date]:[Orders]],7,FALSE)</f>
        <v>1222069</v>
      </c>
      <c r="D303" s="2">
        <v>403354</v>
      </c>
      <c r="E303" s="3">
        <v>0.19</v>
      </c>
      <c r="F303" s="2">
        <v>31</v>
      </c>
      <c r="G303" s="2">
        <v>20</v>
      </c>
      <c r="H303" s="2">
        <v>28</v>
      </c>
      <c r="I303" s="2">
        <v>395</v>
      </c>
      <c r="J303" s="2">
        <v>31</v>
      </c>
      <c r="K303" s="3">
        <v>0.94</v>
      </c>
    </row>
    <row r="304" spans="2:11" x14ac:dyDescent="0.25">
      <c r="B304" s="1">
        <v>43767</v>
      </c>
      <c r="C304" s="4">
        <f>VLOOKUP(B304,Table1[[Date]:[Orders]],7,FALSE)</f>
        <v>1173032</v>
      </c>
      <c r="D304" s="2">
        <v>396314</v>
      </c>
      <c r="E304" s="3">
        <v>0.18</v>
      </c>
      <c r="F304" s="2">
        <v>32</v>
      </c>
      <c r="G304" s="2">
        <v>22</v>
      </c>
      <c r="H304" s="2">
        <v>26</v>
      </c>
      <c r="I304" s="2">
        <v>382</v>
      </c>
      <c r="J304" s="2">
        <v>30</v>
      </c>
      <c r="K304" s="3">
        <v>0.93</v>
      </c>
    </row>
    <row r="305" spans="2:11" x14ac:dyDescent="0.25">
      <c r="B305" s="1">
        <v>43768</v>
      </c>
      <c r="C305" s="4">
        <f>VLOOKUP(B305,Table1[[Date]:[Orders]],7,FALSE)</f>
        <v>1376301</v>
      </c>
      <c r="D305" s="2">
        <v>396097</v>
      </c>
      <c r="E305" s="3">
        <v>0.17</v>
      </c>
      <c r="F305" s="2">
        <v>34</v>
      </c>
      <c r="G305" s="2">
        <v>21</v>
      </c>
      <c r="H305" s="2">
        <v>30</v>
      </c>
      <c r="I305" s="2">
        <v>394</v>
      </c>
      <c r="J305" s="2">
        <v>37</v>
      </c>
      <c r="K305" s="3">
        <v>0.91</v>
      </c>
    </row>
    <row r="306" spans="2:11" x14ac:dyDescent="0.25">
      <c r="B306" s="1">
        <v>43769</v>
      </c>
      <c r="C306" s="4">
        <f>VLOOKUP(B306,Table1[[Date]:[Orders]],7,FALSE)</f>
        <v>1070679</v>
      </c>
      <c r="D306" s="2">
        <v>392878</v>
      </c>
      <c r="E306" s="3">
        <v>0.17</v>
      </c>
      <c r="F306" s="2">
        <v>40</v>
      </c>
      <c r="G306" s="2">
        <v>22</v>
      </c>
      <c r="H306" s="2">
        <v>29</v>
      </c>
      <c r="I306" s="2">
        <v>363</v>
      </c>
      <c r="J306" s="2">
        <v>34</v>
      </c>
      <c r="K306" s="3">
        <v>0.95</v>
      </c>
    </row>
    <row r="307" spans="2:11" x14ac:dyDescent="0.25">
      <c r="B307" s="1">
        <v>43770</v>
      </c>
      <c r="C307" s="4">
        <f>VLOOKUP(B307,Table1[[Date]:[Orders]],7,FALSE)</f>
        <v>1270816</v>
      </c>
      <c r="D307" s="2">
        <v>404865</v>
      </c>
      <c r="E307" s="3">
        <v>0.19</v>
      </c>
      <c r="F307" s="2">
        <v>33</v>
      </c>
      <c r="G307" s="2">
        <v>20</v>
      </c>
      <c r="H307" s="2">
        <v>26</v>
      </c>
      <c r="I307" s="2">
        <v>355</v>
      </c>
      <c r="J307" s="2">
        <v>31</v>
      </c>
      <c r="K307" s="3">
        <v>0.91</v>
      </c>
    </row>
    <row r="308" spans="2:11" x14ac:dyDescent="0.25">
      <c r="B308" s="1">
        <v>43771</v>
      </c>
      <c r="C308" s="4">
        <f>VLOOKUP(B308,Table1[[Date]:[Orders]],7,FALSE)</f>
        <v>1457267</v>
      </c>
      <c r="D308" s="2">
        <v>404425</v>
      </c>
      <c r="E308" s="3">
        <v>0.18</v>
      </c>
      <c r="F308" s="2">
        <v>33</v>
      </c>
      <c r="G308" s="2">
        <v>19</v>
      </c>
      <c r="H308" s="2">
        <v>30</v>
      </c>
      <c r="I308" s="2">
        <v>399</v>
      </c>
      <c r="J308" s="2">
        <v>36</v>
      </c>
      <c r="K308" s="3">
        <v>0.91</v>
      </c>
    </row>
    <row r="309" spans="2:11" x14ac:dyDescent="0.25">
      <c r="B309" s="1">
        <v>43772</v>
      </c>
      <c r="C309" s="4">
        <f>VLOOKUP(B309,Table1[[Date]:[Orders]],7,FALSE)</f>
        <v>1648175</v>
      </c>
      <c r="D309" s="2">
        <v>404029</v>
      </c>
      <c r="E309" s="3">
        <v>0.19</v>
      </c>
      <c r="F309" s="2">
        <v>32</v>
      </c>
      <c r="G309" s="2">
        <v>19</v>
      </c>
      <c r="H309" s="2">
        <v>26</v>
      </c>
      <c r="I309" s="2">
        <v>390</v>
      </c>
      <c r="J309" s="2">
        <v>37</v>
      </c>
      <c r="K309" s="3">
        <v>0.94</v>
      </c>
    </row>
    <row r="310" spans="2:11" x14ac:dyDescent="0.25">
      <c r="B310" s="1">
        <v>43773</v>
      </c>
      <c r="C310" s="4">
        <f>VLOOKUP(B310,Table1[[Date]:[Orders]],7,FALSE)</f>
        <v>1070795</v>
      </c>
      <c r="D310" s="2">
        <v>382779</v>
      </c>
      <c r="E310" s="3">
        <v>0.19</v>
      </c>
      <c r="F310" s="2">
        <v>34</v>
      </c>
      <c r="G310" s="2">
        <v>22</v>
      </c>
      <c r="H310" s="2">
        <v>27</v>
      </c>
      <c r="I310" s="2">
        <v>396</v>
      </c>
      <c r="J310" s="2">
        <v>34</v>
      </c>
      <c r="K310" s="3">
        <v>0.92</v>
      </c>
    </row>
    <row r="311" spans="2:11" x14ac:dyDescent="0.25">
      <c r="B311" s="1">
        <v>43774</v>
      </c>
      <c r="C311" s="4">
        <f>VLOOKUP(B311,Table1[[Date]:[Orders]],7,FALSE)</f>
        <v>1259241</v>
      </c>
      <c r="D311" s="2">
        <v>394015</v>
      </c>
      <c r="E311" s="3">
        <v>0.17</v>
      </c>
      <c r="F311" s="2">
        <v>31</v>
      </c>
      <c r="G311" s="2">
        <v>22</v>
      </c>
      <c r="H311" s="2">
        <v>25</v>
      </c>
      <c r="I311" s="2">
        <v>398</v>
      </c>
      <c r="J311" s="2">
        <v>39</v>
      </c>
      <c r="K311" s="3">
        <v>0.91</v>
      </c>
    </row>
    <row r="312" spans="2:11" x14ac:dyDescent="0.25">
      <c r="B312" s="1">
        <v>43775</v>
      </c>
      <c r="C312" s="4">
        <f>VLOOKUP(B312,Table1[[Date]:[Orders]],7,FALSE)</f>
        <v>1162369</v>
      </c>
      <c r="D312" s="2">
        <v>384987</v>
      </c>
      <c r="E312" s="3">
        <v>0.18</v>
      </c>
      <c r="F312" s="2">
        <v>34</v>
      </c>
      <c r="G312" s="2">
        <v>19</v>
      </c>
      <c r="H312" s="2">
        <v>25</v>
      </c>
      <c r="I312" s="2">
        <v>394</v>
      </c>
      <c r="J312" s="2">
        <v>33</v>
      </c>
      <c r="K312" s="3">
        <v>0.94</v>
      </c>
    </row>
    <row r="313" spans="2:11" x14ac:dyDescent="0.25">
      <c r="B313" s="1">
        <v>43776</v>
      </c>
      <c r="C313" s="4">
        <f>VLOOKUP(B313,Table1[[Date]:[Orders]],7,FALSE)</f>
        <v>1209191</v>
      </c>
      <c r="D313" s="2">
        <v>405410</v>
      </c>
      <c r="E313" s="3">
        <v>0.18</v>
      </c>
      <c r="F313" s="2">
        <v>36</v>
      </c>
      <c r="G313" s="2">
        <v>21</v>
      </c>
      <c r="H313" s="2">
        <v>30</v>
      </c>
      <c r="I313" s="2">
        <v>361</v>
      </c>
      <c r="J313" s="2">
        <v>37</v>
      </c>
      <c r="K313" s="3">
        <v>0.93</v>
      </c>
    </row>
    <row r="314" spans="2:11" x14ac:dyDescent="0.25">
      <c r="B314" s="1">
        <v>43777</v>
      </c>
      <c r="C314" s="4">
        <f>VLOOKUP(B314,Table1[[Date]:[Orders]],7,FALSE)</f>
        <v>1232661</v>
      </c>
      <c r="D314" s="2">
        <v>403572</v>
      </c>
      <c r="E314" s="3">
        <v>0.19</v>
      </c>
      <c r="F314" s="2">
        <v>31</v>
      </c>
      <c r="G314" s="2">
        <v>17</v>
      </c>
      <c r="H314" s="2">
        <v>26</v>
      </c>
      <c r="I314" s="2">
        <v>352</v>
      </c>
      <c r="J314" s="2">
        <v>34</v>
      </c>
      <c r="K314" s="3">
        <v>0.94</v>
      </c>
    </row>
    <row r="315" spans="2:11" x14ac:dyDescent="0.25">
      <c r="B315" s="1">
        <v>43778</v>
      </c>
      <c r="C315" s="4">
        <f>VLOOKUP(B315,Table1[[Date]:[Orders]],7,FALSE)</f>
        <v>1839957</v>
      </c>
      <c r="D315" s="2">
        <v>380487</v>
      </c>
      <c r="E315" s="3">
        <v>0.19</v>
      </c>
      <c r="F315" s="2">
        <v>40</v>
      </c>
      <c r="G315" s="2">
        <v>21</v>
      </c>
      <c r="H315" s="2">
        <v>27</v>
      </c>
      <c r="I315" s="2">
        <v>368</v>
      </c>
      <c r="J315" s="2">
        <v>32</v>
      </c>
      <c r="K315" s="3">
        <v>0.93</v>
      </c>
    </row>
    <row r="316" spans="2:11" x14ac:dyDescent="0.25">
      <c r="B316" s="1">
        <v>43779</v>
      </c>
      <c r="C316" s="4">
        <f>VLOOKUP(B316,Table1[[Date]:[Orders]],7,FALSE)</f>
        <v>1627268</v>
      </c>
      <c r="D316" s="2">
        <v>397106</v>
      </c>
      <c r="E316" s="3">
        <v>0.19</v>
      </c>
      <c r="F316" s="2">
        <v>34</v>
      </c>
      <c r="G316" s="2">
        <v>20</v>
      </c>
      <c r="H316" s="2">
        <v>30</v>
      </c>
      <c r="I316" s="2">
        <v>358</v>
      </c>
      <c r="J316" s="2">
        <v>37</v>
      </c>
      <c r="K316" s="3">
        <v>0.92</v>
      </c>
    </row>
    <row r="317" spans="2:11" x14ac:dyDescent="0.25">
      <c r="B317" s="1">
        <v>43780</v>
      </c>
      <c r="C317" s="4">
        <f>VLOOKUP(B317,Table1[[Date]:[Orders]],7,FALSE)</f>
        <v>1245980</v>
      </c>
      <c r="D317" s="2">
        <v>387858</v>
      </c>
      <c r="E317" s="3">
        <v>0.17</v>
      </c>
      <c r="F317" s="2">
        <v>38</v>
      </c>
      <c r="G317" s="2">
        <v>17</v>
      </c>
      <c r="H317" s="2">
        <v>25</v>
      </c>
      <c r="I317" s="2">
        <v>381</v>
      </c>
      <c r="J317" s="2">
        <v>31</v>
      </c>
      <c r="K317" s="3">
        <v>0.94</v>
      </c>
    </row>
    <row r="318" spans="2:11" x14ac:dyDescent="0.25">
      <c r="B318" s="1">
        <v>43781</v>
      </c>
      <c r="C318" s="4">
        <f>VLOOKUP(B318,Table1[[Date]:[Orders]],7,FALSE)</f>
        <v>1230803</v>
      </c>
      <c r="D318" s="2">
        <v>403207</v>
      </c>
      <c r="E318" s="3">
        <v>0.18</v>
      </c>
      <c r="F318" s="2">
        <v>32</v>
      </c>
      <c r="G318" s="2">
        <v>19</v>
      </c>
      <c r="H318" s="2">
        <v>30</v>
      </c>
      <c r="I318" s="2">
        <v>387</v>
      </c>
      <c r="J318" s="2">
        <v>39</v>
      </c>
      <c r="K318" s="3">
        <v>0.93</v>
      </c>
    </row>
    <row r="319" spans="2:11" x14ac:dyDescent="0.25">
      <c r="B319" s="1">
        <v>43782</v>
      </c>
      <c r="C319" s="4">
        <f>VLOOKUP(B319,Table1[[Date]:[Orders]],7,FALSE)</f>
        <v>1361836</v>
      </c>
      <c r="D319" s="2">
        <v>380788</v>
      </c>
      <c r="E319" s="3">
        <v>0.19</v>
      </c>
      <c r="F319" s="2">
        <v>36</v>
      </c>
      <c r="G319" s="2">
        <v>21</v>
      </c>
      <c r="H319" s="2">
        <v>25</v>
      </c>
      <c r="I319" s="2">
        <v>394</v>
      </c>
      <c r="J319" s="2">
        <v>34</v>
      </c>
      <c r="K319" s="3">
        <v>0.95</v>
      </c>
    </row>
    <row r="320" spans="2:11" x14ac:dyDescent="0.25">
      <c r="B320" s="1">
        <v>43783</v>
      </c>
      <c r="C320" s="4">
        <f>VLOOKUP(B320,Table1[[Date]:[Orders]],7,FALSE)</f>
        <v>1349577</v>
      </c>
      <c r="D320" s="2">
        <v>383044</v>
      </c>
      <c r="E320" s="3">
        <v>0.19</v>
      </c>
      <c r="F320" s="2">
        <v>34</v>
      </c>
      <c r="G320" s="2">
        <v>20</v>
      </c>
      <c r="H320" s="2">
        <v>25</v>
      </c>
      <c r="I320" s="2">
        <v>378</v>
      </c>
      <c r="J320" s="2">
        <v>33</v>
      </c>
      <c r="K320" s="3">
        <v>0.92</v>
      </c>
    </row>
    <row r="321" spans="2:11" x14ac:dyDescent="0.25">
      <c r="B321" s="1">
        <v>43784</v>
      </c>
      <c r="C321" s="4">
        <f>VLOOKUP(B321,Table1[[Date]:[Orders]],7,FALSE)</f>
        <v>1324260</v>
      </c>
      <c r="D321" s="2">
        <v>396628</v>
      </c>
      <c r="E321" s="3">
        <v>0.19</v>
      </c>
      <c r="F321" s="2">
        <v>30</v>
      </c>
      <c r="G321" s="2">
        <v>18</v>
      </c>
      <c r="H321" s="2">
        <v>27</v>
      </c>
      <c r="I321" s="2">
        <v>365</v>
      </c>
      <c r="J321" s="2">
        <v>40</v>
      </c>
      <c r="K321" s="3">
        <v>0.91</v>
      </c>
    </row>
    <row r="322" spans="2:11" x14ac:dyDescent="0.25">
      <c r="B322" s="1">
        <v>43785</v>
      </c>
      <c r="C322" s="4">
        <f>VLOOKUP(B322,Table1[[Date]:[Orders]],7,FALSE)</f>
        <v>1547007</v>
      </c>
      <c r="D322" s="2">
        <v>404564</v>
      </c>
      <c r="E322" s="3">
        <v>0.18</v>
      </c>
      <c r="F322" s="2">
        <v>40</v>
      </c>
      <c r="G322" s="2">
        <v>21</v>
      </c>
      <c r="H322" s="2">
        <v>30</v>
      </c>
      <c r="I322" s="2">
        <v>392</v>
      </c>
      <c r="J322" s="2">
        <v>39</v>
      </c>
      <c r="K322" s="3">
        <v>0.92</v>
      </c>
    </row>
    <row r="323" spans="2:11" x14ac:dyDescent="0.25">
      <c r="B323" s="1">
        <v>43786</v>
      </c>
      <c r="C323" s="4">
        <f>VLOOKUP(B323,Table1[[Date]:[Orders]],7,FALSE)</f>
        <v>699650</v>
      </c>
      <c r="D323" s="2">
        <v>380987</v>
      </c>
      <c r="E323" s="3">
        <v>0.19</v>
      </c>
      <c r="F323" s="2">
        <v>112</v>
      </c>
      <c r="G323" s="2">
        <v>22</v>
      </c>
      <c r="H323" s="2">
        <v>27</v>
      </c>
      <c r="I323" s="2">
        <v>353</v>
      </c>
      <c r="J323" s="2">
        <v>38</v>
      </c>
      <c r="K323" s="3">
        <v>0.95</v>
      </c>
    </row>
    <row r="324" spans="2:11" x14ac:dyDescent="0.25">
      <c r="B324" s="1">
        <v>43787</v>
      </c>
      <c r="C324" s="4">
        <f>VLOOKUP(B324,Table1[[Date]:[Orders]],7,FALSE)</f>
        <v>1459163</v>
      </c>
      <c r="D324" s="2">
        <v>398199</v>
      </c>
      <c r="E324" s="3">
        <v>0.18</v>
      </c>
      <c r="F324" s="2">
        <v>37</v>
      </c>
      <c r="G324" s="2">
        <v>22</v>
      </c>
      <c r="H324" s="2">
        <v>26</v>
      </c>
      <c r="I324" s="2">
        <v>385</v>
      </c>
      <c r="J324" s="2">
        <v>34</v>
      </c>
      <c r="K324" s="3">
        <v>0.94</v>
      </c>
    </row>
    <row r="325" spans="2:11" x14ac:dyDescent="0.25">
      <c r="B325" s="1">
        <v>43788</v>
      </c>
      <c r="C325" s="4">
        <f>VLOOKUP(B325,Table1[[Date]:[Orders]],7,FALSE)</f>
        <v>1197954</v>
      </c>
      <c r="D325" s="2">
        <v>384779</v>
      </c>
      <c r="E325" s="3">
        <v>0.19</v>
      </c>
      <c r="F325" s="2">
        <v>33</v>
      </c>
      <c r="G325" s="2">
        <v>22</v>
      </c>
      <c r="H325" s="2">
        <v>27</v>
      </c>
      <c r="I325" s="2">
        <v>369</v>
      </c>
      <c r="J325" s="2">
        <v>33</v>
      </c>
      <c r="K325" s="3">
        <v>0.92</v>
      </c>
    </row>
    <row r="326" spans="2:11" x14ac:dyDescent="0.25">
      <c r="B326" s="1">
        <v>43789</v>
      </c>
      <c r="C326" s="4">
        <f>VLOOKUP(B326,Table1[[Date]:[Orders]],7,FALSE)</f>
        <v>1338732</v>
      </c>
      <c r="D326" s="2">
        <v>410182</v>
      </c>
      <c r="E326" s="3">
        <v>0.19</v>
      </c>
      <c r="F326" s="2">
        <v>40</v>
      </c>
      <c r="G326" s="2">
        <v>19</v>
      </c>
      <c r="H326" s="2">
        <v>29</v>
      </c>
      <c r="I326" s="2">
        <v>389</v>
      </c>
      <c r="J326" s="2">
        <v>32</v>
      </c>
      <c r="K326" s="3">
        <v>0.92</v>
      </c>
    </row>
    <row r="327" spans="2:11" x14ac:dyDescent="0.25">
      <c r="B327" s="1">
        <v>43790</v>
      </c>
      <c r="C327" s="4">
        <f>VLOOKUP(B327,Table1[[Date]:[Orders]],7,FALSE)</f>
        <v>1220447</v>
      </c>
      <c r="D327" s="2">
        <v>393181</v>
      </c>
      <c r="E327" s="3">
        <v>0.18</v>
      </c>
      <c r="F327" s="2">
        <v>38</v>
      </c>
      <c r="G327" s="2">
        <v>21</v>
      </c>
      <c r="H327" s="2">
        <v>27</v>
      </c>
      <c r="I327" s="2">
        <v>395</v>
      </c>
      <c r="J327" s="2">
        <v>35</v>
      </c>
      <c r="K327" s="3">
        <v>0.92</v>
      </c>
    </row>
    <row r="328" spans="2:11" x14ac:dyDescent="0.25">
      <c r="B328" s="1">
        <v>43791</v>
      </c>
      <c r="C328" s="4">
        <f>VLOOKUP(B328,Table1[[Date]:[Orders]],7,FALSE)</f>
        <v>1518155</v>
      </c>
      <c r="D328" s="2">
        <v>409499</v>
      </c>
      <c r="E328" s="3">
        <v>0.18</v>
      </c>
      <c r="F328" s="2">
        <v>35</v>
      </c>
      <c r="G328" s="2">
        <v>19</v>
      </c>
      <c r="H328" s="2">
        <v>25</v>
      </c>
      <c r="I328" s="2">
        <v>360</v>
      </c>
      <c r="J328" s="2">
        <v>37</v>
      </c>
      <c r="K328" s="3">
        <v>0.95</v>
      </c>
    </row>
    <row r="329" spans="2:11" ht="17.25" customHeight="1" x14ac:dyDescent="0.25">
      <c r="B329" s="1">
        <v>43792</v>
      </c>
      <c r="C329" s="4">
        <f>VLOOKUP(B329,Table1[[Date]:[Orders]],7,FALSE)</f>
        <v>1631184</v>
      </c>
      <c r="D329" s="2">
        <v>401426</v>
      </c>
      <c r="E329" s="3">
        <v>0.18</v>
      </c>
      <c r="F329" s="2">
        <v>37</v>
      </c>
      <c r="G329" s="2">
        <v>18</v>
      </c>
      <c r="H329" s="2">
        <v>28</v>
      </c>
      <c r="I329" s="2">
        <v>393</v>
      </c>
      <c r="J329" s="2">
        <v>39</v>
      </c>
      <c r="K329" s="3">
        <v>0.95</v>
      </c>
    </row>
    <row r="330" spans="2:11" x14ac:dyDescent="0.25">
      <c r="B330" s="1">
        <v>43793</v>
      </c>
      <c r="C330" s="4">
        <f>VLOOKUP(B330,Table1[[Date]:[Orders]],7,FALSE)</f>
        <v>1647515</v>
      </c>
      <c r="D330" s="2">
        <v>388049</v>
      </c>
      <c r="E330" s="3">
        <v>0.19</v>
      </c>
      <c r="F330" s="2">
        <v>34</v>
      </c>
      <c r="G330" s="2">
        <v>22</v>
      </c>
      <c r="H330" s="2">
        <v>27</v>
      </c>
      <c r="I330" s="2">
        <v>354</v>
      </c>
      <c r="J330" s="2">
        <v>37</v>
      </c>
      <c r="K330" s="3">
        <v>0.95</v>
      </c>
    </row>
    <row r="331" spans="2:11" x14ac:dyDescent="0.25">
      <c r="B331" s="1">
        <v>43794</v>
      </c>
      <c r="C331" s="4">
        <f>VLOOKUP(B331,Table1[[Date]:[Orders]],7,FALSE)</f>
        <v>1364973</v>
      </c>
      <c r="D331" s="2">
        <v>408801</v>
      </c>
      <c r="E331" s="3">
        <v>0.19</v>
      </c>
      <c r="F331" s="2">
        <v>34</v>
      </c>
      <c r="G331" s="2">
        <v>22</v>
      </c>
      <c r="H331" s="2">
        <v>26</v>
      </c>
      <c r="I331" s="2">
        <v>392</v>
      </c>
      <c r="J331" s="2">
        <v>39</v>
      </c>
      <c r="K331" s="3">
        <v>0.94</v>
      </c>
    </row>
    <row r="332" spans="2:11" x14ac:dyDescent="0.25">
      <c r="B332" s="1">
        <v>43795</v>
      </c>
      <c r="C332" s="4">
        <f>VLOOKUP(B332,Table1[[Date]:[Orders]],7,FALSE)</f>
        <v>1258689</v>
      </c>
      <c r="D332" s="2">
        <v>396857</v>
      </c>
      <c r="E332" s="3">
        <v>0.17</v>
      </c>
      <c r="F332" s="2">
        <v>35</v>
      </c>
      <c r="G332" s="2">
        <v>17</v>
      </c>
      <c r="H332" s="2">
        <v>25</v>
      </c>
      <c r="I332" s="2">
        <v>368</v>
      </c>
      <c r="J332" s="2">
        <v>39</v>
      </c>
      <c r="K332" s="3">
        <v>0.95</v>
      </c>
    </row>
    <row r="333" spans="2:11" x14ac:dyDescent="0.25">
      <c r="B333" s="1">
        <v>43796</v>
      </c>
      <c r="C333" s="4">
        <f>VLOOKUP(B333,Table1[[Date]:[Orders]],7,FALSE)</f>
        <v>1347154</v>
      </c>
      <c r="D333" s="2">
        <v>396457</v>
      </c>
      <c r="E333" s="3">
        <v>0.19</v>
      </c>
      <c r="F333" s="2">
        <v>35</v>
      </c>
      <c r="G333" s="2">
        <v>22</v>
      </c>
      <c r="H333" s="2">
        <v>28</v>
      </c>
      <c r="I333" s="2">
        <v>369</v>
      </c>
      <c r="J333" s="2">
        <v>34</v>
      </c>
      <c r="K333" s="3">
        <v>0.91</v>
      </c>
    </row>
    <row r="334" spans="2:11" x14ac:dyDescent="0.25">
      <c r="B334" s="1">
        <v>43797</v>
      </c>
      <c r="C334" s="4">
        <f>VLOOKUP(B334,Table1[[Date]:[Orders]],7,FALSE)</f>
        <v>1295492</v>
      </c>
      <c r="D334" s="2">
        <v>403521</v>
      </c>
      <c r="E334" s="3">
        <v>0.18</v>
      </c>
      <c r="F334" s="2">
        <v>33</v>
      </c>
      <c r="G334" s="2">
        <v>21</v>
      </c>
      <c r="H334" s="2">
        <v>28</v>
      </c>
      <c r="I334" s="2">
        <v>380</v>
      </c>
      <c r="J334" s="2">
        <v>32</v>
      </c>
      <c r="K334" s="3">
        <v>0.94</v>
      </c>
    </row>
    <row r="335" spans="2:11" x14ac:dyDescent="0.25">
      <c r="B335" s="1">
        <v>43798</v>
      </c>
      <c r="C335" s="4">
        <f>VLOOKUP(B335,Table1[[Date]:[Orders]],7,FALSE)</f>
        <v>1364454</v>
      </c>
      <c r="D335" s="2">
        <v>403130</v>
      </c>
      <c r="E335" s="3">
        <v>0.17</v>
      </c>
      <c r="F335" s="2">
        <v>39</v>
      </c>
      <c r="G335" s="2">
        <v>17</v>
      </c>
      <c r="H335" s="2">
        <v>28</v>
      </c>
      <c r="I335" s="2">
        <v>352</v>
      </c>
      <c r="J335" s="2">
        <v>32</v>
      </c>
      <c r="K335" s="3">
        <v>0.94</v>
      </c>
    </row>
    <row r="336" spans="2:11" x14ac:dyDescent="0.25">
      <c r="B336" s="1">
        <v>43799</v>
      </c>
      <c r="C336" s="4">
        <f>VLOOKUP(B336,Table1[[Date]:[Orders]],7,FALSE)</f>
        <v>1728295</v>
      </c>
      <c r="D336" s="2">
        <v>381333</v>
      </c>
      <c r="E336" s="3">
        <v>0.19</v>
      </c>
      <c r="F336" s="2">
        <v>40</v>
      </c>
      <c r="G336" s="2">
        <v>18</v>
      </c>
      <c r="H336" s="2">
        <v>29</v>
      </c>
      <c r="I336" s="2">
        <v>369</v>
      </c>
      <c r="J336" s="2">
        <v>36</v>
      </c>
      <c r="K336" s="3">
        <v>0.93</v>
      </c>
    </row>
    <row r="337" spans="2:11" x14ac:dyDescent="0.25">
      <c r="B337" s="1">
        <v>43800</v>
      </c>
      <c r="C337" s="4">
        <f>VLOOKUP(B337,Table1[[Date]:[Orders]],7,FALSE)</f>
        <v>1989333</v>
      </c>
      <c r="D337" s="2">
        <v>397690</v>
      </c>
      <c r="E337" s="3">
        <v>0.18</v>
      </c>
      <c r="F337" s="2">
        <v>40</v>
      </c>
      <c r="G337" s="2">
        <v>18</v>
      </c>
      <c r="H337" s="2">
        <v>27</v>
      </c>
      <c r="I337" s="2">
        <v>388</v>
      </c>
      <c r="J337" s="2">
        <v>39</v>
      </c>
      <c r="K337" s="3">
        <v>0.92</v>
      </c>
    </row>
    <row r="338" spans="2:11" x14ac:dyDescent="0.25">
      <c r="B338" s="1">
        <v>43801</v>
      </c>
      <c r="C338" s="4">
        <f>VLOOKUP(B338,Table1[[Date]:[Orders]],7,FALSE)</f>
        <v>1310814</v>
      </c>
      <c r="D338" s="2">
        <v>400613</v>
      </c>
      <c r="E338" s="3">
        <v>0.17</v>
      </c>
      <c r="F338" s="2">
        <v>37</v>
      </c>
      <c r="G338" s="2">
        <v>22</v>
      </c>
      <c r="H338" s="2">
        <v>26</v>
      </c>
      <c r="I338" s="2">
        <v>394</v>
      </c>
      <c r="J338" s="2">
        <v>37</v>
      </c>
      <c r="K338" s="3">
        <v>0.91</v>
      </c>
    </row>
    <row r="339" spans="2:11" x14ac:dyDescent="0.25">
      <c r="B339" s="1">
        <v>43802</v>
      </c>
      <c r="C339" s="4">
        <f>VLOOKUP(B339,Table1[[Date]:[Orders]],7,FALSE)</f>
        <v>1282884</v>
      </c>
      <c r="D339" s="2">
        <v>393251</v>
      </c>
      <c r="E339" s="3">
        <v>0.19</v>
      </c>
      <c r="F339" s="2">
        <v>36</v>
      </c>
      <c r="G339" s="2">
        <v>20</v>
      </c>
      <c r="H339" s="2">
        <v>30</v>
      </c>
      <c r="I339" s="2">
        <v>360</v>
      </c>
      <c r="J339" s="2">
        <v>39</v>
      </c>
      <c r="K339" s="3">
        <v>0.94</v>
      </c>
    </row>
    <row r="340" spans="2:11" x14ac:dyDescent="0.25">
      <c r="B340" s="1">
        <v>43803</v>
      </c>
      <c r="C340" s="4">
        <f>VLOOKUP(B340,Table1[[Date]:[Orders]],7,FALSE)</f>
        <v>1336022</v>
      </c>
      <c r="D340" s="2">
        <v>385988</v>
      </c>
      <c r="E340" s="3">
        <v>0.19</v>
      </c>
      <c r="F340" s="2">
        <v>37</v>
      </c>
      <c r="G340" s="2">
        <v>18</v>
      </c>
      <c r="H340" s="2">
        <v>28</v>
      </c>
      <c r="I340" s="2">
        <v>397</v>
      </c>
      <c r="J340" s="2">
        <v>38</v>
      </c>
      <c r="K340" s="3">
        <v>0.92</v>
      </c>
    </row>
    <row r="341" spans="2:11" x14ac:dyDescent="0.25">
      <c r="B341" s="1">
        <v>43804</v>
      </c>
      <c r="C341" s="4">
        <f>VLOOKUP(B341,Table1[[Date]:[Orders]],7,FALSE)</f>
        <v>1418862</v>
      </c>
      <c r="D341" s="2">
        <v>404457</v>
      </c>
      <c r="E341" s="3">
        <v>0.18</v>
      </c>
      <c r="F341" s="2">
        <v>30</v>
      </c>
      <c r="G341" s="2">
        <v>22</v>
      </c>
      <c r="H341" s="2">
        <v>30</v>
      </c>
      <c r="I341" s="2">
        <v>370</v>
      </c>
      <c r="J341" s="2">
        <v>39</v>
      </c>
      <c r="K341" s="3">
        <v>0.91</v>
      </c>
    </row>
    <row r="342" spans="2:11" x14ac:dyDescent="0.25">
      <c r="B342" s="1">
        <v>43805</v>
      </c>
      <c r="C342" s="4">
        <f>VLOOKUP(B342,Table1[[Date]:[Orders]],7,FALSE)</f>
        <v>1336464</v>
      </c>
      <c r="D342" s="2">
        <v>386475</v>
      </c>
      <c r="E342" s="3">
        <v>0.19</v>
      </c>
      <c r="F342" s="2">
        <v>34</v>
      </c>
      <c r="G342" s="2">
        <v>21</v>
      </c>
      <c r="H342" s="2">
        <v>26</v>
      </c>
      <c r="I342" s="2">
        <v>356</v>
      </c>
      <c r="J342" s="2">
        <v>32</v>
      </c>
      <c r="K342" s="3">
        <v>0.91</v>
      </c>
    </row>
    <row r="343" spans="2:11" x14ac:dyDescent="0.25">
      <c r="B343" s="1">
        <v>43806</v>
      </c>
      <c r="C343" s="4">
        <f>VLOOKUP(B343,Table1[[Date]:[Orders]],7,FALSE)</f>
        <v>1665666</v>
      </c>
      <c r="D343" s="2">
        <v>401987</v>
      </c>
      <c r="E343" s="3">
        <v>0.17</v>
      </c>
      <c r="F343" s="2">
        <v>38</v>
      </c>
      <c r="G343" s="2">
        <v>20</v>
      </c>
      <c r="H343" s="2">
        <v>30</v>
      </c>
      <c r="I343" s="2">
        <v>370</v>
      </c>
      <c r="J343" s="2">
        <v>36</v>
      </c>
      <c r="K343" s="3">
        <v>0.95</v>
      </c>
    </row>
    <row r="344" spans="2:11" x14ac:dyDescent="0.25">
      <c r="B344" s="1">
        <v>43807</v>
      </c>
      <c r="C344" s="4">
        <f>VLOOKUP(B344,Table1[[Date]:[Orders]],7,FALSE)</f>
        <v>1632680</v>
      </c>
      <c r="D344" s="2">
        <v>392420</v>
      </c>
      <c r="E344" s="3">
        <v>0.19</v>
      </c>
      <c r="F344" s="2">
        <v>30</v>
      </c>
      <c r="G344" s="2">
        <v>18</v>
      </c>
      <c r="H344" s="2">
        <v>25</v>
      </c>
      <c r="I344" s="2">
        <v>394</v>
      </c>
      <c r="J344" s="2">
        <v>36</v>
      </c>
      <c r="K344" s="3">
        <v>0.93</v>
      </c>
    </row>
    <row r="345" spans="2:11" x14ac:dyDescent="0.25">
      <c r="B345" s="1">
        <v>43808</v>
      </c>
      <c r="C345" s="4">
        <f>VLOOKUP(B345,Table1[[Date]:[Orders]],7,FALSE)</f>
        <v>1245504</v>
      </c>
      <c r="D345" s="2">
        <v>397135</v>
      </c>
      <c r="E345" s="3">
        <v>0.17</v>
      </c>
      <c r="F345" s="2">
        <v>36</v>
      </c>
      <c r="G345" s="2">
        <v>22</v>
      </c>
      <c r="H345" s="2">
        <v>25</v>
      </c>
      <c r="I345" s="2">
        <v>363</v>
      </c>
      <c r="J345" s="2">
        <v>38</v>
      </c>
      <c r="K345" s="3">
        <v>0.92</v>
      </c>
    </row>
    <row r="346" spans="2:11" x14ac:dyDescent="0.25">
      <c r="B346" s="1">
        <v>43809</v>
      </c>
      <c r="C346" s="4">
        <f>VLOOKUP(B346,Table1[[Date]:[Orders]],7,FALSE)</f>
        <v>1235782</v>
      </c>
      <c r="D346" s="2">
        <v>408697</v>
      </c>
      <c r="E346" s="3">
        <v>0.18</v>
      </c>
      <c r="F346" s="2">
        <v>31</v>
      </c>
      <c r="G346" s="2">
        <v>19</v>
      </c>
      <c r="H346" s="2">
        <v>29</v>
      </c>
      <c r="I346" s="2">
        <v>370</v>
      </c>
      <c r="J346" s="2">
        <v>35</v>
      </c>
      <c r="K346" s="3">
        <v>0.94</v>
      </c>
    </row>
    <row r="347" spans="2:11" x14ac:dyDescent="0.25">
      <c r="B347" s="1">
        <v>43810</v>
      </c>
      <c r="C347" s="4">
        <f>VLOOKUP(B347,Table1[[Date]:[Orders]],7,FALSE)</f>
        <v>1246273</v>
      </c>
      <c r="D347" s="2">
        <v>384623</v>
      </c>
      <c r="E347" s="3">
        <v>0.18</v>
      </c>
      <c r="F347" s="2">
        <v>36</v>
      </c>
      <c r="G347" s="2">
        <v>20</v>
      </c>
      <c r="H347" s="2">
        <v>27</v>
      </c>
      <c r="I347" s="2">
        <v>397</v>
      </c>
      <c r="J347" s="2">
        <v>37</v>
      </c>
      <c r="K347" s="3">
        <v>0.94</v>
      </c>
    </row>
    <row r="348" spans="2:11" x14ac:dyDescent="0.25">
      <c r="B348" s="1">
        <v>43811</v>
      </c>
      <c r="C348" s="4">
        <f>VLOOKUP(B348,Table1[[Date]:[Orders]],7,FALSE)</f>
        <v>1379437</v>
      </c>
      <c r="D348" s="2">
        <v>385929</v>
      </c>
      <c r="E348" s="3">
        <v>0.18</v>
      </c>
      <c r="F348" s="2">
        <v>36</v>
      </c>
      <c r="G348" s="2">
        <v>21</v>
      </c>
      <c r="H348" s="2">
        <v>27</v>
      </c>
      <c r="I348" s="2">
        <v>386</v>
      </c>
      <c r="J348" s="2">
        <v>33</v>
      </c>
      <c r="K348" s="3">
        <v>0.92</v>
      </c>
    </row>
    <row r="349" spans="2:11" x14ac:dyDescent="0.25">
      <c r="B349" s="1">
        <v>43812</v>
      </c>
      <c r="C349" s="4">
        <f>VLOOKUP(B349,Table1[[Date]:[Orders]],7,FALSE)</f>
        <v>1308303</v>
      </c>
      <c r="D349" s="2">
        <v>410246</v>
      </c>
      <c r="E349" s="3">
        <v>0.17</v>
      </c>
      <c r="F349" s="2">
        <v>32</v>
      </c>
      <c r="G349" s="2">
        <v>20</v>
      </c>
      <c r="H349" s="2">
        <v>25</v>
      </c>
      <c r="I349" s="2">
        <v>371</v>
      </c>
      <c r="J349" s="2">
        <v>33</v>
      </c>
      <c r="K349" s="3">
        <v>0.92</v>
      </c>
    </row>
    <row r="350" spans="2:11" x14ac:dyDescent="0.25">
      <c r="B350" s="1">
        <v>43813</v>
      </c>
      <c r="C350" s="4">
        <f>VLOOKUP(B350,Table1[[Date]:[Orders]],7,FALSE)</f>
        <v>1783676</v>
      </c>
      <c r="D350" s="2">
        <v>386399</v>
      </c>
      <c r="E350" s="3">
        <v>0.17</v>
      </c>
      <c r="F350" s="2">
        <v>38</v>
      </c>
      <c r="G350" s="2">
        <v>19</v>
      </c>
      <c r="H350" s="2">
        <v>26</v>
      </c>
      <c r="I350" s="2">
        <v>391</v>
      </c>
      <c r="J350" s="2">
        <v>40</v>
      </c>
      <c r="K350" s="3">
        <v>0.92</v>
      </c>
    </row>
    <row r="351" spans="2:11" x14ac:dyDescent="0.25">
      <c r="B351" s="1">
        <v>43814</v>
      </c>
      <c r="C351" s="4">
        <f>VLOOKUP(B351,Table1[[Date]:[Orders]],7,FALSE)</f>
        <v>1385685</v>
      </c>
      <c r="D351" s="2">
        <v>410008</v>
      </c>
      <c r="E351" s="3">
        <v>0.18</v>
      </c>
      <c r="F351" s="2">
        <v>30</v>
      </c>
      <c r="G351" s="2">
        <v>21</v>
      </c>
      <c r="H351" s="2">
        <v>27</v>
      </c>
      <c r="I351" s="2">
        <v>355</v>
      </c>
      <c r="J351" s="2">
        <v>32</v>
      </c>
      <c r="K351" s="3">
        <v>0.91</v>
      </c>
    </row>
    <row r="352" spans="2:11" x14ac:dyDescent="0.25">
      <c r="B352" s="1">
        <v>43815</v>
      </c>
      <c r="C352" s="4">
        <f>VLOOKUP(B352,Table1[[Date]:[Orders]],7,FALSE)</f>
        <v>1324939</v>
      </c>
      <c r="D352" s="2">
        <v>390197</v>
      </c>
      <c r="E352" s="3">
        <v>0.19</v>
      </c>
      <c r="F352" s="2">
        <v>40</v>
      </c>
      <c r="G352" s="2">
        <v>19</v>
      </c>
      <c r="H352" s="2">
        <v>27</v>
      </c>
      <c r="I352" s="2">
        <v>386</v>
      </c>
      <c r="J352" s="2">
        <v>31</v>
      </c>
      <c r="K352" s="3">
        <v>0.95</v>
      </c>
    </row>
    <row r="353" spans="2:11" x14ac:dyDescent="0.25">
      <c r="B353" s="1">
        <v>43816</v>
      </c>
      <c r="C353" s="4">
        <f>VLOOKUP(B353,Table1[[Date]:[Orders]],7,FALSE)</f>
        <v>1104375</v>
      </c>
      <c r="D353" s="2">
        <v>393364</v>
      </c>
      <c r="E353" s="3">
        <v>0.17</v>
      </c>
      <c r="F353" s="2">
        <v>40</v>
      </c>
      <c r="G353" s="2">
        <v>20</v>
      </c>
      <c r="H353" s="2">
        <v>27</v>
      </c>
      <c r="I353" s="2">
        <v>356</v>
      </c>
      <c r="J353" s="2">
        <v>33</v>
      </c>
      <c r="K353" s="3">
        <v>0.92</v>
      </c>
    </row>
    <row r="354" spans="2:11" x14ac:dyDescent="0.25">
      <c r="B354" s="1">
        <v>43817</v>
      </c>
      <c r="C354" s="4">
        <f>VLOOKUP(B354,Table1[[Date]:[Orders]],7,FALSE)</f>
        <v>1284054</v>
      </c>
      <c r="D354" s="2">
        <v>396256</v>
      </c>
      <c r="E354" s="3">
        <v>0.19</v>
      </c>
      <c r="F354" s="2">
        <v>40</v>
      </c>
      <c r="G354" s="2">
        <v>22</v>
      </c>
      <c r="H354" s="2">
        <v>27</v>
      </c>
      <c r="I354" s="2">
        <v>362</v>
      </c>
      <c r="J354" s="2">
        <v>38</v>
      </c>
      <c r="K354" s="3">
        <v>0.93</v>
      </c>
    </row>
    <row r="355" spans="2:11" x14ac:dyDescent="0.25">
      <c r="B355" s="1">
        <v>43818</v>
      </c>
      <c r="C355" s="4">
        <f>VLOOKUP(B355,Table1[[Date]:[Orders]],7,FALSE)</f>
        <v>1211187</v>
      </c>
      <c r="D355" s="2">
        <v>395679</v>
      </c>
      <c r="E355" s="3">
        <v>0.17</v>
      </c>
      <c r="F355" s="2">
        <v>34</v>
      </c>
      <c r="G355" s="2">
        <v>19</v>
      </c>
      <c r="H355" s="2">
        <v>30</v>
      </c>
      <c r="I355" s="2">
        <v>354</v>
      </c>
      <c r="J355" s="2">
        <v>32</v>
      </c>
      <c r="K355" s="3">
        <v>0.92</v>
      </c>
    </row>
    <row r="356" spans="2:11" x14ac:dyDescent="0.25">
      <c r="B356" s="1">
        <v>43819</v>
      </c>
      <c r="C356" s="4">
        <f>VLOOKUP(B356,Table1[[Date]:[Orders]],7,FALSE)</f>
        <v>1231419</v>
      </c>
      <c r="D356" s="2">
        <v>388480</v>
      </c>
      <c r="E356" s="3">
        <v>0.18</v>
      </c>
      <c r="F356" s="2">
        <v>34</v>
      </c>
      <c r="G356" s="2">
        <v>20</v>
      </c>
      <c r="H356" s="2">
        <v>27</v>
      </c>
      <c r="I356" s="2">
        <v>362</v>
      </c>
      <c r="J356" s="2">
        <v>39</v>
      </c>
      <c r="K356" s="3">
        <v>0.95</v>
      </c>
    </row>
    <row r="357" spans="2:11" x14ac:dyDescent="0.25">
      <c r="B357" s="1">
        <v>43820</v>
      </c>
      <c r="C357" s="4">
        <f>VLOOKUP(B357,Table1[[Date]:[Orders]],7,FALSE)</f>
        <v>1502374</v>
      </c>
      <c r="D357" s="2">
        <v>399659</v>
      </c>
      <c r="E357" s="3">
        <v>0.17</v>
      </c>
      <c r="F357" s="2">
        <v>39</v>
      </c>
      <c r="G357" s="2">
        <v>17</v>
      </c>
      <c r="H357" s="2">
        <v>29</v>
      </c>
      <c r="I357" s="2">
        <v>350</v>
      </c>
      <c r="J357" s="2">
        <v>31</v>
      </c>
      <c r="K357" s="3">
        <v>0.91</v>
      </c>
    </row>
    <row r="358" spans="2:11" x14ac:dyDescent="0.25">
      <c r="B358" s="1">
        <v>43821</v>
      </c>
      <c r="C358" s="4">
        <f>VLOOKUP(B358,Table1[[Date]:[Orders]],7,FALSE)</f>
        <v>1677083</v>
      </c>
      <c r="D358" s="2">
        <v>391668</v>
      </c>
      <c r="E358" s="3">
        <v>0.18</v>
      </c>
      <c r="F358" s="2">
        <v>30</v>
      </c>
      <c r="G358" s="2">
        <v>18</v>
      </c>
      <c r="H358" s="2">
        <v>25</v>
      </c>
      <c r="I358" s="2">
        <v>397</v>
      </c>
      <c r="J358" s="2">
        <v>39</v>
      </c>
      <c r="K358" s="3">
        <v>0.92</v>
      </c>
    </row>
    <row r="359" spans="2:11" x14ac:dyDescent="0.25">
      <c r="B359" s="1">
        <v>43822</v>
      </c>
      <c r="C359" s="4">
        <f>VLOOKUP(B359,Table1[[Date]:[Orders]],7,FALSE)</f>
        <v>1196595</v>
      </c>
      <c r="D359" s="2">
        <v>387294</v>
      </c>
      <c r="E359" s="3">
        <v>0.17</v>
      </c>
      <c r="F359" s="2">
        <v>34</v>
      </c>
      <c r="G359" s="2">
        <v>18</v>
      </c>
      <c r="H359" s="2">
        <v>29</v>
      </c>
      <c r="I359" s="2">
        <v>357</v>
      </c>
      <c r="J359" s="2">
        <v>30</v>
      </c>
      <c r="K359" s="3">
        <v>0.92</v>
      </c>
    </row>
    <row r="360" spans="2:11" x14ac:dyDescent="0.25">
      <c r="B360" s="1">
        <v>43823</v>
      </c>
      <c r="C360" s="4">
        <f>VLOOKUP(B360,Table1[[Date]:[Orders]],7,FALSE)</f>
        <v>1312214</v>
      </c>
      <c r="D360" s="2">
        <v>385346</v>
      </c>
      <c r="E360" s="3">
        <v>0.17</v>
      </c>
      <c r="F360" s="2">
        <v>40</v>
      </c>
      <c r="G360" s="2">
        <v>17</v>
      </c>
      <c r="H360" s="2">
        <v>26</v>
      </c>
      <c r="I360" s="2">
        <v>394</v>
      </c>
      <c r="J360" s="2">
        <v>40</v>
      </c>
      <c r="K360" s="3">
        <v>0.93</v>
      </c>
    </row>
    <row r="361" spans="2:11" x14ac:dyDescent="0.25">
      <c r="B361" s="1">
        <v>43824</v>
      </c>
      <c r="C361" s="4">
        <f>VLOOKUP(B361,Table1[[Date]:[Orders]],7,FALSE)</f>
        <v>1258566</v>
      </c>
      <c r="D361" s="2">
        <v>403674</v>
      </c>
      <c r="E361" s="3">
        <v>0.19</v>
      </c>
      <c r="F361" s="2">
        <v>38</v>
      </c>
      <c r="G361" s="2">
        <v>20</v>
      </c>
      <c r="H361" s="2">
        <v>27</v>
      </c>
      <c r="I361" s="2">
        <v>366</v>
      </c>
      <c r="J361" s="2">
        <v>35</v>
      </c>
      <c r="K361" s="3">
        <v>0.93</v>
      </c>
    </row>
    <row r="362" spans="2:11" x14ac:dyDescent="0.25">
      <c r="B362" s="1">
        <v>43825</v>
      </c>
      <c r="C362" s="4">
        <f>VLOOKUP(B362,Table1[[Date]:[Orders]],7,FALSE)</f>
        <v>1295048</v>
      </c>
      <c r="D362" s="2">
        <v>381035</v>
      </c>
      <c r="E362" s="3">
        <v>0.18</v>
      </c>
      <c r="F362" s="2">
        <v>39</v>
      </c>
      <c r="G362" s="2">
        <v>21</v>
      </c>
      <c r="H362" s="2">
        <v>29</v>
      </c>
      <c r="I362" s="2">
        <v>380</v>
      </c>
      <c r="J362" s="2">
        <v>36</v>
      </c>
      <c r="K362" s="3">
        <v>0.95</v>
      </c>
    </row>
    <row r="363" spans="2:11" x14ac:dyDescent="0.25">
      <c r="B363" s="1">
        <v>43826</v>
      </c>
      <c r="C363" s="4">
        <f>VLOOKUP(B363,Table1[[Date]:[Orders]],7,FALSE)</f>
        <v>1309438</v>
      </c>
      <c r="D363" s="2">
        <v>409390</v>
      </c>
      <c r="E363" s="3">
        <v>0.19</v>
      </c>
      <c r="F363" s="2">
        <v>30</v>
      </c>
      <c r="G363" s="2">
        <v>18</v>
      </c>
      <c r="H363" s="2">
        <v>27</v>
      </c>
      <c r="I363" s="2">
        <v>387</v>
      </c>
      <c r="J363" s="2">
        <v>33</v>
      </c>
      <c r="K363" s="3">
        <v>0.91</v>
      </c>
    </row>
    <row r="364" spans="2:11" x14ac:dyDescent="0.25">
      <c r="B364" s="1">
        <v>43827</v>
      </c>
      <c r="C364" s="4">
        <f>VLOOKUP(B364,Table1[[Date]:[Orders]],7,FALSE)</f>
        <v>1768333</v>
      </c>
      <c r="D364" s="2">
        <v>383323</v>
      </c>
      <c r="E364" s="3">
        <v>0.19</v>
      </c>
      <c r="F364" s="2">
        <v>30</v>
      </c>
      <c r="G364" s="2">
        <v>18</v>
      </c>
      <c r="H364" s="2">
        <v>27</v>
      </c>
      <c r="I364" s="2">
        <v>388</v>
      </c>
      <c r="J364" s="2">
        <v>37</v>
      </c>
      <c r="K364" s="3">
        <v>0.91</v>
      </c>
    </row>
    <row r="365" spans="2:11" x14ac:dyDescent="0.25">
      <c r="B365" s="1">
        <v>43828</v>
      </c>
      <c r="C365" s="4">
        <f>VLOOKUP(B365,Table1[[Date]:[Orders]],7,FALSE)</f>
        <v>1596202</v>
      </c>
      <c r="D365" s="2">
        <v>385433</v>
      </c>
      <c r="E365" s="3">
        <v>0.17</v>
      </c>
      <c r="F365" s="2">
        <v>38</v>
      </c>
      <c r="G365" s="2">
        <v>17</v>
      </c>
      <c r="H365" s="2">
        <v>25</v>
      </c>
      <c r="I365" s="2">
        <v>350</v>
      </c>
      <c r="J365" s="2">
        <v>31</v>
      </c>
      <c r="K365" s="3">
        <v>0.94</v>
      </c>
    </row>
    <row r="366" spans="2:11" x14ac:dyDescent="0.25">
      <c r="B366" s="1">
        <v>43829</v>
      </c>
      <c r="C366" s="4">
        <f>VLOOKUP(B366,Table1[[Date]:[Orders]],7,FALSE)</f>
        <v>1172548</v>
      </c>
      <c r="D366" s="2">
        <v>382858</v>
      </c>
      <c r="E366" s="3">
        <v>0.18</v>
      </c>
      <c r="F366" s="2">
        <v>38</v>
      </c>
      <c r="G366" s="2">
        <v>17</v>
      </c>
      <c r="H366" s="2">
        <v>26</v>
      </c>
      <c r="I366" s="2">
        <v>385</v>
      </c>
      <c r="J366" s="2">
        <v>30</v>
      </c>
      <c r="K366" s="3">
        <v>0.95</v>
      </c>
    </row>
    <row r="367" spans="2:11" x14ac:dyDescent="0.25">
      <c r="B367" s="1">
        <v>43830</v>
      </c>
      <c r="C367" s="4">
        <f>VLOOKUP(B367,Table1[[Date]:[Orders]],7,FALSE)</f>
        <v>1284200</v>
      </c>
      <c r="D367" s="2">
        <v>384453</v>
      </c>
      <c r="E367" s="3">
        <v>0.19</v>
      </c>
      <c r="F367" s="2">
        <v>33</v>
      </c>
      <c r="G367" s="2">
        <v>18</v>
      </c>
      <c r="H367" s="2">
        <v>26</v>
      </c>
      <c r="I367" s="2">
        <v>357</v>
      </c>
      <c r="J367" s="2">
        <v>36</v>
      </c>
      <c r="K367" s="3">
        <v>0.91</v>
      </c>
    </row>
    <row r="368" spans="2:11" x14ac:dyDescent="0.25">
      <c r="B368" s="1">
        <v>43831</v>
      </c>
      <c r="C368" s="4">
        <f>VLOOKUP(B368,Table1[[Date]:[Orders]],7,FALSE)</f>
        <v>1284516</v>
      </c>
      <c r="D368" s="2">
        <v>385535</v>
      </c>
      <c r="E368" s="3">
        <v>0.17</v>
      </c>
      <c r="F368" s="2">
        <v>31</v>
      </c>
      <c r="G368" s="2">
        <v>20</v>
      </c>
      <c r="H368" s="2">
        <v>28</v>
      </c>
      <c r="I368" s="2">
        <v>397</v>
      </c>
      <c r="J368" s="2">
        <v>33</v>
      </c>
      <c r="K368" s="3">
        <v>0.93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A108-C04A-4A8E-8F7C-0289614084EC}">
  <dimension ref="A1:J32"/>
  <sheetViews>
    <sheetView workbookViewId="0">
      <selection activeCell="D7" sqref="D7"/>
    </sheetView>
  </sheetViews>
  <sheetFormatPr defaultRowHeight="15.75" x14ac:dyDescent="0.25"/>
  <cols>
    <col min="1" max="1" width="39.25" bestFit="1" customWidth="1"/>
    <col min="2" max="3" width="12.625" bestFit="1" customWidth="1"/>
    <col min="9" max="10" width="10.375" bestFit="1" customWidth="1"/>
  </cols>
  <sheetData>
    <row r="1" spans="1:10" x14ac:dyDescent="0.25">
      <c r="A1" t="s">
        <v>121</v>
      </c>
    </row>
    <row r="3" spans="1:10" x14ac:dyDescent="0.25">
      <c r="A3" s="57"/>
      <c r="B3" s="57">
        <v>1271572.67328</v>
      </c>
      <c r="C3" s="57">
        <v>3.1356703048005974E-2</v>
      </c>
    </row>
    <row r="4" spans="1:10" x14ac:dyDescent="0.25">
      <c r="A4" s="58" t="s">
        <v>111</v>
      </c>
      <c r="B4" s="58">
        <v>1384906.8684931507</v>
      </c>
      <c r="C4" s="58">
        <v>2.582213337096367E-2</v>
      </c>
      <c r="J4" s="55"/>
    </row>
    <row r="5" spans="1:10" x14ac:dyDescent="0.25">
      <c r="A5" s="58" t="s">
        <v>112</v>
      </c>
      <c r="B5" s="58">
        <v>59614648555.77404</v>
      </c>
      <c r="C5" s="58">
        <v>6.0221945129301006E-2</v>
      </c>
      <c r="J5" s="55"/>
    </row>
    <row r="6" spans="1:10" x14ac:dyDescent="0.25">
      <c r="A6" s="58" t="s">
        <v>113</v>
      </c>
      <c r="B6" s="58">
        <v>365</v>
      </c>
      <c r="C6" s="58">
        <v>358</v>
      </c>
      <c r="J6" s="55"/>
    </row>
    <row r="7" spans="1:10" x14ac:dyDescent="0.25">
      <c r="A7" s="58" t="s">
        <v>122</v>
      </c>
      <c r="B7" s="58">
        <v>30096715775.760403</v>
      </c>
      <c r="C7" s="58"/>
      <c r="J7" s="55"/>
    </row>
    <row r="8" spans="1:10" x14ac:dyDescent="0.25">
      <c r="A8" s="58" t="s">
        <v>114</v>
      </c>
      <c r="B8" s="58">
        <v>0</v>
      </c>
      <c r="C8" s="58"/>
      <c r="I8" s="56"/>
      <c r="J8" s="56"/>
    </row>
    <row r="9" spans="1:10" x14ac:dyDescent="0.25">
      <c r="A9" s="58" t="s">
        <v>115</v>
      </c>
      <c r="B9" s="58">
        <v>721</v>
      </c>
      <c r="C9" s="58"/>
      <c r="I9" s="56"/>
      <c r="J9" s="56"/>
    </row>
    <row r="10" spans="1:10" x14ac:dyDescent="0.25">
      <c r="A10" s="58" t="s">
        <v>116</v>
      </c>
      <c r="B10" s="58">
        <v>107.31978760669935</v>
      </c>
      <c r="C10" s="58"/>
      <c r="I10" s="56"/>
      <c r="J10" s="56"/>
    </row>
    <row r="11" spans="1:10" x14ac:dyDescent="0.25">
      <c r="A11" s="58" t="s">
        <v>117</v>
      </c>
      <c r="B11" s="58">
        <v>0</v>
      </c>
      <c r="C11" s="58"/>
      <c r="I11" s="56"/>
      <c r="J11" s="56"/>
    </row>
    <row r="12" spans="1:10" x14ac:dyDescent="0.25">
      <c r="A12" s="58" t="s">
        <v>118</v>
      </c>
      <c r="B12" s="58">
        <v>1.6469697723163124</v>
      </c>
      <c r="C12" s="58"/>
      <c r="I12" s="56"/>
      <c r="J12" s="56"/>
    </row>
    <row r="13" spans="1:10" x14ac:dyDescent="0.25">
      <c r="A13" s="58" t="s">
        <v>119</v>
      </c>
      <c r="B13" s="58">
        <v>0</v>
      </c>
      <c r="C13" s="58"/>
      <c r="I13" s="56"/>
      <c r="J13" s="56"/>
    </row>
    <row r="14" spans="1:10" x14ac:dyDescent="0.25">
      <c r="A14" s="58" t="s">
        <v>120</v>
      </c>
      <c r="B14" s="58">
        <v>1.9632596722668607</v>
      </c>
      <c r="C14" s="58"/>
      <c r="I14" s="56"/>
      <c r="J14" s="56"/>
    </row>
    <row r="15" spans="1:10" x14ac:dyDescent="0.25">
      <c r="I15" s="56"/>
      <c r="J15" s="56"/>
    </row>
    <row r="16" spans="1:10" x14ac:dyDescent="0.25">
      <c r="I16" s="56"/>
      <c r="J16" s="56"/>
    </row>
    <row r="17" spans="9:10" x14ac:dyDescent="0.25">
      <c r="I17" s="56"/>
      <c r="J17" s="56"/>
    </row>
    <row r="18" spans="9:10" x14ac:dyDescent="0.25">
      <c r="I18" s="56"/>
      <c r="J18" s="56"/>
    </row>
    <row r="19" spans="9:10" x14ac:dyDescent="0.25">
      <c r="I19" s="56"/>
      <c r="J19" s="56"/>
    </row>
    <row r="20" spans="9:10" x14ac:dyDescent="0.25">
      <c r="I20" s="56"/>
      <c r="J20" s="56"/>
    </row>
    <row r="21" spans="9:10" x14ac:dyDescent="0.25">
      <c r="I21" s="56"/>
      <c r="J21" s="55"/>
    </row>
    <row r="22" spans="9:10" x14ac:dyDescent="0.25">
      <c r="I22" s="56"/>
      <c r="J22" s="55"/>
    </row>
    <row r="23" spans="9:10" x14ac:dyDescent="0.25">
      <c r="I23" s="56"/>
      <c r="J23" s="55"/>
    </row>
    <row r="24" spans="9:10" x14ac:dyDescent="0.25">
      <c r="I24" s="56"/>
      <c r="J24" s="55"/>
    </row>
    <row r="25" spans="9:10" x14ac:dyDescent="0.25">
      <c r="I25" s="56"/>
      <c r="J25" s="55"/>
    </row>
    <row r="26" spans="9:10" x14ac:dyDescent="0.25">
      <c r="I26" s="56"/>
    </row>
    <row r="27" spans="9:10" x14ac:dyDescent="0.25">
      <c r="I27" s="56"/>
    </row>
    <row r="28" spans="9:10" x14ac:dyDescent="0.25">
      <c r="I28" s="56"/>
    </row>
    <row r="29" spans="9:10" x14ac:dyDescent="0.25">
      <c r="I29" s="56"/>
    </row>
    <row r="30" spans="9:10" x14ac:dyDescent="0.25">
      <c r="I30" s="56"/>
    </row>
    <row r="31" spans="9:10" x14ac:dyDescent="0.25">
      <c r="I31" s="56"/>
    </row>
    <row r="32" spans="9:10" x14ac:dyDescent="0.25">
      <c r="I32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9B65-8507-4B54-BE03-62E9E3961BBE}">
  <dimension ref="A3:C71"/>
  <sheetViews>
    <sheetView zoomScale="25" zoomScaleNormal="25" workbookViewId="0">
      <selection activeCell="A21" sqref="A21"/>
    </sheetView>
  </sheetViews>
  <sheetFormatPr defaultRowHeight="15.75" x14ac:dyDescent="0.25"/>
  <cols>
    <col min="1" max="1" width="25.625" bestFit="1" customWidth="1"/>
    <col min="2" max="2" width="86.625" bestFit="1" customWidth="1"/>
    <col min="3" max="3" width="55.375" bestFit="1" customWidth="1"/>
    <col min="4" max="4" width="51.25" bestFit="1" customWidth="1"/>
    <col min="5" max="5" width="33.125" bestFit="1" customWidth="1"/>
    <col min="6" max="6" width="13.125" bestFit="1" customWidth="1"/>
    <col min="7" max="7" width="11.75" customWidth="1"/>
    <col min="8" max="8" width="10" customWidth="1"/>
  </cols>
  <sheetData>
    <row r="3" spans="1:2" x14ac:dyDescent="0.25">
      <c r="A3" s="14" t="s">
        <v>45</v>
      </c>
      <c r="B3" t="s">
        <v>61</v>
      </c>
    </row>
    <row r="4" spans="1:2" x14ac:dyDescent="0.25">
      <c r="A4" s="15" t="s">
        <v>48</v>
      </c>
      <c r="B4" s="39">
        <v>2.313184707699838</v>
      </c>
    </row>
    <row r="5" spans="1:2" x14ac:dyDescent="0.25">
      <c r="A5" s="15" t="s">
        <v>49</v>
      </c>
      <c r="B5" s="39">
        <v>0.14612578776605267</v>
      </c>
    </row>
    <row r="6" spans="1:2" x14ac:dyDescent="0.25">
      <c r="A6" s="15" t="s">
        <v>50</v>
      </c>
      <c r="B6" s="39">
        <v>1.2479203793825404</v>
      </c>
    </row>
    <row r="7" spans="1:2" x14ac:dyDescent="0.25">
      <c r="A7" s="15" t="s">
        <v>51</v>
      </c>
      <c r="B7" s="39">
        <v>0.98410450009412054</v>
      </c>
    </row>
    <row r="8" spans="1:2" x14ac:dyDescent="0.25">
      <c r="A8" s="15" t="s">
        <v>52</v>
      </c>
      <c r="B8" s="39">
        <v>0.54454955618710243</v>
      </c>
    </row>
    <row r="9" spans="1:2" x14ac:dyDescent="0.25">
      <c r="A9" s="15" t="s">
        <v>53</v>
      </c>
      <c r="B9" s="39">
        <v>0.66868395338183384</v>
      </c>
    </row>
    <row r="10" spans="1:2" x14ac:dyDescent="0.25">
      <c r="A10" s="15" t="s">
        <v>54</v>
      </c>
      <c r="B10" s="39">
        <v>0.81216358118160148</v>
      </c>
    </row>
    <row r="11" spans="1:2" x14ac:dyDescent="0.25">
      <c r="A11" s="15" t="s">
        <v>55</v>
      </c>
      <c r="B11" s="39">
        <v>0.41989159517230323</v>
      </c>
    </row>
    <row r="12" spans="1:2" x14ac:dyDescent="0.25">
      <c r="A12" s="15" t="s">
        <v>56</v>
      </c>
      <c r="B12" s="39">
        <v>0.67296162176357033</v>
      </c>
    </row>
    <row r="13" spans="1:2" x14ac:dyDescent="0.25">
      <c r="A13" s="15" t="s">
        <v>57</v>
      </c>
      <c r="B13" s="39">
        <v>-5.3752857447780578E-2</v>
      </c>
    </row>
    <row r="14" spans="1:2" x14ac:dyDescent="0.25">
      <c r="A14" s="15" t="s">
        <v>58</v>
      </c>
      <c r="B14" s="39">
        <v>1.8104868797157276</v>
      </c>
    </row>
    <row r="15" spans="1:2" x14ac:dyDescent="0.25">
      <c r="A15" s="15" t="s">
        <v>59</v>
      </c>
      <c r="B15" s="39">
        <v>-0.2906392550439163</v>
      </c>
    </row>
    <row r="16" spans="1:2" x14ac:dyDescent="0.25">
      <c r="A16" s="15" t="s">
        <v>46</v>
      </c>
      <c r="B16" s="39">
        <v>9.2756804498529917</v>
      </c>
    </row>
    <row r="20" spans="1:2" x14ac:dyDescent="0.25">
      <c r="A20" s="14" t="s">
        <v>45</v>
      </c>
      <c r="B20" t="s">
        <v>62</v>
      </c>
    </row>
    <row r="21" spans="1:2" x14ac:dyDescent="0.25">
      <c r="A21" s="15" t="s">
        <v>48</v>
      </c>
      <c r="B21" s="39">
        <v>0.88950191262574152</v>
      </c>
    </row>
    <row r="22" spans="1:2" x14ac:dyDescent="0.25">
      <c r="A22" s="15" t="s">
        <v>49</v>
      </c>
      <c r="B22" s="39">
        <v>0.14277263797149065</v>
      </c>
    </row>
    <row r="23" spans="1:2" x14ac:dyDescent="0.25">
      <c r="A23" s="15" t="s">
        <v>50</v>
      </c>
      <c r="B23" s="39">
        <v>0.12025416727829763</v>
      </c>
    </row>
    <row r="24" spans="1:2" x14ac:dyDescent="0.25">
      <c r="A24" s="15" t="s">
        <v>51</v>
      </c>
      <c r="B24" s="39">
        <v>-0.11508605876968514</v>
      </c>
    </row>
    <row r="25" spans="1:2" x14ac:dyDescent="0.25">
      <c r="A25" s="15" t="s">
        <v>52</v>
      </c>
      <c r="B25" s="39">
        <v>0.14085318128891644</v>
      </c>
    </row>
    <row r="26" spans="1:2" x14ac:dyDescent="0.25">
      <c r="A26" s="15" t="s">
        <v>53</v>
      </c>
      <c r="B26" s="39">
        <v>0.56294490397034613</v>
      </c>
    </row>
    <row r="27" spans="1:2" x14ac:dyDescent="0.25">
      <c r="A27" s="15" t="s">
        <v>54</v>
      </c>
      <c r="B27" s="39">
        <v>0.22764677582933746</v>
      </c>
    </row>
    <row r="28" spans="1:2" x14ac:dyDescent="0.25">
      <c r="A28" s="15" t="s">
        <v>55</v>
      </c>
      <c r="B28" s="39">
        <v>-0.12271529099131617</v>
      </c>
    </row>
    <row r="29" spans="1:2" x14ac:dyDescent="0.25">
      <c r="A29" s="15" t="s">
        <v>56</v>
      </c>
      <c r="B29" s="39">
        <v>-5.2059575936439173E-2</v>
      </c>
    </row>
    <row r="30" spans="1:2" x14ac:dyDescent="0.25">
      <c r="A30" s="15" t="s">
        <v>57</v>
      </c>
      <c r="B30" s="39">
        <v>-9.2473882408182217E-2</v>
      </c>
    </row>
    <row r="31" spans="1:2" x14ac:dyDescent="0.25">
      <c r="A31" s="15" t="s">
        <v>58</v>
      </c>
      <c r="B31" s="39">
        <v>0.20104056364939715</v>
      </c>
    </row>
    <row r="32" spans="1:2" x14ac:dyDescent="0.25">
      <c r="A32" s="15" t="s">
        <v>59</v>
      </c>
      <c r="B32" s="39">
        <v>-1.4986079293488608E-3</v>
      </c>
    </row>
    <row r="33" spans="1:2" x14ac:dyDescent="0.25">
      <c r="A33" s="15" t="s">
        <v>46</v>
      </c>
      <c r="B33" s="39">
        <v>1.9011807265785556</v>
      </c>
    </row>
    <row r="37" spans="1:2" x14ac:dyDescent="0.25">
      <c r="A37" s="14" t="s">
        <v>45</v>
      </c>
      <c r="B37" t="s">
        <v>63</v>
      </c>
    </row>
    <row r="38" spans="1:2" x14ac:dyDescent="0.25">
      <c r="A38" s="15" t="s">
        <v>48</v>
      </c>
      <c r="B38" s="39">
        <v>1.2227369369192287</v>
      </c>
    </row>
    <row r="39" spans="1:2" x14ac:dyDescent="0.25">
      <c r="A39" s="15" t="s">
        <v>49</v>
      </c>
      <c r="B39" s="39">
        <v>-2.242945362891513E-2</v>
      </c>
    </row>
    <row r="40" spans="1:2" x14ac:dyDescent="0.25">
      <c r="A40" s="15" t="s">
        <v>50</v>
      </c>
      <c r="B40" s="39">
        <v>1.1988715619353503</v>
      </c>
    </row>
    <row r="41" spans="1:2" x14ac:dyDescent="0.25">
      <c r="A41" s="15" t="s">
        <v>51</v>
      </c>
      <c r="B41" s="39">
        <v>1.0698188657269943</v>
      </c>
    </row>
    <row r="42" spans="1:2" x14ac:dyDescent="0.25">
      <c r="A42" s="15" t="s">
        <v>52</v>
      </c>
      <c r="B42" s="39">
        <v>0.41754185726638315</v>
      </c>
    </row>
    <row r="43" spans="1:2" x14ac:dyDescent="0.25">
      <c r="A43" s="15" t="s">
        <v>53</v>
      </c>
      <c r="B43" s="39">
        <v>0.12456405524047576</v>
      </c>
    </row>
    <row r="44" spans="1:2" x14ac:dyDescent="0.25">
      <c r="A44" s="15" t="s">
        <v>54</v>
      </c>
      <c r="B44" s="39">
        <v>0.47749075986451639</v>
      </c>
    </row>
    <row r="45" spans="1:2" x14ac:dyDescent="0.25">
      <c r="A45" s="15" t="s">
        <v>55</v>
      </c>
      <c r="B45" s="39">
        <v>0.54481336792380841</v>
      </c>
    </row>
    <row r="46" spans="1:2" x14ac:dyDescent="0.25">
      <c r="A46" s="15" t="s">
        <v>56</v>
      </c>
      <c r="B46" s="39">
        <v>0.70853422153633772</v>
      </c>
    </row>
    <row r="47" spans="1:2" x14ac:dyDescent="0.25">
      <c r="A47" s="15" t="s">
        <v>57</v>
      </c>
      <c r="B47" s="39">
        <v>4.0688544636325097E-2</v>
      </c>
    </row>
    <row r="48" spans="1:2" x14ac:dyDescent="0.25">
      <c r="A48" s="15" t="s">
        <v>58</v>
      </c>
      <c r="B48" s="39">
        <v>1.497493672765678</v>
      </c>
    </row>
    <row r="49" spans="1:3" x14ac:dyDescent="0.25">
      <c r="A49" s="15" t="s">
        <v>59</v>
      </c>
      <c r="B49" s="39">
        <v>-0.26692766680289648</v>
      </c>
    </row>
    <row r="50" spans="1:3" x14ac:dyDescent="0.25">
      <c r="A50" s="15" t="s">
        <v>46</v>
      </c>
      <c r="B50" s="39">
        <v>7.0131967233832864</v>
      </c>
    </row>
    <row r="55" spans="1:3" x14ac:dyDescent="0.25">
      <c r="A55" s="14" t="s">
        <v>45</v>
      </c>
      <c r="B55" t="s">
        <v>66</v>
      </c>
      <c r="C55" t="s">
        <v>67</v>
      </c>
    </row>
    <row r="56" spans="1:3" x14ac:dyDescent="0.25">
      <c r="A56" s="16" t="s">
        <v>47</v>
      </c>
      <c r="B56">
        <v>85.71254273236741</v>
      </c>
      <c r="C56">
        <v>295.61347707341343</v>
      </c>
    </row>
    <row r="57" spans="1:3" x14ac:dyDescent="0.25">
      <c r="A57" s="17" t="s">
        <v>48</v>
      </c>
      <c r="B57">
        <v>5.957358768913541</v>
      </c>
      <c r="C57">
        <v>21.129206841419084</v>
      </c>
    </row>
    <row r="58" spans="1:3" x14ac:dyDescent="0.25">
      <c r="A58" s="17" t="s">
        <v>49</v>
      </c>
      <c r="B58">
        <v>6.6843805720396769</v>
      </c>
      <c r="C58">
        <v>23.060980643866049</v>
      </c>
    </row>
    <row r="59" spans="1:3" x14ac:dyDescent="0.25">
      <c r="A59" s="17" t="s">
        <v>50</v>
      </c>
      <c r="B59">
        <v>7.3513047095167758</v>
      </c>
      <c r="C59">
        <v>24.96352780860429</v>
      </c>
    </row>
    <row r="60" spans="1:3" x14ac:dyDescent="0.25">
      <c r="A60" s="17" t="s">
        <v>51</v>
      </c>
      <c r="B60">
        <v>7.2791066558070412</v>
      </c>
      <c r="C60">
        <v>25.173107176757743</v>
      </c>
    </row>
    <row r="61" spans="1:3" x14ac:dyDescent="0.25">
      <c r="A61" s="17" t="s">
        <v>52</v>
      </c>
      <c r="B61">
        <v>7.4175194280720618</v>
      </c>
      <c r="C61">
        <v>25.053649759772334</v>
      </c>
    </row>
    <row r="62" spans="1:3" x14ac:dyDescent="0.25">
      <c r="A62" s="17" t="s">
        <v>53</v>
      </c>
      <c r="B62">
        <v>7.3119409652486915</v>
      </c>
      <c r="C62">
        <v>24.624494208310168</v>
      </c>
    </row>
    <row r="63" spans="1:3" x14ac:dyDescent="0.25">
      <c r="A63" s="17" t="s">
        <v>54</v>
      </c>
      <c r="B63">
        <v>7.2845216353379838</v>
      </c>
      <c r="C63">
        <v>26.411693911843233</v>
      </c>
    </row>
    <row r="64" spans="1:3" x14ac:dyDescent="0.25">
      <c r="A64" s="17" t="s">
        <v>55</v>
      </c>
      <c r="B64">
        <v>7.4093821001602445</v>
      </c>
      <c r="C64">
        <v>25.652476222929447</v>
      </c>
    </row>
    <row r="65" spans="1:3" x14ac:dyDescent="0.25">
      <c r="A65" s="17" t="s">
        <v>56</v>
      </c>
      <c r="B65">
        <v>7.0888150077056205</v>
      </c>
      <c r="C65">
        <v>24.613646424269021</v>
      </c>
    </row>
    <row r="66" spans="1:3" x14ac:dyDescent="0.25">
      <c r="A66" s="17" t="s">
        <v>57</v>
      </c>
      <c r="B66">
        <v>7.4268924539230543</v>
      </c>
      <c r="C66">
        <v>25.410543932374893</v>
      </c>
    </row>
    <row r="67" spans="1:3" x14ac:dyDescent="0.25">
      <c r="A67" s="17" t="s">
        <v>58</v>
      </c>
      <c r="B67">
        <v>7.2038438579862722</v>
      </c>
      <c r="C67">
        <v>24.197349931581833</v>
      </c>
    </row>
    <row r="68" spans="1:3" x14ac:dyDescent="0.25">
      <c r="A68" s="17" t="s">
        <v>59</v>
      </c>
      <c r="B68">
        <v>7.297476577656445</v>
      </c>
      <c r="C68">
        <v>25.322800211685379</v>
      </c>
    </row>
    <row r="69" spans="1:3" x14ac:dyDescent="0.25">
      <c r="A69" s="16" t="s">
        <v>60</v>
      </c>
      <c r="B69">
        <v>0.26052628428420987</v>
      </c>
      <c r="C69">
        <v>0.82753736873354955</v>
      </c>
    </row>
    <row r="70" spans="1:3" x14ac:dyDescent="0.25">
      <c r="A70" s="17" t="s">
        <v>48</v>
      </c>
      <c r="B70">
        <v>0.26052628428420987</v>
      </c>
      <c r="C70">
        <v>0.82753736873354955</v>
      </c>
    </row>
    <row r="71" spans="1:3" x14ac:dyDescent="0.25">
      <c r="A71" s="16" t="s">
        <v>46</v>
      </c>
      <c r="B71">
        <v>85.973069016651621</v>
      </c>
      <c r="C71">
        <v>296.44101444214698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DEF9-4AF9-4502-A719-22E161DC1D47}">
  <dimension ref="A1:D733"/>
  <sheetViews>
    <sheetView topLeftCell="A19" zoomScale="70" zoomScaleNormal="70" workbookViewId="0">
      <selection activeCell="E19" sqref="E19"/>
    </sheetView>
  </sheetViews>
  <sheetFormatPr defaultRowHeight="15.75" x14ac:dyDescent="0.25"/>
  <cols>
    <col min="1" max="1" width="11.25" bestFit="1" customWidth="1"/>
    <col min="2" max="2" width="9.125" bestFit="1" customWidth="1"/>
    <col min="3" max="3" width="15.5" bestFit="1" customWidth="1"/>
    <col min="4" max="4" width="25.125" bestFit="1" customWidth="1"/>
  </cols>
  <sheetData>
    <row r="1" spans="1:4" x14ac:dyDescent="0.25">
      <c r="A1" t="s">
        <v>0</v>
      </c>
      <c r="B1" t="s">
        <v>22</v>
      </c>
      <c r="C1" t="s">
        <v>90</v>
      </c>
      <c r="D1" t="s">
        <v>91</v>
      </c>
    </row>
    <row r="2" spans="1:4" x14ac:dyDescent="0.25">
      <c r="A2" s="44">
        <v>43466</v>
      </c>
      <c r="B2" s="45">
        <v>0.84460022987223116</v>
      </c>
    </row>
    <row r="3" spans="1:4" x14ac:dyDescent="0.25">
      <c r="A3" s="44">
        <v>43467</v>
      </c>
      <c r="B3" s="45">
        <v>0.80359956797537846</v>
      </c>
    </row>
    <row r="4" spans="1:4" x14ac:dyDescent="0.25">
      <c r="A4" s="44">
        <v>43468</v>
      </c>
      <c r="B4" s="45">
        <v>0.81179997575982266</v>
      </c>
    </row>
    <row r="5" spans="1:4" x14ac:dyDescent="0.25">
      <c r="A5" s="44">
        <v>43469</v>
      </c>
      <c r="B5" s="45">
        <v>0.811800032055777</v>
      </c>
    </row>
    <row r="6" spans="1:4" x14ac:dyDescent="0.25">
      <c r="A6" s="44">
        <v>43470</v>
      </c>
      <c r="B6" s="45">
        <v>0.76440003716571214</v>
      </c>
    </row>
    <row r="7" spans="1:4" x14ac:dyDescent="0.25">
      <c r="A7" s="44">
        <v>43471</v>
      </c>
      <c r="B7" s="45">
        <v>0.77219997921781924</v>
      </c>
    </row>
    <row r="8" spans="1:4" x14ac:dyDescent="0.25">
      <c r="A8" s="44">
        <v>43472</v>
      </c>
      <c r="B8" s="45">
        <v>0.77899987450068953</v>
      </c>
    </row>
    <row r="9" spans="1:4" x14ac:dyDescent="0.25">
      <c r="A9" s="44">
        <v>43473</v>
      </c>
      <c r="B9" s="45">
        <v>0.82820015055371432</v>
      </c>
    </row>
    <row r="10" spans="1:4" x14ac:dyDescent="0.25">
      <c r="A10" s="44">
        <v>43474</v>
      </c>
      <c r="B10" s="45">
        <v>0.85280008785654926</v>
      </c>
    </row>
    <row r="11" spans="1:4" x14ac:dyDescent="0.25">
      <c r="A11" s="44">
        <v>43475</v>
      </c>
      <c r="B11" s="45">
        <v>0.82000034183224713</v>
      </c>
    </row>
    <row r="12" spans="1:4" x14ac:dyDescent="0.25">
      <c r="A12" s="44">
        <v>43476</v>
      </c>
      <c r="B12" s="45">
        <v>0.78720010062154766</v>
      </c>
    </row>
    <row r="13" spans="1:4" x14ac:dyDescent="0.25">
      <c r="A13" s="44">
        <v>43477</v>
      </c>
      <c r="B13" s="45">
        <v>0.78779977140628266</v>
      </c>
    </row>
    <row r="14" spans="1:4" x14ac:dyDescent="0.25">
      <c r="A14" s="44">
        <v>43478</v>
      </c>
      <c r="B14" s="45">
        <v>0.74099967541825129</v>
      </c>
    </row>
    <row r="15" spans="1:4" x14ac:dyDescent="0.25">
      <c r="A15" s="44">
        <v>43479</v>
      </c>
      <c r="B15" s="45">
        <v>0.82820036695013521</v>
      </c>
    </row>
    <row r="16" spans="1:4" x14ac:dyDescent="0.25">
      <c r="A16" s="44">
        <v>43480</v>
      </c>
      <c r="B16" s="45">
        <v>0.81179988453939078</v>
      </c>
    </row>
    <row r="17" spans="1:2" x14ac:dyDescent="0.25">
      <c r="A17" s="44">
        <v>43481</v>
      </c>
      <c r="B17" s="45">
        <v>0.83639993145475267</v>
      </c>
    </row>
    <row r="18" spans="1:2" x14ac:dyDescent="0.25">
      <c r="A18" s="44">
        <v>43482</v>
      </c>
      <c r="B18" s="45">
        <v>0.83639983930063222</v>
      </c>
    </row>
    <row r="19" spans="1:2" x14ac:dyDescent="0.25">
      <c r="A19" s="44">
        <v>43483</v>
      </c>
      <c r="B19" s="45">
        <v>0.7871994944555617</v>
      </c>
    </row>
    <row r="20" spans="1:2" x14ac:dyDescent="0.25">
      <c r="A20" s="44">
        <v>43484</v>
      </c>
      <c r="B20" s="45">
        <v>0.78780023820713474</v>
      </c>
    </row>
    <row r="21" spans="1:2" x14ac:dyDescent="0.25">
      <c r="A21" s="44">
        <v>43485</v>
      </c>
      <c r="B21" s="45">
        <v>0.78779980453787235</v>
      </c>
    </row>
    <row r="22" spans="1:2" x14ac:dyDescent="0.25">
      <c r="A22" s="44">
        <v>43486</v>
      </c>
      <c r="B22" s="45">
        <v>0.81179964452742104</v>
      </c>
    </row>
    <row r="23" spans="1:2" x14ac:dyDescent="0.25">
      <c r="A23" s="44">
        <v>43487</v>
      </c>
      <c r="B23" s="45">
        <v>0.83640012122832152</v>
      </c>
    </row>
    <row r="24" spans="1:2" x14ac:dyDescent="0.25">
      <c r="A24" s="44">
        <v>43488</v>
      </c>
      <c r="B24" s="45">
        <v>0.84459986109552565</v>
      </c>
    </row>
    <row r="25" spans="1:2" x14ac:dyDescent="0.25">
      <c r="A25" s="44">
        <v>43489</v>
      </c>
      <c r="B25" s="45">
        <v>0.79539993108454754</v>
      </c>
    </row>
    <row r="26" spans="1:2" x14ac:dyDescent="0.25">
      <c r="A26" s="44">
        <v>43490</v>
      </c>
      <c r="B26" s="45">
        <v>0.81179987028483402</v>
      </c>
    </row>
    <row r="27" spans="1:2" x14ac:dyDescent="0.25">
      <c r="A27" s="44">
        <v>43491</v>
      </c>
      <c r="B27" s="45">
        <v>0.74100005255689283</v>
      </c>
    </row>
    <row r="28" spans="1:2" x14ac:dyDescent="0.25">
      <c r="A28" s="44">
        <v>43492</v>
      </c>
      <c r="B28" s="45">
        <v>0.75659993275304216</v>
      </c>
    </row>
    <row r="29" spans="1:2" x14ac:dyDescent="0.25">
      <c r="A29" s="44">
        <v>43493</v>
      </c>
      <c r="B29" s="45">
        <v>0.8527997959312491</v>
      </c>
    </row>
    <row r="30" spans="1:2" x14ac:dyDescent="0.25">
      <c r="A30" s="44">
        <v>43494</v>
      </c>
      <c r="B30" s="45">
        <v>0.79540035839390932</v>
      </c>
    </row>
    <row r="31" spans="1:2" x14ac:dyDescent="0.25">
      <c r="A31" s="44">
        <v>43495</v>
      </c>
      <c r="B31" s="45">
        <v>0.7953997835206823</v>
      </c>
    </row>
    <row r="32" spans="1:2" x14ac:dyDescent="0.25">
      <c r="A32" s="44">
        <v>43496</v>
      </c>
      <c r="B32" s="45">
        <v>0.83640020619695488</v>
      </c>
    </row>
    <row r="33" spans="1:2" x14ac:dyDescent="0.25">
      <c r="A33" s="44">
        <v>43497</v>
      </c>
      <c r="B33" s="45">
        <v>0.84459997113411012</v>
      </c>
    </row>
    <row r="34" spans="1:2" x14ac:dyDescent="0.25">
      <c r="A34" s="44">
        <v>43498</v>
      </c>
      <c r="B34" s="45">
        <v>0.7565999412780523</v>
      </c>
    </row>
    <row r="35" spans="1:2" x14ac:dyDescent="0.25">
      <c r="A35" s="44">
        <v>43499</v>
      </c>
      <c r="B35" s="45">
        <v>0.81120004593870954</v>
      </c>
    </row>
    <row r="36" spans="1:2" x14ac:dyDescent="0.25">
      <c r="A36" s="44">
        <v>43500</v>
      </c>
      <c r="B36" s="45">
        <v>0.81179988453939078</v>
      </c>
    </row>
    <row r="37" spans="1:2" x14ac:dyDescent="0.25">
      <c r="A37" s="44">
        <v>43501</v>
      </c>
      <c r="B37" s="45">
        <v>0.80360014216257369</v>
      </c>
    </row>
    <row r="38" spans="1:2" x14ac:dyDescent="0.25">
      <c r="A38" s="44">
        <v>43502</v>
      </c>
      <c r="B38" s="45">
        <v>0.86100022580280966</v>
      </c>
    </row>
    <row r="39" spans="1:2" x14ac:dyDescent="0.25">
      <c r="A39" s="44">
        <v>43503</v>
      </c>
      <c r="B39" s="45">
        <v>0.85280018504419852</v>
      </c>
    </row>
    <row r="40" spans="1:2" x14ac:dyDescent="0.25">
      <c r="A40" s="44">
        <v>43504</v>
      </c>
      <c r="B40" s="45">
        <v>0.83639976138696182</v>
      </c>
    </row>
    <row r="41" spans="1:2" x14ac:dyDescent="0.25">
      <c r="A41" s="44">
        <v>43505</v>
      </c>
      <c r="B41" s="45">
        <v>0.81119983488370362</v>
      </c>
    </row>
    <row r="42" spans="1:2" x14ac:dyDescent="0.25">
      <c r="A42" s="44">
        <v>43506</v>
      </c>
      <c r="B42" s="45">
        <v>0.81900005051123281</v>
      </c>
    </row>
    <row r="43" spans="1:2" x14ac:dyDescent="0.25">
      <c r="A43" s="44">
        <v>43507</v>
      </c>
      <c r="B43" s="45">
        <v>0.82000005055912073</v>
      </c>
    </row>
    <row r="44" spans="1:2" x14ac:dyDescent="0.25">
      <c r="A44" s="44">
        <v>43508</v>
      </c>
      <c r="B44" s="45">
        <v>0.82000014011587585</v>
      </c>
    </row>
    <row r="45" spans="1:2" x14ac:dyDescent="0.25">
      <c r="A45" s="44">
        <v>43509</v>
      </c>
      <c r="B45" s="45">
        <v>0.82820000225889157</v>
      </c>
    </row>
    <row r="46" spans="1:2" x14ac:dyDescent="0.25">
      <c r="A46" s="44">
        <v>43510</v>
      </c>
      <c r="B46" s="45">
        <v>0.84460010435407396</v>
      </c>
    </row>
    <row r="47" spans="1:2" x14ac:dyDescent="0.25">
      <c r="A47" s="44">
        <v>43511</v>
      </c>
      <c r="B47" s="45">
        <v>0.78720025963210616</v>
      </c>
    </row>
    <row r="48" spans="1:2" x14ac:dyDescent="0.25">
      <c r="A48" s="44">
        <v>43512</v>
      </c>
      <c r="B48" s="45">
        <v>0.77220022766441376</v>
      </c>
    </row>
    <row r="49" spans="1:2" x14ac:dyDescent="0.25">
      <c r="A49" s="44">
        <v>43513</v>
      </c>
      <c r="B49" s="45">
        <v>0.75659954250068973</v>
      </c>
    </row>
    <row r="50" spans="1:2" x14ac:dyDescent="0.25">
      <c r="A50" s="44">
        <v>43514</v>
      </c>
      <c r="B50" s="45">
        <v>0.79540032472347677</v>
      </c>
    </row>
    <row r="51" spans="1:2" x14ac:dyDescent="0.25">
      <c r="A51" s="44">
        <v>43515</v>
      </c>
      <c r="B51" s="45">
        <v>0.8528008953405718</v>
      </c>
    </row>
    <row r="52" spans="1:2" x14ac:dyDescent="0.25">
      <c r="A52" s="44">
        <v>43516</v>
      </c>
      <c r="B52" s="45">
        <v>0.79539991503972507</v>
      </c>
    </row>
    <row r="53" spans="1:2" x14ac:dyDescent="0.25">
      <c r="A53" s="44">
        <v>43517</v>
      </c>
      <c r="B53" s="45">
        <v>0.79539962719135826</v>
      </c>
    </row>
    <row r="54" spans="1:2" x14ac:dyDescent="0.25">
      <c r="A54" s="44">
        <v>43518</v>
      </c>
      <c r="B54" s="45">
        <v>0.78719999085468673</v>
      </c>
    </row>
    <row r="55" spans="1:2" x14ac:dyDescent="0.25">
      <c r="A55" s="44">
        <v>43519</v>
      </c>
      <c r="B55" s="45">
        <v>0.75659999245355791</v>
      </c>
    </row>
    <row r="56" spans="1:2" x14ac:dyDescent="0.25">
      <c r="A56" s="44">
        <v>43520</v>
      </c>
      <c r="B56" s="45">
        <v>0.80339970916596304</v>
      </c>
    </row>
    <row r="57" spans="1:2" x14ac:dyDescent="0.25">
      <c r="A57" s="44">
        <v>43521</v>
      </c>
      <c r="B57" s="45">
        <v>0.84460007729258169</v>
      </c>
    </row>
    <row r="58" spans="1:2" x14ac:dyDescent="0.25">
      <c r="A58" s="44">
        <v>43522</v>
      </c>
      <c r="B58" s="45">
        <v>0.81180033082704983</v>
      </c>
    </row>
    <row r="59" spans="1:2" x14ac:dyDescent="0.25">
      <c r="A59" s="44">
        <v>43523</v>
      </c>
      <c r="B59" s="45">
        <v>0.81999976451764223</v>
      </c>
    </row>
    <row r="60" spans="1:2" x14ac:dyDescent="0.25">
      <c r="A60" s="44">
        <v>43524</v>
      </c>
      <c r="B60" s="45">
        <v>0.85279947873218831</v>
      </c>
    </row>
    <row r="61" spans="1:2" x14ac:dyDescent="0.25">
      <c r="A61" s="44">
        <v>43525</v>
      </c>
      <c r="B61" s="45">
        <v>0.77900009239908075</v>
      </c>
    </row>
    <row r="62" spans="1:2" x14ac:dyDescent="0.25">
      <c r="A62" s="44">
        <v>43526</v>
      </c>
      <c r="B62" s="45">
        <v>0.81119976662651061</v>
      </c>
    </row>
    <row r="63" spans="1:2" x14ac:dyDescent="0.25">
      <c r="A63" s="44">
        <v>43527</v>
      </c>
      <c r="B63" s="45">
        <v>0.81119998850792119</v>
      </c>
    </row>
    <row r="64" spans="1:2" x14ac:dyDescent="0.25">
      <c r="A64" s="44">
        <v>43528</v>
      </c>
      <c r="B64" s="45">
        <v>0.77900017158943347</v>
      </c>
    </row>
    <row r="65" spans="1:2" x14ac:dyDescent="0.25">
      <c r="A65" s="44">
        <v>43529</v>
      </c>
      <c r="B65" s="45">
        <v>0.84460034413058704</v>
      </c>
    </row>
    <row r="66" spans="1:2" x14ac:dyDescent="0.25">
      <c r="A66" s="44">
        <v>43530</v>
      </c>
      <c r="B66" s="45">
        <v>0.77900001551500653</v>
      </c>
    </row>
    <row r="67" spans="1:2" x14ac:dyDescent="0.25">
      <c r="A67" s="44">
        <v>43531</v>
      </c>
      <c r="B67" s="45">
        <v>0.84459985964232998</v>
      </c>
    </row>
    <row r="68" spans="1:2" x14ac:dyDescent="0.25">
      <c r="A68" s="44">
        <v>43532</v>
      </c>
      <c r="B68" s="45">
        <v>0.80360000392975672</v>
      </c>
    </row>
    <row r="69" spans="1:2" x14ac:dyDescent="0.25">
      <c r="A69" s="44">
        <v>43533</v>
      </c>
      <c r="B69" s="45">
        <v>0.78779980453787235</v>
      </c>
    </row>
    <row r="70" spans="1:2" x14ac:dyDescent="0.25">
      <c r="A70" s="44">
        <v>43534</v>
      </c>
      <c r="B70" s="45">
        <v>0.75659994377383644</v>
      </c>
    </row>
    <row r="71" spans="1:2" x14ac:dyDescent="0.25">
      <c r="A71" s="44">
        <v>43535</v>
      </c>
      <c r="B71" s="45">
        <v>0.83640002631138977</v>
      </c>
    </row>
    <row r="72" spans="1:2" x14ac:dyDescent="0.25">
      <c r="A72" s="44">
        <v>43536</v>
      </c>
      <c r="B72" s="45">
        <v>0.81179977785302071</v>
      </c>
    </row>
    <row r="73" spans="1:2" x14ac:dyDescent="0.25">
      <c r="A73" s="44">
        <v>43537</v>
      </c>
      <c r="B73" s="45">
        <v>0.80359983311168481</v>
      </c>
    </row>
    <row r="74" spans="1:2" x14ac:dyDescent="0.25">
      <c r="A74" s="44">
        <v>43538</v>
      </c>
      <c r="B74" s="45">
        <v>0.77900038754190948</v>
      </c>
    </row>
    <row r="75" spans="1:2" x14ac:dyDescent="0.25">
      <c r="A75" s="44">
        <v>43539</v>
      </c>
      <c r="B75" s="45">
        <v>0.77899983154170926</v>
      </c>
    </row>
    <row r="76" spans="1:2" x14ac:dyDescent="0.25">
      <c r="A76" s="44">
        <v>43540</v>
      </c>
      <c r="B76" s="45">
        <v>0.81899956338810831</v>
      </c>
    </row>
    <row r="77" spans="1:2" x14ac:dyDescent="0.25">
      <c r="A77" s="44">
        <v>43541</v>
      </c>
      <c r="B77" s="45">
        <v>0.76439987420163003</v>
      </c>
    </row>
    <row r="78" spans="1:2" x14ac:dyDescent="0.25">
      <c r="A78" s="44">
        <v>43542</v>
      </c>
      <c r="B78" s="45">
        <v>0.81179991957923459</v>
      </c>
    </row>
    <row r="79" spans="1:2" x14ac:dyDescent="0.25">
      <c r="A79" s="44">
        <v>43543</v>
      </c>
      <c r="B79" s="45">
        <v>0.38539988387533919</v>
      </c>
    </row>
    <row r="80" spans="1:2" x14ac:dyDescent="0.25">
      <c r="A80" s="44">
        <v>43544</v>
      </c>
      <c r="B80" s="45">
        <v>0.86099963630955434</v>
      </c>
    </row>
    <row r="81" spans="1:2" x14ac:dyDescent="0.25">
      <c r="A81" s="44">
        <v>43545</v>
      </c>
      <c r="B81" s="45">
        <v>0.83640034553430787</v>
      </c>
    </row>
    <row r="82" spans="1:2" x14ac:dyDescent="0.25">
      <c r="A82" s="44">
        <v>43546</v>
      </c>
      <c r="B82" s="45">
        <v>0.84460003064305122</v>
      </c>
    </row>
    <row r="83" spans="1:2" x14ac:dyDescent="0.25">
      <c r="A83" s="44">
        <v>43547</v>
      </c>
      <c r="B83" s="45">
        <v>0.8190000851865038</v>
      </c>
    </row>
    <row r="84" spans="1:2" x14ac:dyDescent="0.25">
      <c r="A84" s="44">
        <v>43548</v>
      </c>
      <c r="B84" s="45">
        <v>0.80339980956873436</v>
      </c>
    </row>
    <row r="85" spans="1:2" x14ac:dyDescent="0.25">
      <c r="A85" s="44">
        <v>43549</v>
      </c>
      <c r="B85" s="45">
        <v>0.82819950503540707</v>
      </c>
    </row>
    <row r="86" spans="1:2" x14ac:dyDescent="0.25">
      <c r="A86" s="44">
        <v>43550</v>
      </c>
      <c r="B86" s="45">
        <v>0.85279937586220211</v>
      </c>
    </row>
    <row r="87" spans="1:2" x14ac:dyDescent="0.25">
      <c r="A87" s="44">
        <v>43551</v>
      </c>
      <c r="B87" s="45">
        <v>0.77900036036231313</v>
      </c>
    </row>
    <row r="88" spans="1:2" x14ac:dyDescent="0.25">
      <c r="A88" s="44">
        <v>43552</v>
      </c>
      <c r="B88" s="45">
        <v>0.84459995620193484</v>
      </c>
    </row>
    <row r="89" spans="1:2" x14ac:dyDescent="0.25">
      <c r="A89" s="44">
        <v>43553</v>
      </c>
      <c r="B89" s="45">
        <v>0.81179980658543882</v>
      </c>
    </row>
    <row r="90" spans="1:2" x14ac:dyDescent="0.25">
      <c r="A90" s="44">
        <v>43554</v>
      </c>
      <c r="B90" s="45">
        <v>0.75659983403609843</v>
      </c>
    </row>
    <row r="91" spans="1:2" x14ac:dyDescent="0.25">
      <c r="A91" s="44">
        <v>43555</v>
      </c>
      <c r="B91" s="45">
        <v>0.81900016620141913</v>
      </c>
    </row>
    <row r="92" spans="1:2" x14ac:dyDescent="0.25">
      <c r="A92" s="44">
        <v>43556</v>
      </c>
      <c r="B92" s="45">
        <v>0.8363995231530309</v>
      </c>
    </row>
    <row r="93" spans="1:2" x14ac:dyDescent="0.25">
      <c r="A93" s="44">
        <v>43557</v>
      </c>
      <c r="B93" s="45">
        <v>0.83640012570356947</v>
      </c>
    </row>
    <row r="94" spans="1:2" x14ac:dyDescent="0.25">
      <c r="A94" s="44">
        <v>43558</v>
      </c>
      <c r="B94" s="45">
        <v>0.83639974505352499</v>
      </c>
    </row>
    <row r="95" spans="1:2" x14ac:dyDescent="0.25">
      <c r="A95" s="44">
        <v>43559</v>
      </c>
      <c r="B95" s="45">
        <v>0.77899977061802939</v>
      </c>
    </row>
    <row r="96" spans="1:2" x14ac:dyDescent="0.25">
      <c r="A96" s="44">
        <v>43560</v>
      </c>
      <c r="B96" s="45">
        <v>0.84459985675268701</v>
      </c>
    </row>
    <row r="97" spans="1:2" x14ac:dyDescent="0.25">
      <c r="A97" s="44">
        <v>43561</v>
      </c>
      <c r="B97" s="45">
        <v>0.81120005663303496</v>
      </c>
    </row>
    <row r="98" spans="1:2" x14ac:dyDescent="0.25">
      <c r="A98" s="44">
        <v>43562</v>
      </c>
      <c r="B98" s="45">
        <v>0.77219978095589692</v>
      </c>
    </row>
    <row r="99" spans="1:2" x14ac:dyDescent="0.25">
      <c r="A99" s="44">
        <v>43563</v>
      </c>
      <c r="B99" s="45">
        <v>0.82820038740372437</v>
      </c>
    </row>
    <row r="100" spans="1:2" x14ac:dyDescent="0.25">
      <c r="A100" s="44">
        <v>43564</v>
      </c>
      <c r="B100" s="45">
        <v>0.86099974800864976</v>
      </c>
    </row>
    <row r="101" spans="1:2" x14ac:dyDescent="0.25">
      <c r="A101" s="44">
        <v>43565</v>
      </c>
      <c r="B101" s="45">
        <v>0.79539939242961788</v>
      </c>
    </row>
    <row r="102" spans="1:2" x14ac:dyDescent="0.25">
      <c r="A102" s="44">
        <v>43566</v>
      </c>
      <c r="B102" s="45">
        <v>0.80360028906556957</v>
      </c>
    </row>
    <row r="103" spans="1:2" x14ac:dyDescent="0.25">
      <c r="A103" s="44">
        <v>43567</v>
      </c>
      <c r="B103" s="45">
        <v>0.8118003731343284</v>
      </c>
    </row>
    <row r="104" spans="1:2" x14ac:dyDescent="0.25">
      <c r="A104" s="44">
        <v>43568</v>
      </c>
      <c r="B104" s="45">
        <v>0.75660008612408491</v>
      </c>
    </row>
    <row r="105" spans="1:2" x14ac:dyDescent="0.25">
      <c r="A105" s="44">
        <v>43569</v>
      </c>
      <c r="B105" s="45">
        <v>0.81900011580883991</v>
      </c>
    </row>
    <row r="106" spans="1:2" x14ac:dyDescent="0.25">
      <c r="A106" s="44">
        <v>43570</v>
      </c>
      <c r="B106" s="45">
        <v>0.81999998843704058</v>
      </c>
    </row>
    <row r="107" spans="1:2" x14ac:dyDescent="0.25">
      <c r="A107" s="44">
        <v>43571</v>
      </c>
      <c r="B107" s="45">
        <v>0.81179990956675963</v>
      </c>
    </row>
    <row r="108" spans="1:2" x14ac:dyDescent="0.25">
      <c r="A108" s="44">
        <v>43572</v>
      </c>
      <c r="B108" s="45">
        <v>0.86099942968903553</v>
      </c>
    </row>
    <row r="109" spans="1:2" x14ac:dyDescent="0.25">
      <c r="A109" s="44">
        <v>43573</v>
      </c>
      <c r="B109" s="45">
        <v>0.78719987834787986</v>
      </c>
    </row>
    <row r="110" spans="1:2" x14ac:dyDescent="0.25">
      <c r="A110" s="44">
        <v>43574</v>
      </c>
      <c r="B110" s="45">
        <v>0.81180011710458899</v>
      </c>
    </row>
    <row r="111" spans="1:2" x14ac:dyDescent="0.25">
      <c r="A111" s="44">
        <v>43575</v>
      </c>
      <c r="B111" s="45">
        <v>0.74880018608018895</v>
      </c>
    </row>
    <row r="112" spans="1:2" x14ac:dyDescent="0.25">
      <c r="A112" s="44">
        <v>43576</v>
      </c>
      <c r="B112" s="45">
        <v>0.81899990325093819</v>
      </c>
    </row>
    <row r="113" spans="1:2" x14ac:dyDescent="0.25">
      <c r="A113" s="44">
        <v>43577</v>
      </c>
      <c r="B113" s="45">
        <v>0.86100017164404918</v>
      </c>
    </row>
    <row r="114" spans="1:2" x14ac:dyDescent="0.25">
      <c r="A114" s="44">
        <v>43578</v>
      </c>
      <c r="B114" s="45">
        <v>0.81180010560042748</v>
      </c>
    </row>
    <row r="115" spans="1:2" x14ac:dyDescent="0.25">
      <c r="A115" s="44">
        <v>43579</v>
      </c>
      <c r="B115" s="45">
        <v>0.83639995175108994</v>
      </c>
    </row>
    <row r="116" spans="1:2" x14ac:dyDescent="0.25">
      <c r="A116" s="44">
        <v>43580</v>
      </c>
      <c r="B116" s="45">
        <v>0.84459992648928361</v>
      </c>
    </row>
    <row r="117" spans="1:2" x14ac:dyDescent="0.25">
      <c r="A117" s="44">
        <v>43581</v>
      </c>
      <c r="B117" s="45">
        <v>0.85279975172142208</v>
      </c>
    </row>
    <row r="118" spans="1:2" x14ac:dyDescent="0.25">
      <c r="A118" s="44">
        <v>43582</v>
      </c>
      <c r="B118" s="45">
        <v>0.74099976806481949</v>
      </c>
    </row>
    <row r="119" spans="1:2" x14ac:dyDescent="0.25">
      <c r="A119" s="44">
        <v>43583</v>
      </c>
      <c r="B119" s="45">
        <v>0.76439984289263474</v>
      </c>
    </row>
    <row r="120" spans="1:2" x14ac:dyDescent="0.25">
      <c r="A120" s="44">
        <v>43584</v>
      </c>
      <c r="B120" s="45">
        <v>0.81999934951769449</v>
      </c>
    </row>
    <row r="121" spans="1:2" x14ac:dyDescent="0.25">
      <c r="A121" s="44">
        <v>43585</v>
      </c>
      <c r="B121" s="45">
        <v>0.83639976138696182</v>
      </c>
    </row>
    <row r="122" spans="1:2" x14ac:dyDescent="0.25">
      <c r="A122" s="44">
        <v>43586</v>
      </c>
      <c r="B122" s="45">
        <v>0.86100018981394699</v>
      </c>
    </row>
    <row r="123" spans="1:2" x14ac:dyDescent="0.25">
      <c r="A123" s="44">
        <v>43587</v>
      </c>
      <c r="B123" s="45">
        <v>0.79540020233314634</v>
      </c>
    </row>
    <row r="124" spans="1:2" x14ac:dyDescent="0.25">
      <c r="A124" s="44">
        <v>43588</v>
      </c>
      <c r="B124" s="45">
        <v>0.81179975970133389</v>
      </c>
    </row>
    <row r="125" spans="1:2" x14ac:dyDescent="0.25">
      <c r="A125" s="44">
        <v>43589</v>
      </c>
      <c r="B125" s="45">
        <v>0.74879992024643049</v>
      </c>
    </row>
    <row r="126" spans="1:2" x14ac:dyDescent="0.25">
      <c r="A126" s="44">
        <v>43590</v>
      </c>
      <c r="B126" s="45">
        <v>0.74099990089460743</v>
      </c>
    </row>
    <row r="127" spans="1:2" x14ac:dyDescent="0.25">
      <c r="A127" s="44">
        <v>43591</v>
      </c>
      <c r="B127" s="45">
        <v>0.81180003802090028</v>
      </c>
    </row>
    <row r="128" spans="1:2" x14ac:dyDescent="0.25">
      <c r="A128" s="44">
        <v>43592</v>
      </c>
      <c r="B128" s="45">
        <v>0.77900005238319736</v>
      </c>
    </row>
    <row r="129" spans="1:2" x14ac:dyDescent="0.25">
      <c r="A129" s="44">
        <v>43593</v>
      </c>
      <c r="B129" s="45">
        <v>0.85280002453247739</v>
      </c>
    </row>
    <row r="130" spans="1:2" x14ac:dyDescent="0.25">
      <c r="A130" s="44">
        <v>43594</v>
      </c>
      <c r="B130" s="45">
        <v>0.80359979211290156</v>
      </c>
    </row>
    <row r="131" spans="1:2" x14ac:dyDescent="0.25">
      <c r="A131" s="44">
        <v>43595</v>
      </c>
      <c r="B131" s="45">
        <v>0.84460024897004593</v>
      </c>
    </row>
    <row r="132" spans="1:2" x14ac:dyDescent="0.25">
      <c r="A132" s="44">
        <v>43596</v>
      </c>
      <c r="B132" s="45">
        <v>0.75660009772580161</v>
      </c>
    </row>
    <row r="133" spans="1:2" x14ac:dyDescent="0.25">
      <c r="A133" s="44">
        <v>43597</v>
      </c>
      <c r="B133" s="45">
        <v>0.74879987054353048</v>
      </c>
    </row>
    <row r="134" spans="1:2" x14ac:dyDescent="0.25">
      <c r="A134" s="44">
        <v>43598</v>
      </c>
      <c r="B134" s="45">
        <v>0.86099994189721685</v>
      </c>
    </row>
    <row r="135" spans="1:2" x14ac:dyDescent="0.25">
      <c r="A135" s="44">
        <v>43599</v>
      </c>
      <c r="B135" s="45">
        <v>0.82820024502965828</v>
      </c>
    </row>
    <row r="136" spans="1:2" x14ac:dyDescent="0.25">
      <c r="A136" s="44">
        <v>43600</v>
      </c>
      <c r="B136" s="45">
        <v>0.7790003240971709</v>
      </c>
    </row>
    <row r="137" spans="1:2" x14ac:dyDescent="0.25">
      <c r="A137" s="44">
        <v>43601</v>
      </c>
      <c r="B137" s="45">
        <v>0.81999973813295945</v>
      </c>
    </row>
    <row r="138" spans="1:2" x14ac:dyDescent="0.25">
      <c r="A138" s="44">
        <v>43602</v>
      </c>
      <c r="B138" s="45">
        <v>0.79540007074542451</v>
      </c>
    </row>
    <row r="139" spans="1:2" x14ac:dyDescent="0.25">
      <c r="A139" s="44">
        <v>43603</v>
      </c>
      <c r="B139" s="45">
        <v>0.81119993606833252</v>
      </c>
    </row>
    <row r="140" spans="1:2" x14ac:dyDescent="0.25">
      <c r="A140" s="44">
        <v>43604</v>
      </c>
      <c r="B140" s="45">
        <v>0.74879997444591684</v>
      </c>
    </row>
    <row r="141" spans="1:2" x14ac:dyDescent="0.25">
      <c r="A141" s="44">
        <v>43605</v>
      </c>
      <c r="B141" s="45">
        <v>0.85280015511774698</v>
      </c>
    </row>
    <row r="142" spans="1:2" x14ac:dyDescent="0.25">
      <c r="A142" s="44">
        <v>43606</v>
      </c>
      <c r="B142" s="45">
        <v>0.81179982854017207</v>
      </c>
    </row>
    <row r="143" spans="1:2" x14ac:dyDescent="0.25">
      <c r="A143" s="44">
        <v>43607</v>
      </c>
      <c r="B143" s="45">
        <v>0.81179989704691846</v>
      </c>
    </row>
    <row r="144" spans="1:2" x14ac:dyDescent="0.25">
      <c r="A144" s="44">
        <v>43608</v>
      </c>
      <c r="B144" s="45">
        <v>0.81180006850278064</v>
      </c>
    </row>
    <row r="145" spans="1:2" x14ac:dyDescent="0.25">
      <c r="A145" s="44">
        <v>43609</v>
      </c>
      <c r="B145" s="45">
        <v>0.86100015148978237</v>
      </c>
    </row>
    <row r="146" spans="1:2" x14ac:dyDescent="0.25">
      <c r="A146" s="44">
        <v>43610</v>
      </c>
      <c r="B146" s="45">
        <v>0.74879969295410476</v>
      </c>
    </row>
    <row r="147" spans="1:2" x14ac:dyDescent="0.25">
      <c r="A147" s="44">
        <v>43611</v>
      </c>
      <c r="B147" s="45">
        <v>0.74100003845763895</v>
      </c>
    </row>
    <row r="148" spans="1:2" x14ac:dyDescent="0.25">
      <c r="A148" s="44">
        <v>43612</v>
      </c>
      <c r="B148" s="45">
        <v>0.77900019715201807</v>
      </c>
    </row>
    <row r="149" spans="1:2" x14ac:dyDescent="0.25">
      <c r="A149" s="44">
        <v>43613</v>
      </c>
      <c r="B149" s="45">
        <v>0.778999648626991</v>
      </c>
    </row>
    <row r="150" spans="1:2" x14ac:dyDescent="0.25">
      <c r="A150" s="44">
        <v>43614</v>
      </c>
      <c r="B150" s="45">
        <v>0.82819996027624287</v>
      </c>
    </row>
    <row r="151" spans="1:2" x14ac:dyDescent="0.25">
      <c r="A151" s="44">
        <v>43615</v>
      </c>
      <c r="B151" s="45">
        <v>0.80360004027945786</v>
      </c>
    </row>
    <row r="152" spans="1:2" x14ac:dyDescent="0.25">
      <c r="A152" s="44">
        <v>43616</v>
      </c>
      <c r="B152" s="45">
        <v>0.81180000387865803</v>
      </c>
    </row>
    <row r="153" spans="1:2" x14ac:dyDescent="0.25">
      <c r="A153" s="44">
        <v>43617</v>
      </c>
      <c r="B153" s="45">
        <v>0.75660015174861195</v>
      </c>
    </row>
    <row r="154" spans="1:2" x14ac:dyDescent="0.25">
      <c r="A154" s="44">
        <v>43618</v>
      </c>
      <c r="B154" s="45">
        <v>0.78780009846415233</v>
      </c>
    </row>
    <row r="155" spans="1:2" x14ac:dyDescent="0.25">
      <c r="A155" s="44">
        <v>43619</v>
      </c>
      <c r="B155" s="45">
        <v>0.78720023680404794</v>
      </c>
    </row>
    <row r="156" spans="1:2" x14ac:dyDescent="0.25">
      <c r="A156" s="44">
        <v>43620</v>
      </c>
      <c r="B156" s="45">
        <v>0.81180001959128845</v>
      </c>
    </row>
    <row r="157" spans="1:2" x14ac:dyDescent="0.25">
      <c r="A157" s="44">
        <v>43621</v>
      </c>
      <c r="B157" s="45">
        <v>0.81179993713953658</v>
      </c>
    </row>
    <row r="158" spans="1:2" x14ac:dyDescent="0.25">
      <c r="A158" s="44">
        <v>43622</v>
      </c>
      <c r="B158" s="45">
        <v>0.83639994496575365</v>
      </c>
    </row>
    <row r="159" spans="1:2" x14ac:dyDescent="0.25">
      <c r="A159" s="44">
        <v>43623</v>
      </c>
      <c r="B159" s="45">
        <v>0.84459949472618889</v>
      </c>
    </row>
    <row r="160" spans="1:2" x14ac:dyDescent="0.25">
      <c r="A160" s="44">
        <v>43624</v>
      </c>
      <c r="B160" s="45">
        <v>0.7409999517152257</v>
      </c>
    </row>
    <row r="161" spans="1:2" x14ac:dyDescent="0.25">
      <c r="A161" s="44">
        <v>43625</v>
      </c>
      <c r="B161" s="45">
        <v>0.76440011832819166</v>
      </c>
    </row>
    <row r="162" spans="1:2" x14ac:dyDescent="0.25">
      <c r="A162" s="44">
        <v>43626</v>
      </c>
      <c r="B162" s="45">
        <v>0.79540014178060903</v>
      </c>
    </row>
    <row r="163" spans="1:2" x14ac:dyDescent="0.25">
      <c r="A163" s="44">
        <v>43627</v>
      </c>
      <c r="B163" s="45">
        <v>0.77900015524246669</v>
      </c>
    </row>
    <row r="164" spans="1:2" x14ac:dyDescent="0.25">
      <c r="A164" s="44">
        <v>43628</v>
      </c>
      <c r="B164" s="45">
        <v>0.77900001672411312</v>
      </c>
    </row>
    <row r="165" spans="1:2" x14ac:dyDescent="0.25">
      <c r="A165" s="44">
        <v>43629</v>
      </c>
      <c r="B165" s="45">
        <v>0.85280034864222176</v>
      </c>
    </row>
    <row r="166" spans="1:2" x14ac:dyDescent="0.25">
      <c r="A166" s="44">
        <v>43630</v>
      </c>
      <c r="B166" s="45">
        <v>0.77899973052300386</v>
      </c>
    </row>
    <row r="167" spans="1:2" x14ac:dyDescent="0.25">
      <c r="A167" s="44">
        <v>43631</v>
      </c>
      <c r="B167" s="45">
        <v>0.76439979113775902</v>
      </c>
    </row>
    <row r="168" spans="1:2" x14ac:dyDescent="0.25">
      <c r="A168" s="44">
        <v>43632</v>
      </c>
      <c r="B168" s="45">
        <v>0.79559977499648427</v>
      </c>
    </row>
    <row r="169" spans="1:2" x14ac:dyDescent="0.25">
      <c r="A169" s="44">
        <v>43633</v>
      </c>
      <c r="B169" s="45">
        <v>0.84460017434303392</v>
      </c>
    </row>
    <row r="170" spans="1:2" x14ac:dyDescent="0.25">
      <c r="A170" s="44">
        <v>43634</v>
      </c>
      <c r="B170" s="45">
        <v>0.795399812275986</v>
      </c>
    </row>
    <row r="171" spans="1:2" x14ac:dyDescent="0.25">
      <c r="A171" s="44">
        <v>43635</v>
      </c>
      <c r="B171" s="45">
        <v>0.85280028422268062</v>
      </c>
    </row>
    <row r="172" spans="1:2" x14ac:dyDescent="0.25">
      <c r="A172" s="44">
        <v>43636</v>
      </c>
      <c r="B172" s="45">
        <v>0.84460000438711946</v>
      </c>
    </row>
    <row r="173" spans="1:2" x14ac:dyDescent="0.25">
      <c r="A173" s="44">
        <v>43637</v>
      </c>
      <c r="B173" s="45">
        <v>0.82819987838146936</v>
      </c>
    </row>
    <row r="174" spans="1:2" x14ac:dyDescent="0.25">
      <c r="A174" s="44">
        <v>43638</v>
      </c>
      <c r="B174" s="45">
        <v>0.74099962473027492</v>
      </c>
    </row>
    <row r="175" spans="1:2" x14ac:dyDescent="0.25">
      <c r="A175" s="44">
        <v>43639</v>
      </c>
      <c r="B175" s="45">
        <v>0.80340016193549169</v>
      </c>
    </row>
    <row r="176" spans="1:2" x14ac:dyDescent="0.25">
      <c r="A176" s="44">
        <v>43640</v>
      </c>
      <c r="B176" s="45">
        <v>0.8445999780959943</v>
      </c>
    </row>
    <row r="177" spans="1:2" x14ac:dyDescent="0.25">
      <c r="A177" s="44">
        <v>43641</v>
      </c>
      <c r="B177" s="45">
        <v>0.77900032592207769</v>
      </c>
    </row>
    <row r="178" spans="1:2" x14ac:dyDescent="0.25">
      <c r="A178" s="44">
        <v>43642</v>
      </c>
      <c r="B178" s="45">
        <v>0.81999972757813244</v>
      </c>
    </row>
    <row r="179" spans="1:2" x14ac:dyDescent="0.25">
      <c r="A179" s="44">
        <v>43643</v>
      </c>
      <c r="B179" s="45">
        <v>0.78720007141156867</v>
      </c>
    </row>
    <row r="180" spans="1:2" x14ac:dyDescent="0.25">
      <c r="A180" s="44">
        <v>43644</v>
      </c>
      <c r="B180" s="45">
        <v>0.84459983821893003</v>
      </c>
    </row>
    <row r="181" spans="1:2" x14ac:dyDescent="0.25">
      <c r="A181" s="44">
        <v>43645</v>
      </c>
      <c r="B181" s="45">
        <v>0.75659998119071525</v>
      </c>
    </row>
    <row r="182" spans="1:2" x14ac:dyDescent="0.25">
      <c r="A182" s="44">
        <v>43646</v>
      </c>
      <c r="B182" s="45">
        <v>0.81899992257964616</v>
      </c>
    </row>
    <row r="183" spans="1:2" x14ac:dyDescent="0.25">
      <c r="A183" s="44">
        <v>43647</v>
      </c>
      <c r="B183" s="45">
        <v>0.82000010110188415</v>
      </c>
    </row>
    <row r="184" spans="1:2" x14ac:dyDescent="0.25">
      <c r="A184" s="44">
        <v>43648</v>
      </c>
      <c r="B184" s="45">
        <v>0.82820022927015668</v>
      </c>
    </row>
    <row r="185" spans="1:2" x14ac:dyDescent="0.25">
      <c r="A185" s="44">
        <v>43649</v>
      </c>
      <c r="B185" s="45">
        <v>0.8446003898635478</v>
      </c>
    </row>
    <row r="186" spans="1:2" x14ac:dyDescent="0.25">
      <c r="A186" s="44">
        <v>43650</v>
      </c>
      <c r="B186" s="45">
        <v>0.81999972049268632</v>
      </c>
    </row>
    <row r="187" spans="1:2" x14ac:dyDescent="0.25">
      <c r="A187" s="44">
        <v>43651</v>
      </c>
      <c r="B187" s="45">
        <v>0.80360017280829477</v>
      </c>
    </row>
    <row r="188" spans="1:2" x14ac:dyDescent="0.25">
      <c r="A188" s="44">
        <v>43652</v>
      </c>
      <c r="B188" s="45">
        <v>0.80339967209188035</v>
      </c>
    </row>
    <row r="189" spans="1:2" x14ac:dyDescent="0.25">
      <c r="A189" s="44">
        <v>43653</v>
      </c>
      <c r="B189" s="45">
        <v>0.76440011745735736</v>
      </c>
    </row>
    <row r="190" spans="1:2" x14ac:dyDescent="0.25">
      <c r="A190" s="44">
        <v>43654</v>
      </c>
      <c r="B190" s="45">
        <v>0.83639998437154062</v>
      </c>
    </row>
    <row r="191" spans="1:2" x14ac:dyDescent="0.25">
      <c r="A191" s="44">
        <v>43655</v>
      </c>
      <c r="B191" s="45">
        <v>0.81999947809928619</v>
      </c>
    </row>
    <row r="192" spans="1:2" x14ac:dyDescent="0.25">
      <c r="A192" s="44">
        <v>43656</v>
      </c>
      <c r="B192" s="45">
        <v>0.82820005728992274</v>
      </c>
    </row>
    <row r="193" spans="1:2" x14ac:dyDescent="0.25">
      <c r="A193" s="44">
        <v>43657</v>
      </c>
      <c r="B193" s="45">
        <v>0.83639961967637511</v>
      </c>
    </row>
    <row r="194" spans="1:2" x14ac:dyDescent="0.25">
      <c r="A194" s="44">
        <v>43658</v>
      </c>
      <c r="B194" s="45">
        <v>0.86100015577191236</v>
      </c>
    </row>
    <row r="195" spans="1:2" x14ac:dyDescent="0.25">
      <c r="A195" s="44">
        <v>43659</v>
      </c>
      <c r="B195" s="45">
        <v>0.79560005440350179</v>
      </c>
    </row>
    <row r="196" spans="1:2" x14ac:dyDescent="0.25">
      <c r="A196" s="44">
        <v>43660</v>
      </c>
      <c r="B196" s="45">
        <v>0.79559988569525597</v>
      </c>
    </row>
    <row r="197" spans="1:2" x14ac:dyDescent="0.25">
      <c r="A197" s="44">
        <v>43661</v>
      </c>
      <c r="B197" s="45">
        <v>0.8118002358021712</v>
      </c>
    </row>
    <row r="198" spans="1:2" x14ac:dyDescent="0.25">
      <c r="A198" s="44">
        <v>43662</v>
      </c>
      <c r="B198" s="45">
        <v>0.83640055397760615</v>
      </c>
    </row>
    <row r="199" spans="1:2" x14ac:dyDescent="0.25">
      <c r="A199" s="44">
        <v>43663</v>
      </c>
      <c r="B199" s="45">
        <v>0.82820015715776318</v>
      </c>
    </row>
    <row r="200" spans="1:2" x14ac:dyDescent="0.25">
      <c r="A200" s="44">
        <v>43664</v>
      </c>
      <c r="B200" s="45">
        <v>0.85279994808902737</v>
      </c>
    </row>
    <row r="201" spans="1:2" x14ac:dyDescent="0.25">
      <c r="A201" s="44">
        <v>43665</v>
      </c>
      <c r="B201" s="45">
        <v>0.83640008523428211</v>
      </c>
    </row>
    <row r="202" spans="1:2" x14ac:dyDescent="0.25">
      <c r="A202" s="44">
        <v>43666</v>
      </c>
      <c r="B202" s="45">
        <v>0.803399900943085</v>
      </c>
    </row>
    <row r="203" spans="1:2" x14ac:dyDescent="0.25">
      <c r="A203" s="44">
        <v>43667</v>
      </c>
      <c r="B203" s="45">
        <v>0.80339997497498794</v>
      </c>
    </row>
    <row r="204" spans="1:2" x14ac:dyDescent="0.25">
      <c r="A204" s="44">
        <v>43668</v>
      </c>
      <c r="B204" s="45">
        <v>0.82819984592780227</v>
      </c>
    </row>
    <row r="205" spans="1:2" x14ac:dyDescent="0.25">
      <c r="A205" s="44">
        <v>43669</v>
      </c>
      <c r="B205" s="45">
        <v>0.77899966247013397</v>
      </c>
    </row>
    <row r="206" spans="1:2" x14ac:dyDescent="0.25">
      <c r="A206" s="44">
        <v>43670</v>
      </c>
      <c r="B206" s="45">
        <v>0.84460042107181321</v>
      </c>
    </row>
    <row r="207" spans="1:2" x14ac:dyDescent="0.25">
      <c r="A207" s="44">
        <v>43671</v>
      </c>
      <c r="B207" s="45">
        <v>0.8200002656934694</v>
      </c>
    </row>
    <row r="208" spans="1:2" x14ac:dyDescent="0.25">
      <c r="A208" s="44">
        <v>43672</v>
      </c>
      <c r="B208" s="45">
        <v>0.79540032549382522</v>
      </c>
    </row>
    <row r="209" spans="1:2" x14ac:dyDescent="0.25">
      <c r="A209" s="44">
        <v>43673</v>
      </c>
      <c r="B209" s="45">
        <v>0.78779985382937356</v>
      </c>
    </row>
    <row r="210" spans="1:2" x14ac:dyDescent="0.25">
      <c r="A210" s="44">
        <v>43674</v>
      </c>
      <c r="B210" s="45">
        <v>0.8190003407783456</v>
      </c>
    </row>
    <row r="211" spans="1:2" x14ac:dyDescent="0.25">
      <c r="A211" s="44">
        <v>43675</v>
      </c>
      <c r="B211" s="45">
        <v>0.83640015387262212</v>
      </c>
    </row>
    <row r="212" spans="1:2" x14ac:dyDescent="0.25">
      <c r="A212" s="44">
        <v>43676</v>
      </c>
      <c r="B212" s="45">
        <v>0.85279998532043788</v>
      </c>
    </row>
    <row r="213" spans="1:2" x14ac:dyDescent="0.25">
      <c r="A213" s="44">
        <v>43677</v>
      </c>
      <c r="B213" s="45">
        <v>0.86099974800864976</v>
      </c>
    </row>
    <row r="214" spans="1:2" x14ac:dyDescent="0.25">
      <c r="A214" s="44">
        <v>43678</v>
      </c>
      <c r="B214" s="45">
        <v>0.86099997542664763</v>
      </c>
    </row>
    <row r="215" spans="1:2" x14ac:dyDescent="0.25">
      <c r="A215" s="44">
        <v>43679</v>
      </c>
      <c r="B215" s="45">
        <v>0.83639964101146724</v>
      </c>
    </row>
    <row r="216" spans="1:2" x14ac:dyDescent="0.25">
      <c r="A216" s="44">
        <v>43680</v>
      </c>
      <c r="B216" s="45">
        <v>0.79559995214524992</v>
      </c>
    </row>
    <row r="217" spans="1:2" x14ac:dyDescent="0.25">
      <c r="A217" s="44">
        <v>43681</v>
      </c>
      <c r="B217" s="45">
        <v>0.81119995976907833</v>
      </c>
    </row>
    <row r="218" spans="1:2" x14ac:dyDescent="0.25">
      <c r="A218" s="44">
        <v>43682</v>
      </c>
      <c r="B218" s="45">
        <v>0.77900012436103883</v>
      </c>
    </row>
    <row r="219" spans="1:2" x14ac:dyDescent="0.25">
      <c r="A219" s="44">
        <v>43683</v>
      </c>
      <c r="B219" s="45">
        <v>0.79540002344268912</v>
      </c>
    </row>
    <row r="220" spans="1:2" x14ac:dyDescent="0.25">
      <c r="A220" s="44">
        <v>43684</v>
      </c>
      <c r="B220" s="45">
        <v>0.79539985893258991</v>
      </c>
    </row>
    <row r="221" spans="1:2" x14ac:dyDescent="0.25">
      <c r="A221" s="44">
        <v>43685</v>
      </c>
      <c r="B221" s="45">
        <v>0.8117995676184937</v>
      </c>
    </row>
    <row r="222" spans="1:2" x14ac:dyDescent="0.25">
      <c r="A222" s="44">
        <v>43686</v>
      </c>
      <c r="B222" s="45">
        <v>0.84459999591363466</v>
      </c>
    </row>
    <row r="223" spans="1:2" x14ac:dyDescent="0.25">
      <c r="A223" s="44">
        <v>43687</v>
      </c>
      <c r="B223" s="45">
        <v>0.81119990252821728</v>
      </c>
    </row>
    <row r="224" spans="1:2" x14ac:dyDescent="0.25">
      <c r="A224" s="44">
        <v>43688</v>
      </c>
      <c r="B224" s="45">
        <v>0.74099989162325142</v>
      </c>
    </row>
    <row r="225" spans="1:2" x14ac:dyDescent="0.25">
      <c r="A225" s="44">
        <v>43689</v>
      </c>
      <c r="B225" s="45">
        <v>0.86100039215604907</v>
      </c>
    </row>
    <row r="226" spans="1:2" x14ac:dyDescent="0.25">
      <c r="A226" s="44">
        <v>43690</v>
      </c>
      <c r="B226" s="45">
        <v>0.86099995741677238</v>
      </c>
    </row>
    <row r="227" spans="1:2" x14ac:dyDescent="0.25">
      <c r="A227" s="44">
        <v>43691</v>
      </c>
      <c r="B227" s="45">
        <v>0.86100020816456213</v>
      </c>
    </row>
    <row r="228" spans="1:2" x14ac:dyDescent="0.25">
      <c r="A228" s="44">
        <v>43692</v>
      </c>
      <c r="B228" s="45">
        <v>0.8035995575755287</v>
      </c>
    </row>
    <row r="229" spans="1:2" x14ac:dyDescent="0.25">
      <c r="A229" s="44">
        <v>43693</v>
      </c>
      <c r="B229" s="45">
        <v>0.79539993611900839</v>
      </c>
    </row>
    <row r="230" spans="1:2" x14ac:dyDescent="0.25">
      <c r="A230" s="44">
        <v>43694</v>
      </c>
      <c r="B230" s="45">
        <v>0.78780011079317225</v>
      </c>
    </row>
    <row r="231" spans="1:2" x14ac:dyDescent="0.25">
      <c r="A231" s="44">
        <v>43695</v>
      </c>
      <c r="B231" s="45">
        <v>0.77999991126364998</v>
      </c>
    </row>
    <row r="232" spans="1:2" x14ac:dyDescent="0.25">
      <c r="A232" s="44">
        <v>43696</v>
      </c>
      <c r="B232" s="45">
        <v>0.80359986343817846</v>
      </c>
    </row>
    <row r="233" spans="1:2" x14ac:dyDescent="0.25">
      <c r="A233" s="44">
        <v>43697</v>
      </c>
      <c r="B233" s="45">
        <v>0.81179959717908734</v>
      </c>
    </row>
    <row r="234" spans="1:2" x14ac:dyDescent="0.25">
      <c r="A234" s="44">
        <v>43698</v>
      </c>
      <c r="B234" s="45">
        <v>0.8445996882067387</v>
      </c>
    </row>
    <row r="235" spans="1:2" x14ac:dyDescent="0.25">
      <c r="A235" s="44">
        <v>43699</v>
      </c>
      <c r="B235" s="45">
        <v>0.86100006739915325</v>
      </c>
    </row>
    <row r="236" spans="1:2" x14ac:dyDescent="0.25">
      <c r="A236" s="44">
        <v>43700</v>
      </c>
      <c r="B236" s="45">
        <v>0.85280034737070642</v>
      </c>
    </row>
    <row r="237" spans="1:2" x14ac:dyDescent="0.25">
      <c r="A237" s="44">
        <v>43701</v>
      </c>
      <c r="B237" s="45">
        <v>0.77220020277492463</v>
      </c>
    </row>
    <row r="238" spans="1:2" x14ac:dyDescent="0.25">
      <c r="A238" s="44">
        <v>43702</v>
      </c>
      <c r="B238" s="45">
        <v>0.78000001748074499</v>
      </c>
    </row>
    <row r="239" spans="1:2" x14ac:dyDescent="0.25">
      <c r="A239" s="44">
        <v>43703</v>
      </c>
      <c r="B239" s="45">
        <v>0.80359977271843164</v>
      </c>
    </row>
    <row r="240" spans="1:2" x14ac:dyDescent="0.25">
      <c r="A240" s="44">
        <v>43704</v>
      </c>
      <c r="B240" s="45">
        <v>0.79539957266434791</v>
      </c>
    </row>
    <row r="241" spans="1:2" x14ac:dyDescent="0.25">
      <c r="A241" s="44">
        <v>43705</v>
      </c>
      <c r="B241" s="45">
        <v>0.83639982743429764</v>
      </c>
    </row>
    <row r="242" spans="1:2" x14ac:dyDescent="0.25">
      <c r="A242" s="44">
        <v>43706</v>
      </c>
      <c r="B242" s="45">
        <v>0.83639978554195338</v>
      </c>
    </row>
    <row r="243" spans="1:2" x14ac:dyDescent="0.25">
      <c r="A243" s="44">
        <v>43707</v>
      </c>
      <c r="B243" s="45">
        <v>0.79539970265136961</v>
      </c>
    </row>
    <row r="244" spans="1:2" x14ac:dyDescent="0.25">
      <c r="A244" s="44">
        <v>43708</v>
      </c>
      <c r="B244" s="45">
        <v>0.76440006616917255</v>
      </c>
    </row>
    <row r="245" spans="1:2" x14ac:dyDescent="0.25">
      <c r="A245" s="44">
        <v>43709</v>
      </c>
      <c r="B245" s="45">
        <v>0.74879989611949505</v>
      </c>
    </row>
    <row r="246" spans="1:2" x14ac:dyDescent="0.25">
      <c r="A246" s="44">
        <v>43710</v>
      </c>
      <c r="B246" s="45">
        <v>0.78720029144104153</v>
      </c>
    </row>
    <row r="247" spans="1:2" x14ac:dyDescent="0.25">
      <c r="A247" s="44">
        <v>43711</v>
      </c>
      <c r="B247" s="45">
        <v>0.77899985627824531</v>
      </c>
    </row>
    <row r="248" spans="1:2" x14ac:dyDescent="0.25">
      <c r="A248" s="44">
        <v>43712</v>
      </c>
      <c r="B248" s="45">
        <v>0.83639957543849119</v>
      </c>
    </row>
    <row r="249" spans="1:2" x14ac:dyDescent="0.25">
      <c r="A249" s="44">
        <v>43713</v>
      </c>
      <c r="B249" s="45">
        <v>0.80360036589287742</v>
      </c>
    </row>
    <row r="250" spans="1:2" x14ac:dyDescent="0.25">
      <c r="A250" s="44">
        <v>43714</v>
      </c>
      <c r="B250" s="45">
        <v>0.84459935369802874</v>
      </c>
    </row>
    <row r="251" spans="1:2" x14ac:dyDescent="0.25">
      <c r="A251" s="44">
        <v>43715</v>
      </c>
      <c r="B251" s="45">
        <v>0.74099969879666805</v>
      </c>
    </row>
    <row r="252" spans="1:2" x14ac:dyDescent="0.25">
      <c r="A252" s="44">
        <v>43716</v>
      </c>
      <c r="B252" s="45">
        <v>0.79560015745522372</v>
      </c>
    </row>
    <row r="253" spans="1:2" x14ac:dyDescent="0.25">
      <c r="A253" s="44">
        <v>43717</v>
      </c>
      <c r="B253" s="45">
        <v>0.83640003369806182</v>
      </c>
    </row>
    <row r="254" spans="1:2" x14ac:dyDescent="0.25">
      <c r="A254" s="44">
        <v>43718</v>
      </c>
      <c r="B254" s="45">
        <v>0.7872001710841261</v>
      </c>
    </row>
    <row r="255" spans="1:2" x14ac:dyDescent="0.25">
      <c r="A255" s="44">
        <v>43719</v>
      </c>
      <c r="B255" s="45">
        <v>0.82819975847995231</v>
      </c>
    </row>
    <row r="256" spans="1:2" x14ac:dyDescent="0.25">
      <c r="A256" s="44">
        <v>43720</v>
      </c>
      <c r="B256" s="45">
        <v>0.852800098980243</v>
      </c>
    </row>
    <row r="257" spans="1:2" x14ac:dyDescent="0.25">
      <c r="A257" s="44">
        <v>43721</v>
      </c>
      <c r="B257" s="45">
        <v>0.84460015720283266</v>
      </c>
    </row>
    <row r="258" spans="1:2" x14ac:dyDescent="0.25">
      <c r="A258" s="44">
        <v>43722</v>
      </c>
      <c r="B258" s="45">
        <v>0.74100054261668924</v>
      </c>
    </row>
    <row r="259" spans="1:2" x14ac:dyDescent="0.25">
      <c r="A259" s="44">
        <v>43723</v>
      </c>
      <c r="B259" s="45">
        <v>0.79559992321311956</v>
      </c>
    </row>
    <row r="260" spans="1:2" x14ac:dyDescent="0.25">
      <c r="A260" s="44">
        <v>43724</v>
      </c>
      <c r="B260" s="45">
        <v>0.80359947956331457</v>
      </c>
    </row>
    <row r="261" spans="1:2" x14ac:dyDescent="0.25">
      <c r="A261" s="44">
        <v>43725</v>
      </c>
      <c r="B261" s="45">
        <v>0.86099984827795484</v>
      </c>
    </row>
    <row r="262" spans="1:2" x14ac:dyDescent="0.25">
      <c r="A262" s="44">
        <v>43726</v>
      </c>
      <c r="B262" s="45">
        <v>0.79540028902887894</v>
      </c>
    </row>
    <row r="263" spans="1:2" x14ac:dyDescent="0.25">
      <c r="A263" s="44">
        <v>43727</v>
      </c>
      <c r="B263" s="45">
        <v>0.81999993487908673</v>
      </c>
    </row>
    <row r="264" spans="1:2" x14ac:dyDescent="0.25">
      <c r="A264" s="44">
        <v>43728</v>
      </c>
      <c r="B264" s="45">
        <v>0.8199999070648627</v>
      </c>
    </row>
    <row r="265" spans="1:2" x14ac:dyDescent="0.25">
      <c r="A265" s="44">
        <v>43729</v>
      </c>
      <c r="B265" s="45">
        <v>0.74880007644541036</v>
      </c>
    </row>
    <row r="266" spans="1:2" x14ac:dyDescent="0.25">
      <c r="A266" s="44">
        <v>43730</v>
      </c>
      <c r="B266" s="45">
        <v>0.78780002522978465</v>
      </c>
    </row>
    <row r="267" spans="1:2" x14ac:dyDescent="0.25">
      <c r="A267" s="44">
        <v>43731</v>
      </c>
      <c r="B267" s="45">
        <v>0.80360025916493061</v>
      </c>
    </row>
    <row r="268" spans="1:2" x14ac:dyDescent="0.25">
      <c r="A268" s="44">
        <v>43732</v>
      </c>
      <c r="B268" s="45">
        <v>0.82819967034796671</v>
      </c>
    </row>
    <row r="269" spans="1:2" x14ac:dyDescent="0.25">
      <c r="A269" s="44">
        <v>43733</v>
      </c>
      <c r="B269" s="45">
        <v>0.80360023031583716</v>
      </c>
    </row>
    <row r="270" spans="1:2" x14ac:dyDescent="0.25">
      <c r="A270" s="44">
        <v>43734</v>
      </c>
      <c r="B270" s="45">
        <v>0.81179965168423418</v>
      </c>
    </row>
    <row r="271" spans="1:2" x14ac:dyDescent="0.25">
      <c r="A271" s="44">
        <v>43735</v>
      </c>
      <c r="B271" s="45">
        <v>0.81179947442785039</v>
      </c>
    </row>
    <row r="272" spans="1:2" x14ac:dyDescent="0.25">
      <c r="A272" s="44">
        <v>43736</v>
      </c>
      <c r="B272" s="45">
        <v>0.74100015122452068</v>
      </c>
    </row>
    <row r="273" spans="1:2" x14ac:dyDescent="0.25">
      <c r="A273" s="44">
        <v>43737</v>
      </c>
      <c r="B273" s="45">
        <v>0.80339986356195692</v>
      </c>
    </row>
    <row r="274" spans="1:2" x14ac:dyDescent="0.25">
      <c r="A274" s="44">
        <v>43738</v>
      </c>
      <c r="B274" s="45">
        <v>0.79539997309850519</v>
      </c>
    </row>
    <row r="275" spans="1:2" x14ac:dyDescent="0.25">
      <c r="A275" s="44">
        <v>43739</v>
      </c>
      <c r="B275" s="45">
        <v>0.79539979206951783</v>
      </c>
    </row>
    <row r="276" spans="1:2" x14ac:dyDescent="0.25">
      <c r="A276" s="44">
        <v>43740</v>
      </c>
      <c r="B276" s="45">
        <v>0.7871997515444672</v>
      </c>
    </row>
    <row r="277" spans="1:2" x14ac:dyDescent="0.25">
      <c r="A277" s="44">
        <v>43741</v>
      </c>
      <c r="B277" s="45">
        <v>0.83640008623647932</v>
      </c>
    </row>
    <row r="278" spans="1:2" x14ac:dyDescent="0.25">
      <c r="A278" s="44">
        <v>43742</v>
      </c>
      <c r="B278" s="45">
        <v>0.78719998435581584</v>
      </c>
    </row>
    <row r="279" spans="1:2" x14ac:dyDescent="0.25">
      <c r="A279" s="44">
        <v>43743</v>
      </c>
      <c r="B279" s="45">
        <v>0.75659995702866045</v>
      </c>
    </row>
    <row r="280" spans="1:2" x14ac:dyDescent="0.25">
      <c r="A280" s="44">
        <v>43744</v>
      </c>
      <c r="B280" s="45">
        <v>0.79559984507618098</v>
      </c>
    </row>
    <row r="281" spans="1:2" x14ac:dyDescent="0.25">
      <c r="A281" s="44">
        <v>43745</v>
      </c>
      <c r="B281" s="45">
        <v>0.84460011510830169</v>
      </c>
    </row>
    <row r="282" spans="1:2" x14ac:dyDescent="0.25">
      <c r="A282" s="44">
        <v>43746</v>
      </c>
      <c r="B282" s="45">
        <v>0.77899992825708242</v>
      </c>
    </row>
    <row r="283" spans="1:2" x14ac:dyDescent="0.25">
      <c r="A283" s="44">
        <v>43747</v>
      </c>
      <c r="B283" s="45">
        <v>0.84460021006075381</v>
      </c>
    </row>
    <row r="284" spans="1:2" x14ac:dyDescent="0.25">
      <c r="A284" s="44">
        <v>43748</v>
      </c>
      <c r="B284" s="45">
        <v>0.80359959993355989</v>
      </c>
    </row>
    <row r="285" spans="1:2" x14ac:dyDescent="0.25">
      <c r="A285" s="44">
        <v>43749</v>
      </c>
      <c r="B285" s="45">
        <v>0.80360009552708112</v>
      </c>
    </row>
    <row r="286" spans="1:2" x14ac:dyDescent="0.25">
      <c r="A286" s="44">
        <v>43750</v>
      </c>
      <c r="B286" s="45">
        <v>0.81120010490608485</v>
      </c>
    </row>
    <row r="287" spans="1:2" x14ac:dyDescent="0.25">
      <c r="A287" s="44">
        <v>43751</v>
      </c>
      <c r="B287" s="45">
        <v>0.80339986562098609</v>
      </c>
    </row>
    <row r="288" spans="1:2" x14ac:dyDescent="0.25">
      <c r="A288" s="44">
        <v>43752</v>
      </c>
      <c r="B288" s="45">
        <v>0.78720046060783988</v>
      </c>
    </row>
    <row r="289" spans="1:2" x14ac:dyDescent="0.25">
      <c r="A289" s="44">
        <v>43753</v>
      </c>
      <c r="B289" s="45">
        <v>0.79540021828419583</v>
      </c>
    </row>
    <row r="290" spans="1:2" x14ac:dyDescent="0.25">
      <c r="A290" s="44">
        <v>43754</v>
      </c>
      <c r="B290" s="45">
        <v>0.79540001629518109</v>
      </c>
    </row>
    <row r="291" spans="1:2" x14ac:dyDescent="0.25">
      <c r="A291" s="44">
        <v>43755</v>
      </c>
      <c r="B291" s="45">
        <v>0.79539988273350593</v>
      </c>
    </row>
    <row r="292" spans="1:2" x14ac:dyDescent="0.25">
      <c r="A292" s="44">
        <v>43756</v>
      </c>
      <c r="B292" s="45">
        <v>0.84460000178687433</v>
      </c>
    </row>
    <row r="293" spans="1:2" x14ac:dyDescent="0.25">
      <c r="A293" s="44">
        <v>43757</v>
      </c>
      <c r="B293" s="45">
        <v>0.76439977740518561</v>
      </c>
    </row>
    <row r="294" spans="1:2" x14ac:dyDescent="0.25">
      <c r="A294" s="44">
        <v>43758</v>
      </c>
      <c r="B294" s="45">
        <v>0.81899989126626471</v>
      </c>
    </row>
    <row r="295" spans="1:2" x14ac:dyDescent="0.25">
      <c r="A295" s="44">
        <v>43759</v>
      </c>
      <c r="B295" s="45">
        <v>0.83639981218519999</v>
      </c>
    </row>
    <row r="296" spans="1:2" x14ac:dyDescent="0.25">
      <c r="A296" s="44">
        <v>43760</v>
      </c>
      <c r="B296" s="45">
        <v>0.86100053552302747</v>
      </c>
    </row>
    <row r="297" spans="1:2" x14ac:dyDescent="0.25">
      <c r="A297" s="44">
        <v>43761</v>
      </c>
      <c r="B297" s="45">
        <v>0.84459994567234298</v>
      </c>
    </row>
    <row r="298" spans="1:2" x14ac:dyDescent="0.25">
      <c r="A298" s="44">
        <v>43762</v>
      </c>
      <c r="B298" s="45">
        <v>0.7871999172807489</v>
      </c>
    </row>
    <row r="299" spans="1:2" x14ac:dyDescent="0.25">
      <c r="A299" s="44">
        <v>43763</v>
      </c>
      <c r="B299" s="45">
        <v>0.78719984504279561</v>
      </c>
    </row>
    <row r="300" spans="1:2" x14ac:dyDescent="0.25">
      <c r="A300" s="44">
        <v>43764</v>
      </c>
      <c r="B300" s="45">
        <v>0.76440018223217021</v>
      </c>
    </row>
    <row r="301" spans="1:2" x14ac:dyDescent="0.25">
      <c r="A301" s="44">
        <v>43765</v>
      </c>
      <c r="B301" s="45">
        <v>0.74880003861037903</v>
      </c>
    </row>
    <row r="302" spans="1:2" x14ac:dyDescent="0.25">
      <c r="A302" s="44">
        <v>43766</v>
      </c>
      <c r="B302" s="45">
        <v>0.82000002683972928</v>
      </c>
    </row>
    <row r="303" spans="1:2" x14ac:dyDescent="0.25">
      <c r="A303" s="44">
        <v>43767</v>
      </c>
      <c r="B303" s="45">
        <v>0.81999990213396878</v>
      </c>
    </row>
    <row r="304" spans="1:2" x14ac:dyDescent="0.25">
      <c r="A304" s="44">
        <v>43768</v>
      </c>
      <c r="B304" s="45">
        <v>0.84459997668039255</v>
      </c>
    </row>
    <row r="305" spans="1:2" x14ac:dyDescent="0.25">
      <c r="A305" s="44">
        <v>43769</v>
      </c>
      <c r="B305" s="45">
        <v>0.80359949382821683</v>
      </c>
    </row>
    <row r="306" spans="1:2" x14ac:dyDescent="0.25">
      <c r="A306" s="44">
        <v>43770</v>
      </c>
      <c r="B306" s="45">
        <v>0.80359983913029187</v>
      </c>
    </row>
    <row r="307" spans="1:2" x14ac:dyDescent="0.25">
      <c r="A307" s="44">
        <v>43771</v>
      </c>
      <c r="B307" s="45">
        <v>0.75660008732794659</v>
      </c>
    </row>
    <row r="308" spans="1:2" x14ac:dyDescent="0.25">
      <c r="A308" s="44">
        <v>43772</v>
      </c>
      <c r="B308" s="45">
        <v>0.76440008385246416</v>
      </c>
    </row>
    <row r="309" spans="1:2" x14ac:dyDescent="0.25">
      <c r="A309" s="44">
        <v>43773</v>
      </c>
      <c r="B309" s="45">
        <v>0.78719934953563986</v>
      </c>
    </row>
    <row r="310" spans="1:2" x14ac:dyDescent="0.25">
      <c r="A310" s="44">
        <v>43774</v>
      </c>
      <c r="B310" s="45">
        <v>0.80359987236758135</v>
      </c>
    </row>
    <row r="311" spans="1:2" x14ac:dyDescent="0.25">
      <c r="A311" s="44">
        <v>43775</v>
      </c>
      <c r="B311" s="45">
        <v>0.79540005091134036</v>
      </c>
    </row>
    <row r="312" spans="1:2" x14ac:dyDescent="0.25">
      <c r="A312" s="44">
        <v>43776</v>
      </c>
      <c r="B312" s="45">
        <v>0.81180019308259455</v>
      </c>
    </row>
    <row r="313" spans="1:2" x14ac:dyDescent="0.25">
      <c r="A313" s="44">
        <v>43777</v>
      </c>
      <c r="B313" s="45">
        <v>0.85280000110693854</v>
      </c>
    </row>
    <row r="314" spans="1:2" x14ac:dyDescent="0.25">
      <c r="A314" s="44">
        <v>43778</v>
      </c>
      <c r="B314" s="45">
        <v>0.80339994576923635</v>
      </c>
    </row>
    <row r="315" spans="1:2" x14ac:dyDescent="0.25">
      <c r="A315" s="44">
        <v>43779</v>
      </c>
      <c r="B315" s="45">
        <v>0.74879990870471125</v>
      </c>
    </row>
    <row r="316" spans="1:2" x14ac:dyDescent="0.25">
      <c r="A316" s="44">
        <v>43780</v>
      </c>
      <c r="B316" s="45">
        <v>0.79539963089289833</v>
      </c>
    </row>
    <row r="317" spans="1:2" x14ac:dyDescent="0.25">
      <c r="A317" s="44">
        <v>43781</v>
      </c>
      <c r="B317" s="45">
        <v>0.79539964404854069</v>
      </c>
    </row>
    <row r="318" spans="1:2" x14ac:dyDescent="0.25">
      <c r="A318" s="44">
        <v>43782</v>
      </c>
      <c r="B318" s="45">
        <v>0.77899993421748848</v>
      </c>
    </row>
    <row r="319" spans="1:2" x14ac:dyDescent="0.25">
      <c r="A319" s="44">
        <v>43783</v>
      </c>
      <c r="B319" s="45">
        <v>0.82820015587316587</v>
      </c>
    </row>
    <row r="320" spans="1:2" x14ac:dyDescent="0.25">
      <c r="A320" s="44">
        <v>43784</v>
      </c>
      <c r="B320" s="45">
        <v>0.84459989514731038</v>
      </c>
    </row>
    <row r="321" spans="1:2" x14ac:dyDescent="0.25">
      <c r="A321" s="44">
        <v>43785</v>
      </c>
      <c r="B321" s="45">
        <v>0.77220002635551188</v>
      </c>
    </row>
    <row r="322" spans="1:2" x14ac:dyDescent="0.25">
      <c r="A322" s="44">
        <v>43786</v>
      </c>
      <c r="B322" s="45">
        <v>0.77220055913214214</v>
      </c>
    </row>
    <row r="323" spans="1:2" x14ac:dyDescent="0.25">
      <c r="A323" s="44">
        <v>43787</v>
      </c>
      <c r="B323" s="45">
        <v>0.8282002760737589</v>
      </c>
    </row>
    <row r="324" spans="1:2" x14ac:dyDescent="0.25">
      <c r="A324" s="44">
        <v>43788</v>
      </c>
      <c r="B324" s="45">
        <v>0.778999499938549</v>
      </c>
    </row>
    <row r="325" spans="1:2" x14ac:dyDescent="0.25">
      <c r="A325" s="44">
        <v>43789</v>
      </c>
      <c r="B325" s="45">
        <v>0.81179995524807302</v>
      </c>
    </row>
    <row r="326" spans="1:2" x14ac:dyDescent="0.25">
      <c r="A326" s="44">
        <v>43790</v>
      </c>
      <c r="B326" s="45">
        <v>0.78720029618850795</v>
      </c>
    </row>
    <row r="327" spans="1:2" x14ac:dyDescent="0.25">
      <c r="A327" s="44">
        <v>43791</v>
      </c>
      <c r="B327" s="45">
        <v>0.86099962172060973</v>
      </c>
    </row>
    <row r="328" spans="1:2" x14ac:dyDescent="0.25">
      <c r="A328" s="44">
        <v>43792</v>
      </c>
      <c r="B328" s="45">
        <v>0.76440012371481858</v>
      </c>
    </row>
    <row r="329" spans="1:2" x14ac:dyDescent="0.25">
      <c r="A329" s="44">
        <v>43793</v>
      </c>
      <c r="B329" s="45">
        <v>0.75659980941665428</v>
      </c>
    </row>
    <row r="330" spans="1:2" x14ac:dyDescent="0.25">
      <c r="A330" s="44">
        <v>43794</v>
      </c>
      <c r="B330" s="45">
        <v>0.80359984528189254</v>
      </c>
    </row>
    <row r="331" spans="1:2" x14ac:dyDescent="0.25">
      <c r="A331" s="44">
        <v>43795</v>
      </c>
      <c r="B331" s="45">
        <v>0.82819983563507826</v>
      </c>
    </row>
    <row r="332" spans="1:2" x14ac:dyDescent="0.25">
      <c r="A332" s="44">
        <v>43796</v>
      </c>
      <c r="B332" s="45">
        <v>0.77899982536670098</v>
      </c>
    </row>
    <row r="333" spans="1:2" x14ac:dyDescent="0.25">
      <c r="A333" s="44">
        <v>43797</v>
      </c>
      <c r="B333" s="45">
        <v>0.8527995102379361</v>
      </c>
    </row>
    <row r="334" spans="1:2" x14ac:dyDescent="0.25">
      <c r="A334" s="44">
        <v>43798</v>
      </c>
      <c r="B334" s="45">
        <v>0.86100038429234993</v>
      </c>
    </row>
    <row r="335" spans="1:2" x14ac:dyDescent="0.25">
      <c r="A335" s="44">
        <v>43799</v>
      </c>
      <c r="B335" s="45">
        <v>0.74879976361376321</v>
      </c>
    </row>
    <row r="336" spans="1:2" x14ac:dyDescent="0.25">
      <c r="A336" s="44">
        <v>43800</v>
      </c>
      <c r="B336" s="45">
        <v>0.81120019181734293</v>
      </c>
    </row>
    <row r="337" spans="1:2" x14ac:dyDescent="0.25">
      <c r="A337" s="44">
        <v>43801</v>
      </c>
      <c r="B337" s="45">
        <v>0.82819968320499993</v>
      </c>
    </row>
    <row r="338" spans="1:2" x14ac:dyDescent="0.25">
      <c r="A338" s="44">
        <v>43802</v>
      </c>
      <c r="B338" s="45">
        <v>0.81179981471825535</v>
      </c>
    </row>
    <row r="339" spans="1:2" x14ac:dyDescent="0.25">
      <c r="A339" s="44">
        <v>43803</v>
      </c>
      <c r="B339" s="45">
        <v>0.84459995954078793</v>
      </c>
    </row>
    <row r="340" spans="1:2" x14ac:dyDescent="0.25">
      <c r="A340" s="44">
        <v>43804</v>
      </c>
      <c r="B340" s="45">
        <v>0.79539979874820266</v>
      </c>
    </row>
    <row r="341" spans="1:2" x14ac:dyDescent="0.25">
      <c r="A341" s="44">
        <v>43805</v>
      </c>
      <c r="B341" s="45">
        <v>0.8445995990808689</v>
      </c>
    </row>
    <row r="342" spans="1:2" x14ac:dyDescent="0.25">
      <c r="A342" s="44">
        <v>43806</v>
      </c>
      <c r="B342" s="45">
        <v>0.77219986648369987</v>
      </c>
    </row>
    <row r="343" spans="1:2" x14ac:dyDescent="0.25">
      <c r="A343" s="44">
        <v>43807</v>
      </c>
      <c r="B343" s="45">
        <v>0.78000018154204676</v>
      </c>
    </row>
    <row r="344" spans="1:2" x14ac:dyDescent="0.25">
      <c r="A344" s="44">
        <v>43808</v>
      </c>
      <c r="B344" s="45">
        <v>0.78719956313882733</v>
      </c>
    </row>
    <row r="345" spans="1:2" x14ac:dyDescent="0.25">
      <c r="A345" s="44">
        <v>43809</v>
      </c>
      <c r="B345" s="45">
        <v>0.81179997819052285</v>
      </c>
    </row>
    <row r="346" spans="1:2" x14ac:dyDescent="0.25">
      <c r="A346" s="44">
        <v>43810</v>
      </c>
      <c r="B346" s="45">
        <v>0.79540032549382522</v>
      </c>
    </row>
    <row r="347" spans="1:2" x14ac:dyDescent="0.25">
      <c r="A347" s="44">
        <v>43811</v>
      </c>
      <c r="B347" s="45">
        <v>0.81999963144400834</v>
      </c>
    </row>
    <row r="348" spans="1:2" x14ac:dyDescent="0.25">
      <c r="A348" s="44">
        <v>43812</v>
      </c>
      <c r="B348" s="45">
        <v>0.78720012996624489</v>
      </c>
    </row>
    <row r="349" spans="1:2" x14ac:dyDescent="0.25">
      <c r="A349" s="44">
        <v>43813</v>
      </c>
      <c r="B349" s="45">
        <v>0.80339975497261462</v>
      </c>
    </row>
    <row r="350" spans="1:2" x14ac:dyDescent="0.25">
      <c r="A350" s="44">
        <v>43814</v>
      </c>
      <c r="B350" s="45">
        <v>0.76439988415550741</v>
      </c>
    </row>
    <row r="351" spans="1:2" x14ac:dyDescent="0.25">
      <c r="A351" s="44">
        <v>43815</v>
      </c>
      <c r="B351" s="45">
        <v>0.83640016993908828</v>
      </c>
    </row>
    <row r="352" spans="1:2" x14ac:dyDescent="0.25">
      <c r="A352" s="44">
        <v>43816</v>
      </c>
      <c r="B352" s="45">
        <v>0.7871996612769403</v>
      </c>
    </row>
    <row r="353" spans="1:4" x14ac:dyDescent="0.25">
      <c r="A353" s="44">
        <v>43817</v>
      </c>
      <c r="B353" s="45">
        <v>0.8036000267855411</v>
      </c>
    </row>
    <row r="354" spans="1:4" x14ac:dyDescent="0.25">
      <c r="A354" s="44">
        <v>43818</v>
      </c>
      <c r="B354" s="45">
        <v>0.80359965021277835</v>
      </c>
    </row>
    <row r="355" spans="1:4" x14ac:dyDescent="0.25">
      <c r="A355" s="44">
        <v>43819</v>
      </c>
      <c r="B355" s="45">
        <v>0.8609997063388849</v>
      </c>
    </row>
    <row r="356" spans="1:4" x14ac:dyDescent="0.25">
      <c r="A356" s="44">
        <v>43820</v>
      </c>
      <c r="B356" s="45">
        <v>0.7643996479141969</v>
      </c>
    </row>
    <row r="357" spans="1:4" x14ac:dyDescent="0.25">
      <c r="A357" s="44">
        <v>43821</v>
      </c>
      <c r="B357" s="45">
        <v>0.79560017400817007</v>
      </c>
    </row>
    <row r="358" spans="1:4" x14ac:dyDescent="0.25">
      <c r="A358" s="44">
        <v>43822</v>
      </c>
      <c r="B358" s="45">
        <v>0.83640012330068381</v>
      </c>
    </row>
    <row r="359" spans="1:4" x14ac:dyDescent="0.25">
      <c r="A359" s="44">
        <v>43823</v>
      </c>
      <c r="B359" s="45">
        <v>0.83639963184021249</v>
      </c>
    </row>
    <row r="360" spans="1:4" x14ac:dyDescent="0.25">
      <c r="A360" s="44">
        <v>43824</v>
      </c>
      <c r="B360" s="45">
        <v>0.79539987840531479</v>
      </c>
    </row>
    <row r="361" spans="1:4" x14ac:dyDescent="0.25">
      <c r="A361" s="44">
        <v>43825</v>
      </c>
      <c r="B361" s="45">
        <v>0.78720005446371477</v>
      </c>
    </row>
    <row r="362" spans="1:4" x14ac:dyDescent="0.25">
      <c r="A362" s="44">
        <v>43826</v>
      </c>
      <c r="B362" s="45">
        <v>0.80359995458632127</v>
      </c>
    </row>
    <row r="363" spans="1:4" x14ac:dyDescent="0.25">
      <c r="A363" s="44">
        <v>43827</v>
      </c>
      <c r="B363" s="45">
        <v>0.80340026923379226</v>
      </c>
    </row>
    <row r="364" spans="1:4" x14ac:dyDescent="0.25">
      <c r="A364" s="44">
        <v>43828</v>
      </c>
      <c r="B364" s="45">
        <v>0.75659961937806475</v>
      </c>
    </row>
    <row r="365" spans="1:4" x14ac:dyDescent="0.25">
      <c r="A365" s="44">
        <v>43829</v>
      </c>
      <c r="B365" s="45">
        <v>0.82819988147867707</v>
      </c>
    </row>
    <row r="366" spans="1:4" x14ac:dyDescent="0.25">
      <c r="A366" s="44">
        <v>43830</v>
      </c>
      <c r="B366" s="45">
        <v>0.86100028092128778</v>
      </c>
    </row>
    <row r="367" spans="1:4" x14ac:dyDescent="0.25">
      <c r="A367" s="44">
        <v>43831</v>
      </c>
      <c r="B367" s="45">
        <v>0.84460011690776982</v>
      </c>
    </row>
    <row r="368" spans="1:4" x14ac:dyDescent="0.25">
      <c r="A368" s="44">
        <v>43832</v>
      </c>
      <c r="C368" s="45">
        <f t="shared" ref="C368:C431" si="0">_xlfn.FORECAST.ETS(A368,$B$2:$B$367,$A$2:$A$367,1,1)</f>
        <v>0.84080952007060161</v>
      </c>
      <c r="D368" s="45">
        <f t="shared" ref="D368:D431" si="1">_xlfn.FORECAST.ETS.CONFINT(A368,$B$2:$B$367,$A$2:$A$367,0.95,1,1)</f>
        <v>7.0971930764321678E-2</v>
      </c>
    </row>
    <row r="369" spans="1:4" x14ac:dyDescent="0.25">
      <c r="A369" s="44">
        <v>43833</v>
      </c>
      <c r="C369" s="45">
        <f t="shared" si="0"/>
        <v>0.8586093399250706</v>
      </c>
      <c r="D369" s="45">
        <f t="shared" si="1"/>
        <v>7.097225013729154E-2</v>
      </c>
    </row>
    <row r="370" spans="1:4" x14ac:dyDescent="0.25">
      <c r="A370" s="44">
        <v>43834</v>
      </c>
      <c r="C370" s="45">
        <f t="shared" si="0"/>
        <v>0.80597650880349203</v>
      </c>
      <c r="D370" s="45">
        <f t="shared" si="1"/>
        <v>7.0972817907911614E-2</v>
      </c>
    </row>
    <row r="371" spans="1:4" x14ac:dyDescent="0.25">
      <c r="A371" s="44">
        <v>43835</v>
      </c>
      <c r="C371" s="45">
        <f t="shared" si="0"/>
        <v>0.80807173918608732</v>
      </c>
      <c r="D371" s="45">
        <f t="shared" si="1"/>
        <v>7.097370504041263E-2</v>
      </c>
    </row>
    <row r="372" spans="1:4" x14ac:dyDescent="0.25">
      <c r="A372" s="44">
        <v>43836</v>
      </c>
      <c r="C372" s="45">
        <f t="shared" si="0"/>
        <v>0.84826942108014824</v>
      </c>
      <c r="D372" s="45">
        <f t="shared" si="1"/>
        <v>7.0974982491733812E-2</v>
      </c>
    </row>
    <row r="373" spans="1:4" x14ac:dyDescent="0.25">
      <c r="A373" s="44">
        <v>43837</v>
      </c>
      <c r="C373" s="45">
        <f t="shared" si="0"/>
        <v>0.84740483734699878</v>
      </c>
      <c r="D373" s="45">
        <f t="shared" si="1"/>
        <v>7.0976721207976254E-2</v>
      </c>
    </row>
    <row r="374" spans="1:4" x14ac:dyDescent="0.25">
      <c r="A374" s="44">
        <v>43838</v>
      </c>
      <c r="C374" s="45">
        <f t="shared" si="0"/>
        <v>0.84460070357653849</v>
      </c>
      <c r="D374" s="45">
        <f t="shared" si="1"/>
        <v>7.0978992120147757E-2</v>
      </c>
    </row>
    <row r="375" spans="1:4" x14ac:dyDescent="0.25">
      <c r="A375" s="44">
        <v>43839</v>
      </c>
      <c r="C375" s="45">
        <f t="shared" si="0"/>
        <v>0.84081010673937029</v>
      </c>
      <c r="D375" s="45">
        <f t="shared" si="1"/>
        <v>7.1613280632501386E-2</v>
      </c>
    </row>
    <row r="376" spans="1:4" x14ac:dyDescent="0.25">
      <c r="A376" s="44">
        <v>43840</v>
      </c>
      <c r="C376" s="45">
        <f t="shared" si="0"/>
        <v>0.85860992659383928</v>
      </c>
      <c r="D376" s="45">
        <f t="shared" si="1"/>
        <v>7.1616797362385867E-2</v>
      </c>
    </row>
    <row r="377" spans="1:4" x14ac:dyDescent="0.25">
      <c r="A377" s="44">
        <v>43841</v>
      </c>
      <c r="C377" s="45">
        <f t="shared" si="0"/>
        <v>0.80597709547226071</v>
      </c>
      <c r="D377" s="45">
        <f t="shared" si="1"/>
        <v>7.1621052374666802E-2</v>
      </c>
    </row>
    <row r="378" spans="1:4" x14ac:dyDescent="0.25">
      <c r="A378" s="44">
        <v>43842</v>
      </c>
      <c r="C378" s="45">
        <f t="shared" si="0"/>
        <v>0.808072325854856</v>
      </c>
      <c r="D378" s="45">
        <f t="shared" si="1"/>
        <v>7.1626115861524203E-2</v>
      </c>
    </row>
    <row r="379" spans="1:4" x14ac:dyDescent="0.25">
      <c r="A379" s="44">
        <v>43843</v>
      </c>
      <c r="C379" s="45">
        <f t="shared" si="0"/>
        <v>0.84827000774891692</v>
      </c>
      <c r="D379" s="45">
        <f t="shared" si="1"/>
        <v>7.1632057969432394E-2</v>
      </c>
    </row>
    <row r="380" spans="1:4" x14ac:dyDescent="0.25">
      <c r="A380" s="44">
        <v>43844</v>
      </c>
      <c r="C380" s="45">
        <f t="shared" si="0"/>
        <v>0.84740542401576746</v>
      </c>
      <c r="D380" s="45">
        <f t="shared" si="1"/>
        <v>7.1638948790916673E-2</v>
      </c>
    </row>
    <row r="381" spans="1:4" x14ac:dyDescent="0.25">
      <c r="A381" s="44">
        <v>43845</v>
      </c>
      <c r="C381" s="45">
        <f t="shared" si="0"/>
        <v>0.84460129024530717</v>
      </c>
      <c r="D381" s="45">
        <f t="shared" si="1"/>
        <v>7.1646858355637444E-2</v>
      </c>
    </row>
    <row r="382" spans="1:4" x14ac:dyDescent="0.25">
      <c r="A382" s="44">
        <v>43846</v>
      </c>
      <c r="C382" s="45">
        <f t="shared" si="0"/>
        <v>0.84081069340813896</v>
      </c>
      <c r="D382" s="45">
        <f t="shared" si="1"/>
        <v>7.2342333433345063E-2</v>
      </c>
    </row>
    <row r="383" spans="1:4" x14ac:dyDescent="0.25">
      <c r="A383" s="44">
        <v>43847</v>
      </c>
      <c r="C383" s="45">
        <f t="shared" si="0"/>
        <v>0.85861051326260796</v>
      </c>
      <c r="D383" s="45">
        <f t="shared" si="1"/>
        <v>7.235239390582511E-2</v>
      </c>
    </row>
    <row r="384" spans="1:4" x14ac:dyDescent="0.25">
      <c r="A384" s="44">
        <v>43848</v>
      </c>
      <c r="C384" s="45">
        <f t="shared" si="0"/>
        <v>0.80597768214102938</v>
      </c>
      <c r="D384" s="45">
        <f t="shared" si="1"/>
        <v>7.2363671111612071E-2</v>
      </c>
    </row>
    <row r="385" spans="1:4" x14ac:dyDescent="0.25">
      <c r="A385" s="44">
        <v>43849</v>
      </c>
      <c r="C385" s="45">
        <f t="shared" si="0"/>
        <v>0.80807291252362456</v>
      </c>
      <c r="D385" s="45">
        <f t="shared" si="1"/>
        <v>7.2376234076862708E-2</v>
      </c>
    </row>
    <row r="386" spans="1:4" x14ac:dyDescent="0.25">
      <c r="A386" s="44">
        <v>43850</v>
      </c>
      <c r="C386" s="45">
        <f t="shared" si="0"/>
        <v>0.8482705944176856</v>
      </c>
      <c r="D386" s="45">
        <f t="shared" si="1"/>
        <v>7.23901517136923E-2</v>
      </c>
    </row>
    <row r="387" spans="1:4" x14ac:dyDescent="0.25">
      <c r="A387" s="44">
        <v>43851</v>
      </c>
      <c r="C387" s="45">
        <f t="shared" si="0"/>
        <v>0.84740601068453614</v>
      </c>
      <c r="D387" s="45">
        <f t="shared" si="1"/>
        <v>7.2405492807708791E-2</v>
      </c>
    </row>
    <row r="388" spans="1:4" x14ac:dyDescent="0.25">
      <c r="A388" s="44">
        <v>43852</v>
      </c>
      <c r="C388" s="45">
        <f t="shared" si="0"/>
        <v>0.84460187691407584</v>
      </c>
      <c r="D388" s="45">
        <f t="shared" si="1"/>
        <v>7.2422326004941834E-2</v>
      </c>
    </row>
    <row r="389" spans="1:4" x14ac:dyDescent="0.25">
      <c r="A389" s="44">
        <v>43853</v>
      </c>
      <c r="C389" s="45">
        <f t="shared" si="0"/>
        <v>0.84081128007690764</v>
      </c>
      <c r="D389" s="45">
        <f t="shared" si="1"/>
        <v>7.3180079800253026E-2</v>
      </c>
    </row>
    <row r="390" spans="1:4" x14ac:dyDescent="0.25">
      <c r="A390" s="44">
        <v>43854</v>
      </c>
      <c r="C390" s="45">
        <f t="shared" si="0"/>
        <v>0.85861109993137663</v>
      </c>
      <c r="D390" s="45">
        <f t="shared" si="1"/>
        <v>7.3199900274428631E-2</v>
      </c>
    </row>
    <row r="391" spans="1:4" x14ac:dyDescent="0.25">
      <c r="A391" s="44">
        <v>43855</v>
      </c>
      <c r="C391" s="45">
        <f t="shared" si="0"/>
        <v>0.80597826880979806</v>
      </c>
      <c r="D391" s="45">
        <f t="shared" si="1"/>
        <v>7.3221400796038158E-2</v>
      </c>
    </row>
    <row r="392" spans="1:4" x14ac:dyDescent="0.25">
      <c r="A392" s="44">
        <v>43856</v>
      </c>
      <c r="C392" s="45">
        <f t="shared" si="0"/>
        <v>0.80807349919239324</v>
      </c>
      <c r="D392" s="45">
        <f t="shared" si="1"/>
        <v>7.3244648655342692E-2</v>
      </c>
    </row>
    <row r="393" spans="1:4" x14ac:dyDescent="0.25">
      <c r="A393" s="44">
        <v>43857</v>
      </c>
      <c r="C393" s="45">
        <f t="shared" si="0"/>
        <v>0.84827118108645427</v>
      </c>
      <c r="D393" s="45">
        <f t="shared" si="1"/>
        <v>7.3269710935336851E-2</v>
      </c>
    </row>
    <row r="394" spans="1:4" x14ac:dyDescent="0.25">
      <c r="A394" s="44">
        <v>43858</v>
      </c>
      <c r="C394" s="45">
        <f t="shared" si="0"/>
        <v>0.84740659735330481</v>
      </c>
      <c r="D394" s="45">
        <f t="shared" si="1"/>
        <v>7.3296654495779351E-2</v>
      </c>
    </row>
    <row r="395" spans="1:4" x14ac:dyDescent="0.25">
      <c r="A395" s="44">
        <v>43859</v>
      </c>
      <c r="C395" s="45">
        <f t="shared" si="0"/>
        <v>0.84460246358284452</v>
      </c>
      <c r="D395" s="45">
        <f t="shared" si="1"/>
        <v>7.3325545956726412E-2</v>
      </c>
    </row>
    <row r="396" spans="1:4" x14ac:dyDescent="0.25">
      <c r="A396" s="44">
        <v>43860</v>
      </c>
      <c r="C396" s="45">
        <f t="shared" si="0"/>
        <v>0.84081186674567632</v>
      </c>
      <c r="D396" s="45">
        <f t="shared" si="1"/>
        <v>7.4146139307315825E-2</v>
      </c>
    </row>
    <row r="397" spans="1:4" x14ac:dyDescent="0.25">
      <c r="A397" s="44">
        <v>43861</v>
      </c>
      <c r="C397" s="45">
        <f t="shared" si="0"/>
        <v>0.85861168660014531</v>
      </c>
      <c r="D397" s="45">
        <f t="shared" si="1"/>
        <v>7.4178774225198668E-2</v>
      </c>
    </row>
    <row r="398" spans="1:4" x14ac:dyDescent="0.25">
      <c r="A398" s="44">
        <v>43862</v>
      </c>
      <c r="C398" s="45">
        <f t="shared" si="0"/>
        <v>0.80597885547856674</v>
      </c>
      <c r="D398" s="45">
        <f t="shared" si="1"/>
        <v>7.4213532787951619E-2</v>
      </c>
    </row>
    <row r="399" spans="1:4" x14ac:dyDescent="0.25">
      <c r="A399" s="44">
        <v>43863</v>
      </c>
      <c r="C399" s="45">
        <f t="shared" si="0"/>
        <v>0.80807408586116192</v>
      </c>
      <c r="D399" s="45">
        <f t="shared" si="1"/>
        <v>7.4250479851351178E-2</v>
      </c>
    </row>
    <row r="400" spans="1:4" x14ac:dyDescent="0.25">
      <c r="A400" s="44">
        <v>43864</v>
      </c>
      <c r="C400" s="45">
        <f t="shared" si="0"/>
        <v>0.84827176775522295</v>
      </c>
      <c r="D400" s="45">
        <f t="shared" si="1"/>
        <v>7.4289679952504309E-2</v>
      </c>
    </row>
    <row r="401" spans="1:4" x14ac:dyDescent="0.25">
      <c r="A401" s="44">
        <v>43865</v>
      </c>
      <c r="C401" s="45">
        <f t="shared" si="0"/>
        <v>0.84740718402207349</v>
      </c>
      <c r="D401" s="45">
        <f t="shared" si="1"/>
        <v>7.4331197291360313E-2</v>
      </c>
    </row>
    <row r="402" spans="1:4" x14ac:dyDescent="0.25">
      <c r="A402" s="44">
        <v>43866</v>
      </c>
      <c r="C402" s="45">
        <f t="shared" si="0"/>
        <v>0.8446030502516132</v>
      </c>
      <c r="D402" s="45">
        <f t="shared" si="1"/>
        <v>7.4375095711875533E-2</v>
      </c>
    </row>
    <row r="403" spans="1:4" x14ac:dyDescent="0.25">
      <c r="A403" s="44">
        <v>43867</v>
      </c>
      <c r="C403" s="45">
        <f t="shared" si="0"/>
        <v>0.84081245341444499</v>
      </c>
      <c r="D403" s="45">
        <f t="shared" si="1"/>
        <v>7.5258529633967869E-2</v>
      </c>
    </row>
    <row r="404" spans="1:4" x14ac:dyDescent="0.25">
      <c r="A404" s="44">
        <v>43868</v>
      </c>
      <c r="C404" s="45">
        <f t="shared" si="0"/>
        <v>0.85861227326891398</v>
      </c>
      <c r="D404" s="45">
        <f t="shared" si="1"/>
        <v>7.5306837221223694E-2</v>
      </c>
    </row>
    <row r="405" spans="1:4" x14ac:dyDescent="0.25">
      <c r="A405" s="44">
        <v>43869</v>
      </c>
      <c r="C405" s="45">
        <f t="shared" si="0"/>
        <v>0.80597944214733541</v>
      </c>
      <c r="D405" s="45">
        <f t="shared" si="1"/>
        <v>7.535768727882107E-2</v>
      </c>
    </row>
    <row r="406" spans="1:4" x14ac:dyDescent="0.25">
      <c r="A406" s="44">
        <v>43870</v>
      </c>
      <c r="C406" s="45">
        <f t="shared" si="0"/>
        <v>0.80807467252993059</v>
      </c>
      <c r="D406" s="45">
        <f t="shared" si="1"/>
        <v>7.5411141457631156E-2</v>
      </c>
    </row>
    <row r="407" spans="1:4" x14ac:dyDescent="0.25">
      <c r="A407" s="44">
        <v>43871</v>
      </c>
      <c r="C407" s="45">
        <f t="shared" si="0"/>
        <v>0.84827235442399163</v>
      </c>
      <c r="D407" s="45">
        <f t="shared" si="1"/>
        <v>7.5467260968479513E-2</v>
      </c>
    </row>
    <row r="408" spans="1:4" x14ac:dyDescent="0.25">
      <c r="A408" s="44">
        <v>43872</v>
      </c>
      <c r="C408" s="45">
        <f t="shared" si="0"/>
        <v>0.84740777069084217</v>
      </c>
      <c r="D408" s="45">
        <f t="shared" si="1"/>
        <v>7.552610656235173E-2</v>
      </c>
    </row>
    <row r="409" spans="1:4" x14ac:dyDescent="0.25">
      <c r="A409" s="44">
        <v>43873</v>
      </c>
      <c r="C409" s="45">
        <f t="shared" si="0"/>
        <v>0.84460363692038187</v>
      </c>
      <c r="D409" s="45">
        <f t="shared" si="1"/>
        <v>7.5587738510436459E-2</v>
      </c>
    </row>
    <row r="410" spans="1:4" x14ac:dyDescent="0.25">
      <c r="A410" s="44">
        <v>43874</v>
      </c>
      <c r="C410" s="45">
        <f t="shared" si="0"/>
        <v>0.84081304008321367</v>
      </c>
      <c r="D410" s="45">
        <f t="shared" si="1"/>
        <v>7.6533446265618463E-2</v>
      </c>
    </row>
    <row r="411" spans="1:4" x14ac:dyDescent="0.25">
      <c r="A411" s="44">
        <v>43875</v>
      </c>
      <c r="C411" s="45">
        <f t="shared" si="0"/>
        <v>0.85861285993768266</v>
      </c>
      <c r="D411" s="45">
        <f t="shared" si="1"/>
        <v>7.660005452073157E-2</v>
      </c>
    </row>
    <row r="412" spans="1:4" x14ac:dyDescent="0.25">
      <c r="A412" s="44">
        <v>43876</v>
      </c>
      <c r="C412" s="45">
        <f t="shared" si="0"/>
        <v>0.80598002881610409</v>
      </c>
      <c r="D412" s="45">
        <f t="shared" si="1"/>
        <v>7.6669594209352807E-2</v>
      </c>
    </row>
    <row r="413" spans="1:4" x14ac:dyDescent="0.25">
      <c r="A413" s="44">
        <v>43877</v>
      </c>
      <c r="C413" s="45">
        <f t="shared" si="0"/>
        <v>0.80807525919869927</v>
      </c>
      <c r="D413" s="45">
        <f t="shared" si="1"/>
        <v>7.6742122998165394E-2</v>
      </c>
    </row>
    <row r="414" spans="1:4" x14ac:dyDescent="0.25">
      <c r="A414" s="44">
        <v>43878</v>
      </c>
      <c r="C414" s="45">
        <f t="shared" si="0"/>
        <v>0.8482729410927603</v>
      </c>
      <c r="D414" s="45">
        <f t="shared" si="1"/>
        <v>7.6817697991576978E-2</v>
      </c>
    </row>
    <row r="415" spans="1:4" x14ac:dyDescent="0.25">
      <c r="A415" s="44">
        <v>43879</v>
      </c>
      <c r="C415" s="45">
        <f t="shared" si="0"/>
        <v>0.84740835735961084</v>
      </c>
      <c r="D415" s="45">
        <f t="shared" si="1"/>
        <v>7.6896375711963713E-2</v>
      </c>
    </row>
    <row r="416" spans="1:4" x14ac:dyDescent="0.25">
      <c r="A416" s="44">
        <v>43880</v>
      </c>
      <c r="C416" s="45">
        <f t="shared" si="0"/>
        <v>0.84460422358915055</v>
      </c>
      <c r="D416" s="45">
        <f t="shared" si="1"/>
        <v>7.6978212079954964E-2</v>
      </c>
    </row>
    <row r="417" spans="1:4" x14ac:dyDescent="0.25">
      <c r="A417" s="44">
        <v>43881</v>
      </c>
      <c r="C417" s="45">
        <f t="shared" si="0"/>
        <v>0.84081362675198235</v>
      </c>
      <c r="D417" s="45">
        <f t="shared" si="1"/>
        <v>7.798507363794982E-2</v>
      </c>
    </row>
    <row r="418" spans="1:4" x14ac:dyDescent="0.25">
      <c r="A418" s="44">
        <v>43882</v>
      </c>
      <c r="C418" s="45">
        <f t="shared" si="0"/>
        <v>0.85861344660645134</v>
      </c>
      <c r="D418" s="45">
        <f t="shared" si="1"/>
        <v>7.80723497709567E-2</v>
      </c>
    </row>
    <row r="419" spans="1:4" x14ac:dyDescent="0.25">
      <c r="A419" s="44">
        <v>43883</v>
      </c>
      <c r="C419" s="45">
        <f t="shared" si="0"/>
        <v>0.80598061548487276</v>
      </c>
      <c r="D419" s="45">
        <f t="shared" si="1"/>
        <v>7.8162911753408823E-2</v>
      </c>
    </row>
    <row r="420" spans="1:4" x14ac:dyDescent="0.25">
      <c r="A420" s="44">
        <v>43884</v>
      </c>
      <c r="C420" s="45">
        <f t="shared" si="0"/>
        <v>0.80807584586746795</v>
      </c>
      <c r="D420" s="45">
        <f t="shared" si="1"/>
        <v>7.8256812542960644E-2</v>
      </c>
    </row>
    <row r="421" spans="1:4" x14ac:dyDescent="0.25">
      <c r="A421" s="44">
        <v>43885</v>
      </c>
      <c r="C421" s="45">
        <f t="shared" si="0"/>
        <v>0.84827352776152887</v>
      </c>
      <c r="D421" s="45">
        <f t="shared" si="1"/>
        <v>7.8354104421065537E-2</v>
      </c>
    </row>
    <row r="422" spans="1:4" x14ac:dyDescent="0.25">
      <c r="A422" s="44">
        <v>43886</v>
      </c>
      <c r="C422" s="45">
        <f t="shared" si="0"/>
        <v>0.84740894402837952</v>
      </c>
      <c r="D422" s="45">
        <f t="shared" si="1"/>
        <v>7.8454838974600927E-2</v>
      </c>
    </row>
    <row r="423" spans="1:4" x14ac:dyDescent="0.25">
      <c r="A423" s="44">
        <v>43887</v>
      </c>
      <c r="C423" s="45">
        <f t="shared" si="0"/>
        <v>0.84460481025791923</v>
      </c>
      <c r="D423" s="45">
        <f t="shared" si="1"/>
        <v>7.8559067077734274E-2</v>
      </c>
    </row>
    <row r="424" spans="1:4" x14ac:dyDescent="0.25">
      <c r="A424" s="44">
        <v>43888</v>
      </c>
      <c r="C424" s="45">
        <f t="shared" si="0"/>
        <v>0.84081421342075102</v>
      </c>
      <c r="D424" s="45">
        <f t="shared" si="1"/>
        <v>7.9625445769548803E-2</v>
      </c>
    </row>
    <row r="425" spans="1:4" x14ac:dyDescent="0.25">
      <c r="A425" s="44">
        <v>43889</v>
      </c>
      <c r="C425" s="45">
        <f t="shared" si="0"/>
        <v>0.85861403327522001</v>
      </c>
      <c r="D425" s="45">
        <f t="shared" si="1"/>
        <v>7.9735471799335586E-2</v>
      </c>
    </row>
    <row r="426" spans="1:4" x14ac:dyDescent="0.25">
      <c r="A426" s="44">
        <v>43890</v>
      </c>
      <c r="C426" s="45">
        <f t="shared" si="0"/>
        <v>0.80598120215364144</v>
      </c>
      <c r="D426" s="45">
        <f t="shared" si="1"/>
        <v>7.9849099662461689E-2</v>
      </c>
    </row>
    <row r="427" spans="1:4" x14ac:dyDescent="0.25">
      <c r="A427" s="44">
        <v>43891</v>
      </c>
      <c r="C427" s="45">
        <f t="shared" si="0"/>
        <v>0.80807643253623662</v>
      </c>
      <c r="D427" s="45">
        <f t="shared" si="1"/>
        <v>7.9966376994075203E-2</v>
      </c>
    </row>
    <row r="428" spans="1:4" x14ac:dyDescent="0.25">
      <c r="A428" s="44">
        <v>43892</v>
      </c>
      <c r="C428" s="45">
        <f t="shared" si="0"/>
        <v>0.84827411443029754</v>
      </c>
      <c r="D428" s="45">
        <f t="shared" si="1"/>
        <v>8.0087350655712305E-2</v>
      </c>
    </row>
    <row r="429" spans="1:4" x14ac:dyDescent="0.25">
      <c r="A429" s="44">
        <v>43893</v>
      </c>
      <c r="C429" s="45">
        <f t="shared" si="0"/>
        <v>0.84740953069714819</v>
      </c>
      <c r="D429" s="45">
        <f t="shared" si="1"/>
        <v>8.0212066719496988E-2</v>
      </c>
    </row>
    <row r="430" spans="1:4" x14ac:dyDescent="0.25">
      <c r="A430" s="44">
        <v>43894</v>
      </c>
      <c r="C430" s="45">
        <f t="shared" si="0"/>
        <v>0.8446053969266879</v>
      </c>
      <c r="D430" s="45">
        <f t="shared" si="1"/>
        <v>8.0340570452757637E-2</v>
      </c>
    </row>
    <row r="431" spans="1:4" x14ac:dyDescent="0.25">
      <c r="A431" s="44">
        <v>43895</v>
      </c>
      <c r="C431" s="45">
        <f t="shared" si="0"/>
        <v>0.8408148000895197</v>
      </c>
      <c r="D431" s="45">
        <f t="shared" si="1"/>
        <v>8.146436951576512E-2</v>
      </c>
    </row>
    <row r="432" spans="1:4" x14ac:dyDescent="0.25">
      <c r="A432" s="44">
        <v>43896</v>
      </c>
      <c r="C432" s="45">
        <f t="shared" ref="C432:C495" si="2">_xlfn.FORECAST.ETS(A432,$B$2:$B$367,$A$2:$A$367,1,1)</f>
        <v>0.85861461994398869</v>
      </c>
      <c r="D432" s="45">
        <f t="shared" ref="D432:D495" si="3">_xlfn.FORECAST.ETS.CONFINT(A432,$B$2:$B$367,$A$2:$A$367,0.95,1,1)</f>
        <v>8.1598926082095388E-2</v>
      </c>
    </row>
    <row r="433" spans="1:4" x14ac:dyDescent="0.25">
      <c r="A433" s="44">
        <v>43897</v>
      </c>
      <c r="C433" s="45">
        <f t="shared" si="2"/>
        <v>0.80598178882241012</v>
      </c>
      <c r="D433" s="45">
        <f t="shared" si="3"/>
        <v>8.1737359254447528E-2</v>
      </c>
    </row>
    <row r="434" spans="1:4" x14ac:dyDescent="0.25">
      <c r="A434" s="44">
        <v>43898</v>
      </c>
      <c r="C434" s="45">
        <f t="shared" si="2"/>
        <v>0.8080770192050053</v>
      </c>
      <c r="D434" s="45">
        <f t="shared" si="3"/>
        <v>8.1879710887674026E-2</v>
      </c>
    </row>
    <row r="435" spans="1:4" x14ac:dyDescent="0.25">
      <c r="A435" s="44">
        <v>43899</v>
      </c>
      <c r="C435" s="45">
        <f t="shared" si="2"/>
        <v>0.84827470109906622</v>
      </c>
      <c r="D435" s="45">
        <f t="shared" si="3"/>
        <v>8.2026021988492029E-2</v>
      </c>
    </row>
    <row r="436" spans="1:4" x14ac:dyDescent="0.25">
      <c r="A436" s="44">
        <v>43900</v>
      </c>
      <c r="C436" s="45">
        <f t="shared" si="2"/>
        <v>0.84741011736591687</v>
      </c>
      <c r="D436" s="45">
        <f t="shared" si="3"/>
        <v>8.2176332703175634E-2</v>
      </c>
    </row>
    <row r="437" spans="1:4" x14ac:dyDescent="0.25">
      <c r="A437" s="44">
        <v>43901</v>
      </c>
      <c r="C437" s="45">
        <f t="shared" si="2"/>
        <v>0.84460598359545658</v>
      </c>
      <c r="D437" s="45">
        <f t="shared" si="3"/>
        <v>8.2330682305798403E-2</v>
      </c>
    </row>
    <row r="438" spans="1:4" x14ac:dyDescent="0.25">
      <c r="A438" s="44">
        <v>43902</v>
      </c>
      <c r="C438" s="45">
        <f t="shared" si="2"/>
        <v>0.84081538675828837</v>
      </c>
      <c r="D438" s="45">
        <f t="shared" si="3"/>
        <v>8.350941720777269E-2</v>
      </c>
    </row>
    <row r="439" spans="1:4" x14ac:dyDescent="0.25">
      <c r="A439" s="44">
        <v>43903</v>
      </c>
      <c r="C439" s="45">
        <f t="shared" si="2"/>
        <v>0.85861520661275736</v>
      </c>
      <c r="D439" s="45">
        <f t="shared" si="3"/>
        <v>8.3669976784295705E-2</v>
      </c>
    </row>
    <row r="440" spans="1:4" x14ac:dyDescent="0.25">
      <c r="A440" s="44">
        <v>43904</v>
      </c>
      <c r="C440" s="45">
        <f t="shared" si="2"/>
        <v>0.80598237549117879</v>
      </c>
      <c r="D440" s="45">
        <f t="shared" si="3"/>
        <v>8.3834645040018599E-2</v>
      </c>
    </row>
    <row r="441" spans="1:4" x14ac:dyDescent="0.25">
      <c r="A441" s="44">
        <v>43905</v>
      </c>
      <c r="C441" s="45">
        <f t="shared" si="2"/>
        <v>0.80807760587377397</v>
      </c>
      <c r="D441" s="45">
        <f t="shared" si="3"/>
        <v>8.4003457774759205E-2</v>
      </c>
    </row>
    <row r="442" spans="1:4" x14ac:dyDescent="0.25">
      <c r="A442" s="44">
        <v>43906</v>
      </c>
      <c r="C442" s="45">
        <f t="shared" si="2"/>
        <v>0.8482752877678349</v>
      </c>
      <c r="D442" s="45">
        <f t="shared" si="3"/>
        <v>8.4176449892496716E-2</v>
      </c>
    </row>
    <row r="443" spans="1:4" x14ac:dyDescent="0.25">
      <c r="A443" s="44">
        <v>43907</v>
      </c>
      <c r="C443" s="45">
        <f t="shared" si="2"/>
        <v>0.84741070403468555</v>
      </c>
      <c r="D443" s="45">
        <f t="shared" si="3"/>
        <v>8.4353655393116178E-2</v>
      </c>
    </row>
    <row r="444" spans="1:4" x14ac:dyDescent="0.25">
      <c r="A444" s="44">
        <v>43908</v>
      </c>
      <c r="C444" s="45">
        <f t="shared" si="2"/>
        <v>0.84460657026422525</v>
      </c>
      <c r="D444" s="45">
        <f t="shared" si="3"/>
        <v>8.4535107364783257E-2</v>
      </c>
    </row>
    <row r="445" spans="1:4" x14ac:dyDescent="0.25">
      <c r="A445" s="44">
        <v>43909</v>
      </c>
      <c r="C445" s="45">
        <f t="shared" si="2"/>
        <v>0.84081597342705705</v>
      </c>
      <c r="D445" s="45">
        <f t="shared" si="3"/>
        <v>8.5765988547918129E-2</v>
      </c>
    </row>
    <row r="446" spans="1:4" x14ac:dyDescent="0.25">
      <c r="A446" s="44">
        <v>43910</v>
      </c>
      <c r="C446" s="45">
        <f t="shared" si="2"/>
        <v>0.85861579328152604</v>
      </c>
      <c r="D446" s="45">
        <f t="shared" si="3"/>
        <v>8.5953718286777364E-2</v>
      </c>
    </row>
    <row r="447" spans="1:4" x14ac:dyDescent="0.25">
      <c r="A447" s="44">
        <v>43911</v>
      </c>
      <c r="C447" s="45">
        <f t="shared" si="2"/>
        <v>0.80598296215994747</v>
      </c>
      <c r="D447" s="45">
        <f t="shared" si="3"/>
        <v>8.6145745933573104E-2</v>
      </c>
    </row>
    <row r="448" spans="1:4" x14ac:dyDescent="0.25">
      <c r="A448" s="44">
        <v>43912</v>
      </c>
      <c r="C448" s="45">
        <f t="shared" si="2"/>
        <v>0.80807819254254265</v>
      </c>
      <c r="D448" s="45">
        <f t="shared" si="3"/>
        <v>8.6342101150126443E-2</v>
      </c>
    </row>
    <row r="449" spans="1:4" x14ac:dyDescent="0.25">
      <c r="A449" s="44">
        <v>43913</v>
      </c>
      <c r="C449" s="45">
        <f t="shared" si="2"/>
        <v>0.84827587443660357</v>
      </c>
      <c r="D449" s="45">
        <f t="shared" si="3"/>
        <v>8.6542812682818521E-2</v>
      </c>
    </row>
    <row r="450" spans="1:4" x14ac:dyDescent="0.25">
      <c r="A450" s="44">
        <v>43914</v>
      </c>
      <c r="C450" s="45">
        <f t="shared" si="2"/>
        <v>0.84741129070345411</v>
      </c>
      <c r="D450" s="45">
        <f t="shared" si="3"/>
        <v>8.6747908358564385E-2</v>
      </c>
    </row>
    <row r="451" spans="1:4" x14ac:dyDescent="0.25">
      <c r="A451" s="44">
        <v>43915</v>
      </c>
      <c r="C451" s="45">
        <f t="shared" si="2"/>
        <v>0.84460715693299393</v>
      </c>
      <c r="D451" s="45">
        <f t="shared" si="3"/>
        <v>8.6957415081440795E-2</v>
      </c>
    </row>
    <row r="452" spans="1:4" x14ac:dyDescent="0.25">
      <c r="A452" s="44">
        <v>43916</v>
      </c>
      <c r="C452" s="45">
        <f t="shared" si="2"/>
        <v>0.84081656009582573</v>
      </c>
      <c r="D452" s="45">
        <f t="shared" si="3"/>
        <v>8.8237435255794749E-2</v>
      </c>
    </row>
    <row r="453" spans="1:4" x14ac:dyDescent="0.25">
      <c r="A453" s="44">
        <v>43917</v>
      </c>
      <c r="C453" s="45">
        <f t="shared" si="2"/>
        <v>0.85861637995029472</v>
      </c>
      <c r="D453" s="45">
        <f t="shared" si="3"/>
        <v>8.8453208798356664E-2</v>
      </c>
    </row>
    <row r="454" spans="1:4" x14ac:dyDescent="0.25">
      <c r="A454" s="44">
        <v>43918</v>
      </c>
      <c r="C454" s="45">
        <f t="shared" si="2"/>
        <v>0.80598354882871615</v>
      </c>
      <c r="D454" s="45">
        <f t="shared" si="3"/>
        <v>8.8673427759099074E-2</v>
      </c>
    </row>
    <row r="455" spans="1:4" x14ac:dyDescent="0.25">
      <c r="A455" s="44">
        <v>43919</v>
      </c>
      <c r="C455" s="45">
        <f t="shared" si="2"/>
        <v>0.80807877921131133</v>
      </c>
      <c r="D455" s="45">
        <f t="shared" si="3"/>
        <v>8.8898115761909882E-2</v>
      </c>
    </row>
    <row r="456" spans="1:4" x14ac:dyDescent="0.25">
      <c r="A456" s="44">
        <v>43920</v>
      </c>
      <c r="C456" s="45">
        <f t="shared" si="2"/>
        <v>0.84827646110537225</v>
      </c>
      <c r="D456" s="45">
        <f t="shared" si="3"/>
        <v>8.9127295522555244E-2</v>
      </c>
    </row>
    <row r="457" spans="1:4" x14ac:dyDescent="0.25">
      <c r="A457" s="44">
        <v>43921</v>
      </c>
      <c r="C457" s="45">
        <f t="shared" si="2"/>
        <v>0.84741187737222279</v>
      </c>
      <c r="D457" s="45">
        <f t="shared" si="3"/>
        <v>8.9360988848708342E-2</v>
      </c>
    </row>
    <row r="458" spans="1:4" x14ac:dyDescent="0.25">
      <c r="A458" s="44">
        <v>43922</v>
      </c>
      <c r="C458" s="45">
        <f t="shared" si="2"/>
        <v>0.84460774360176261</v>
      </c>
      <c r="D458" s="45">
        <f t="shared" si="3"/>
        <v>8.9599216640605051E-2</v>
      </c>
    </row>
    <row r="459" spans="1:4" x14ac:dyDescent="0.25">
      <c r="A459" s="44">
        <v>43923</v>
      </c>
      <c r="C459" s="45">
        <f t="shared" si="2"/>
        <v>0.8408171467645944</v>
      </c>
      <c r="D459" s="45">
        <f t="shared" si="3"/>
        <v>9.0925236988411415E-2</v>
      </c>
    </row>
    <row r="460" spans="1:4" x14ac:dyDescent="0.25">
      <c r="A460" s="44">
        <v>43924</v>
      </c>
      <c r="C460" s="45">
        <f t="shared" si="2"/>
        <v>0.85861696661906339</v>
      </c>
      <c r="D460" s="45">
        <f t="shared" si="3"/>
        <v>9.1169653863298533E-2</v>
      </c>
    </row>
    <row r="461" spans="1:4" x14ac:dyDescent="0.25">
      <c r="A461" s="44">
        <v>43925</v>
      </c>
      <c r="C461" s="45">
        <f t="shared" si="2"/>
        <v>0.80598413549748482</v>
      </c>
      <c r="D461" s="45">
        <f t="shared" si="3"/>
        <v>9.1418624172185603E-2</v>
      </c>
    </row>
    <row r="462" spans="1:4" x14ac:dyDescent="0.25">
      <c r="A462" s="44">
        <v>43926</v>
      </c>
      <c r="C462" s="45">
        <f t="shared" si="2"/>
        <v>0.80807936588008</v>
      </c>
      <c r="D462" s="45">
        <f t="shared" si="3"/>
        <v>9.1672165761334787E-2</v>
      </c>
    </row>
    <row r="463" spans="1:4" x14ac:dyDescent="0.25">
      <c r="A463" s="44">
        <v>43927</v>
      </c>
      <c r="C463" s="45">
        <f t="shared" si="2"/>
        <v>0.84827704777414092</v>
      </c>
      <c r="D463" s="45">
        <f t="shared" si="3"/>
        <v>9.1930295599973788E-2</v>
      </c>
    </row>
    <row r="464" spans="1:4" x14ac:dyDescent="0.25">
      <c r="A464" s="44">
        <v>43928</v>
      </c>
      <c r="C464" s="45">
        <f t="shared" si="2"/>
        <v>0.84741246404099146</v>
      </c>
      <c r="D464" s="45">
        <f t="shared" si="3"/>
        <v>9.21930297839266E-2</v>
      </c>
    </row>
    <row r="465" spans="1:4" x14ac:dyDescent="0.25">
      <c r="A465" s="44">
        <v>43929</v>
      </c>
      <c r="C465" s="45">
        <f t="shared" si="2"/>
        <v>0.84460833027053128</v>
      </c>
      <c r="D465" s="45">
        <f t="shared" si="3"/>
        <v>9.2460383539804791E-2</v>
      </c>
    </row>
    <row r="466" spans="1:4" x14ac:dyDescent="0.25">
      <c r="A466" s="44">
        <v>43930</v>
      </c>
      <c r="C466" s="45">
        <f t="shared" si="2"/>
        <v>0.84081773343336308</v>
      </c>
      <c r="D466" s="45">
        <f t="shared" si="3"/>
        <v>9.382921403537571E-2</v>
      </c>
    </row>
    <row r="467" spans="1:4" x14ac:dyDescent="0.25">
      <c r="A467" s="44">
        <v>43931</v>
      </c>
      <c r="C467" s="45">
        <f t="shared" si="2"/>
        <v>0.85861755328783207</v>
      </c>
      <c r="D467" s="45">
        <f t="shared" si="3"/>
        <v>9.4102624809655241E-2</v>
      </c>
    </row>
    <row r="468" spans="1:4" x14ac:dyDescent="0.25">
      <c r="A468" s="44">
        <v>43932</v>
      </c>
      <c r="C468" s="45">
        <f t="shared" si="2"/>
        <v>0.8059847221662535</v>
      </c>
      <c r="D468" s="45">
        <f t="shared" si="3"/>
        <v>9.438066062320867E-2</v>
      </c>
    </row>
    <row r="469" spans="1:4" x14ac:dyDescent="0.25">
      <c r="A469" s="44">
        <v>43933</v>
      </c>
      <c r="C469" s="45">
        <f t="shared" si="2"/>
        <v>0.80807995254884868</v>
      </c>
      <c r="D469" s="45">
        <f t="shared" si="3"/>
        <v>9.4663333933186114E-2</v>
      </c>
    </row>
    <row r="470" spans="1:4" x14ac:dyDescent="0.25">
      <c r="A470" s="44">
        <v>43934</v>
      </c>
      <c r="C470" s="45">
        <f t="shared" si="2"/>
        <v>0.8482776344429096</v>
      </c>
      <c r="D470" s="45">
        <f t="shared" si="3"/>
        <v>9.4950656370108882E-2</v>
      </c>
    </row>
    <row r="471" spans="1:4" x14ac:dyDescent="0.25">
      <c r="A471" s="44">
        <v>43935</v>
      </c>
      <c r="C471" s="45">
        <f t="shared" si="2"/>
        <v>0.84741305070976014</v>
      </c>
      <c r="D471" s="45">
        <f t="shared" si="3"/>
        <v>9.5242638744466646E-2</v>
      </c>
    </row>
    <row r="472" spans="1:4" x14ac:dyDescent="0.25">
      <c r="A472" s="44">
        <v>43936</v>
      </c>
      <c r="C472" s="45">
        <f t="shared" si="2"/>
        <v>0.84460891693929996</v>
      </c>
      <c r="D472" s="45">
        <f t="shared" si="3"/>
        <v>9.5539291053781991E-2</v>
      </c>
    </row>
    <row r="473" spans="1:4" x14ac:dyDescent="0.25">
      <c r="A473" s="44">
        <v>43937</v>
      </c>
      <c r="C473" s="45">
        <f t="shared" si="2"/>
        <v>0.84081832010213176</v>
      </c>
      <c r="D473" s="45">
        <f t="shared" si="3"/>
        <v>9.6947761336058619E-2</v>
      </c>
    </row>
    <row r="474" spans="1:4" x14ac:dyDescent="0.25">
      <c r="A474" s="44">
        <v>43938</v>
      </c>
      <c r="C474" s="45">
        <f t="shared" si="2"/>
        <v>0.85861813995660075</v>
      </c>
      <c r="D474" s="45">
        <f t="shared" si="3"/>
        <v>9.725029650610334E-2</v>
      </c>
    </row>
    <row r="475" spans="1:4" x14ac:dyDescent="0.25">
      <c r="A475" s="44">
        <v>43939</v>
      </c>
      <c r="C475" s="45">
        <f t="shared" si="2"/>
        <v>0.80598530883502217</v>
      </c>
      <c r="D475" s="45">
        <f t="shared" si="3"/>
        <v>9.755749558707516E-2</v>
      </c>
    </row>
    <row r="476" spans="1:4" x14ac:dyDescent="0.25">
      <c r="A476" s="44">
        <v>43940</v>
      </c>
      <c r="C476" s="45">
        <f t="shared" si="2"/>
        <v>0.80808053921761736</v>
      </c>
      <c r="D476" s="45">
        <f t="shared" si="3"/>
        <v>9.786936612748047E-2</v>
      </c>
    </row>
    <row r="477" spans="1:4" x14ac:dyDescent="0.25">
      <c r="A477" s="44">
        <v>43941</v>
      </c>
      <c r="C477" s="45">
        <f t="shared" si="2"/>
        <v>0.84827822111167828</v>
      </c>
      <c r="D477" s="45">
        <f t="shared" si="3"/>
        <v>9.8185914913865413E-2</v>
      </c>
    </row>
    <row r="478" spans="1:4" x14ac:dyDescent="0.25">
      <c r="A478" s="44">
        <v>43942</v>
      </c>
      <c r="C478" s="45">
        <f t="shared" si="2"/>
        <v>0.84741363737852882</v>
      </c>
      <c r="D478" s="45">
        <f t="shared" si="3"/>
        <v>9.8507147979657275E-2</v>
      </c>
    </row>
    <row r="479" spans="1:4" x14ac:dyDescent="0.25">
      <c r="A479" s="44">
        <v>43943</v>
      </c>
      <c r="C479" s="45">
        <f t="shared" si="2"/>
        <v>0.84460950360806863</v>
      </c>
      <c r="D479" s="45">
        <f t="shared" si="3"/>
        <v>9.8833070614367566E-2</v>
      </c>
    </row>
    <row r="480" spans="1:4" x14ac:dyDescent="0.25">
      <c r="A480" s="44">
        <v>43944</v>
      </c>
      <c r="C480" s="45">
        <f t="shared" si="2"/>
        <v>0.84081890677090043</v>
      </c>
      <c r="D480" s="45">
        <f t="shared" si="3"/>
        <v>0.10027808922386779</v>
      </c>
    </row>
    <row r="481" spans="1:4" x14ac:dyDescent="0.25">
      <c r="A481" s="44">
        <v>43945</v>
      </c>
      <c r="C481" s="45">
        <f t="shared" si="2"/>
        <v>0.85861872662536942</v>
      </c>
      <c r="D481" s="45">
        <f t="shared" si="3"/>
        <v>0.10060968989708986</v>
      </c>
    </row>
    <row r="482" spans="1:4" x14ac:dyDescent="0.25">
      <c r="A482" s="44">
        <v>43946</v>
      </c>
      <c r="C482" s="45">
        <f t="shared" si="2"/>
        <v>0.80598589550379085</v>
      </c>
      <c r="D482" s="45">
        <f t="shared" si="3"/>
        <v>0.10094596462683447</v>
      </c>
    </row>
    <row r="483" spans="1:4" x14ac:dyDescent="0.25">
      <c r="A483" s="44">
        <v>43947</v>
      </c>
      <c r="C483" s="45">
        <f t="shared" si="2"/>
        <v>0.80808112588638603</v>
      </c>
      <c r="D483" s="45">
        <f t="shared" si="3"/>
        <v>0.10128691658936255</v>
      </c>
    </row>
    <row r="484" spans="1:4" x14ac:dyDescent="0.25">
      <c r="A484" s="44">
        <v>43948</v>
      </c>
      <c r="C484" s="45">
        <f t="shared" si="2"/>
        <v>0.84827880778044695</v>
      </c>
      <c r="D484" s="45">
        <f t="shared" si="3"/>
        <v>0.10163254827285213</v>
      </c>
    </row>
    <row r="485" spans="1:4" x14ac:dyDescent="0.25">
      <c r="A485" s="44">
        <v>43949</v>
      </c>
      <c r="C485" s="45">
        <f t="shared" si="2"/>
        <v>0.84741422404729749</v>
      </c>
      <c r="D485" s="45">
        <f t="shared" si="3"/>
        <v>0.10198286148775892</v>
      </c>
    </row>
    <row r="486" spans="1:4" x14ac:dyDescent="0.25">
      <c r="A486" s="44">
        <v>43950</v>
      </c>
      <c r="C486" s="45">
        <f t="shared" si="2"/>
        <v>0.8446100902768372</v>
      </c>
      <c r="D486" s="45">
        <f t="shared" si="3"/>
        <v>0.10233785737743295</v>
      </c>
    </row>
    <row r="487" spans="1:4" x14ac:dyDescent="0.25">
      <c r="A487" s="44">
        <v>43951</v>
      </c>
      <c r="C487" s="45">
        <f t="shared" si="2"/>
        <v>0.84081949343966911</v>
      </c>
      <c r="D487" s="45">
        <f t="shared" si="3"/>
        <v>0.10381645847218185</v>
      </c>
    </row>
    <row r="488" spans="1:4" x14ac:dyDescent="0.25">
      <c r="A488" s="44">
        <v>43952</v>
      </c>
      <c r="C488" s="45">
        <f t="shared" si="2"/>
        <v>0.8586193132941381</v>
      </c>
      <c r="D488" s="45">
        <f t="shared" si="3"/>
        <v>0.104176907135495</v>
      </c>
    </row>
    <row r="489" spans="1:4" x14ac:dyDescent="0.25">
      <c r="A489" s="44">
        <v>43953</v>
      </c>
      <c r="C489" s="45">
        <f t="shared" si="2"/>
        <v>0.80598648217255953</v>
      </c>
      <c r="D489" s="45">
        <f t="shared" si="3"/>
        <v>0.10454201537943088</v>
      </c>
    </row>
    <row r="490" spans="1:4" x14ac:dyDescent="0.25">
      <c r="A490" s="44">
        <v>43954</v>
      </c>
      <c r="C490" s="45">
        <f t="shared" si="2"/>
        <v>0.80808171255515471</v>
      </c>
      <c r="D490" s="45">
        <f t="shared" si="3"/>
        <v>0.10491178256784607</v>
      </c>
    </row>
    <row r="491" spans="1:4" x14ac:dyDescent="0.25">
      <c r="A491" s="44">
        <v>43955</v>
      </c>
      <c r="C491" s="45">
        <f t="shared" si="2"/>
        <v>0.84827939444921563</v>
      </c>
      <c r="D491" s="45">
        <f t="shared" si="3"/>
        <v>0.10528620745499861</v>
      </c>
    </row>
    <row r="492" spans="1:4" x14ac:dyDescent="0.25">
      <c r="A492" s="44">
        <v>43956</v>
      </c>
      <c r="C492" s="45">
        <f t="shared" si="2"/>
        <v>0.84741481071606617</v>
      </c>
      <c r="D492" s="45">
        <f t="shared" si="3"/>
        <v>0.10566528819676337</v>
      </c>
    </row>
    <row r="493" spans="1:4" x14ac:dyDescent="0.25">
      <c r="A493" s="44">
        <v>43957</v>
      </c>
      <c r="C493" s="45">
        <f t="shared" si="2"/>
        <v>0.84461067694560588</v>
      </c>
      <c r="D493" s="45">
        <f t="shared" si="3"/>
        <v>0.10604902236200525</v>
      </c>
    </row>
    <row r="494" spans="1:4" x14ac:dyDescent="0.25">
      <c r="A494" s="44">
        <v>43958</v>
      </c>
      <c r="C494" s="45">
        <f t="shared" si="2"/>
        <v>0.84082008010843778</v>
      </c>
      <c r="D494" s="45">
        <f t="shared" si="3"/>
        <v>0.10755840011027637</v>
      </c>
    </row>
    <row r="495" spans="1:4" x14ac:dyDescent="0.25">
      <c r="A495" s="44">
        <v>43959</v>
      </c>
      <c r="C495" s="45">
        <f t="shared" si="2"/>
        <v>0.85861989996290677</v>
      </c>
      <c r="D495" s="45">
        <f t="shared" si="3"/>
        <v>0.10794735013038538</v>
      </c>
    </row>
    <row r="496" spans="1:4" x14ac:dyDescent="0.25">
      <c r="A496" s="44">
        <v>43960</v>
      </c>
      <c r="C496" s="45">
        <f t="shared" ref="C496:C559" si="4">_xlfn.FORECAST.ETS(A496,$B$2:$B$367,$A$2:$A$367,1,1)</f>
        <v>0.8059870688413282</v>
      </c>
      <c r="D496" s="45">
        <f t="shared" ref="D496:D559" si="5">_xlfn.FORECAST.ETS.CONFINT(A496,$B$2:$B$367,$A$2:$A$367,0.95,1,1)</f>
        <v>0.10834092464500862</v>
      </c>
    </row>
    <row r="497" spans="1:4" x14ac:dyDescent="0.25">
      <c r="A497" s="44">
        <v>43961</v>
      </c>
      <c r="C497" s="45">
        <f t="shared" si="4"/>
        <v>0.80808229922392338</v>
      </c>
      <c r="D497" s="45">
        <f t="shared" si="5"/>
        <v>0.10873911976194439</v>
      </c>
    </row>
    <row r="498" spans="1:4" x14ac:dyDescent="0.25">
      <c r="A498" s="44">
        <v>43962</v>
      </c>
      <c r="C498" s="45">
        <f t="shared" si="4"/>
        <v>0.84827998111798431</v>
      </c>
      <c r="D498" s="45">
        <f t="shared" si="5"/>
        <v>0.10914193105861318</v>
      </c>
    </row>
    <row r="499" spans="1:4" x14ac:dyDescent="0.25">
      <c r="A499" s="44">
        <v>43963</v>
      </c>
      <c r="C499" s="45">
        <f t="shared" si="4"/>
        <v>0.84741539738483485</v>
      </c>
      <c r="D499" s="45">
        <f t="shared" si="5"/>
        <v>0.10954935359356124</v>
      </c>
    </row>
    <row r="500" spans="1:4" x14ac:dyDescent="0.25">
      <c r="A500" s="44">
        <v>43964</v>
      </c>
      <c r="C500" s="45">
        <f t="shared" si="4"/>
        <v>0.84461126361437455</v>
      </c>
      <c r="D500" s="45">
        <f t="shared" si="5"/>
        <v>0.10996138191803753</v>
      </c>
    </row>
    <row r="501" spans="1:4" x14ac:dyDescent="0.25">
      <c r="A501" s="44">
        <v>43965</v>
      </c>
      <c r="C501" s="45">
        <f t="shared" si="4"/>
        <v>0.84082066677720646</v>
      </c>
      <c r="D501" s="45">
        <f t="shared" si="5"/>
        <v>0.11149891355694103</v>
      </c>
    </row>
    <row r="502" spans="1:4" x14ac:dyDescent="0.25">
      <c r="A502" s="44">
        <v>43966</v>
      </c>
      <c r="C502" s="45">
        <f t="shared" si="4"/>
        <v>0.85862048663167545</v>
      </c>
      <c r="D502" s="45">
        <f t="shared" si="5"/>
        <v>0.11191591644181839</v>
      </c>
    </row>
    <row r="503" spans="1:4" x14ac:dyDescent="0.25">
      <c r="A503" s="44">
        <v>43967</v>
      </c>
      <c r="C503" s="45">
        <f t="shared" si="4"/>
        <v>0.80598765551009688</v>
      </c>
      <c r="D503" s="45">
        <f t="shared" si="5"/>
        <v>0.11233749190154212</v>
      </c>
    </row>
    <row r="504" spans="1:4" x14ac:dyDescent="0.25">
      <c r="A504" s="44">
        <v>43968</v>
      </c>
      <c r="C504" s="45">
        <f t="shared" si="4"/>
        <v>0.80808288589269206</v>
      </c>
      <c r="D504" s="45">
        <f t="shared" si="5"/>
        <v>0.11276363332014014</v>
      </c>
    </row>
    <row r="505" spans="1:4" x14ac:dyDescent="0.25">
      <c r="A505" s="44">
        <v>43969</v>
      </c>
      <c r="C505" s="45">
        <f t="shared" si="4"/>
        <v>0.84828056778675298</v>
      </c>
      <c r="D505" s="45">
        <f t="shared" si="5"/>
        <v>0.11319433362819857</v>
      </c>
    </row>
    <row r="506" spans="1:4" x14ac:dyDescent="0.25">
      <c r="A506" s="44">
        <v>43970</v>
      </c>
      <c r="C506" s="45">
        <f t="shared" si="4"/>
        <v>0.84741598405360352</v>
      </c>
      <c r="D506" s="45">
        <f t="shared" si="5"/>
        <v>0.11362958531420271</v>
      </c>
    </row>
    <row r="507" spans="1:4" x14ac:dyDescent="0.25">
      <c r="A507" s="44">
        <v>43971</v>
      </c>
      <c r="C507" s="45">
        <f t="shared" si="4"/>
        <v>0.84461185028314323</v>
      </c>
      <c r="D507" s="45">
        <f t="shared" si="5"/>
        <v>0.11406938043588286</v>
      </c>
    </row>
    <row r="508" spans="1:4" x14ac:dyDescent="0.25">
      <c r="A508" s="44">
        <v>43972</v>
      </c>
      <c r="C508" s="45">
        <f t="shared" si="4"/>
        <v>0.84082125344597514</v>
      </c>
      <c r="D508" s="45">
        <f t="shared" si="5"/>
        <v>0.11563263947629188</v>
      </c>
    </row>
    <row r="509" spans="1:4" x14ac:dyDescent="0.25">
      <c r="A509" s="44">
        <v>43973</v>
      </c>
      <c r="C509" s="45">
        <f t="shared" si="4"/>
        <v>0.85862107330044413</v>
      </c>
      <c r="D509" s="45">
        <f t="shared" si="5"/>
        <v>0.11607716929309499</v>
      </c>
    </row>
    <row r="510" spans="1:4" x14ac:dyDescent="0.25">
      <c r="A510" s="44">
        <v>43974</v>
      </c>
      <c r="C510" s="45">
        <f t="shared" si="4"/>
        <v>0.80598824217886555</v>
      </c>
      <c r="D510" s="45">
        <f t="shared" si="5"/>
        <v>0.11652620637965552</v>
      </c>
    </row>
    <row r="511" spans="1:4" x14ac:dyDescent="0.25">
      <c r="A511" s="44">
        <v>43975</v>
      </c>
      <c r="C511" s="45">
        <f t="shared" si="4"/>
        <v>0.80808347256146074</v>
      </c>
      <c r="D511" s="45">
        <f t="shared" si="5"/>
        <v>0.11697974189017818</v>
      </c>
    </row>
    <row r="512" spans="1:4" x14ac:dyDescent="0.25">
      <c r="A512" s="44">
        <v>43976</v>
      </c>
      <c r="C512" s="45">
        <f t="shared" si="4"/>
        <v>0.84828115445552166</v>
      </c>
      <c r="D512" s="45">
        <f t="shared" si="5"/>
        <v>0.11743776659790352</v>
      </c>
    </row>
    <row r="513" spans="1:4" x14ac:dyDescent="0.25">
      <c r="A513" s="44">
        <v>43977</v>
      </c>
      <c r="C513" s="45">
        <f t="shared" si="4"/>
        <v>0.8474165707223722</v>
      </c>
      <c r="D513" s="45">
        <f t="shared" si="5"/>
        <v>0.11790027090595191</v>
      </c>
    </row>
    <row r="514" spans="1:4" x14ac:dyDescent="0.25">
      <c r="A514" s="44">
        <v>43978</v>
      </c>
      <c r="C514" s="45">
        <f t="shared" si="4"/>
        <v>0.8446124369519119</v>
      </c>
      <c r="D514" s="45">
        <f t="shared" si="5"/>
        <v>0.11836724485812018</v>
      </c>
    </row>
    <row r="515" spans="1:4" x14ac:dyDescent="0.25">
      <c r="A515" s="44">
        <v>43979</v>
      </c>
      <c r="C515" s="45">
        <f t="shared" si="4"/>
        <v>0.8408218401147437</v>
      </c>
      <c r="D515" s="45">
        <f t="shared" si="5"/>
        <v>0.11995400614473051</v>
      </c>
    </row>
    <row r="516" spans="1:4" x14ac:dyDescent="0.25">
      <c r="A516" s="44">
        <v>43980</v>
      </c>
      <c r="C516" s="45">
        <f t="shared" si="4"/>
        <v>0.8586216599692128</v>
      </c>
      <c r="D516" s="45">
        <f t="shared" si="5"/>
        <v>0.12042548080323115</v>
      </c>
    </row>
    <row r="517" spans="1:4" x14ac:dyDescent="0.25">
      <c r="A517" s="44">
        <v>43981</v>
      </c>
      <c r="C517" s="45">
        <f t="shared" si="4"/>
        <v>0.80598882884763423</v>
      </c>
      <c r="D517" s="45">
        <f t="shared" si="5"/>
        <v>0.12090138710829844</v>
      </c>
    </row>
    <row r="518" spans="1:4" x14ac:dyDescent="0.25">
      <c r="A518" s="44">
        <v>43982</v>
      </c>
      <c r="C518" s="45">
        <f t="shared" si="4"/>
        <v>0.80808405923022941</v>
      </c>
      <c r="D518" s="45">
        <f t="shared" si="5"/>
        <v>0.12138171443122583</v>
      </c>
    </row>
    <row r="519" spans="1:4" x14ac:dyDescent="0.25">
      <c r="A519" s="44">
        <v>43983</v>
      </c>
      <c r="C519" s="45">
        <f t="shared" si="4"/>
        <v>0.84828174112429033</v>
      </c>
      <c r="D519" s="45">
        <f t="shared" si="5"/>
        <v>0.12186645182895248</v>
      </c>
    </row>
    <row r="520" spans="1:4" x14ac:dyDescent="0.25">
      <c r="A520" s="44">
        <v>43984</v>
      </c>
      <c r="C520" s="45">
        <f t="shared" si="4"/>
        <v>0.84741715739114087</v>
      </c>
      <c r="D520" s="45">
        <f t="shared" si="5"/>
        <v>0.12235558805418226</v>
      </c>
    </row>
    <row r="521" spans="1:4" x14ac:dyDescent="0.25">
      <c r="A521" s="44">
        <v>43985</v>
      </c>
      <c r="C521" s="45">
        <f t="shared" si="4"/>
        <v>0.84461302362068058</v>
      </c>
      <c r="D521" s="45">
        <f t="shared" si="5"/>
        <v>0.12284911156541847</v>
      </c>
    </row>
    <row r="522" spans="1:4" x14ac:dyDescent="0.25">
      <c r="A522" s="44">
        <v>43986</v>
      </c>
      <c r="C522" s="45">
        <f t="shared" si="4"/>
        <v>0.84082242678351238</v>
      </c>
      <c r="D522" s="45">
        <f t="shared" si="5"/>
        <v>0.12445734992512966</v>
      </c>
    </row>
    <row r="523" spans="1:4" x14ac:dyDescent="0.25">
      <c r="A523" s="44">
        <v>43987</v>
      </c>
      <c r="C523" s="45">
        <f t="shared" si="4"/>
        <v>0.85862224663798148</v>
      </c>
      <c r="D523" s="45">
        <f t="shared" si="5"/>
        <v>0.12495514928183976</v>
      </c>
    </row>
    <row r="524" spans="1:4" x14ac:dyDescent="0.25">
      <c r="A524" s="44">
        <v>43988</v>
      </c>
      <c r="C524" s="45">
        <f t="shared" si="4"/>
        <v>0.80598941551640291</v>
      </c>
      <c r="D524" s="45">
        <f t="shared" si="5"/>
        <v>0.12545729701144859</v>
      </c>
    </row>
    <row r="525" spans="1:4" x14ac:dyDescent="0.25">
      <c r="A525" s="44">
        <v>43989</v>
      </c>
      <c r="C525" s="45">
        <f t="shared" si="4"/>
        <v>0.80808464589899809</v>
      </c>
      <c r="D525" s="45">
        <f t="shared" si="5"/>
        <v>0.12596378109810757</v>
      </c>
    </row>
    <row r="526" spans="1:4" x14ac:dyDescent="0.25">
      <c r="A526" s="44">
        <v>43990</v>
      </c>
      <c r="C526" s="45">
        <f t="shared" si="4"/>
        <v>0.84828232779305901</v>
      </c>
      <c r="D526" s="45">
        <f t="shared" si="5"/>
        <v>0.12647458927158534</v>
      </c>
    </row>
    <row r="527" spans="1:4" x14ac:dyDescent="0.25">
      <c r="A527" s="44">
        <v>43991</v>
      </c>
      <c r="C527" s="45">
        <f t="shared" si="4"/>
        <v>0.84741774405990955</v>
      </c>
      <c r="D527" s="45">
        <f t="shared" si="5"/>
        <v>0.12698970901652409</v>
      </c>
    </row>
    <row r="528" spans="1:4" x14ac:dyDescent="0.25">
      <c r="A528" s="44">
        <v>43992</v>
      </c>
      <c r="C528" s="45">
        <f t="shared" si="4"/>
        <v>0.84461361028944926</v>
      </c>
      <c r="D528" s="45">
        <f t="shared" si="5"/>
        <v>0.12750912758158778</v>
      </c>
    </row>
    <row r="529" spans="1:4" x14ac:dyDescent="0.25">
      <c r="A529" s="44">
        <v>43993</v>
      </c>
      <c r="C529" s="45">
        <f t="shared" si="4"/>
        <v>0.84082301345228105</v>
      </c>
      <c r="D529" s="45">
        <f t="shared" si="5"/>
        <v>0.1291370116781497</v>
      </c>
    </row>
    <row r="530" spans="1:4" x14ac:dyDescent="0.25">
      <c r="A530" s="44">
        <v>43994</v>
      </c>
      <c r="C530" s="45">
        <f t="shared" si="4"/>
        <v>0.85862283330675016</v>
      </c>
      <c r="D530" s="45">
        <f t="shared" si="5"/>
        <v>0.12966049259288787</v>
      </c>
    </row>
    <row r="531" spans="1:4" x14ac:dyDescent="0.25">
      <c r="A531" s="44">
        <v>43995</v>
      </c>
      <c r="C531" s="45">
        <f t="shared" si="4"/>
        <v>0.80599000218517158</v>
      </c>
      <c r="D531" s="45">
        <f t="shared" si="5"/>
        <v>0.13018823323026835</v>
      </c>
    </row>
    <row r="532" spans="1:4" x14ac:dyDescent="0.25">
      <c r="A532" s="44">
        <v>43996</v>
      </c>
      <c r="C532" s="45">
        <f t="shared" si="4"/>
        <v>0.80808523256776676</v>
      </c>
      <c r="D532" s="45">
        <f t="shared" si="5"/>
        <v>0.13072022053132307</v>
      </c>
    </row>
    <row r="533" spans="1:4" x14ac:dyDescent="0.25">
      <c r="A533" s="44">
        <v>43997</v>
      </c>
      <c r="C533" s="45">
        <f t="shared" si="4"/>
        <v>0.84828291446182769</v>
      </c>
      <c r="D533" s="45">
        <f t="shared" si="5"/>
        <v>0.13125644123576263</v>
      </c>
    </row>
    <row r="534" spans="1:4" x14ac:dyDescent="0.25">
      <c r="A534" s="44">
        <v>43998</v>
      </c>
      <c r="C534" s="45">
        <f t="shared" si="4"/>
        <v>0.84741833072867823</v>
      </c>
      <c r="D534" s="45">
        <f t="shared" si="5"/>
        <v>0.13179688189030531</v>
      </c>
    </row>
    <row r="535" spans="1:4" x14ac:dyDescent="0.25">
      <c r="A535" s="44">
        <v>43999</v>
      </c>
      <c r="C535" s="45">
        <f t="shared" si="4"/>
        <v>0.84461419695821793</v>
      </c>
      <c r="D535" s="45">
        <f t="shared" si="5"/>
        <v>0.1323415288568833</v>
      </c>
    </row>
    <row r="536" spans="1:4" x14ac:dyDescent="0.25">
      <c r="A536" s="44">
        <v>44000</v>
      </c>
      <c r="C536" s="45">
        <f t="shared" si="4"/>
        <v>0.84082360012104973</v>
      </c>
      <c r="D536" s="45">
        <f t="shared" si="5"/>
        <v>0.13398741167273642</v>
      </c>
    </row>
    <row r="537" spans="1:4" x14ac:dyDescent="0.25">
      <c r="A537" s="44">
        <v>44001</v>
      </c>
      <c r="C537" s="45">
        <f t="shared" si="4"/>
        <v>0.85862341997551883</v>
      </c>
      <c r="D537" s="45">
        <f t="shared" si="5"/>
        <v>0.13453592026332559</v>
      </c>
    </row>
    <row r="538" spans="1:4" x14ac:dyDescent="0.25">
      <c r="A538" s="44">
        <v>44002</v>
      </c>
      <c r="C538" s="45">
        <f t="shared" si="4"/>
        <v>0.80599058885394026</v>
      </c>
      <c r="D538" s="45">
        <f t="shared" si="5"/>
        <v>0.13508859645273727</v>
      </c>
    </row>
    <row r="539" spans="1:4" x14ac:dyDescent="0.25">
      <c r="A539" s="44">
        <v>44003</v>
      </c>
      <c r="C539" s="45">
        <f t="shared" si="4"/>
        <v>0.80808581923653544</v>
      </c>
      <c r="D539" s="45">
        <f t="shared" si="5"/>
        <v>0.13564542643303926</v>
      </c>
    </row>
    <row r="540" spans="1:4" x14ac:dyDescent="0.25">
      <c r="A540" s="44">
        <v>44004</v>
      </c>
      <c r="C540" s="45">
        <f t="shared" si="4"/>
        <v>0.84828350113059636</v>
      </c>
      <c r="D540" s="45">
        <f t="shared" si="5"/>
        <v>0.13620639624122471</v>
      </c>
    </row>
    <row r="541" spans="1:4" x14ac:dyDescent="0.25">
      <c r="A541" s="44">
        <v>44005</v>
      </c>
      <c r="C541" s="45">
        <f t="shared" si="4"/>
        <v>0.8474189173974469</v>
      </c>
      <c r="D541" s="45">
        <f t="shared" si="5"/>
        <v>0.13677149176660219</v>
      </c>
    </row>
    <row r="542" spans="1:4" x14ac:dyDescent="0.25">
      <c r="A542" s="44">
        <v>44006</v>
      </c>
      <c r="C542" s="45">
        <f t="shared" si="4"/>
        <v>0.84461478362698661</v>
      </c>
      <c r="D542" s="45">
        <f t="shared" si="5"/>
        <v>0.1373406987580581</v>
      </c>
    </row>
    <row r="543" spans="1:4" x14ac:dyDescent="0.25">
      <c r="A543" s="44">
        <v>44007</v>
      </c>
      <c r="C543" s="45">
        <f t="shared" si="4"/>
        <v>0.84082418678981841</v>
      </c>
      <c r="D543" s="45">
        <f t="shared" si="5"/>
        <v>0.13900310589133111</v>
      </c>
    </row>
    <row r="544" spans="1:4" x14ac:dyDescent="0.25">
      <c r="A544" s="44">
        <v>44008</v>
      </c>
      <c r="C544" s="45">
        <f t="shared" si="4"/>
        <v>0.8586240066442874</v>
      </c>
      <c r="D544" s="45">
        <f t="shared" si="5"/>
        <v>0.13957598729479107</v>
      </c>
    </row>
    <row r="545" spans="1:4" x14ac:dyDescent="0.25">
      <c r="A545" s="44">
        <v>44009</v>
      </c>
      <c r="C545" s="45">
        <f t="shared" si="4"/>
        <v>0.80599117552270894</v>
      </c>
      <c r="D545" s="45">
        <f t="shared" si="5"/>
        <v>0.14015294226499203</v>
      </c>
    </row>
    <row r="546" spans="1:4" x14ac:dyDescent="0.25">
      <c r="A546" s="44">
        <v>44010</v>
      </c>
      <c r="C546" s="45">
        <f t="shared" si="4"/>
        <v>0.80808640590530412</v>
      </c>
      <c r="D546" s="45">
        <f t="shared" si="5"/>
        <v>0.14073395649281684</v>
      </c>
    </row>
    <row r="547" spans="1:4" x14ac:dyDescent="0.25">
      <c r="A547" s="44">
        <v>44011</v>
      </c>
      <c r="C547" s="45">
        <f t="shared" si="4"/>
        <v>0.84828408779936504</v>
      </c>
      <c r="D547" s="45">
        <f t="shared" si="5"/>
        <v>0.1413190155538496</v>
      </c>
    </row>
    <row r="548" spans="1:4" x14ac:dyDescent="0.25">
      <c r="A548" s="44">
        <v>44012</v>
      </c>
      <c r="C548" s="45">
        <f t="shared" si="4"/>
        <v>0.84741950406621558</v>
      </c>
      <c r="D548" s="45">
        <f t="shared" si="5"/>
        <v>0.14190810491485503</v>
      </c>
    </row>
    <row r="549" spans="1:4" x14ac:dyDescent="0.25">
      <c r="A549" s="44">
        <v>44013</v>
      </c>
      <c r="C549" s="45">
        <f t="shared" si="4"/>
        <v>0.84461537029575529</v>
      </c>
      <c r="D549" s="45">
        <f t="shared" si="5"/>
        <v>0.14250120994012966</v>
      </c>
    </row>
    <row r="550" spans="1:4" x14ac:dyDescent="0.25">
      <c r="A550" s="44">
        <v>44014</v>
      </c>
      <c r="C550" s="45">
        <f t="shared" si="4"/>
        <v>0.84082477345858708</v>
      </c>
      <c r="D550" s="45">
        <f t="shared" si="5"/>
        <v>0.14417882666832338</v>
      </c>
    </row>
    <row r="551" spans="1:4" x14ac:dyDescent="0.25">
      <c r="A551" s="44">
        <v>44015</v>
      </c>
      <c r="C551" s="45">
        <f t="shared" si="4"/>
        <v>0.85862459331305607</v>
      </c>
      <c r="D551" s="45">
        <f t="shared" si="5"/>
        <v>0.14477543264082399</v>
      </c>
    </row>
    <row r="552" spans="1:4" x14ac:dyDescent="0.25">
      <c r="A552" s="44">
        <v>44016</v>
      </c>
      <c r="C552" s="45">
        <f t="shared" si="4"/>
        <v>0.80599176219147761</v>
      </c>
      <c r="D552" s="45">
        <f t="shared" si="5"/>
        <v>0.14537601750553603</v>
      </c>
    </row>
    <row r="553" spans="1:4" x14ac:dyDescent="0.25">
      <c r="A553" s="44">
        <v>44017</v>
      </c>
      <c r="C553" s="45">
        <f t="shared" si="4"/>
        <v>0.80808699257407279</v>
      </c>
      <c r="D553" s="45">
        <f t="shared" si="5"/>
        <v>0.14598056665796585</v>
      </c>
    </row>
    <row r="554" spans="1:4" x14ac:dyDescent="0.25">
      <c r="A554" s="44">
        <v>44018</v>
      </c>
      <c r="C554" s="45">
        <f t="shared" si="4"/>
        <v>0.84828467446813371</v>
      </c>
      <c r="D554" s="45">
        <f t="shared" si="5"/>
        <v>0.14658906541212538</v>
      </c>
    </row>
    <row r="555" spans="1:4" x14ac:dyDescent="0.25">
      <c r="A555" s="44">
        <v>44019</v>
      </c>
      <c r="C555" s="45">
        <f t="shared" si="4"/>
        <v>0.84742009073498425</v>
      </c>
      <c r="D555" s="45">
        <f t="shared" si="5"/>
        <v>0.14720149900615312</v>
      </c>
    </row>
    <row r="556" spans="1:4" x14ac:dyDescent="0.25">
      <c r="A556" s="44">
        <v>44020</v>
      </c>
      <c r="C556" s="45">
        <f t="shared" si="4"/>
        <v>0.84461595696452396</v>
      </c>
      <c r="D556" s="45">
        <f t="shared" si="5"/>
        <v>0.14781785260781291</v>
      </c>
    </row>
    <row r="557" spans="1:4" x14ac:dyDescent="0.25">
      <c r="A557" s="44">
        <v>44021</v>
      </c>
      <c r="C557" s="45">
        <f t="shared" si="4"/>
        <v>0.84082536012735576</v>
      </c>
      <c r="D557" s="45">
        <f t="shared" si="5"/>
        <v>0.14950951045024843</v>
      </c>
    </row>
    <row r="558" spans="1:4" x14ac:dyDescent="0.25">
      <c r="A558" s="44">
        <v>44022</v>
      </c>
      <c r="C558" s="45">
        <f t="shared" si="4"/>
        <v>0.85862517998182475</v>
      </c>
      <c r="D558" s="45">
        <f t="shared" si="5"/>
        <v>0.15012920513486461</v>
      </c>
    </row>
    <row r="559" spans="1:4" x14ac:dyDescent="0.25">
      <c r="A559" s="44">
        <v>44023</v>
      </c>
      <c r="C559" s="45">
        <f t="shared" si="4"/>
        <v>0.80599234886024629</v>
      </c>
      <c r="D559" s="45">
        <f t="shared" si="5"/>
        <v>0.15075278440061327</v>
      </c>
    </row>
    <row r="560" spans="1:4" x14ac:dyDescent="0.25">
      <c r="A560" s="44">
        <v>44024</v>
      </c>
      <c r="C560" s="45">
        <f t="shared" ref="C560:C623" si="6">_xlfn.FORECAST.ETS(A560,$B$2:$B$367,$A$2:$A$367,1,1)</f>
        <v>0.80808757924284147</v>
      </c>
      <c r="D560" s="45">
        <f t="shared" ref="D560:D623" si="7">_xlfn.FORECAST.ETS.CONFINT(A560,$B$2:$B$367,$A$2:$A$367,0.95,1,1)</f>
        <v>0.15138023351626012</v>
      </c>
    </row>
    <row r="561" spans="1:4" x14ac:dyDescent="0.25">
      <c r="A561" s="44">
        <v>44025</v>
      </c>
      <c r="C561" s="45">
        <f t="shared" si="6"/>
        <v>0.84828526113690239</v>
      </c>
      <c r="D561" s="45">
        <f t="shared" si="7"/>
        <v>0.1520115376974891</v>
      </c>
    </row>
    <row r="562" spans="1:4" x14ac:dyDescent="0.25">
      <c r="A562" s="44">
        <v>44026</v>
      </c>
      <c r="C562" s="45">
        <f t="shared" si="6"/>
        <v>0.84742067740375293</v>
      </c>
      <c r="D562" s="45">
        <f t="shared" si="7"/>
        <v>0.15264668211173413</v>
      </c>
    </row>
    <row r="563" spans="1:4" x14ac:dyDescent="0.25">
      <c r="A563" s="44">
        <v>44027</v>
      </c>
      <c r="C563" s="45">
        <f t="shared" si="6"/>
        <v>0.84461654363329264</v>
      </c>
      <c r="D563" s="45">
        <f t="shared" si="7"/>
        <v>0.15328565188289589</v>
      </c>
    </row>
    <row r="564" spans="1:4" x14ac:dyDescent="0.25">
      <c r="A564" s="44">
        <v>44028</v>
      </c>
      <c r="C564" s="45">
        <f t="shared" si="6"/>
        <v>0.84082594679612443</v>
      </c>
      <c r="D564" s="45">
        <f t="shared" si="7"/>
        <v>0.15499031520244172</v>
      </c>
    </row>
    <row r="565" spans="1:4" x14ac:dyDescent="0.25">
      <c r="A565" s="44">
        <v>44029</v>
      </c>
      <c r="C565" s="45">
        <f t="shared" si="6"/>
        <v>0.85862576665059342</v>
      </c>
      <c r="D565" s="45">
        <f t="shared" si="7"/>
        <v>0.15563247937317345</v>
      </c>
    </row>
    <row r="566" spans="1:4" x14ac:dyDescent="0.25">
      <c r="A566" s="44">
        <v>44030</v>
      </c>
      <c r="C566" s="45">
        <f t="shared" si="6"/>
        <v>0.80599293552901496</v>
      </c>
      <c r="D566" s="45">
        <f t="shared" si="7"/>
        <v>0.15627843496176266</v>
      </c>
    </row>
    <row r="567" spans="1:4" x14ac:dyDescent="0.25">
      <c r="A567" s="44">
        <v>44031</v>
      </c>
      <c r="C567" s="45">
        <f t="shared" si="6"/>
        <v>0.80808816591161015</v>
      </c>
      <c r="D567" s="45">
        <f t="shared" si="7"/>
        <v>0.15692816724652087</v>
      </c>
    </row>
    <row r="568" spans="1:4" x14ac:dyDescent="0.25">
      <c r="A568" s="44">
        <v>44032</v>
      </c>
      <c r="C568" s="45">
        <f t="shared" si="6"/>
        <v>0.84828584780567107</v>
      </c>
      <c r="D568" s="45">
        <f t="shared" si="7"/>
        <v>0.15758166147630762</v>
      </c>
    </row>
    <row r="569" spans="1:4" x14ac:dyDescent="0.25">
      <c r="A569" s="44">
        <v>44033</v>
      </c>
      <c r="C569" s="45">
        <f t="shared" si="6"/>
        <v>0.84742126407252161</v>
      </c>
      <c r="D569" s="45">
        <f t="shared" si="7"/>
        <v>0.15823890287464884</v>
      </c>
    </row>
    <row r="570" spans="1:4" x14ac:dyDescent="0.25">
      <c r="A570" s="44">
        <v>44034</v>
      </c>
      <c r="C570" s="45">
        <f t="shared" si="6"/>
        <v>0.84461713030206131</v>
      </c>
      <c r="D570" s="45">
        <f t="shared" si="7"/>
        <v>0.1588998766437493</v>
      </c>
    </row>
    <row r="571" spans="1:4" x14ac:dyDescent="0.25">
      <c r="A571" s="44">
        <v>44035</v>
      </c>
      <c r="C571" s="45">
        <f t="shared" si="6"/>
        <v>0.84082653346489311</v>
      </c>
      <c r="D571" s="45">
        <f t="shared" si="7"/>
        <v>0.16061662966876253</v>
      </c>
    </row>
    <row r="572" spans="1:4" x14ac:dyDescent="0.25">
      <c r="A572" s="44">
        <v>44036</v>
      </c>
      <c r="C572" s="45">
        <f t="shared" si="6"/>
        <v>0.8586263533193621</v>
      </c>
      <c r="D572" s="45">
        <f t="shared" si="7"/>
        <v>0.16128066372892585</v>
      </c>
    </row>
    <row r="573" spans="1:4" x14ac:dyDescent="0.25">
      <c r="A573" s="44">
        <v>44037</v>
      </c>
      <c r="C573" s="45">
        <f t="shared" si="6"/>
        <v>0.80599352219778364</v>
      </c>
      <c r="D573" s="45">
        <f t="shared" si="7"/>
        <v>0.16194839778988343</v>
      </c>
    </row>
    <row r="574" spans="1:4" x14ac:dyDescent="0.25">
      <c r="A574" s="44">
        <v>44038</v>
      </c>
      <c r="C574" s="45">
        <f t="shared" si="6"/>
        <v>0.80808875258037882</v>
      </c>
      <c r="D574" s="45">
        <f t="shared" si="7"/>
        <v>0.16261981724803617</v>
      </c>
    </row>
    <row r="575" spans="1:4" x14ac:dyDescent="0.25">
      <c r="A575" s="44">
        <v>44039</v>
      </c>
      <c r="C575" s="45">
        <f t="shared" si="6"/>
        <v>0.84828643447443974</v>
      </c>
      <c r="D575" s="45">
        <f t="shared" si="7"/>
        <v>0.16329490748978023</v>
      </c>
    </row>
    <row r="576" spans="1:4" x14ac:dyDescent="0.25">
      <c r="A576" s="44">
        <v>44040</v>
      </c>
      <c r="C576" s="45">
        <f t="shared" si="6"/>
        <v>0.84742185074129028</v>
      </c>
      <c r="D576" s="45">
        <f t="shared" si="7"/>
        <v>0.16397365389498952</v>
      </c>
    </row>
    <row r="577" spans="1:4" x14ac:dyDescent="0.25">
      <c r="A577" s="44">
        <v>44041</v>
      </c>
      <c r="C577" s="45">
        <f t="shared" si="6"/>
        <v>0.84461771697082999</v>
      </c>
      <c r="D577" s="45">
        <f t="shared" si="7"/>
        <v>0.16465604184040256</v>
      </c>
    </row>
    <row r="578" spans="1:4" x14ac:dyDescent="0.25">
      <c r="A578" s="44">
        <v>44042</v>
      </c>
      <c r="C578" s="45">
        <f t="shared" si="6"/>
        <v>0.84082712013366179</v>
      </c>
      <c r="D578" s="45">
        <f t="shared" si="7"/>
        <v>0.16638407635988958</v>
      </c>
    </row>
    <row r="579" spans="1:4" x14ac:dyDescent="0.25">
      <c r="A579" s="44">
        <v>44043</v>
      </c>
      <c r="C579" s="45">
        <f t="shared" si="6"/>
        <v>0.85862693998813078</v>
      </c>
      <c r="D579" s="45">
        <f t="shared" si="7"/>
        <v>0.16706940233834316</v>
      </c>
    </row>
    <row r="580" spans="1:4" x14ac:dyDescent="0.25">
      <c r="A580" s="44">
        <v>44044</v>
      </c>
      <c r="C580" s="45">
        <f t="shared" si="6"/>
        <v>0.80599410886655221</v>
      </c>
      <c r="D580" s="45">
        <f t="shared" si="7"/>
        <v>0.16775833909119153</v>
      </c>
    </row>
    <row r="581" spans="1:4" x14ac:dyDescent="0.25">
      <c r="A581" s="44">
        <v>44045</v>
      </c>
      <c r="C581" s="45">
        <f t="shared" si="6"/>
        <v>0.8080893392491475</v>
      </c>
      <c r="D581" s="45">
        <f t="shared" si="7"/>
        <v>0.16845087221797195</v>
      </c>
    </row>
    <row r="582" spans="1:4" x14ac:dyDescent="0.25">
      <c r="A582" s="44">
        <v>44046</v>
      </c>
      <c r="C582" s="45">
        <f t="shared" si="6"/>
        <v>0.84828702114320842</v>
      </c>
      <c r="D582" s="45">
        <f t="shared" si="7"/>
        <v>0.16914698732404915</v>
      </c>
    </row>
    <row r="583" spans="1:4" x14ac:dyDescent="0.25">
      <c r="A583" s="44">
        <v>44047</v>
      </c>
      <c r="C583" s="45">
        <f t="shared" si="6"/>
        <v>0.84742243741005896</v>
      </c>
      <c r="D583" s="45">
        <f t="shared" si="7"/>
        <v>0.16984667002353829</v>
      </c>
    </row>
    <row r="584" spans="1:4" x14ac:dyDescent="0.25">
      <c r="A584" s="44">
        <v>44048</v>
      </c>
      <c r="C584" s="45">
        <f t="shared" si="6"/>
        <v>0.84461830363959867</v>
      </c>
      <c r="D584" s="45">
        <f t="shared" si="7"/>
        <v>0.17054990594214176</v>
      </c>
    </row>
    <row r="585" spans="1:4" x14ac:dyDescent="0.25">
      <c r="A585" s="44">
        <v>44049</v>
      </c>
      <c r="C585" s="45">
        <f t="shared" si="6"/>
        <v>0.84082770680243046</v>
      </c>
      <c r="D585" s="45">
        <f t="shared" si="7"/>
        <v>0.17228850982800856</v>
      </c>
    </row>
    <row r="586" spans="1:4" x14ac:dyDescent="0.25">
      <c r="A586" s="44">
        <v>44050</v>
      </c>
      <c r="C586" s="45">
        <f t="shared" si="6"/>
        <v>0.85862752665689945</v>
      </c>
      <c r="D586" s="45">
        <f t="shared" si="7"/>
        <v>0.17299457258147241</v>
      </c>
    </row>
    <row r="587" spans="1:4" x14ac:dyDescent="0.25">
      <c r="A587" s="44">
        <v>44051</v>
      </c>
      <c r="C587" s="45">
        <f t="shared" si="6"/>
        <v>0.80599469553532088</v>
      </c>
      <c r="D587" s="45">
        <f t="shared" si="7"/>
        <v>0.17370415939214759</v>
      </c>
    </row>
    <row r="588" spans="1:4" x14ac:dyDescent="0.25">
      <c r="A588" s="44">
        <v>44052</v>
      </c>
      <c r="C588" s="45">
        <f t="shared" si="6"/>
        <v>0.80808992591791617</v>
      </c>
      <c r="D588" s="45">
        <f t="shared" si="7"/>
        <v>0.17441725612806952</v>
      </c>
    </row>
    <row r="589" spans="1:4" x14ac:dyDescent="0.25">
      <c r="A589" s="44">
        <v>44053</v>
      </c>
      <c r="C589" s="45">
        <f t="shared" si="6"/>
        <v>0.8482876078119771</v>
      </c>
      <c r="D589" s="45">
        <f t="shared" si="7"/>
        <v>0.17513384867584053</v>
      </c>
    </row>
    <row r="590" spans="1:4" x14ac:dyDescent="0.25">
      <c r="A590" s="44">
        <v>44054</v>
      </c>
      <c r="C590" s="45">
        <f t="shared" si="6"/>
        <v>0.84742302407882764</v>
      </c>
      <c r="D590" s="45">
        <f t="shared" si="7"/>
        <v>0.17585392294306462</v>
      </c>
    </row>
    <row r="591" spans="1:4" x14ac:dyDescent="0.25">
      <c r="A591" s="44">
        <v>44055</v>
      </c>
      <c r="C591" s="45">
        <f t="shared" si="6"/>
        <v>0.84461889030836734</v>
      </c>
      <c r="D591" s="45">
        <f t="shared" si="7"/>
        <v>0.176577464860706</v>
      </c>
    </row>
    <row r="592" spans="1:4" x14ac:dyDescent="0.25">
      <c r="A592" s="44">
        <v>44056</v>
      </c>
      <c r="C592" s="45">
        <f t="shared" si="6"/>
        <v>0.84082829347119914</v>
      </c>
      <c r="D592" s="45">
        <f t="shared" si="7"/>
        <v>0.17832601149658237</v>
      </c>
    </row>
    <row r="593" spans="1:4" x14ac:dyDescent="0.25">
      <c r="A593" s="44">
        <v>44057</v>
      </c>
      <c r="C593" s="45">
        <f t="shared" si="6"/>
        <v>0.85862811332566813</v>
      </c>
      <c r="D593" s="45">
        <f t="shared" si="7"/>
        <v>0.17905227929286008</v>
      </c>
    </row>
    <row r="594" spans="1:4" x14ac:dyDescent="0.25">
      <c r="A594" s="44">
        <v>44058</v>
      </c>
      <c r="C594" s="45">
        <f t="shared" si="6"/>
        <v>0.80599528220408956</v>
      </c>
      <c r="D594" s="45">
        <f t="shared" si="7"/>
        <v>0.17978198715517268</v>
      </c>
    </row>
    <row r="595" spans="1:4" x14ac:dyDescent="0.25">
      <c r="A595" s="44">
        <v>44059</v>
      </c>
      <c r="C595" s="45">
        <f t="shared" si="6"/>
        <v>0.80809051258668485</v>
      </c>
      <c r="D595" s="45">
        <f t="shared" si="7"/>
        <v>0.18051512126908395</v>
      </c>
    </row>
    <row r="596" spans="1:4" x14ac:dyDescent="0.25">
      <c r="A596" s="44">
        <v>44060</v>
      </c>
      <c r="C596" s="45">
        <f t="shared" si="6"/>
        <v>0.84828819448074577</v>
      </c>
      <c r="D596" s="45">
        <f t="shared" si="7"/>
        <v>0.18125166784884067</v>
      </c>
    </row>
    <row r="597" spans="1:4" x14ac:dyDescent="0.25">
      <c r="A597" s="44">
        <v>44061</v>
      </c>
      <c r="C597" s="45">
        <f t="shared" si="6"/>
        <v>0.84742361074759631</v>
      </c>
      <c r="D597" s="45">
        <f t="shared" si="7"/>
        <v>0.18199161313938553</v>
      </c>
    </row>
    <row r="598" spans="1:4" x14ac:dyDescent="0.25">
      <c r="A598" s="44">
        <v>44062</v>
      </c>
      <c r="C598" s="45">
        <f t="shared" si="6"/>
        <v>0.84461947697713602</v>
      </c>
      <c r="D598" s="45">
        <f t="shared" si="7"/>
        <v>0.1827349434183016</v>
      </c>
    </row>
    <row r="599" spans="1:4" x14ac:dyDescent="0.25">
      <c r="A599" s="44">
        <v>44063</v>
      </c>
      <c r="C599" s="45">
        <f t="shared" si="6"/>
        <v>0.84082888013996782</v>
      </c>
      <c r="D599" s="45">
        <f t="shared" si="7"/>
        <v>0.18449288206043057</v>
      </c>
    </row>
    <row r="600" spans="1:4" x14ac:dyDescent="0.25">
      <c r="A600" s="44">
        <v>44064</v>
      </c>
      <c r="C600" s="45">
        <f t="shared" si="6"/>
        <v>0.85862869999443681</v>
      </c>
      <c r="D600" s="45">
        <f t="shared" si="7"/>
        <v>0.18523884668696639</v>
      </c>
    </row>
    <row r="601" spans="1:4" x14ac:dyDescent="0.25">
      <c r="A601" s="44">
        <v>44065</v>
      </c>
      <c r="C601" s="45">
        <f t="shared" si="6"/>
        <v>0.80599586887285823</v>
      </c>
      <c r="D601" s="45">
        <f t="shared" si="7"/>
        <v>0.18598817024984543</v>
      </c>
    </row>
    <row r="602" spans="1:4" x14ac:dyDescent="0.25">
      <c r="A602" s="44">
        <v>44066</v>
      </c>
      <c r="C602" s="45">
        <f t="shared" si="6"/>
        <v>0.80809109925545353</v>
      </c>
      <c r="D602" s="45">
        <f t="shared" si="7"/>
        <v>0.18674083928776272</v>
      </c>
    </row>
    <row r="603" spans="1:4" x14ac:dyDescent="0.25">
      <c r="A603" s="44">
        <v>44067</v>
      </c>
      <c r="C603" s="45">
        <f t="shared" si="6"/>
        <v>0.84828878114951445</v>
      </c>
      <c r="D603" s="45">
        <f t="shared" si="7"/>
        <v>0.18749684037600453</v>
      </c>
    </row>
    <row r="604" spans="1:4" x14ac:dyDescent="0.25">
      <c r="A604" s="44">
        <v>44068</v>
      </c>
      <c r="C604" s="45">
        <f t="shared" si="6"/>
        <v>0.84742419741636499</v>
      </c>
      <c r="D604" s="45">
        <f t="shared" si="7"/>
        <v>0.18825616012809818</v>
      </c>
    </row>
    <row r="605" spans="1:4" x14ac:dyDescent="0.25">
      <c r="A605" s="44">
        <v>44069</v>
      </c>
      <c r="C605" s="45">
        <f t="shared" si="6"/>
        <v>0.8446200636459047</v>
      </c>
      <c r="D605" s="45">
        <f t="shared" si="7"/>
        <v>0.1890187851974019</v>
      </c>
    </row>
    <row r="606" spans="1:4" x14ac:dyDescent="0.25">
      <c r="A606" s="44">
        <v>44070</v>
      </c>
      <c r="C606" s="45">
        <f t="shared" si="6"/>
        <v>0.84082946680873649</v>
      </c>
      <c r="D606" s="45">
        <f t="shared" si="7"/>
        <v>0.19078563225534051</v>
      </c>
    </row>
    <row r="607" spans="1:4" x14ac:dyDescent="0.25">
      <c r="A607" s="44">
        <v>44071</v>
      </c>
      <c r="C607" s="45">
        <f t="shared" si="6"/>
        <v>0.85862928666320548</v>
      </c>
      <c r="D607" s="45">
        <f t="shared" si="7"/>
        <v>0.19155080877081573</v>
      </c>
    </row>
    <row r="608" spans="1:4" x14ac:dyDescent="0.25">
      <c r="A608" s="44">
        <v>44072</v>
      </c>
      <c r="C608" s="45">
        <f t="shared" si="6"/>
        <v>0.80599645554162691</v>
      </c>
      <c r="D608" s="45">
        <f t="shared" si="7"/>
        <v>0.19231926602569266</v>
      </c>
    </row>
    <row r="609" spans="1:4" x14ac:dyDescent="0.25">
      <c r="A609" s="44">
        <v>44073</v>
      </c>
      <c r="C609" s="45">
        <f t="shared" si="6"/>
        <v>0.80809168592422209</v>
      </c>
      <c r="D609" s="45">
        <f t="shared" si="7"/>
        <v>0.19309099093645601</v>
      </c>
    </row>
    <row r="610" spans="1:4" x14ac:dyDescent="0.25">
      <c r="A610" s="44">
        <v>44074</v>
      </c>
      <c r="C610" s="45">
        <f t="shared" si="6"/>
        <v>0.84828936781828312</v>
      </c>
      <c r="D610" s="45">
        <f t="shared" si="7"/>
        <v>0.1938659704622441</v>
      </c>
    </row>
    <row r="611" spans="1:4" x14ac:dyDescent="0.25">
      <c r="A611" s="44">
        <v>44075</v>
      </c>
      <c r="C611" s="45">
        <f t="shared" si="6"/>
        <v>0.84742478408513366</v>
      </c>
      <c r="D611" s="45">
        <f t="shared" si="7"/>
        <v>0.19464419160618832</v>
      </c>
    </row>
    <row r="612" spans="1:4" x14ac:dyDescent="0.25">
      <c r="A612" s="44">
        <v>44076</v>
      </c>
      <c r="C612" s="45">
        <f t="shared" si="6"/>
        <v>0.84462065031467337</v>
      </c>
      <c r="D612" s="45">
        <f t="shared" si="7"/>
        <v>0.19542564141670099</v>
      </c>
    </row>
    <row r="613" spans="1:4" x14ac:dyDescent="0.25">
      <c r="A613" s="44">
        <v>44077</v>
      </c>
      <c r="C613" s="45">
        <f t="shared" si="6"/>
        <v>0.84083005347750517</v>
      </c>
      <c r="D613" s="45">
        <f t="shared" si="7"/>
        <v>0.19720097261640882</v>
      </c>
    </row>
    <row r="614" spans="1:4" x14ac:dyDescent="0.25">
      <c r="A614" s="44">
        <v>44078</v>
      </c>
      <c r="C614" s="45">
        <f t="shared" si="6"/>
        <v>0.85862987333197416</v>
      </c>
      <c r="D614" s="45">
        <f t="shared" si="7"/>
        <v>0.19798489884013126</v>
      </c>
    </row>
    <row r="615" spans="1:4" x14ac:dyDescent="0.25">
      <c r="A615" s="44">
        <v>44079</v>
      </c>
      <c r="C615" s="45">
        <f t="shared" si="6"/>
        <v>0.80599704221039559</v>
      </c>
      <c r="D615" s="45">
        <f t="shared" si="7"/>
        <v>0.19877203056026202</v>
      </c>
    </row>
    <row r="616" spans="1:4" x14ac:dyDescent="0.25">
      <c r="A616" s="44">
        <v>44080</v>
      </c>
      <c r="C616" s="45">
        <f t="shared" si="6"/>
        <v>0.80809227259299077</v>
      </c>
      <c r="D616" s="45">
        <f t="shared" si="7"/>
        <v>0.19956235508688935</v>
      </c>
    </row>
    <row r="617" spans="1:4" x14ac:dyDescent="0.25">
      <c r="A617" s="44">
        <v>44081</v>
      </c>
      <c r="C617" s="45">
        <f t="shared" si="6"/>
        <v>0.8482899544870518</v>
      </c>
      <c r="D617" s="45">
        <f t="shared" si="7"/>
        <v>0.20035585977728443</v>
      </c>
    </row>
    <row r="618" spans="1:4" x14ac:dyDescent="0.25">
      <c r="A618" s="44">
        <v>44082</v>
      </c>
      <c r="C618" s="45">
        <f t="shared" si="6"/>
        <v>0.84742537075390234</v>
      </c>
      <c r="D618" s="45">
        <f t="shared" si="7"/>
        <v>0.20115253203697706</v>
      </c>
    </row>
    <row r="619" spans="1:4" x14ac:dyDescent="0.25">
      <c r="A619" s="44">
        <v>44083</v>
      </c>
      <c r="C619" s="45">
        <f t="shared" si="6"/>
        <v>0.84462123698344205</v>
      </c>
      <c r="D619" s="45">
        <f t="shared" si="7"/>
        <v>0.20195235932078706</v>
      </c>
    </row>
    <row r="620" spans="1:4" x14ac:dyDescent="0.25">
      <c r="A620" s="44">
        <v>44084</v>
      </c>
      <c r="C620" s="45">
        <f t="shared" si="6"/>
        <v>0.84083064014627384</v>
      </c>
      <c r="D620" s="45">
        <f t="shared" si="7"/>
        <v>0.20373580269698988</v>
      </c>
    </row>
    <row r="621" spans="1:4" x14ac:dyDescent="0.25">
      <c r="A621" s="44">
        <v>44085</v>
      </c>
      <c r="C621" s="45">
        <f t="shared" si="6"/>
        <v>0.85863046000074283</v>
      </c>
      <c r="D621" s="45">
        <f t="shared" si="7"/>
        <v>0.20453803851148991</v>
      </c>
    </row>
    <row r="622" spans="1:4" x14ac:dyDescent="0.25">
      <c r="A622" s="44">
        <v>44086</v>
      </c>
      <c r="C622" s="45">
        <f t="shared" si="6"/>
        <v>0.80599762887916426</v>
      </c>
      <c r="D622" s="45">
        <f t="shared" si="7"/>
        <v>0.20534340751607144</v>
      </c>
    </row>
    <row r="623" spans="1:4" x14ac:dyDescent="0.25">
      <c r="A623" s="44">
        <v>44087</v>
      </c>
      <c r="C623" s="45">
        <f t="shared" si="6"/>
        <v>0.80809285926175944</v>
      </c>
      <c r="D623" s="45">
        <f t="shared" si="7"/>
        <v>0.20615189742315659</v>
      </c>
    </row>
    <row r="624" spans="1:4" x14ac:dyDescent="0.25">
      <c r="A624" s="44">
        <v>44088</v>
      </c>
      <c r="C624" s="45">
        <f t="shared" ref="C624:C687" si="8">_xlfn.FORECAST.ETS(A624,$B$2:$B$367,$A$2:$A$367,1,1)</f>
        <v>0.84829054115582048</v>
      </c>
      <c r="D624" s="45">
        <f t="shared" ref="D624:D687" si="9">_xlfn.FORECAST.ETS.CONFINT(A624,$B$2:$B$367,$A$2:$A$367,0.95,1,1)</f>
        <v>0.20696349599561401</v>
      </c>
    </row>
    <row r="625" spans="1:4" x14ac:dyDescent="0.25">
      <c r="A625" s="44">
        <v>44089</v>
      </c>
      <c r="C625" s="45">
        <f t="shared" si="8"/>
        <v>0.84742595742267102</v>
      </c>
      <c r="D625" s="45">
        <f t="shared" si="9"/>
        <v>0.20777819104761175</v>
      </c>
    </row>
    <row r="626" spans="1:4" x14ac:dyDescent="0.25">
      <c r="A626" s="44">
        <v>44090</v>
      </c>
      <c r="C626" s="45">
        <f t="shared" si="8"/>
        <v>0.84462182365221072</v>
      </c>
      <c r="D626" s="45">
        <f t="shared" si="9"/>
        <v>0.20859597044543204</v>
      </c>
    </row>
    <row r="627" spans="1:4" x14ac:dyDescent="0.25">
      <c r="A627" s="44">
        <v>44091</v>
      </c>
      <c r="C627" s="45">
        <f t="shared" si="8"/>
        <v>0.84083122681504252</v>
      </c>
      <c r="D627" s="45">
        <f t="shared" si="9"/>
        <v>0.21038720010142645</v>
      </c>
    </row>
    <row r="628" spans="1:4" x14ac:dyDescent="0.25">
      <c r="A628" s="44">
        <v>44092</v>
      </c>
      <c r="C628" s="45">
        <f t="shared" si="8"/>
        <v>0.85863104666951151</v>
      </c>
      <c r="D628" s="45">
        <f t="shared" si="9"/>
        <v>0.21120732662761926</v>
      </c>
    </row>
    <row r="629" spans="1:4" x14ac:dyDescent="0.25">
      <c r="A629" s="44">
        <v>44093</v>
      </c>
      <c r="C629" s="45">
        <f t="shared" si="8"/>
        <v>0.80599821554793294</v>
      </c>
      <c r="D629" s="45">
        <f t="shared" si="9"/>
        <v>0.2120305169278851</v>
      </c>
    </row>
    <row r="630" spans="1:4" x14ac:dyDescent="0.25">
      <c r="A630" s="44">
        <v>44094</v>
      </c>
      <c r="C630" s="45">
        <f t="shared" si="8"/>
        <v>0.80809344593052812</v>
      </c>
      <c r="D630" s="45">
        <f t="shared" si="9"/>
        <v>0.21285675912009117</v>
      </c>
    </row>
    <row r="631" spans="1:4" x14ac:dyDescent="0.25">
      <c r="A631" s="44">
        <v>44095</v>
      </c>
      <c r="C631" s="45">
        <f t="shared" si="8"/>
        <v>0.84829112782458915</v>
      </c>
      <c r="D631" s="45">
        <f t="shared" si="9"/>
        <v>0.21368604137477679</v>
      </c>
    </row>
    <row r="632" spans="1:4" x14ac:dyDescent="0.25">
      <c r="A632" s="44">
        <v>44096</v>
      </c>
      <c r="C632" s="45">
        <f t="shared" si="8"/>
        <v>0.84742654409143969</v>
      </c>
      <c r="D632" s="45">
        <f t="shared" si="9"/>
        <v>0.21451835191581853</v>
      </c>
    </row>
    <row r="633" spans="1:4" x14ac:dyDescent="0.25">
      <c r="A633" s="44">
        <v>44097</v>
      </c>
      <c r="C633" s="45">
        <f t="shared" si="8"/>
        <v>0.8446224103209794</v>
      </c>
      <c r="D633" s="45">
        <f t="shared" si="9"/>
        <v>0.21535367902106267</v>
      </c>
    </row>
    <row r="634" spans="1:4" x14ac:dyDescent="0.25">
      <c r="A634" s="44">
        <v>44098</v>
      </c>
      <c r="C634" s="45">
        <f t="shared" si="8"/>
        <v>0.8408318134838112</v>
      </c>
      <c r="D634" s="45">
        <f t="shared" si="9"/>
        <v>0.21715240959038498</v>
      </c>
    </row>
    <row r="635" spans="1:4" x14ac:dyDescent="0.25">
      <c r="A635" s="44">
        <v>44099</v>
      </c>
      <c r="C635" s="45">
        <f t="shared" si="8"/>
        <v>0.85863163333828019</v>
      </c>
      <c r="D635" s="45">
        <f t="shared" si="9"/>
        <v>0.21799002828150535</v>
      </c>
    </row>
    <row r="636" spans="1:4" x14ac:dyDescent="0.25">
      <c r="A636" s="44">
        <v>44100</v>
      </c>
      <c r="C636" s="45">
        <f t="shared" si="8"/>
        <v>0.80599880221670162</v>
      </c>
      <c r="D636" s="45">
        <f t="shared" si="9"/>
        <v>0.21883064415317663</v>
      </c>
    </row>
    <row r="637" spans="1:4" x14ac:dyDescent="0.25">
      <c r="A637" s="44">
        <v>44101</v>
      </c>
      <c r="C637" s="45">
        <f t="shared" si="8"/>
        <v>0.8080940325992968</v>
      </c>
      <c r="D637" s="45">
        <f t="shared" si="9"/>
        <v>0.21967424572741415</v>
      </c>
    </row>
    <row r="638" spans="1:4" x14ac:dyDescent="0.25">
      <c r="A638" s="44">
        <v>44102</v>
      </c>
      <c r="C638" s="45">
        <f t="shared" si="8"/>
        <v>0.84829171449335783</v>
      </c>
      <c r="D638" s="45">
        <f t="shared" si="9"/>
        <v>0.2205208215802848</v>
      </c>
    </row>
    <row r="639" spans="1:4" x14ac:dyDescent="0.25">
      <c r="A639" s="44">
        <v>44103</v>
      </c>
      <c r="C639" s="45">
        <f t="shared" si="8"/>
        <v>0.84742713076020837</v>
      </c>
      <c r="D639" s="45">
        <f t="shared" si="9"/>
        <v>0.22137036034241464</v>
      </c>
    </row>
    <row r="640" spans="1:4" x14ac:dyDescent="0.25">
      <c r="A640" s="44">
        <v>44104</v>
      </c>
      <c r="C640" s="45">
        <f t="shared" si="8"/>
        <v>0.84462299698974808</v>
      </c>
      <c r="D640" s="45">
        <f t="shared" si="9"/>
        <v>0.22222285069946873</v>
      </c>
    </row>
    <row r="641" spans="1:4" x14ac:dyDescent="0.25">
      <c r="A641" s="44">
        <v>44105</v>
      </c>
      <c r="C641" s="45">
        <f t="shared" si="8"/>
        <v>0.84083240015257987</v>
      </c>
      <c r="D641" s="45">
        <f t="shared" si="9"/>
        <v>0.22402883244356042</v>
      </c>
    </row>
    <row r="642" spans="1:4" x14ac:dyDescent="0.25">
      <c r="A642" s="44">
        <v>44106</v>
      </c>
      <c r="C642" s="45">
        <f t="shared" si="8"/>
        <v>0.85863222000704886</v>
      </c>
      <c r="D642" s="45">
        <f t="shared" si="9"/>
        <v>0.22488356413340832</v>
      </c>
    </row>
    <row r="643" spans="1:4" x14ac:dyDescent="0.25">
      <c r="A643" s="44">
        <v>44107</v>
      </c>
      <c r="C643" s="45">
        <f t="shared" si="8"/>
        <v>0.80599938888547029</v>
      </c>
      <c r="D643" s="45">
        <f t="shared" si="9"/>
        <v>0.22574122914951888</v>
      </c>
    </row>
    <row r="644" spans="1:4" x14ac:dyDescent="0.25">
      <c r="A644" s="44">
        <v>44108</v>
      </c>
      <c r="C644" s="45">
        <f t="shared" si="8"/>
        <v>0.80809461926806547</v>
      </c>
      <c r="D644" s="45">
        <f t="shared" si="9"/>
        <v>0.22660181641334484</v>
      </c>
    </row>
    <row r="645" spans="1:4" x14ac:dyDescent="0.25">
      <c r="A645" s="44">
        <v>44109</v>
      </c>
      <c r="C645" s="45">
        <f t="shared" si="8"/>
        <v>0.84829230116212639</v>
      </c>
      <c r="D645" s="45">
        <f t="shared" si="9"/>
        <v>0.22746531490108463</v>
      </c>
    </row>
    <row r="646" spans="1:4" x14ac:dyDescent="0.25">
      <c r="A646" s="44">
        <v>44110</v>
      </c>
      <c r="C646" s="45">
        <f t="shared" si="8"/>
        <v>0.84742771742897705</v>
      </c>
      <c r="D646" s="45">
        <f t="shared" si="9"/>
        <v>0.22833171364405902</v>
      </c>
    </row>
    <row r="647" spans="1:4" x14ac:dyDescent="0.25">
      <c r="A647" s="44">
        <v>44111</v>
      </c>
      <c r="C647" s="45">
        <f t="shared" si="8"/>
        <v>0.84462358365851675</v>
      </c>
      <c r="D647" s="45">
        <f t="shared" si="9"/>
        <v>0.22920100172906341</v>
      </c>
    </row>
    <row r="648" spans="1:4" x14ac:dyDescent="0.25">
      <c r="A648" s="44">
        <v>44112</v>
      </c>
      <c r="C648" s="45">
        <f t="shared" si="8"/>
        <v>0.84083298682134855</v>
      </c>
      <c r="D648" s="45">
        <f t="shared" si="9"/>
        <v>0.23101401620707221</v>
      </c>
    </row>
    <row r="649" spans="1:4" x14ac:dyDescent="0.25">
      <c r="A649" s="44">
        <v>44113</v>
      </c>
      <c r="C649" s="45">
        <f t="shared" si="8"/>
        <v>0.85863280667581754</v>
      </c>
      <c r="D649" s="45">
        <f t="shared" si="9"/>
        <v>0.23188550013954254</v>
      </c>
    </row>
    <row r="650" spans="1:4" x14ac:dyDescent="0.25">
      <c r="A650" s="44">
        <v>44114</v>
      </c>
      <c r="C650" s="45">
        <f t="shared" si="8"/>
        <v>0.80599997555423897</v>
      </c>
      <c r="D650" s="45">
        <f t="shared" si="9"/>
        <v>0.23275985618935763</v>
      </c>
    </row>
    <row r="651" spans="1:4" x14ac:dyDescent="0.25">
      <c r="A651" s="44">
        <v>44115</v>
      </c>
      <c r="C651" s="45">
        <f t="shared" si="8"/>
        <v>0.80809520593683415</v>
      </c>
      <c r="D651" s="45">
        <f t="shared" si="9"/>
        <v>0.23363707367009481</v>
      </c>
    </row>
    <row r="652" spans="1:4" x14ac:dyDescent="0.25">
      <c r="A652" s="44">
        <v>44116</v>
      </c>
      <c r="C652" s="45">
        <f t="shared" si="8"/>
        <v>0.84829288783089507</v>
      </c>
      <c r="D652" s="45">
        <f t="shared" si="9"/>
        <v>0.23451714195022141</v>
      </c>
    </row>
    <row r="653" spans="1:4" x14ac:dyDescent="0.25">
      <c r="A653" s="44">
        <v>44117</v>
      </c>
      <c r="C653" s="45">
        <f t="shared" si="8"/>
        <v>0.84742830409774572</v>
      </c>
      <c r="D653" s="45">
        <f t="shared" si="9"/>
        <v>0.23540005045336182</v>
      </c>
    </row>
    <row r="654" spans="1:4" x14ac:dyDescent="0.25">
      <c r="A654" s="44">
        <v>44118</v>
      </c>
      <c r="C654" s="45">
        <f t="shared" si="8"/>
        <v>0.84462417032728543</v>
      </c>
      <c r="D654" s="45">
        <f t="shared" si="9"/>
        <v>0.23628578865854424</v>
      </c>
    </row>
    <row r="655" spans="1:4" x14ac:dyDescent="0.25">
      <c r="A655" s="44">
        <v>44119</v>
      </c>
      <c r="C655" s="45">
        <f t="shared" si="8"/>
        <v>0.84083357349011723</v>
      </c>
      <c r="D655" s="45">
        <f t="shared" si="9"/>
        <v>0.23810564490885144</v>
      </c>
    </row>
    <row r="656" spans="1:4" x14ac:dyDescent="0.25">
      <c r="A656" s="44">
        <v>44120</v>
      </c>
      <c r="C656" s="45">
        <f t="shared" si="8"/>
        <v>0.85863339334458622</v>
      </c>
      <c r="D656" s="45">
        <f t="shared" si="9"/>
        <v>0.23899353776889998</v>
      </c>
    </row>
    <row r="657" spans="1:4" x14ac:dyDescent="0.25">
      <c r="A657" s="44">
        <v>44121</v>
      </c>
      <c r="C657" s="45">
        <f t="shared" si="8"/>
        <v>0.80600056222300764</v>
      </c>
      <c r="D657" s="45">
        <f t="shared" si="9"/>
        <v>0.23988424408205483</v>
      </c>
    </row>
    <row r="658" spans="1:4" x14ac:dyDescent="0.25">
      <c r="A658" s="44">
        <v>44122</v>
      </c>
      <c r="C658" s="45">
        <f t="shared" si="8"/>
        <v>0.80809579260560283</v>
      </c>
      <c r="D658" s="45">
        <f t="shared" si="9"/>
        <v>0.24077775354476308</v>
      </c>
    </row>
    <row r="659" spans="1:4" x14ac:dyDescent="0.25">
      <c r="A659" s="44">
        <v>44123</v>
      </c>
      <c r="C659" s="45">
        <f t="shared" si="8"/>
        <v>0.84829347449966375</v>
      </c>
      <c r="D659" s="45">
        <f t="shared" si="9"/>
        <v>0.24167405590806804</v>
      </c>
    </row>
    <row r="660" spans="1:4" x14ac:dyDescent="0.25">
      <c r="A660" s="44">
        <v>44124</v>
      </c>
      <c r="C660" s="45">
        <f t="shared" si="8"/>
        <v>0.8474288907665144</v>
      </c>
      <c r="D660" s="45">
        <f t="shared" si="9"/>
        <v>0.24257314097778579</v>
      </c>
    </row>
    <row r="661" spans="1:4" x14ac:dyDescent="0.25">
      <c r="A661" s="44">
        <v>44125</v>
      </c>
      <c r="C661" s="45">
        <f t="shared" si="8"/>
        <v>0.8446247569960541</v>
      </c>
      <c r="D661" s="45">
        <f t="shared" si="9"/>
        <v>0.2434749986146644</v>
      </c>
    </row>
    <row r="662" spans="1:4" x14ac:dyDescent="0.25">
      <c r="A662" s="44">
        <v>44126</v>
      </c>
      <c r="C662" s="45">
        <f t="shared" si="8"/>
        <v>0.8408341601588859</v>
      </c>
      <c r="D662" s="45">
        <f t="shared" si="9"/>
        <v>0.24530152979201109</v>
      </c>
    </row>
    <row r="663" spans="1:4" x14ac:dyDescent="0.25">
      <c r="A663" s="44">
        <v>44127</v>
      </c>
      <c r="C663" s="45">
        <f t="shared" si="8"/>
        <v>0.85863398001335489</v>
      </c>
      <c r="D663" s="45">
        <f t="shared" si="9"/>
        <v>0.24620550475282102</v>
      </c>
    </row>
    <row r="664" spans="1:4" x14ac:dyDescent="0.25">
      <c r="A664" s="44">
        <v>44128</v>
      </c>
      <c r="C664" s="45">
        <f t="shared" si="8"/>
        <v>0.80600114889177632</v>
      </c>
      <c r="D664" s="45">
        <f t="shared" si="9"/>
        <v>0.24711223694261056</v>
      </c>
    </row>
    <row r="665" spans="1:4" x14ac:dyDescent="0.25">
      <c r="A665" s="44">
        <v>44129</v>
      </c>
      <c r="C665" s="45">
        <f t="shared" si="8"/>
        <v>0.8080963792743715</v>
      </c>
      <c r="D665" s="45">
        <f t="shared" si="9"/>
        <v>0.24802171643003243</v>
      </c>
    </row>
    <row r="666" spans="1:4" x14ac:dyDescent="0.25">
      <c r="A666" s="44">
        <v>44130</v>
      </c>
      <c r="C666" s="45">
        <f t="shared" si="8"/>
        <v>0.84829406116843242</v>
      </c>
      <c r="D666" s="45">
        <f t="shared" si="9"/>
        <v>0.2489339333376967</v>
      </c>
    </row>
    <row r="667" spans="1:4" x14ac:dyDescent="0.25">
      <c r="A667" s="44">
        <v>44131</v>
      </c>
      <c r="C667" s="45">
        <f t="shared" si="8"/>
        <v>0.84742947743528307</v>
      </c>
      <c r="D667" s="45">
        <f t="shared" si="9"/>
        <v>0.24984887784227297</v>
      </c>
    </row>
    <row r="668" spans="1:4" x14ac:dyDescent="0.25">
      <c r="A668" s="44">
        <v>44132</v>
      </c>
      <c r="C668" s="45">
        <f t="shared" si="8"/>
        <v>0.84462534366482278</v>
      </c>
      <c r="D668" s="45">
        <f t="shared" si="9"/>
        <v>0.25076654017457745</v>
      </c>
    </row>
    <row r="669" spans="1:4" x14ac:dyDescent="0.25">
      <c r="A669" s="44">
        <v>44133</v>
      </c>
      <c r="C669" s="45">
        <f t="shared" si="8"/>
        <v>0.84083474682765458</v>
      </c>
      <c r="D669" s="45">
        <f t="shared" si="9"/>
        <v>0.25259960059133907</v>
      </c>
    </row>
    <row r="670" spans="1:4" x14ac:dyDescent="0.25">
      <c r="A670" s="44">
        <v>44134</v>
      </c>
      <c r="C670" s="45">
        <f t="shared" si="8"/>
        <v>0.85863456668212357</v>
      </c>
      <c r="D670" s="45">
        <f t="shared" si="9"/>
        <v>0.25351934638823154</v>
      </c>
    </row>
    <row r="671" spans="1:4" x14ac:dyDescent="0.25">
      <c r="A671" s="44">
        <v>44135</v>
      </c>
      <c r="C671" s="45">
        <f t="shared" si="8"/>
        <v>0.806001735560545</v>
      </c>
      <c r="D671" s="45">
        <f t="shared" si="9"/>
        <v>0.25444179552392071</v>
      </c>
    </row>
    <row r="672" spans="1:4" x14ac:dyDescent="0.25">
      <c r="A672" s="44">
        <v>44136</v>
      </c>
      <c r="C672" s="45">
        <f t="shared" si="8"/>
        <v>0.80809696594314018</v>
      </c>
      <c r="D672" s="45">
        <f t="shared" si="9"/>
        <v>0.25536693842761959</v>
      </c>
    </row>
    <row r="673" spans="1:4" x14ac:dyDescent="0.25">
      <c r="A673" s="44">
        <v>44137</v>
      </c>
      <c r="C673" s="45">
        <f t="shared" si="8"/>
        <v>0.8482946478372011</v>
      </c>
      <c r="D673" s="45">
        <f t="shared" si="9"/>
        <v>0.25629476558159137</v>
      </c>
    </row>
    <row r="674" spans="1:4" x14ac:dyDescent="0.25">
      <c r="A674" s="44">
        <v>44138</v>
      </c>
      <c r="C674" s="45">
        <f t="shared" si="8"/>
        <v>0.84743006410405164</v>
      </c>
      <c r="D674" s="45">
        <f t="shared" si="9"/>
        <v>0.25722526752119101</v>
      </c>
    </row>
    <row r="675" spans="1:4" x14ac:dyDescent="0.25">
      <c r="A675" s="44">
        <v>44139</v>
      </c>
      <c r="C675" s="45">
        <f t="shared" si="8"/>
        <v>0.84462593033359146</v>
      </c>
      <c r="D675" s="45">
        <f t="shared" si="9"/>
        <v>0.2581584348348932</v>
      </c>
    </row>
    <row r="676" spans="1:4" x14ac:dyDescent="0.25">
      <c r="A676" s="44">
        <v>44140</v>
      </c>
      <c r="C676" s="45">
        <f t="shared" si="8"/>
        <v>0.84083533349642325</v>
      </c>
      <c r="D676" s="45">
        <f t="shared" si="9"/>
        <v>0.25999789735982393</v>
      </c>
    </row>
    <row r="677" spans="1:4" x14ac:dyDescent="0.25">
      <c r="A677" s="44">
        <v>44141</v>
      </c>
      <c r="C677" s="45">
        <f t="shared" si="8"/>
        <v>0.85863515335089224</v>
      </c>
      <c r="D677" s="45">
        <f t="shared" si="9"/>
        <v>0.2609331173981736</v>
      </c>
    </row>
    <row r="678" spans="1:4" x14ac:dyDescent="0.25">
      <c r="A678" s="44">
        <v>44142</v>
      </c>
      <c r="C678" s="45">
        <f t="shared" si="8"/>
        <v>0.80600232222931367</v>
      </c>
      <c r="D678" s="45">
        <f t="shared" si="9"/>
        <v>0.26187098911304851</v>
      </c>
    </row>
    <row r="679" spans="1:4" x14ac:dyDescent="0.25">
      <c r="A679" s="44">
        <v>44143</v>
      </c>
      <c r="C679" s="45">
        <f t="shared" si="8"/>
        <v>0.80809755261190885</v>
      </c>
      <c r="D679" s="45">
        <f t="shared" si="9"/>
        <v>0.26281150328193675</v>
      </c>
    </row>
    <row r="680" spans="1:4" x14ac:dyDescent="0.25">
      <c r="A680" s="44">
        <v>44144</v>
      </c>
      <c r="C680" s="45">
        <f t="shared" si="8"/>
        <v>0.84829523450596978</v>
      </c>
      <c r="D680" s="45">
        <f t="shared" si="9"/>
        <v>0.26375465073426518</v>
      </c>
    </row>
    <row r="681" spans="1:4" x14ac:dyDescent="0.25">
      <c r="A681" s="44">
        <v>44145</v>
      </c>
      <c r="C681" s="45">
        <f t="shared" si="8"/>
        <v>0.84743065077282032</v>
      </c>
      <c r="D681" s="45">
        <f t="shared" si="9"/>
        <v>0.26470042235139057</v>
      </c>
    </row>
    <row r="682" spans="1:4" x14ac:dyDescent="0.25">
      <c r="A682" s="44">
        <v>44146</v>
      </c>
      <c r="C682" s="45">
        <f t="shared" si="8"/>
        <v>0.84462651700236013</v>
      </c>
      <c r="D682" s="45">
        <f t="shared" si="9"/>
        <v>0.26564880906658023</v>
      </c>
    </row>
    <row r="683" spans="1:4" x14ac:dyDescent="0.25">
      <c r="A683" s="44">
        <v>44147</v>
      </c>
      <c r="C683" s="45">
        <f t="shared" si="8"/>
        <v>0.84083592016519193</v>
      </c>
      <c r="D683" s="45">
        <f t="shared" si="9"/>
        <v>0.26749456283901846</v>
      </c>
    </row>
    <row r="684" spans="1:4" x14ac:dyDescent="0.25">
      <c r="A684" s="44">
        <v>44148</v>
      </c>
      <c r="C684" s="45">
        <f t="shared" si="8"/>
        <v>0.85863574001966092</v>
      </c>
      <c r="D684" s="45">
        <f t="shared" si="9"/>
        <v>0.26844497434090692</v>
      </c>
    </row>
    <row r="685" spans="1:4" x14ac:dyDescent="0.25">
      <c r="A685" s="44">
        <v>44149</v>
      </c>
      <c r="C685" s="45">
        <f t="shared" si="8"/>
        <v>0.80600290889808235</v>
      </c>
      <c r="D685" s="45">
        <f t="shared" si="9"/>
        <v>0.26939798798036702</v>
      </c>
    </row>
    <row r="686" spans="1:4" x14ac:dyDescent="0.25">
      <c r="A686" s="44">
        <v>44150</v>
      </c>
      <c r="C686" s="45">
        <f t="shared" si="8"/>
        <v>0.80809813928067753</v>
      </c>
      <c r="D686" s="45">
        <f t="shared" si="9"/>
        <v>0.27035359487050836</v>
      </c>
    </row>
    <row r="687" spans="1:4" x14ac:dyDescent="0.25">
      <c r="A687" s="44">
        <v>44151</v>
      </c>
      <c r="C687" s="45">
        <f t="shared" si="8"/>
        <v>0.84829582117473845</v>
      </c>
      <c r="D687" s="45">
        <f t="shared" si="9"/>
        <v>0.27131178617511437</v>
      </c>
    </row>
    <row r="688" spans="1:4" x14ac:dyDescent="0.25">
      <c r="A688" s="44">
        <v>44152</v>
      </c>
      <c r="C688" s="45">
        <f t="shared" ref="C688:C733" si="10">_xlfn.FORECAST.ETS(A688,$B$2:$B$367,$A$2:$A$367,1,1)</f>
        <v>0.84743123744158899</v>
      </c>
      <c r="D688" s="45">
        <f t="shared" ref="D688:D733" si="11">_xlfn.FORECAST.ETS.CONFINT(A688,$B$2:$B$367,$A$2:$A$367,0.95,1,1)</f>
        <v>0.27227255310859366</v>
      </c>
    </row>
    <row r="689" spans="1:4" x14ac:dyDescent="0.25">
      <c r="A689" s="44">
        <v>44153</v>
      </c>
      <c r="C689" s="45">
        <f t="shared" si="10"/>
        <v>0.84462710367112881</v>
      </c>
      <c r="D689" s="45">
        <f t="shared" si="11"/>
        <v>0.27323588693592188</v>
      </c>
    </row>
    <row r="690" spans="1:4" x14ac:dyDescent="0.25">
      <c r="A690" s="44">
        <v>44154</v>
      </c>
      <c r="C690" s="45">
        <f t="shared" si="10"/>
        <v>0.84083650683396061</v>
      </c>
      <c r="D690" s="45">
        <f t="shared" si="11"/>
        <v>0.27508783535788756</v>
      </c>
    </row>
    <row r="691" spans="1:4" x14ac:dyDescent="0.25">
      <c r="A691" s="44">
        <v>44155</v>
      </c>
      <c r="C691" s="45">
        <f t="shared" si="10"/>
        <v>0.8586363266884296</v>
      </c>
      <c r="D691" s="45">
        <f t="shared" si="11"/>
        <v>0.27605316855029871</v>
      </c>
    </row>
    <row r="692" spans="1:4" x14ac:dyDescent="0.25">
      <c r="A692" s="44">
        <v>44156</v>
      </c>
      <c r="C692" s="45">
        <f t="shared" si="10"/>
        <v>0.80600349556685102</v>
      </c>
      <c r="D692" s="45">
        <f t="shared" si="11"/>
        <v>0.27702105636244995</v>
      </c>
    </row>
    <row r="693" spans="1:4" x14ac:dyDescent="0.25">
      <c r="A693" s="44">
        <v>44157</v>
      </c>
      <c r="C693" s="45">
        <f t="shared" si="10"/>
        <v>0.80809872594944621</v>
      </c>
      <c r="D693" s="45">
        <f t="shared" si="11"/>
        <v>0.27799149023026271</v>
      </c>
    </row>
    <row r="694" spans="1:4" x14ac:dyDescent="0.25">
      <c r="A694" s="44">
        <v>44158</v>
      </c>
      <c r="C694" s="45">
        <f t="shared" si="10"/>
        <v>0.84829640784350713</v>
      </c>
      <c r="D694" s="45">
        <f t="shared" si="11"/>
        <v>0.27896446163895727</v>
      </c>
    </row>
    <row r="695" spans="1:4" x14ac:dyDescent="0.25">
      <c r="A695" s="44">
        <v>44159</v>
      </c>
      <c r="C695" s="45">
        <f t="shared" si="10"/>
        <v>0.84743182411035767</v>
      </c>
      <c r="D695" s="45">
        <f t="shared" si="11"/>
        <v>0.2799399621229714</v>
      </c>
    </row>
    <row r="696" spans="1:4" x14ac:dyDescent="0.25">
      <c r="A696" s="44">
        <v>44160</v>
      </c>
      <c r="C696" s="45">
        <f t="shared" si="10"/>
        <v>0.84462769033989749</v>
      </c>
      <c r="D696" s="45">
        <f t="shared" si="11"/>
        <v>0.2809179832658712</v>
      </c>
    </row>
    <row r="697" spans="1:4" x14ac:dyDescent="0.25">
      <c r="A697" s="44">
        <v>44161</v>
      </c>
      <c r="C697" s="45">
        <f t="shared" si="10"/>
        <v>0.84083709350272928</v>
      </c>
      <c r="D697" s="45">
        <f t="shared" si="11"/>
        <v>0.28277604223862662</v>
      </c>
    </row>
    <row r="698" spans="1:4" x14ac:dyDescent="0.25">
      <c r="A698" s="44">
        <v>44162</v>
      </c>
      <c r="C698" s="45">
        <f t="shared" si="10"/>
        <v>0.85863691335719827</v>
      </c>
      <c r="D698" s="45">
        <f t="shared" si="11"/>
        <v>0.28375603958453033</v>
      </c>
    </row>
    <row r="699" spans="1:4" x14ac:dyDescent="0.25">
      <c r="A699" s="44">
        <v>44163</v>
      </c>
      <c r="C699" s="45">
        <f t="shared" si="10"/>
        <v>0.8060040822356197</v>
      </c>
      <c r="D699" s="45">
        <f t="shared" si="11"/>
        <v>0.28473854595435355</v>
      </c>
    </row>
    <row r="700" spans="1:4" x14ac:dyDescent="0.25">
      <c r="A700" s="44">
        <v>44164</v>
      </c>
      <c r="C700" s="45">
        <f t="shared" si="10"/>
        <v>0.80809931261821488</v>
      </c>
      <c r="D700" s="45">
        <f t="shared" si="11"/>
        <v>0.28572355309403075</v>
      </c>
    </row>
    <row r="701" spans="1:4" x14ac:dyDescent="0.25">
      <c r="A701" s="44">
        <v>44165</v>
      </c>
      <c r="C701" s="45">
        <f t="shared" si="10"/>
        <v>0.8482969945122758</v>
      </c>
      <c r="D701" s="45">
        <f t="shared" si="11"/>
        <v>0.2867110527973436</v>
      </c>
    </row>
    <row r="702" spans="1:4" x14ac:dyDescent="0.25">
      <c r="A702" s="44">
        <v>44166</v>
      </c>
      <c r="C702" s="45">
        <f t="shared" si="10"/>
        <v>0.84743241077912634</v>
      </c>
      <c r="D702" s="45">
        <f t="shared" si="11"/>
        <v>0.28770103690581422</v>
      </c>
    </row>
    <row r="703" spans="1:4" x14ac:dyDescent="0.25">
      <c r="A703" s="44">
        <v>44167</v>
      </c>
      <c r="C703" s="45">
        <f t="shared" si="10"/>
        <v>0.84462827700866616</v>
      </c>
      <c r="D703" s="45">
        <f t="shared" si="11"/>
        <v>0.28869349730859162</v>
      </c>
    </row>
    <row r="704" spans="1:4" x14ac:dyDescent="0.25">
      <c r="A704" s="44">
        <v>44168</v>
      </c>
      <c r="C704" s="45">
        <f t="shared" si="10"/>
        <v>0.84083768017149796</v>
      </c>
      <c r="D704" s="45">
        <f t="shared" si="11"/>
        <v>0.29055759368403655</v>
      </c>
    </row>
    <row r="705" spans="1:4" x14ac:dyDescent="0.25">
      <c r="A705" s="44">
        <v>44169</v>
      </c>
      <c r="C705" s="45">
        <f t="shared" si="10"/>
        <v>0.85863750002596695</v>
      </c>
      <c r="D705" s="45">
        <f t="shared" si="11"/>
        <v>0.2915520091566236</v>
      </c>
    </row>
    <row r="706" spans="1:4" x14ac:dyDescent="0.25">
      <c r="A706" s="44">
        <v>44170</v>
      </c>
      <c r="C706" s="45">
        <f t="shared" si="10"/>
        <v>0.80600466890438838</v>
      </c>
      <c r="D706" s="45">
        <f t="shared" si="11"/>
        <v>0.29254888988376893</v>
      </c>
    </row>
    <row r="707" spans="1:4" x14ac:dyDescent="0.25">
      <c r="A707" s="44">
        <v>44171</v>
      </c>
      <c r="C707" s="45">
        <f t="shared" si="10"/>
        <v>0.80809989928698356</v>
      </c>
      <c r="D707" s="45">
        <f t="shared" si="11"/>
        <v>0.29354822790875873</v>
      </c>
    </row>
    <row r="708" spans="1:4" x14ac:dyDescent="0.25">
      <c r="A708" s="44">
        <v>44172</v>
      </c>
      <c r="C708" s="45">
        <f t="shared" si="10"/>
        <v>0.84829758118104448</v>
      </c>
      <c r="D708" s="45">
        <f t="shared" si="11"/>
        <v>0.29455001532122654</v>
      </c>
    </row>
    <row r="709" spans="1:4" x14ac:dyDescent="0.25">
      <c r="A709" s="44">
        <v>44173</v>
      </c>
      <c r="C709" s="45">
        <f t="shared" si="10"/>
        <v>0.84743299744789502</v>
      </c>
      <c r="D709" s="45">
        <f t="shared" si="11"/>
        <v>0.29555424425702653</v>
      </c>
    </row>
    <row r="710" spans="1:4" x14ac:dyDescent="0.25">
      <c r="A710" s="44">
        <v>44174</v>
      </c>
      <c r="C710" s="45">
        <f t="shared" si="10"/>
        <v>0.84462886367743473</v>
      </c>
      <c r="D710" s="45">
        <f t="shared" si="11"/>
        <v>0.29656090689810166</v>
      </c>
    </row>
    <row r="711" spans="1:4" x14ac:dyDescent="0.25">
      <c r="A711" s="44">
        <v>44175</v>
      </c>
      <c r="C711" s="45">
        <f t="shared" si="10"/>
        <v>0.84083826684026663</v>
      </c>
      <c r="D711" s="45">
        <f t="shared" si="11"/>
        <v>0.29843097711882516</v>
      </c>
    </row>
    <row r="712" spans="1:4" x14ac:dyDescent="0.25">
      <c r="A712" s="44">
        <v>44176</v>
      </c>
      <c r="C712" s="45">
        <f t="shared" si="10"/>
        <v>0.85863808669473562</v>
      </c>
      <c r="D712" s="45">
        <f t="shared" si="11"/>
        <v>0.29943957551836564</v>
      </c>
    </row>
    <row r="713" spans="1:4" x14ac:dyDescent="0.25">
      <c r="A713" s="44">
        <v>44177</v>
      </c>
      <c r="C713" s="45">
        <f t="shared" si="10"/>
        <v>0.80600525557315705</v>
      </c>
      <c r="D713" s="45">
        <f t="shared" si="11"/>
        <v>0.30045059713787564</v>
      </c>
    </row>
    <row r="714" spans="1:4" x14ac:dyDescent="0.25">
      <c r="A714" s="44">
        <v>44178</v>
      </c>
      <c r="C714" s="45">
        <f t="shared" si="10"/>
        <v>0.80810048595575223</v>
      </c>
      <c r="D714" s="45">
        <f t="shared" si="11"/>
        <v>0.30146403430556656</v>
      </c>
    </row>
    <row r="715" spans="1:4" x14ac:dyDescent="0.25">
      <c r="A715" s="44">
        <v>44179</v>
      </c>
      <c r="C715" s="45">
        <f t="shared" si="10"/>
        <v>0.84829816784981316</v>
      </c>
      <c r="D715" s="45">
        <f t="shared" si="11"/>
        <v>0.30247987939447185</v>
      </c>
    </row>
    <row r="716" spans="1:4" x14ac:dyDescent="0.25">
      <c r="A716" s="44">
        <v>44180</v>
      </c>
      <c r="C716" s="45">
        <f t="shared" si="10"/>
        <v>0.8474335841166637</v>
      </c>
      <c r="D716" s="45">
        <f t="shared" si="11"/>
        <v>0.30349812482230448</v>
      </c>
    </row>
    <row r="717" spans="1:4" x14ac:dyDescent="0.25">
      <c r="A717" s="44">
        <v>44181</v>
      </c>
      <c r="C717" s="45">
        <f t="shared" si="10"/>
        <v>0.8446294503462034</v>
      </c>
      <c r="D717" s="45">
        <f t="shared" si="11"/>
        <v>0.30451876305131098</v>
      </c>
    </row>
    <row r="718" spans="1:4" x14ac:dyDescent="0.25">
      <c r="A718" s="44">
        <v>44182</v>
      </c>
      <c r="C718" s="45">
        <f t="shared" si="10"/>
        <v>0.84083885350903531</v>
      </c>
      <c r="D718" s="45">
        <f t="shared" si="11"/>
        <v>0.30639475195622851</v>
      </c>
    </row>
    <row r="719" spans="1:4" x14ac:dyDescent="0.25">
      <c r="A719" s="44">
        <v>44183</v>
      </c>
      <c r="C719" s="45">
        <f t="shared" si="10"/>
        <v>0.8586386733635043</v>
      </c>
      <c r="D719" s="45">
        <f t="shared" si="11"/>
        <v>0.30741730826845581</v>
      </c>
    </row>
    <row r="720" spans="1:4" x14ac:dyDescent="0.25">
      <c r="A720" s="44">
        <v>44184</v>
      </c>
      <c r="C720" s="45">
        <f t="shared" si="10"/>
        <v>0.80600584224192573</v>
      </c>
      <c r="D720" s="45">
        <f t="shared" si="11"/>
        <v>0.30844224741319237</v>
      </c>
    </row>
    <row r="721" spans="1:4" x14ac:dyDescent="0.25">
      <c r="A721" s="44">
        <v>44185</v>
      </c>
      <c r="C721" s="45">
        <f t="shared" si="10"/>
        <v>0.80810107262452091</v>
      </c>
      <c r="D721" s="45">
        <f t="shared" si="11"/>
        <v>0.30946956199145537</v>
      </c>
    </row>
    <row r="722" spans="1:4" x14ac:dyDescent="0.25">
      <c r="A722" s="44">
        <v>44186</v>
      </c>
      <c r="C722" s="45">
        <f t="shared" si="10"/>
        <v>0.84829875451858183</v>
      </c>
      <c r="D722" s="45">
        <f t="shared" si="11"/>
        <v>0.31049924464755074</v>
      </c>
    </row>
    <row r="723" spans="1:4" x14ac:dyDescent="0.25">
      <c r="A723" s="44">
        <v>44187</v>
      </c>
      <c r="C723" s="45">
        <f t="shared" si="10"/>
        <v>0.84743417078543237</v>
      </c>
      <c r="D723" s="45">
        <f t="shared" si="11"/>
        <v>0.31153128806891894</v>
      </c>
    </row>
    <row r="724" spans="1:4" x14ac:dyDescent="0.25">
      <c r="A724" s="44">
        <v>44188</v>
      </c>
      <c r="C724" s="45">
        <f t="shared" si="10"/>
        <v>0.84463003701497208</v>
      </c>
      <c r="D724" s="45">
        <f t="shared" si="11"/>
        <v>0.31256568498597831</v>
      </c>
    </row>
    <row r="725" spans="1:4" x14ac:dyDescent="0.25">
      <c r="A725" s="44">
        <v>44189</v>
      </c>
      <c r="C725" s="45">
        <f t="shared" si="10"/>
        <v>0.84083944017780399</v>
      </c>
      <c r="D725" s="45">
        <f t="shared" si="11"/>
        <v>0.31444754476125897</v>
      </c>
    </row>
    <row r="726" spans="1:4" x14ac:dyDescent="0.25">
      <c r="A726" s="44">
        <v>44190</v>
      </c>
      <c r="C726" s="45">
        <f t="shared" si="10"/>
        <v>0.85863926003227298</v>
      </c>
      <c r="D726" s="45">
        <f t="shared" si="11"/>
        <v>0.31548384355579195</v>
      </c>
    </row>
    <row r="727" spans="1:4" x14ac:dyDescent="0.25">
      <c r="A727" s="44">
        <v>44191</v>
      </c>
      <c r="C727" s="45">
        <f t="shared" si="10"/>
        <v>0.80600642891069441</v>
      </c>
      <c r="D727" s="45">
        <f t="shared" si="11"/>
        <v>0.31652248635897962</v>
      </c>
    </row>
    <row r="728" spans="1:4" x14ac:dyDescent="0.25">
      <c r="A728" s="44">
        <v>44192</v>
      </c>
      <c r="C728" s="45">
        <f t="shared" si="10"/>
        <v>0.80810165929328959</v>
      </c>
      <c r="D728" s="45">
        <f t="shared" si="11"/>
        <v>0.31756346603288454</v>
      </c>
    </row>
    <row r="729" spans="1:4" x14ac:dyDescent="0.25">
      <c r="A729" s="44">
        <v>44193</v>
      </c>
      <c r="C729" s="45">
        <f t="shared" si="10"/>
        <v>0.84829934118735051</v>
      </c>
      <c r="D729" s="45">
        <f t="shared" si="11"/>
        <v>0.31860677548133048</v>
      </c>
    </row>
    <row r="730" spans="1:4" x14ac:dyDescent="0.25">
      <c r="A730" s="44">
        <v>44194</v>
      </c>
      <c r="C730" s="45">
        <f t="shared" si="10"/>
        <v>0.84743475745420105</v>
      </c>
      <c r="D730" s="45">
        <f t="shared" si="11"/>
        <v>0.31965240764974095</v>
      </c>
    </row>
    <row r="731" spans="1:4" x14ac:dyDescent="0.25">
      <c r="A731" s="44">
        <v>44195</v>
      </c>
      <c r="C731" s="45">
        <f t="shared" si="10"/>
        <v>0.84463062368374076</v>
      </c>
      <c r="D731" s="45">
        <f t="shared" si="11"/>
        <v>0.32070035552497389</v>
      </c>
    </row>
    <row r="732" spans="1:4" x14ac:dyDescent="0.25">
      <c r="A732" s="44">
        <v>44196</v>
      </c>
      <c r="C732" s="45">
        <f t="shared" si="10"/>
        <v>0.84084002684657266</v>
      </c>
      <c r="D732" s="45">
        <f t="shared" si="11"/>
        <v>0.32258804478243192</v>
      </c>
    </row>
    <row r="733" spans="1:4" x14ac:dyDescent="0.25">
      <c r="A733" s="44">
        <v>44197</v>
      </c>
      <c r="C733" s="45">
        <f t="shared" si="10"/>
        <v>0.85863984670104165</v>
      </c>
      <c r="D733" s="45">
        <f t="shared" si="11"/>
        <v>0.32363787964948876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Dashboard</vt:lpstr>
      <vt:lpstr>Session Details</vt:lpstr>
      <vt:lpstr>Channel wise traffic</vt:lpstr>
      <vt:lpstr>Supporting Data</vt:lpstr>
      <vt:lpstr>Hypotheses testing</vt:lpstr>
      <vt:lpstr>tables</vt:lpstr>
      <vt:lpstr>Forecast sheet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Zine</cp:lastModifiedBy>
  <dcterms:created xsi:type="dcterms:W3CDTF">2022-09-19T07:36:05Z</dcterms:created>
  <dcterms:modified xsi:type="dcterms:W3CDTF">2023-03-16T16:58:53Z</dcterms:modified>
</cp:coreProperties>
</file>