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pto RA 3" sheetId="1" r:id="rId1"/>
    <sheet name="Abstract Upto RA 3" sheetId="2" r:id="rId2"/>
    <sheet name="Total" sheetId="3" r:id="rId3"/>
    <sheet name="Balance Sheet" sheetId="4" r:id="rId4"/>
  </sheets>
  <definedNames>
    <definedName name="_xlnm.Print_Area" localSheetId="1">'Abstract Upto RA 3'!$A$1:$J$25</definedName>
    <definedName name="_xlnm.Print_Area" localSheetId="3">'Balance Sheet'!$A$1:$F$57</definedName>
    <definedName name="_xlnm.Print_Area" localSheetId="2">Total!$A$1:$I$38</definedName>
    <definedName name="_xlnm.Print_Area" localSheetId="0">'Upto RA 3'!$A$1:$I$41</definedName>
  </definedNames>
  <calcPr calcId="162913"/>
</workbook>
</file>

<file path=xl/calcChain.xml><?xml version="1.0" encoding="utf-8"?>
<calcChain xmlns="http://schemas.openxmlformats.org/spreadsheetml/2006/main">
  <c r="E19" i="4" l="1"/>
  <c r="E20" i="4" s="1"/>
  <c r="E21" i="4" s="1"/>
  <c r="E22" i="4" s="1"/>
  <c r="E23" i="4" s="1"/>
  <c r="H11" i="3" l="1"/>
  <c r="H10" i="3"/>
  <c r="H12" i="3" s="1"/>
  <c r="E11" i="3"/>
  <c r="I10" i="2"/>
  <c r="H14" i="3" l="1"/>
  <c r="H17" i="3" s="1"/>
  <c r="D11" i="2"/>
  <c r="F20" i="1"/>
  <c r="J10" i="2" l="1"/>
  <c r="E11" i="2"/>
  <c r="H10" i="2"/>
  <c r="F10" i="2"/>
  <c r="F12" i="2" s="1"/>
  <c r="D12" i="1" l="1"/>
  <c r="G11" i="2" s="1"/>
  <c r="H11" i="2" s="1"/>
  <c r="H12" i="2" s="1"/>
  <c r="H8" i="1"/>
  <c r="H9" i="1" s="1"/>
  <c r="H15" i="1" s="1"/>
  <c r="H17" i="1" s="1"/>
  <c r="H22" i="1" s="1"/>
  <c r="D6" i="1"/>
  <c r="I11" i="2" l="1"/>
  <c r="J11" i="2" s="1"/>
  <c r="J12" i="2" s="1"/>
</calcChain>
</file>

<file path=xl/sharedStrings.xml><?xml version="1.0" encoding="utf-8"?>
<sst xmlns="http://schemas.openxmlformats.org/spreadsheetml/2006/main" count="118" uniqueCount="65">
  <si>
    <t xml:space="preserve">To </t>
  </si>
  <si>
    <t>Sl No</t>
  </si>
  <si>
    <t xml:space="preserve">Date </t>
  </si>
  <si>
    <t>Previous Bill Approved Quantity</t>
  </si>
  <si>
    <t>Rate</t>
  </si>
  <si>
    <t>Unit</t>
  </si>
  <si>
    <t>Sqft</t>
  </si>
  <si>
    <t>Due</t>
  </si>
  <si>
    <t>Advance payment deduction</t>
  </si>
  <si>
    <t>Previous Bill Approved Amount</t>
  </si>
  <si>
    <t>…………{1}</t>
  </si>
  <si>
    <t>…………{2}</t>
  </si>
  <si>
    <t>Net payable amount {1}+{2}</t>
  </si>
  <si>
    <t>Amount in words</t>
  </si>
  <si>
    <t>Vendor:- Shakeel Banthiya</t>
  </si>
  <si>
    <t>Nakoda Pipe Impex Pvt  Ltd</t>
  </si>
  <si>
    <t>Approval By</t>
  </si>
  <si>
    <t>Mr. Sparsh Goel</t>
  </si>
  <si>
    <t>Director</t>
  </si>
  <si>
    <t>…………………………………………………………………</t>
  </si>
  <si>
    <t>Work Description</t>
  </si>
  <si>
    <t>Roof Sheeting</t>
  </si>
  <si>
    <t>GI-1</t>
  </si>
  <si>
    <t>Paid against bill</t>
  </si>
  <si>
    <t>Dismantling Work</t>
  </si>
  <si>
    <t>Shri Nakoda pipe Impex Pvt Ltd</t>
  </si>
  <si>
    <t>Description</t>
  </si>
  <si>
    <t>Upto previous Bill</t>
  </si>
  <si>
    <t>This Bill</t>
  </si>
  <si>
    <t>Total Up to Date</t>
  </si>
  <si>
    <t>Sheet Fixing</t>
  </si>
  <si>
    <t>Sheet Dismatling</t>
  </si>
  <si>
    <t xml:space="preserve">Quantity </t>
  </si>
  <si>
    <t>Amount</t>
  </si>
  <si>
    <t>…………{3}</t>
  </si>
  <si>
    <t>Advance Claimed Against GI work</t>
  </si>
  <si>
    <t>N/A</t>
  </si>
  <si>
    <t>Advance Claimed by contractor</t>
  </si>
  <si>
    <t>…………{4}</t>
  </si>
  <si>
    <t>Net payable amount {3}+{4}</t>
  </si>
  <si>
    <t>Eight one thousand six hundred seventy four fifty eight paise</t>
  </si>
  <si>
    <t>Advance claim</t>
  </si>
  <si>
    <t>RA 3</t>
  </si>
  <si>
    <t>Month:- September 2023</t>
  </si>
  <si>
    <t>Abstract Sheet</t>
  </si>
  <si>
    <t>The total measurement is Approximate as per the site it may Vary against the final Bill</t>
  </si>
  <si>
    <t>Net payable amount upto 20th Sept 2023</t>
  </si>
  <si>
    <t>Two Lakhs twenty one thousand four hundred sixty four fifty eight Paise</t>
  </si>
  <si>
    <t>Dismantling</t>
  </si>
  <si>
    <t>Total</t>
  </si>
  <si>
    <t>Paid</t>
  </si>
  <si>
    <t>Shree Nakoda Pipe Impex Pvt Ltd</t>
  </si>
  <si>
    <t>Date</t>
  </si>
  <si>
    <t>Total Value</t>
  </si>
  <si>
    <t>Advance Payment</t>
  </si>
  <si>
    <t>Against Bill (RA 1)</t>
  </si>
  <si>
    <t>Against Bill (RA 2)</t>
  </si>
  <si>
    <t>remarks</t>
  </si>
  <si>
    <t>Vendor: Shakeel Banthiya</t>
  </si>
  <si>
    <t>Work: GI 2 {Sheeting}</t>
  </si>
  <si>
    <t>Mode of Payment:- Cash</t>
  </si>
  <si>
    <t>Period of Bills:- Monthly</t>
  </si>
  <si>
    <t>Payment Sheet</t>
  </si>
  <si>
    <t>Billing Engineer</t>
  </si>
  <si>
    <t>Abhishek 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</si>
</sst>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09]mmmm\ d\,\ yyyy;@"/>
  </numFmts>
  <fonts count="22">
    <font>
      <sz val="11"/>
      <color theme="1"/>
      <name val="Calibri"/>
      <family val="2"/>
      <scheme val="minor"/>
    </font>
    <font>
      <sz val="11"/>
      <color theme="1"/>
      <name val="Artifakt Element Black"/>
      <family val="2"/>
    </font>
    <font>
      <b/>
      <sz val="11"/>
      <color theme="1"/>
      <name val="Calibri"/>
      <family val="2"/>
    </font>
    <font>
      <sz val="11"/>
      <color theme="0"/>
      <name val="Artifakt Element Heavy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Rockwell"/>
      <family val="1"/>
    </font>
    <font>
      <b/>
      <sz val="11"/>
      <color theme="1"/>
      <name val="Rockwell"/>
      <family val="1"/>
    </font>
    <font>
      <b/>
      <sz val="11"/>
      <color theme="0"/>
      <name val="Rockwell"/>
      <family val="1"/>
    </font>
    <font>
      <b/>
      <sz val="10"/>
      <color theme="1"/>
      <name val="Rockwell"/>
      <family val="1"/>
    </font>
    <font>
      <sz val="11"/>
      <color theme="1"/>
      <name val="Stencil"/>
      <family val="5"/>
    </font>
    <font>
      <sz val="10"/>
      <color theme="1"/>
      <name val="Stencil"/>
      <family val="5"/>
    </font>
    <font>
      <sz val="12"/>
      <color theme="1"/>
      <name val="Stencil"/>
      <family val="5"/>
    </font>
    <font>
      <sz val="14"/>
      <color theme="1"/>
      <name val="Stencil"/>
      <family val="5"/>
    </font>
    <font>
      <b/>
      <sz val="14"/>
      <color theme="1"/>
      <name val="Rockwell"/>
      <family val="1"/>
    </font>
    <font>
      <sz val="14"/>
      <color theme="1"/>
      <name val="Calibri"/>
      <family val="2"/>
      <scheme val="minor"/>
    </font>
    <font>
      <u val="double"/>
      <sz val="44"/>
      <color theme="1"/>
      <name val="Stencil"/>
      <family val="5"/>
    </font>
    <font>
      <sz val="10"/>
      <color theme="1"/>
      <name val="Bahnschrift SemiBold"/>
      <family val="2"/>
    </font>
    <font>
      <sz val="11"/>
      <color theme="0"/>
      <name val="Stencil"/>
      <family val="5"/>
    </font>
    <font>
      <sz val="16"/>
      <color theme="0"/>
      <name val="Stencil"/>
      <family val="5"/>
    </font>
    <font>
      <sz val="11"/>
      <color theme="1"/>
      <name val="Arial Rounded MT Bold"/>
      <family val="2"/>
    </font>
    <font>
      <u/>
      <sz val="26"/>
      <color theme="1"/>
      <name val="Stencil"/>
      <family val="5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2E2E2"/>
        <bgColor indexed="64"/>
      </patternFill>
    </fill>
  </fills>
  <borders count="49">
    <border>
      <left/>
      <right/>
      <top/>
      <bottom/>
      <diagonal/>
    </border>
    <border>
      <left/>
      <right/>
      <top style="mediumDashed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double">
        <color theme="0"/>
      </top>
      <bottom style="double">
        <color theme="0"/>
      </bottom>
      <diagonal/>
    </border>
    <border>
      <left/>
      <right style="medium">
        <color theme="0"/>
      </right>
      <top style="double">
        <color theme="0"/>
      </top>
      <bottom style="double">
        <color theme="0"/>
      </bottom>
      <diagonal/>
    </border>
    <border>
      <left style="medium">
        <color theme="0"/>
      </left>
      <right/>
      <top style="hair">
        <color indexed="64"/>
      </top>
      <bottom/>
      <diagonal/>
    </border>
    <border>
      <left/>
      <right style="medium">
        <color theme="0"/>
      </right>
      <top style="hair">
        <color indexed="64"/>
      </top>
      <bottom/>
      <diagonal/>
    </border>
    <border>
      <left style="medium">
        <color theme="0"/>
      </left>
      <right/>
      <top style="hair">
        <color indexed="64"/>
      </top>
      <bottom style="double">
        <color indexed="64"/>
      </bottom>
      <diagonal/>
    </border>
    <border>
      <left/>
      <right style="medium">
        <color theme="0"/>
      </right>
      <top style="hair">
        <color indexed="64"/>
      </top>
      <bottom style="double">
        <color indexed="64"/>
      </bottom>
      <diagonal/>
    </border>
    <border>
      <left style="medium">
        <color theme="0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theme="0"/>
      </right>
      <top style="double">
        <color indexed="64"/>
      </top>
      <bottom style="double">
        <color indexed="64"/>
      </bottom>
      <diagonal/>
    </border>
    <border>
      <left style="medium">
        <color theme="0"/>
      </left>
      <right/>
      <top/>
      <bottom style="thin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7" fillId="0" borderId="4" xfId="0" applyFont="1" applyBorder="1" applyAlignment="1">
      <alignment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right"/>
    </xf>
    <xf numFmtId="0" fontId="7" fillId="2" borderId="5" xfId="0" applyFont="1" applyFill="1" applyBorder="1"/>
    <xf numFmtId="0" fontId="7" fillId="2" borderId="5" xfId="0" applyFont="1" applyFill="1" applyBorder="1" applyAlignment="1">
      <alignment horizontal="right"/>
    </xf>
    <xf numFmtId="2" fontId="7" fillId="2" borderId="5" xfId="0" applyNumberFormat="1" applyFont="1" applyFill="1" applyBorder="1"/>
    <xf numFmtId="0" fontId="9" fillId="0" borderId="6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9" fillId="0" borderId="9" xfId="0" applyFont="1" applyBorder="1"/>
    <xf numFmtId="0" fontId="9" fillId="0" borderId="10" xfId="0" applyFont="1" applyBorder="1" applyAlignment="1">
      <alignment horizontal="right"/>
    </xf>
    <xf numFmtId="0" fontId="6" fillId="0" borderId="9" xfId="0" applyFont="1" applyBorder="1"/>
    <xf numFmtId="0" fontId="6" fillId="0" borderId="10" xfId="0" applyFont="1" applyBorder="1"/>
    <xf numFmtId="0" fontId="7" fillId="2" borderId="18" xfId="0" applyFont="1" applyFill="1" applyBorder="1"/>
    <xf numFmtId="2" fontId="7" fillId="2" borderId="19" xfId="0" applyNumberFormat="1" applyFont="1" applyFill="1" applyBorder="1"/>
    <xf numFmtId="0" fontId="7" fillId="2" borderId="19" xfId="0" applyFont="1" applyFill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20" xfId="0" applyFont="1" applyBorder="1"/>
    <xf numFmtId="0" fontId="6" fillId="0" borderId="21" xfId="0" applyFont="1" applyBorder="1"/>
    <xf numFmtId="0" fontId="6" fillId="0" borderId="21" xfId="0" applyFont="1" applyBorder="1" applyAlignment="1">
      <alignment horizontal="right"/>
    </xf>
    <xf numFmtId="0" fontId="9" fillId="0" borderId="22" xfId="0" applyFont="1" applyBorder="1" applyAlignment="1">
      <alignment horizontal="right"/>
    </xf>
    <xf numFmtId="0" fontId="8" fillId="3" borderId="11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right" vertical="center" wrapText="1"/>
    </xf>
    <xf numFmtId="0" fontId="8" fillId="3" borderId="1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7" fillId="0" borderId="9" xfId="0" applyFont="1" applyBorder="1" applyAlignment="1">
      <alignment wrapText="1"/>
    </xf>
    <xf numFmtId="14" fontId="7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13" xfId="0" applyFont="1" applyBorder="1" applyAlignment="1">
      <alignment wrapText="1"/>
    </xf>
    <xf numFmtId="14" fontId="7" fillId="0" borderId="4" xfId="0" applyNumberFormat="1" applyFont="1" applyBorder="1" applyAlignment="1">
      <alignment wrapText="1"/>
    </xf>
    <xf numFmtId="0" fontId="7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0" borderId="1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3" borderId="15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right" vertical="center" wrapText="1"/>
    </xf>
    <xf numFmtId="0" fontId="8" fillId="3" borderId="16" xfId="0" applyFont="1" applyFill="1" applyBorder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6" fillId="0" borderId="9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2" borderId="18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7" fillId="2" borderId="5" xfId="0" applyFont="1" applyFill="1" applyBorder="1" applyAlignment="1">
      <alignment horizontal="right" wrapText="1"/>
    </xf>
    <xf numFmtId="2" fontId="7" fillId="2" borderId="5" xfId="0" applyNumberFormat="1" applyFont="1" applyFill="1" applyBorder="1" applyAlignment="1">
      <alignment wrapText="1"/>
    </xf>
    <xf numFmtId="2" fontId="7" fillId="2" borderId="19" xfId="0" applyNumberFormat="1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2" fontId="7" fillId="0" borderId="0" xfId="0" applyNumberFormat="1" applyFont="1" applyBorder="1" applyAlignment="1">
      <alignment wrapText="1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3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0" borderId="23" xfId="0" applyFont="1" applyBorder="1"/>
    <xf numFmtId="0" fontId="12" fillId="0" borderId="23" xfId="0" applyFont="1" applyBorder="1"/>
    <xf numFmtId="0" fontId="0" fillId="0" borderId="0" xfId="0" applyBorder="1"/>
    <xf numFmtId="0" fontId="11" fillId="0" borderId="25" xfId="0" applyFont="1" applyBorder="1"/>
    <xf numFmtId="0" fontId="12" fillId="0" borderId="25" xfId="0" applyFont="1" applyBorder="1"/>
    <xf numFmtId="0" fontId="3" fillId="3" borderId="24" xfId="0" applyFont="1" applyFill="1" applyBorder="1"/>
    <xf numFmtId="0" fontId="0" fillId="0" borderId="24" xfId="0" applyBorder="1"/>
    <xf numFmtId="0" fontId="3" fillId="3" borderId="24" xfId="0" applyFont="1" applyFill="1" applyBorder="1" applyAlignment="1">
      <alignment horizontal="center"/>
    </xf>
    <xf numFmtId="0" fontId="14" fillId="0" borderId="0" xfId="0" applyFont="1" applyBorder="1" applyAlignment="1">
      <alignment horizontal="right"/>
    </xf>
    <xf numFmtId="0" fontId="14" fillId="0" borderId="0" xfId="0" applyFont="1" applyBorder="1"/>
    <xf numFmtId="0" fontId="7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right" wrapText="1"/>
    </xf>
    <xf numFmtId="0" fontId="7" fillId="4" borderId="3" xfId="0" applyFont="1" applyFill="1" applyBorder="1" applyAlignment="1">
      <alignment vertical="center" wrapText="1"/>
    </xf>
    <xf numFmtId="2" fontId="7" fillId="4" borderId="3" xfId="0" applyNumberFormat="1" applyFont="1" applyFill="1" applyBorder="1" applyAlignment="1">
      <alignment vertical="center" wrapText="1"/>
    </xf>
    <xf numFmtId="0" fontId="0" fillId="4" borderId="3" xfId="0" applyFill="1" applyBorder="1"/>
    <xf numFmtId="0" fontId="0" fillId="0" borderId="0" xfId="0" applyFill="1"/>
    <xf numFmtId="14" fontId="7" fillId="0" borderId="27" xfId="0" applyNumberFormat="1" applyFont="1" applyBorder="1" applyAlignment="1">
      <alignment wrapText="1"/>
    </xf>
    <xf numFmtId="0" fontId="7" fillId="0" borderId="27" xfId="0" applyFont="1" applyBorder="1" applyAlignment="1">
      <alignment horizontal="right" wrapText="1"/>
    </xf>
    <xf numFmtId="0" fontId="6" fillId="0" borderId="27" xfId="0" applyFont="1" applyBorder="1" applyAlignment="1">
      <alignment horizontal="center" wrapText="1"/>
    </xf>
    <xf numFmtId="0" fontId="6" fillId="0" borderId="27" xfId="0" applyFont="1" applyBorder="1" applyAlignment="1">
      <alignment horizontal="right" wrapText="1"/>
    </xf>
    <xf numFmtId="0" fontId="7" fillId="0" borderId="27" xfId="0" applyFont="1" applyBorder="1" applyAlignment="1">
      <alignment wrapText="1"/>
    </xf>
    <xf numFmtId="0" fontId="0" fillId="0" borderId="27" xfId="0" applyBorder="1"/>
    <xf numFmtId="0" fontId="7" fillId="0" borderId="27" xfId="0" applyFont="1" applyBorder="1" applyAlignment="1">
      <alignment vertical="center" wrapText="1"/>
    </xf>
    <xf numFmtId="0" fontId="7" fillId="0" borderId="28" xfId="0" applyFont="1" applyBorder="1" applyAlignment="1">
      <alignment wrapText="1"/>
    </xf>
    <xf numFmtId="0" fontId="7" fillId="0" borderId="28" xfId="0" applyFont="1" applyBorder="1" applyAlignment="1">
      <alignment horizontal="right" wrapText="1"/>
    </xf>
    <xf numFmtId="0" fontId="6" fillId="0" borderId="28" xfId="0" applyFont="1" applyBorder="1" applyAlignment="1">
      <alignment horizontal="center" wrapText="1"/>
    </xf>
    <xf numFmtId="0" fontId="6" fillId="0" borderId="28" xfId="0" applyFont="1" applyBorder="1" applyAlignment="1">
      <alignment horizontal="right" wrapText="1"/>
    </xf>
    <xf numFmtId="0" fontId="7" fillId="0" borderId="28" xfId="0" applyFont="1" applyBorder="1" applyAlignment="1">
      <alignment vertical="center" wrapText="1"/>
    </xf>
    <xf numFmtId="2" fontId="7" fillId="0" borderId="28" xfId="0" applyNumberFormat="1" applyFont="1" applyBorder="1" applyAlignment="1">
      <alignment vertical="center" wrapText="1"/>
    </xf>
    <xf numFmtId="0" fontId="0" fillId="0" borderId="28" xfId="0" applyBorder="1"/>
    <xf numFmtId="0" fontId="7" fillId="0" borderId="26" xfId="0" applyFont="1" applyFill="1" applyBorder="1"/>
    <xf numFmtId="0" fontId="7" fillId="0" borderId="26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right"/>
    </xf>
    <xf numFmtId="2" fontId="7" fillId="0" borderId="26" xfId="0" applyNumberFormat="1" applyFont="1" applyFill="1" applyBorder="1"/>
    <xf numFmtId="0" fontId="8" fillId="3" borderId="24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horizontal="right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24" xfId="0" applyFont="1" applyFill="1" applyBorder="1"/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right"/>
    </xf>
    <xf numFmtId="2" fontId="8" fillId="3" borderId="24" xfId="0" applyNumberFormat="1" applyFont="1" applyFill="1" applyBorder="1"/>
    <xf numFmtId="0" fontId="5" fillId="3" borderId="24" xfId="0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9" fillId="0" borderId="32" xfId="0" applyFont="1" applyBorder="1"/>
    <xf numFmtId="0" fontId="9" fillId="0" borderId="33" xfId="0" applyFont="1" applyBorder="1" applyAlignment="1">
      <alignment horizontal="right"/>
    </xf>
    <xf numFmtId="0" fontId="6" fillId="0" borderId="32" xfId="0" applyFont="1" applyBorder="1"/>
    <xf numFmtId="0" fontId="6" fillId="0" borderId="33" xfId="0" applyFont="1" applyBorder="1"/>
    <xf numFmtId="0" fontId="8" fillId="3" borderId="34" xfId="0" applyFont="1" applyFill="1" applyBorder="1" applyAlignment="1">
      <alignment vertical="center" wrapText="1"/>
    </xf>
    <xf numFmtId="0" fontId="8" fillId="3" borderId="35" xfId="0" applyFont="1" applyFill="1" applyBorder="1" applyAlignment="1">
      <alignment vertical="center" wrapText="1"/>
    </xf>
    <xf numFmtId="0" fontId="7" fillId="0" borderId="32" xfId="0" applyFont="1" applyBorder="1" applyAlignment="1">
      <alignment wrapText="1"/>
    </xf>
    <xf numFmtId="0" fontId="7" fillId="0" borderId="33" xfId="0" applyFont="1" applyBorder="1" applyAlignment="1">
      <alignment wrapText="1"/>
    </xf>
    <xf numFmtId="0" fontId="7" fillId="0" borderId="36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7" fillId="0" borderId="38" xfId="0" applyFont="1" applyBorder="1" applyAlignment="1">
      <alignment wrapText="1"/>
    </xf>
    <xf numFmtId="0" fontId="7" fillId="0" borderId="39" xfId="0" applyFont="1" applyBorder="1" applyAlignment="1">
      <alignment wrapText="1"/>
    </xf>
    <xf numFmtId="0" fontId="7" fillId="4" borderId="40" xfId="0" applyFont="1" applyFill="1" applyBorder="1" applyAlignment="1">
      <alignment wrapText="1"/>
    </xf>
    <xf numFmtId="0" fontId="7" fillId="4" borderId="41" xfId="0" applyFont="1" applyFill="1" applyBorder="1" applyAlignment="1">
      <alignment wrapText="1"/>
    </xf>
    <xf numFmtId="0" fontId="6" fillId="0" borderId="33" xfId="0" applyFont="1" applyBorder="1" applyAlignment="1">
      <alignment wrapText="1"/>
    </xf>
    <xf numFmtId="0" fontId="8" fillId="3" borderId="34" xfId="0" applyFont="1" applyFill="1" applyBorder="1"/>
    <xf numFmtId="2" fontId="8" fillId="3" borderId="35" xfId="0" applyNumberFormat="1" applyFont="1" applyFill="1" applyBorder="1"/>
    <xf numFmtId="0" fontId="7" fillId="0" borderId="42" xfId="0" applyFont="1" applyFill="1" applyBorder="1"/>
    <xf numFmtId="2" fontId="7" fillId="0" borderId="43" xfId="0" applyNumberFormat="1" applyFont="1" applyFill="1" applyBorder="1"/>
    <xf numFmtId="0" fontId="8" fillId="3" borderId="35" xfId="0" applyFont="1" applyFill="1" applyBorder="1" applyAlignment="1">
      <alignment horizontal="right"/>
    </xf>
    <xf numFmtId="0" fontId="6" fillId="0" borderId="44" xfId="0" applyFont="1" applyBorder="1"/>
    <xf numFmtId="0" fontId="6" fillId="0" borderId="45" xfId="0" applyFont="1" applyBorder="1"/>
    <xf numFmtId="0" fontId="6" fillId="0" borderId="45" xfId="0" applyFont="1" applyBorder="1" applyAlignment="1">
      <alignment horizontal="center"/>
    </xf>
    <xf numFmtId="0" fontId="6" fillId="0" borderId="45" xfId="0" applyFont="1" applyBorder="1" applyAlignment="1">
      <alignment horizontal="right"/>
    </xf>
    <xf numFmtId="0" fontId="16" fillId="0" borderId="0" xfId="0" applyFont="1" applyBorder="1" applyAlignment="1">
      <alignment vertical="center"/>
    </xf>
    <xf numFmtId="0" fontId="6" fillId="0" borderId="33" xfId="0" applyFont="1" applyBorder="1" applyAlignment="1">
      <alignment horizontal="right"/>
    </xf>
    <xf numFmtId="0" fontId="9" fillId="0" borderId="46" xfId="0" applyFont="1" applyBorder="1" applyAlignment="1">
      <alignment horizontal="right"/>
    </xf>
    <xf numFmtId="0" fontId="0" fillId="0" borderId="3" xfId="0" applyBorder="1"/>
    <xf numFmtId="0" fontId="17" fillId="0" borderId="47" xfId="0" applyFont="1" applyBorder="1"/>
    <xf numFmtId="0" fontId="17" fillId="0" borderId="47" xfId="0" applyFont="1" applyBorder="1" applyAlignment="1">
      <alignment horizontal="right"/>
    </xf>
    <xf numFmtId="164" fontId="17" fillId="0" borderId="47" xfId="0" applyNumberFormat="1" applyFont="1" applyBorder="1"/>
    <xf numFmtId="0" fontId="19" fillId="3" borderId="0" xfId="0" applyFont="1" applyFill="1" applyAlignment="1">
      <alignment horizontal="left" vertical="center"/>
    </xf>
    <xf numFmtId="0" fontId="20" fillId="5" borderId="6" xfId="0" applyFont="1" applyFill="1" applyBorder="1"/>
    <xf numFmtId="0" fontId="20" fillId="5" borderId="7" xfId="0" applyFont="1" applyFill="1" applyBorder="1"/>
    <xf numFmtId="0" fontId="20" fillId="5" borderId="8" xfId="0" applyFont="1" applyFill="1" applyBorder="1" applyAlignment="1">
      <alignment horizontal="right"/>
    </xf>
    <xf numFmtId="0" fontId="20" fillId="5" borderId="9" xfId="0" applyFont="1" applyFill="1" applyBorder="1"/>
    <xf numFmtId="0" fontId="20" fillId="5" borderId="0" xfId="0" applyFont="1" applyFill="1" applyBorder="1"/>
    <xf numFmtId="0" fontId="20" fillId="5" borderId="10" xfId="0" applyFont="1" applyFill="1" applyBorder="1" applyAlignment="1">
      <alignment horizontal="right"/>
    </xf>
    <xf numFmtId="165" fontId="20" fillId="5" borderId="10" xfId="0" applyNumberFormat="1" applyFont="1" applyFill="1" applyBorder="1" applyAlignment="1">
      <alignment horizontal="right"/>
    </xf>
    <xf numFmtId="0" fontId="20" fillId="5" borderId="20" xfId="0" applyFont="1" applyFill="1" applyBorder="1"/>
    <xf numFmtId="0" fontId="20" fillId="5" borderId="21" xfId="0" applyFont="1" applyFill="1" applyBorder="1"/>
    <xf numFmtId="0" fontId="20" fillId="5" borderId="22" xfId="0" applyFont="1" applyFill="1" applyBorder="1"/>
    <xf numFmtId="0" fontId="21" fillId="0" borderId="0" xfId="0" applyFont="1"/>
    <xf numFmtId="0" fontId="17" fillId="0" borderId="25" xfId="0" applyFont="1" applyBorder="1"/>
    <xf numFmtId="164" fontId="17" fillId="0" borderId="25" xfId="0" applyNumberFormat="1" applyFont="1" applyBorder="1"/>
    <xf numFmtId="0" fontId="17" fillId="0" borderId="25" xfId="0" applyFont="1" applyBorder="1" applyAlignment="1">
      <alignment horizontal="right"/>
    </xf>
    <xf numFmtId="0" fontId="17" fillId="0" borderId="23" xfId="0" applyFont="1" applyBorder="1"/>
    <xf numFmtId="0" fontId="17" fillId="0" borderId="23" xfId="0" applyFont="1" applyBorder="1" applyAlignment="1">
      <alignment horizontal="right"/>
    </xf>
    <xf numFmtId="0" fontId="18" fillId="3" borderId="48" xfId="0" applyFont="1" applyFill="1" applyBorder="1" applyAlignment="1">
      <alignment horizontal="right" vertical="center" wrapText="1"/>
    </xf>
    <xf numFmtId="0" fontId="18" fillId="3" borderId="48" xfId="0" applyFont="1" applyFill="1" applyBorder="1" applyAlignment="1">
      <alignment vertical="center" wrapText="1"/>
    </xf>
    <xf numFmtId="0" fontId="18" fillId="3" borderId="48" xfId="0" applyFont="1" applyFill="1" applyBorder="1"/>
    <xf numFmtId="0" fontId="3" fillId="3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</xdr:col>
      <xdr:colOff>800100</xdr:colOff>
      <xdr:row>3</xdr:row>
      <xdr:rowOff>90806</xdr:rowOff>
    </xdr:to>
    <xdr:grpSp>
      <xdr:nvGrpSpPr>
        <xdr:cNvPr id="18" name="Group 17"/>
        <xdr:cNvGrpSpPr/>
      </xdr:nvGrpSpPr>
      <xdr:grpSpPr>
        <a:xfrm>
          <a:off x="0" y="19050"/>
          <a:ext cx="1219200" cy="1014731"/>
          <a:chOff x="0" y="0"/>
          <a:chExt cx="975359" cy="720162"/>
        </a:xfrm>
      </xdr:grpSpPr>
      <xdr:pic>
        <xdr:nvPicPr>
          <xdr:cNvPr id="19" name="image1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45008" cy="433269"/>
          </a:xfrm>
          <a:prstGeom prst="rect">
            <a:avLst/>
          </a:prstGeom>
          <a:noFill/>
        </xdr:spPr>
      </xdr:pic>
      <xdr:pic>
        <xdr:nvPicPr>
          <xdr:cNvPr id="20" name="image2.pn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4736" y="415704"/>
            <a:ext cx="213359" cy="99534"/>
          </a:xfrm>
          <a:prstGeom prst="rect">
            <a:avLst/>
          </a:prstGeom>
          <a:noFill/>
        </xdr:spPr>
      </xdr:pic>
      <xdr:pic>
        <xdr:nvPicPr>
          <xdr:cNvPr id="21" name="image3.png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5008" y="216634"/>
            <a:ext cx="530351" cy="503528"/>
          </a:xfrm>
          <a:prstGeom prst="rect">
            <a:avLst/>
          </a:prstGeom>
          <a:noFill/>
        </xdr:spPr>
      </xdr:pic>
      <xdr:pic>
        <xdr:nvPicPr>
          <xdr:cNvPr id="22" name="image4.png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656" y="55621"/>
            <a:ext cx="210311" cy="49766"/>
          </a:xfrm>
          <a:prstGeom prst="rect">
            <a:avLst/>
          </a:prstGeom>
          <a:noFill/>
        </xdr:spPr>
      </xdr:pic>
      <xdr:pic>
        <xdr:nvPicPr>
          <xdr:cNvPr id="23" name="image5.png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80" y="81969"/>
            <a:ext cx="347472" cy="199068"/>
          </a:xfrm>
          <a:prstGeom prst="rect">
            <a:avLst/>
          </a:prstGeom>
          <a:noFill/>
        </xdr:spPr>
      </xdr:pic>
      <xdr:pic>
        <xdr:nvPicPr>
          <xdr:cNvPr id="24" name="image2.pn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4736" y="415704"/>
            <a:ext cx="213359" cy="99534"/>
          </a:xfrm>
          <a:prstGeom prst="rect">
            <a:avLst/>
          </a:prstGeom>
          <a:noFill/>
        </xdr:spPr>
      </xdr:pic>
      <xdr:pic>
        <xdr:nvPicPr>
          <xdr:cNvPr id="25" name="image6.png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656" y="58550"/>
            <a:ext cx="228600" cy="327878"/>
          </a:xfrm>
          <a:prstGeom prst="rect">
            <a:avLst/>
          </a:prstGeom>
          <a:noFill/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41413</xdr:rowOff>
    </xdr:from>
    <xdr:to>
      <xdr:col>1</xdr:col>
      <xdr:colOff>1010478</xdr:colOff>
      <xdr:row>4</xdr:row>
      <xdr:rowOff>124238</xdr:rowOff>
    </xdr:to>
    <xdr:grpSp>
      <xdr:nvGrpSpPr>
        <xdr:cNvPr id="2" name="Group 1"/>
        <xdr:cNvGrpSpPr/>
      </xdr:nvGrpSpPr>
      <xdr:grpSpPr>
        <a:xfrm>
          <a:off x="0" y="41413"/>
          <a:ext cx="1374913" cy="1093303"/>
          <a:chOff x="0" y="0"/>
          <a:chExt cx="975359" cy="720162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445008" cy="433269"/>
          </a:xfrm>
          <a:prstGeom prst="rect">
            <a:avLst/>
          </a:prstGeom>
          <a:noFill/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4736" y="415704"/>
            <a:ext cx="213359" cy="99534"/>
          </a:xfrm>
          <a:prstGeom prst="rect">
            <a:avLst/>
          </a:prstGeom>
          <a:noFill/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5008" y="216634"/>
            <a:ext cx="530351" cy="503528"/>
          </a:xfrm>
          <a:prstGeom prst="rect">
            <a:avLst/>
          </a:prstGeom>
          <a:noFill/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656" y="55621"/>
            <a:ext cx="210311" cy="49766"/>
          </a:xfrm>
          <a:prstGeom prst="rect">
            <a:avLst/>
          </a:prstGeom>
          <a:noFill/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7680" y="81969"/>
            <a:ext cx="347472" cy="199068"/>
          </a:xfrm>
          <a:prstGeom prst="rect">
            <a:avLst/>
          </a:prstGeom>
          <a:noFill/>
        </xdr:spPr>
      </xdr:pic>
      <xdr:pic>
        <xdr:nvPicPr>
          <xdr:cNvPr id="8" name="image2.pn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4736" y="415704"/>
            <a:ext cx="213359" cy="99534"/>
          </a:xfrm>
          <a:prstGeom prst="rect">
            <a:avLst/>
          </a:prstGeom>
          <a:noFill/>
        </xdr:spPr>
      </xdr:pic>
      <xdr:pic>
        <xdr:nvPicPr>
          <xdr:cNvPr id="9" name="image6.png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biLevel thresh="7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656" y="58550"/>
            <a:ext cx="228600" cy="327878"/>
          </a:xfrm>
          <a:prstGeom prst="rect">
            <a:avLst/>
          </a:prstGeom>
          <a:noFill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view="pageBreakPreview" zoomScaleNormal="100" zoomScaleSheetLayoutView="100" workbookViewId="0">
      <selection activeCell="H16" sqref="H16"/>
    </sheetView>
  </sheetViews>
  <sheetFormatPr defaultRowHeight="15"/>
  <cols>
    <col min="1" max="1" width="6.28515625" customWidth="1"/>
    <col min="2" max="2" width="13.85546875" customWidth="1"/>
    <col min="3" max="3" width="21.28515625" customWidth="1"/>
    <col min="4" max="4" width="33.140625" customWidth="1"/>
    <col min="5" max="5" width="13.28515625" style="71" customWidth="1"/>
    <col min="6" max="6" width="13.28515625" style="1" customWidth="1"/>
    <col min="7" max="7" width="26.85546875" customWidth="1"/>
    <col min="8" max="8" width="27.85546875" customWidth="1"/>
    <col min="9" max="9" width="13.42578125" customWidth="1"/>
  </cols>
  <sheetData>
    <row r="1" spans="1:9" s="2" customFormat="1" ht="17.25">
      <c r="A1" s="9" t="s">
        <v>0</v>
      </c>
      <c r="B1" s="10"/>
      <c r="C1" s="10"/>
      <c r="D1" s="10"/>
      <c r="E1" s="61"/>
      <c r="F1" s="11"/>
      <c r="G1" s="10"/>
      <c r="H1" s="10"/>
      <c r="I1" s="12" t="s">
        <v>14</v>
      </c>
    </row>
    <row r="2" spans="1:9" s="2" customFormat="1" ht="17.25">
      <c r="A2" s="13" t="s">
        <v>15</v>
      </c>
      <c r="B2" s="4"/>
      <c r="C2" s="4"/>
      <c r="D2" s="4"/>
      <c r="E2" s="62"/>
      <c r="F2" s="5"/>
      <c r="G2" s="4"/>
      <c r="H2" s="4"/>
      <c r="I2" s="14" t="s">
        <v>43</v>
      </c>
    </row>
    <row r="3" spans="1:9" s="2" customFormat="1" ht="17.25">
      <c r="A3" s="13" t="s">
        <v>22</v>
      </c>
      <c r="B3" s="4"/>
      <c r="C3" s="4"/>
      <c r="D3" s="4"/>
      <c r="E3" s="62"/>
      <c r="F3" s="5"/>
      <c r="G3" s="4"/>
      <c r="H3" s="4"/>
      <c r="I3" s="14" t="s">
        <v>42</v>
      </c>
    </row>
    <row r="4" spans="1:9" ht="15.75" thickBot="1">
      <c r="A4" s="15"/>
      <c r="B4" s="4"/>
      <c r="C4" s="4"/>
      <c r="D4" s="4"/>
      <c r="E4" s="62"/>
      <c r="F4" s="5"/>
      <c r="G4" s="4"/>
      <c r="H4" s="4"/>
      <c r="I4" s="16"/>
    </row>
    <row r="5" spans="1:9" s="29" customFormat="1" ht="31.5" thickTop="1" thickBot="1">
      <c r="A5" s="25" t="s">
        <v>1</v>
      </c>
      <c r="B5" s="26" t="s">
        <v>2</v>
      </c>
      <c r="C5" s="26" t="s">
        <v>20</v>
      </c>
      <c r="D5" s="27" t="s">
        <v>3</v>
      </c>
      <c r="E5" s="63" t="s">
        <v>5</v>
      </c>
      <c r="F5" s="27" t="s">
        <v>4</v>
      </c>
      <c r="G5" s="26"/>
      <c r="H5" s="27" t="s">
        <v>9</v>
      </c>
      <c r="I5" s="28"/>
    </row>
    <row r="6" spans="1:9" s="37" customFormat="1" ht="15.75" thickTop="1">
      <c r="A6" s="30">
        <v>1</v>
      </c>
      <c r="B6" s="31">
        <v>45149</v>
      </c>
      <c r="C6" s="31" t="s">
        <v>21</v>
      </c>
      <c r="D6" s="32">
        <f>H6/F6</f>
        <v>35198.28</v>
      </c>
      <c r="E6" s="64" t="s">
        <v>6</v>
      </c>
      <c r="F6" s="34">
        <v>10.5</v>
      </c>
      <c r="G6" s="33"/>
      <c r="H6" s="35">
        <v>369581.94</v>
      </c>
      <c r="I6" s="36"/>
    </row>
    <row r="7" spans="1:9" s="37" customFormat="1" ht="30" customHeight="1">
      <c r="A7" s="38"/>
      <c r="B7" s="39"/>
      <c r="C7" s="39"/>
      <c r="D7" s="40"/>
      <c r="E7" s="65"/>
      <c r="F7" s="41"/>
      <c r="G7" s="3" t="s">
        <v>8</v>
      </c>
      <c r="H7" s="3">
        <v>80000</v>
      </c>
      <c r="I7" s="42"/>
    </row>
    <row r="8" spans="1:9" s="37" customFormat="1" ht="30" customHeight="1">
      <c r="A8" s="38"/>
      <c r="B8" s="43"/>
      <c r="C8" s="43"/>
      <c r="D8" s="40"/>
      <c r="E8" s="65"/>
      <c r="F8" s="41"/>
      <c r="G8" s="3" t="s">
        <v>23</v>
      </c>
      <c r="H8" s="3">
        <f>(H6-H7)*0.7</f>
        <v>202707.35799999998</v>
      </c>
      <c r="I8" s="42"/>
    </row>
    <row r="9" spans="1:9" s="37" customFormat="1" ht="15" customHeight="1">
      <c r="A9" s="38"/>
      <c r="B9" s="43"/>
      <c r="C9" s="43"/>
      <c r="D9" s="40"/>
      <c r="E9" s="65"/>
      <c r="F9" s="41"/>
      <c r="G9" s="3" t="s">
        <v>7</v>
      </c>
      <c r="H9" s="3">
        <f>(H6-H7)-H8</f>
        <v>86874.582000000024</v>
      </c>
      <c r="I9" s="42" t="s">
        <v>10</v>
      </c>
    </row>
    <row r="10" spans="1:9" s="37" customFormat="1" ht="15.75" thickBot="1">
      <c r="A10" s="30"/>
      <c r="B10" s="35"/>
      <c r="C10" s="35"/>
      <c r="D10" s="32"/>
      <c r="E10" s="64"/>
      <c r="F10" s="34"/>
      <c r="G10" s="33"/>
      <c r="H10" s="35"/>
      <c r="I10" s="44"/>
    </row>
    <row r="11" spans="1:9" s="49" customFormat="1" ht="31.5" thickTop="1" thickBot="1">
      <c r="A11" s="45"/>
      <c r="B11" s="46"/>
      <c r="C11" s="46"/>
      <c r="D11" s="27" t="s">
        <v>3</v>
      </c>
      <c r="E11" s="66" t="s">
        <v>5</v>
      </c>
      <c r="F11" s="47" t="s">
        <v>4</v>
      </c>
      <c r="G11" s="46"/>
      <c r="H11" s="27" t="s">
        <v>9</v>
      </c>
      <c r="I11" s="48"/>
    </row>
    <row r="12" spans="1:9" s="37" customFormat="1" ht="15.75" thickTop="1">
      <c r="A12" s="30">
        <v>2</v>
      </c>
      <c r="B12" s="31">
        <v>45166</v>
      </c>
      <c r="C12" s="31" t="s">
        <v>24</v>
      </c>
      <c r="D12" s="35">
        <f>H12/F12</f>
        <v>3100</v>
      </c>
      <c r="E12" s="64" t="s">
        <v>6</v>
      </c>
      <c r="F12" s="34">
        <v>8</v>
      </c>
      <c r="G12" s="33"/>
      <c r="H12" s="35">
        <v>24800</v>
      </c>
      <c r="I12" s="36" t="s">
        <v>11</v>
      </c>
    </row>
    <row r="13" spans="1:9" s="37" customFormat="1">
      <c r="A13" s="50"/>
      <c r="B13" s="33"/>
      <c r="C13" s="33"/>
      <c r="D13" s="33"/>
      <c r="E13" s="64"/>
      <c r="F13" s="34"/>
      <c r="G13" s="33"/>
      <c r="H13" s="33"/>
      <c r="I13" s="44"/>
    </row>
    <row r="14" spans="1:9" s="37" customFormat="1" hidden="1">
      <c r="A14" s="51"/>
      <c r="B14" s="52"/>
      <c r="C14" s="52"/>
      <c r="D14" s="52"/>
      <c r="E14" s="67"/>
      <c r="F14" s="53"/>
      <c r="G14" s="52"/>
      <c r="H14" s="52"/>
      <c r="I14" s="44"/>
    </row>
    <row r="15" spans="1:9" s="59" customFormat="1">
      <c r="A15" s="54"/>
      <c r="B15" s="55"/>
      <c r="C15" s="55"/>
      <c r="D15" s="55" t="s">
        <v>12</v>
      </c>
      <c r="E15" s="68"/>
      <c r="F15" s="56"/>
      <c r="G15" s="55"/>
      <c r="H15" s="57">
        <f>H12+H9</f>
        <v>111674.58200000002</v>
      </c>
      <c r="I15" s="58"/>
    </row>
    <row r="16" spans="1:9" s="37" customFormat="1">
      <c r="A16" s="50"/>
      <c r="B16" s="33"/>
      <c r="C16" s="33"/>
      <c r="D16" s="33"/>
      <c r="E16" s="64"/>
      <c r="F16" s="34"/>
      <c r="G16" s="35" t="s">
        <v>23</v>
      </c>
      <c r="H16" s="35">
        <v>100000</v>
      </c>
      <c r="I16" s="44"/>
    </row>
    <row r="17" spans="1:9" s="37" customFormat="1">
      <c r="A17" s="50"/>
      <c r="B17" s="33"/>
      <c r="C17" s="33"/>
      <c r="D17" s="33"/>
      <c r="E17" s="64"/>
      <c r="F17" s="34"/>
      <c r="G17" s="35" t="s">
        <v>7</v>
      </c>
      <c r="H17" s="60">
        <f>H15-H16</f>
        <v>11674.582000000024</v>
      </c>
      <c r="I17" s="36" t="s">
        <v>34</v>
      </c>
    </row>
    <row r="18" spans="1:9" s="37" customFormat="1" ht="15.75" thickBot="1">
      <c r="A18" s="50"/>
      <c r="B18" s="33"/>
      <c r="C18" s="33"/>
      <c r="D18" s="33"/>
      <c r="E18" s="64"/>
      <c r="F18" s="34"/>
      <c r="G18" s="33"/>
      <c r="H18" s="33"/>
      <c r="I18" s="44"/>
    </row>
    <row r="19" spans="1:9" s="49" customFormat="1" ht="30.75" thickTop="1">
      <c r="A19" s="45"/>
      <c r="B19" s="46"/>
      <c r="C19" s="46"/>
      <c r="D19" s="47" t="s">
        <v>35</v>
      </c>
      <c r="E19" s="66" t="s">
        <v>5</v>
      </c>
      <c r="F19" s="47" t="s">
        <v>4</v>
      </c>
      <c r="G19" s="46"/>
      <c r="H19" s="47" t="s">
        <v>37</v>
      </c>
      <c r="I19" s="48"/>
    </row>
    <row r="20" spans="1:9" s="37" customFormat="1">
      <c r="A20" s="30">
        <v>3</v>
      </c>
      <c r="B20" s="31">
        <v>45187</v>
      </c>
      <c r="C20" s="31" t="s">
        <v>41</v>
      </c>
      <c r="D20" s="35" t="s">
        <v>36</v>
      </c>
      <c r="E20" s="64" t="s">
        <v>36</v>
      </c>
      <c r="F20" s="34" t="str">
        <f>E20</f>
        <v>N/A</v>
      </c>
      <c r="G20" s="33"/>
      <c r="H20" s="35">
        <v>70000</v>
      </c>
      <c r="I20" s="36" t="s">
        <v>38</v>
      </c>
    </row>
    <row r="21" spans="1:9">
      <c r="A21" s="15"/>
      <c r="B21" s="4"/>
      <c r="C21" s="4"/>
      <c r="D21" s="4"/>
      <c r="E21" s="62"/>
      <c r="F21" s="5"/>
      <c r="G21" s="4"/>
      <c r="H21" s="4"/>
      <c r="I21" s="16"/>
    </row>
    <row r="22" spans="1:9">
      <c r="A22" s="17"/>
      <c r="B22" s="6"/>
      <c r="C22" s="6"/>
      <c r="D22" s="6" t="s">
        <v>39</v>
      </c>
      <c r="E22" s="69"/>
      <c r="F22" s="7"/>
      <c r="G22" s="6"/>
      <c r="H22" s="8">
        <f>H20+H17</f>
        <v>81674.582000000024</v>
      </c>
      <c r="I22" s="18"/>
    </row>
    <row r="23" spans="1:9">
      <c r="A23" s="17"/>
      <c r="B23" s="6"/>
      <c r="C23" s="6"/>
      <c r="D23" s="6" t="s">
        <v>13</v>
      </c>
      <c r="E23" s="69"/>
      <c r="F23" s="7"/>
      <c r="G23" s="6"/>
      <c r="H23" s="7" t="s">
        <v>40</v>
      </c>
      <c r="I23" s="19"/>
    </row>
    <row r="24" spans="1:9">
      <c r="A24" s="15"/>
      <c r="B24" s="4"/>
      <c r="C24" s="4"/>
      <c r="D24" s="4"/>
      <c r="E24" s="62"/>
      <c r="F24" s="5"/>
      <c r="G24" s="4"/>
      <c r="H24" s="4"/>
      <c r="I24" s="16"/>
    </row>
    <row r="25" spans="1:9">
      <c r="A25" s="15"/>
      <c r="B25" s="4"/>
      <c r="C25" s="4"/>
      <c r="D25" s="4"/>
      <c r="E25" s="62"/>
      <c r="F25" s="5"/>
      <c r="G25" s="4"/>
      <c r="H25" s="4"/>
      <c r="I25" s="16"/>
    </row>
    <row r="26" spans="1:9">
      <c r="A26" s="15"/>
      <c r="B26" s="4"/>
      <c r="C26" s="4"/>
      <c r="D26" s="4"/>
      <c r="E26" s="62"/>
      <c r="F26" s="5"/>
      <c r="G26" s="4"/>
      <c r="H26" s="4"/>
      <c r="I26" s="16"/>
    </row>
    <row r="27" spans="1:9">
      <c r="A27" s="15"/>
      <c r="B27" s="4"/>
      <c r="C27" s="4"/>
      <c r="D27" s="4"/>
      <c r="E27" s="62"/>
      <c r="F27" s="5"/>
      <c r="G27" s="4"/>
      <c r="H27" s="4"/>
      <c r="I27" s="16"/>
    </row>
    <row r="28" spans="1:9">
      <c r="A28" s="15"/>
      <c r="B28" s="4"/>
      <c r="C28" s="4"/>
      <c r="D28" s="4"/>
      <c r="E28" s="62"/>
      <c r="F28" s="5"/>
      <c r="G28" s="4"/>
      <c r="H28" s="4"/>
      <c r="I28" s="16"/>
    </row>
    <row r="29" spans="1:9">
      <c r="A29" s="15"/>
      <c r="B29" s="4"/>
      <c r="C29" s="4"/>
      <c r="D29" s="4"/>
      <c r="E29" s="62"/>
      <c r="F29" s="5"/>
      <c r="G29" s="4"/>
      <c r="H29" s="4"/>
      <c r="I29" s="16"/>
    </row>
    <row r="30" spans="1:9">
      <c r="A30" s="15"/>
      <c r="B30" s="4"/>
      <c r="C30" s="4"/>
      <c r="D30" s="4"/>
      <c r="E30" s="62"/>
      <c r="F30" s="5"/>
      <c r="G30" s="4"/>
      <c r="H30" s="4"/>
      <c r="I30" s="16"/>
    </row>
    <row r="31" spans="1:9">
      <c r="A31" s="15"/>
      <c r="B31" s="4"/>
      <c r="C31" s="4"/>
      <c r="D31" s="4"/>
      <c r="E31" s="62"/>
      <c r="F31" s="5"/>
      <c r="G31" s="4"/>
      <c r="H31" s="4"/>
      <c r="I31" s="16"/>
    </row>
    <row r="32" spans="1:9">
      <c r="A32" s="15"/>
      <c r="B32" s="4"/>
      <c r="C32" s="4"/>
      <c r="D32" s="4"/>
      <c r="E32" s="62"/>
      <c r="F32" s="5"/>
      <c r="G32" s="4"/>
      <c r="H32" s="4"/>
      <c r="I32" s="16"/>
    </row>
    <row r="33" spans="1:9">
      <c r="A33" s="15"/>
      <c r="B33" s="4"/>
      <c r="C33" s="4"/>
      <c r="D33" s="4"/>
      <c r="E33" s="62"/>
      <c r="F33" s="5"/>
      <c r="G33" s="4"/>
      <c r="H33" s="4"/>
      <c r="I33" s="16"/>
    </row>
    <row r="34" spans="1:9">
      <c r="A34" s="15"/>
      <c r="B34" s="4"/>
      <c r="C34" s="4"/>
      <c r="D34" s="4"/>
      <c r="E34" s="62"/>
      <c r="F34" s="5"/>
      <c r="G34" s="4"/>
      <c r="H34" s="4"/>
      <c r="I34" s="16"/>
    </row>
    <row r="35" spans="1:9">
      <c r="A35" s="15"/>
      <c r="B35" s="4"/>
      <c r="C35" s="4"/>
      <c r="D35" s="4"/>
      <c r="E35" s="62"/>
      <c r="F35" s="5"/>
      <c r="G35" s="4"/>
      <c r="H35" s="4"/>
      <c r="I35" s="16"/>
    </row>
    <row r="36" spans="1:9">
      <c r="A36" s="15"/>
      <c r="B36" s="4"/>
      <c r="C36" s="4"/>
      <c r="D36" s="4"/>
      <c r="E36" s="62"/>
      <c r="F36" s="5"/>
      <c r="G36" s="4"/>
      <c r="H36" s="4"/>
      <c r="I36" s="16"/>
    </row>
    <row r="37" spans="1:9">
      <c r="A37" s="15"/>
      <c r="B37" s="4"/>
      <c r="C37" s="4"/>
      <c r="D37" s="4"/>
      <c r="E37" s="62"/>
      <c r="F37" s="5"/>
      <c r="G37" s="4"/>
      <c r="H37" s="4"/>
      <c r="I37" s="20" t="s">
        <v>19</v>
      </c>
    </row>
    <row r="38" spans="1:9">
      <c r="A38" s="15"/>
      <c r="B38" s="4"/>
      <c r="C38" s="4"/>
      <c r="D38" s="4"/>
      <c r="E38" s="62"/>
      <c r="F38" s="5"/>
      <c r="G38" s="4"/>
      <c r="H38" s="4"/>
      <c r="I38" s="14" t="s">
        <v>16</v>
      </c>
    </row>
    <row r="39" spans="1:9">
      <c r="A39" s="15"/>
      <c r="B39" s="4"/>
      <c r="C39" s="4"/>
      <c r="D39" s="4"/>
      <c r="E39" s="62"/>
      <c r="F39" s="5"/>
      <c r="G39" s="4"/>
      <c r="H39" s="4"/>
      <c r="I39" s="14" t="s">
        <v>17</v>
      </c>
    </row>
    <row r="40" spans="1:9">
      <c r="A40" s="15"/>
      <c r="B40" s="4"/>
      <c r="C40" s="4"/>
      <c r="D40" s="4"/>
      <c r="E40" s="62"/>
      <c r="F40" s="5"/>
      <c r="G40" s="4"/>
      <c r="H40" s="4"/>
      <c r="I40" s="14" t="s">
        <v>18</v>
      </c>
    </row>
    <row r="41" spans="1:9" ht="15.75" thickBot="1">
      <c r="A41" s="21"/>
      <c r="B41" s="22"/>
      <c r="C41" s="22"/>
      <c r="D41" s="22"/>
      <c r="E41" s="70"/>
      <c r="F41" s="23"/>
      <c r="G41" s="22"/>
      <c r="H41" s="22"/>
      <c r="I41" s="24" t="s">
        <v>25</v>
      </c>
    </row>
  </sheetData>
  <printOptions horizontalCentered="1"/>
  <pageMargins left="0" right="0" top="0.25" bottom="0.25" header="0.3" footer="0.3"/>
  <pageSetup paperSize="9" scale="8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view="pageBreakPreview" zoomScale="115" zoomScaleNormal="100" zoomScaleSheetLayoutView="115" workbookViewId="0">
      <selection activeCell="J12" sqref="J12"/>
    </sheetView>
  </sheetViews>
  <sheetFormatPr defaultRowHeight="15"/>
  <cols>
    <col min="1" max="1" width="6.42578125" customWidth="1"/>
    <col min="2" max="2" width="22.28515625" customWidth="1"/>
    <col min="3" max="4" width="9.85546875" customWidth="1"/>
    <col min="5" max="10" width="15.7109375" customWidth="1"/>
  </cols>
  <sheetData>
    <row r="1" spans="1:10" s="74" customFormat="1" ht="18.75">
      <c r="A1" s="84" t="s">
        <v>0</v>
      </c>
      <c r="J1" s="83" t="s">
        <v>14</v>
      </c>
    </row>
    <row r="2" spans="1:10" s="74" customFormat="1" ht="18.75">
      <c r="A2" s="84" t="s">
        <v>15</v>
      </c>
      <c r="J2" s="83" t="s">
        <v>43</v>
      </c>
    </row>
    <row r="3" spans="1:10" s="74" customFormat="1" ht="18.75">
      <c r="A3" s="84" t="s">
        <v>22</v>
      </c>
      <c r="J3" s="83" t="s">
        <v>42</v>
      </c>
    </row>
    <row r="4" spans="1:10">
      <c r="J4" s="77"/>
    </row>
    <row r="6" spans="1:10" ht="18.75">
      <c r="A6" s="73" t="s">
        <v>44</v>
      </c>
    </row>
    <row r="7" spans="1:10" ht="15.75" thickBot="1"/>
    <row r="8" spans="1:10" s="81" customFormat="1" ht="18.75" thickTop="1" thickBot="1">
      <c r="A8" s="80" t="s">
        <v>1</v>
      </c>
      <c r="B8" s="80" t="s">
        <v>26</v>
      </c>
      <c r="C8" s="80" t="s">
        <v>4</v>
      </c>
      <c r="D8" s="80" t="s">
        <v>5</v>
      </c>
      <c r="E8" s="175" t="s">
        <v>27</v>
      </c>
      <c r="F8" s="175"/>
      <c r="G8" s="175" t="s">
        <v>28</v>
      </c>
      <c r="H8" s="175"/>
      <c r="I8" s="175" t="s">
        <v>29</v>
      </c>
      <c r="J8" s="175"/>
    </row>
    <row r="9" spans="1:10" s="81" customFormat="1" ht="18.75" thickTop="1" thickBot="1">
      <c r="A9" s="80"/>
      <c r="B9" s="80"/>
      <c r="C9" s="80"/>
      <c r="D9" s="80"/>
      <c r="E9" s="82" t="s">
        <v>32</v>
      </c>
      <c r="F9" s="82" t="s">
        <v>33</v>
      </c>
      <c r="G9" s="82" t="s">
        <v>32</v>
      </c>
      <c r="H9" s="82" t="s">
        <v>33</v>
      </c>
      <c r="I9" s="82" t="s">
        <v>32</v>
      </c>
      <c r="J9" s="82" t="s">
        <v>33</v>
      </c>
    </row>
    <row r="10" spans="1:10" ht="16.5" thickTop="1">
      <c r="A10" s="75">
        <v>1</v>
      </c>
      <c r="B10" s="76" t="s">
        <v>30</v>
      </c>
      <c r="C10" s="75">
        <v>10.5</v>
      </c>
      <c r="D10" s="75" t="s">
        <v>6</v>
      </c>
      <c r="E10" s="75">
        <v>35198.28</v>
      </c>
      <c r="F10" s="75">
        <f>E10*C10</f>
        <v>369581.94</v>
      </c>
      <c r="G10" s="75">
        <v>19980</v>
      </c>
      <c r="H10" s="75">
        <f>G10*C10</f>
        <v>209790</v>
      </c>
      <c r="I10" s="75">
        <f>G10+E10</f>
        <v>55178.28</v>
      </c>
      <c r="J10" s="75">
        <f>I10*C10</f>
        <v>579371.93999999994</v>
      </c>
    </row>
    <row r="11" spans="1:10" ht="16.5" thickBot="1">
      <c r="A11" s="78">
        <v>2</v>
      </c>
      <c r="B11" s="79" t="s">
        <v>31</v>
      </c>
      <c r="C11" s="78">
        <v>8</v>
      </c>
      <c r="D11" s="78" t="str">
        <f>D10</f>
        <v>Sqft</v>
      </c>
      <c r="E11" s="78">
        <f>F11/C11</f>
        <v>1640.677249999997</v>
      </c>
      <c r="F11" s="78">
        <v>13125.417999999976</v>
      </c>
      <c r="G11" s="78">
        <f>'Upto RA 3'!D12-'Abstract Upto RA 3'!E11</f>
        <v>1459.322750000003</v>
      </c>
      <c r="H11" s="75">
        <f>G11*C11</f>
        <v>11674.582000000024</v>
      </c>
      <c r="I11" s="78">
        <f>G11+E11</f>
        <v>3100</v>
      </c>
      <c r="J11" s="78">
        <f>I11*C11</f>
        <v>24800</v>
      </c>
    </row>
    <row r="12" spans="1:10" s="81" customFormat="1" ht="18.75" thickTop="1" thickBot="1">
      <c r="A12" s="80"/>
      <c r="B12" s="80"/>
      <c r="C12" s="80"/>
      <c r="D12" s="80"/>
      <c r="E12" s="80"/>
      <c r="F12" s="80">
        <f>SUM(F10:F11)</f>
        <v>382707.35800000001</v>
      </c>
      <c r="G12" s="80"/>
      <c r="H12" s="80">
        <f t="shared" ref="H12:J12" si="0">SUM(H10:H11)</f>
        <v>221464.58200000002</v>
      </c>
      <c r="I12" s="80"/>
      <c r="J12" s="80">
        <f t="shared" si="0"/>
        <v>604171.93999999994</v>
      </c>
    </row>
    <row r="13" spans="1:10" ht="15.75" thickTop="1"/>
    <row r="15" spans="1:10" s="72" customFormat="1">
      <c r="A15" s="72" t="s">
        <v>45</v>
      </c>
    </row>
  </sheetData>
  <mergeCells count="3">
    <mergeCell ref="E8:F8"/>
    <mergeCell ref="G8:H8"/>
    <mergeCell ref="I8:J8"/>
  </mergeCells>
  <printOptions horizontalCentered="1"/>
  <pageMargins left="0" right="0" top="0.5" bottom="0.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view="pageBreakPreview" zoomScaleNormal="100" zoomScaleSheetLayoutView="100" workbookViewId="0">
      <selection activeCell="E25" sqref="E25"/>
    </sheetView>
  </sheetViews>
  <sheetFormatPr defaultRowHeight="15"/>
  <cols>
    <col min="1" max="1" width="6.28515625" customWidth="1"/>
    <col min="2" max="2" width="13.85546875" customWidth="1"/>
    <col min="3" max="3" width="21.28515625" customWidth="1"/>
    <col min="4" max="4" width="33.140625" customWidth="1"/>
    <col min="5" max="6" width="13.28515625" customWidth="1"/>
    <col min="7" max="7" width="26.85546875" customWidth="1"/>
    <col min="8" max="8" width="27.85546875" customWidth="1"/>
    <col min="9" max="9" width="13.42578125" customWidth="1"/>
  </cols>
  <sheetData>
    <row r="1" spans="1:9">
      <c r="A1" s="119"/>
      <c r="B1" s="120"/>
      <c r="C1" s="120"/>
      <c r="D1" s="120"/>
      <c r="E1" s="120"/>
      <c r="F1" s="120"/>
      <c r="G1" s="120"/>
      <c r="H1" s="120"/>
      <c r="I1" s="121"/>
    </row>
    <row r="2" spans="1:9" ht="44.25" customHeight="1">
      <c r="A2" s="122"/>
      <c r="B2" s="77"/>
      <c r="C2" s="148" t="s">
        <v>51</v>
      </c>
      <c r="D2" s="77"/>
      <c r="E2" s="77"/>
      <c r="F2" s="77"/>
      <c r="G2" s="77"/>
      <c r="H2" s="77"/>
      <c r="I2" s="123"/>
    </row>
    <row r="3" spans="1:9">
      <c r="A3" s="122"/>
      <c r="B3" s="77"/>
      <c r="C3" s="77"/>
      <c r="D3" s="77"/>
      <c r="E3" s="77"/>
      <c r="F3" s="77"/>
      <c r="G3" s="77"/>
      <c r="H3" s="77"/>
      <c r="I3" s="123"/>
    </row>
    <row r="4" spans="1:9">
      <c r="A4" s="122"/>
      <c r="B4" s="77"/>
      <c r="C4" s="77"/>
      <c r="D4" s="77"/>
      <c r="E4" s="77"/>
      <c r="F4" s="77"/>
      <c r="G4" s="77"/>
      <c r="H4" s="77"/>
      <c r="I4" s="123"/>
    </row>
    <row r="5" spans="1:9">
      <c r="A5" s="124" t="s">
        <v>0</v>
      </c>
      <c r="B5" s="4"/>
      <c r="C5" s="4"/>
      <c r="D5" s="4"/>
      <c r="E5" s="62"/>
      <c r="F5" s="5"/>
      <c r="G5" s="4"/>
      <c r="H5" s="4"/>
      <c r="I5" s="125" t="s">
        <v>14</v>
      </c>
    </row>
    <row r="6" spans="1:9">
      <c r="A6" s="124" t="s">
        <v>15</v>
      </c>
      <c r="B6" s="4"/>
      <c r="C6" s="4"/>
      <c r="D6" s="4"/>
      <c r="E6" s="62"/>
      <c r="F6" s="5"/>
      <c r="G6" s="4"/>
      <c r="H6" s="4"/>
      <c r="I6" s="125" t="s">
        <v>43</v>
      </c>
    </row>
    <row r="7" spans="1:9">
      <c r="A7" s="124" t="s">
        <v>22</v>
      </c>
      <c r="B7" s="4"/>
      <c r="C7" s="4"/>
      <c r="D7" s="4"/>
      <c r="E7" s="62"/>
      <c r="F7" s="5"/>
      <c r="G7" s="4"/>
      <c r="H7" s="4"/>
      <c r="I7" s="125" t="s">
        <v>42</v>
      </c>
    </row>
    <row r="8" spans="1:9" ht="15.75" thickBot="1">
      <c r="A8" s="126"/>
      <c r="B8" s="4"/>
      <c r="C8" s="4"/>
      <c r="D8" s="4"/>
      <c r="E8" s="62"/>
      <c r="F8" s="5"/>
      <c r="G8" s="4"/>
      <c r="H8" s="4"/>
      <c r="I8" s="127"/>
    </row>
    <row r="9" spans="1:9" s="81" customFormat="1" ht="31.5" thickTop="1" thickBot="1">
      <c r="A9" s="128" t="s">
        <v>1</v>
      </c>
      <c r="B9" s="111" t="s">
        <v>2</v>
      </c>
      <c r="C9" s="111" t="s">
        <v>20</v>
      </c>
      <c r="D9" s="112" t="s">
        <v>3</v>
      </c>
      <c r="E9" s="113" t="s">
        <v>5</v>
      </c>
      <c r="F9" s="112" t="s">
        <v>4</v>
      </c>
      <c r="G9" s="111"/>
      <c r="H9" s="112" t="s">
        <v>9</v>
      </c>
      <c r="I9" s="129"/>
    </row>
    <row r="10" spans="1:9" s="77" customFormat="1" ht="15.75" thickTop="1">
      <c r="A10" s="130">
        <v>1</v>
      </c>
      <c r="B10" s="31">
        <v>45189</v>
      </c>
      <c r="C10" s="31" t="s">
        <v>21</v>
      </c>
      <c r="D10" s="32">
        <v>55178.28</v>
      </c>
      <c r="E10" s="64" t="s">
        <v>6</v>
      </c>
      <c r="F10" s="34">
        <v>10.5</v>
      </c>
      <c r="G10" s="33"/>
      <c r="H10" s="35">
        <f>F10*D10</f>
        <v>579371.93999999994</v>
      </c>
      <c r="I10" s="131"/>
    </row>
    <row r="11" spans="1:9" s="98" customFormat="1">
      <c r="A11" s="132"/>
      <c r="B11" s="93"/>
      <c r="C11" s="93" t="s">
        <v>48</v>
      </c>
      <c r="D11" s="94">
        <v>3100</v>
      </c>
      <c r="E11" s="95" t="str">
        <f>E10</f>
        <v>Sqft</v>
      </c>
      <c r="F11" s="96">
        <v>8</v>
      </c>
      <c r="G11" s="99"/>
      <c r="H11" s="97">
        <f>F11*D11</f>
        <v>24800</v>
      </c>
      <c r="I11" s="133"/>
    </row>
    <row r="12" spans="1:9" s="98" customFormat="1">
      <c r="A12" s="132"/>
      <c r="B12" s="93"/>
      <c r="C12" s="93"/>
      <c r="D12" s="94"/>
      <c r="E12" s="95"/>
      <c r="F12" s="96"/>
      <c r="G12" s="99" t="s">
        <v>49</v>
      </c>
      <c r="H12" s="97">
        <f>SUM(H10:H11)</f>
        <v>604171.93999999994</v>
      </c>
      <c r="I12" s="133"/>
    </row>
    <row r="13" spans="1:9" s="106" customFormat="1" ht="15.75" thickBot="1">
      <c r="A13" s="134"/>
      <c r="B13" s="100"/>
      <c r="C13" s="100"/>
      <c r="D13" s="101"/>
      <c r="E13" s="102"/>
      <c r="F13" s="103"/>
      <c r="G13" s="104" t="s">
        <v>50</v>
      </c>
      <c r="H13" s="105">
        <v>382707.35800000001</v>
      </c>
      <c r="I13" s="135"/>
    </row>
    <row r="14" spans="1:9" s="91" customFormat="1" ht="16.5" thickTop="1" thickBot="1">
      <c r="A14" s="136"/>
      <c r="B14" s="85"/>
      <c r="C14" s="85"/>
      <c r="D14" s="86"/>
      <c r="E14" s="87"/>
      <c r="F14" s="88"/>
      <c r="G14" s="89" t="s">
        <v>7</v>
      </c>
      <c r="H14" s="90">
        <f>(H10+H11)-H13</f>
        <v>221464.58199999994</v>
      </c>
      <c r="I14" s="137" t="s">
        <v>10</v>
      </c>
    </row>
    <row r="15" spans="1:9" ht="15.75" thickTop="1">
      <c r="A15" s="130"/>
      <c r="B15" s="35"/>
      <c r="C15" s="35"/>
      <c r="D15" s="32"/>
      <c r="E15" s="64"/>
      <c r="F15" s="34"/>
      <c r="G15" s="33"/>
      <c r="H15" s="35"/>
      <c r="I15" s="138"/>
    </row>
    <row r="16" spans="1:9" ht="15.75" thickBot="1">
      <c r="A16" s="130"/>
      <c r="B16" s="35"/>
      <c r="C16" s="35"/>
      <c r="D16" s="32"/>
      <c r="E16" s="64"/>
      <c r="F16" s="34"/>
      <c r="G16" s="33"/>
      <c r="H16" s="35"/>
      <c r="I16" s="138"/>
    </row>
    <row r="17" spans="1:9" s="118" customFormat="1" ht="16.5" thickTop="1" thickBot="1">
      <c r="A17" s="139"/>
      <c r="B17" s="114"/>
      <c r="C17" s="114"/>
      <c r="D17" s="114" t="s">
        <v>46</v>
      </c>
      <c r="E17" s="115"/>
      <c r="F17" s="116"/>
      <c r="G17" s="114"/>
      <c r="H17" s="117">
        <f>H14</f>
        <v>221464.58199999994</v>
      </c>
      <c r="I17" s="140"/>
    </row>
    <row r="18" spans="1:9" s="92" customFormat="1" ht="16.5" thickTop="1" thickBot="1">
      <c r="A18" s="141"/>
      <c r="B18" s="107"/>
      <c r="C18" s="107"/>
      <c r="D18" s="107"/>
      <c r="E18" s="108"/>
      <c r="F18" s="109"/>
      <c r="G18" s="107"/>
      <c r="H18" s="110"/>
      <c r="I18" s="142"/>
    </row>
    <row r="19" spans="1:9" s="118" customFormat="1" ht="16.5" thickTop="1" thickBot="1">
      <c r="A19" s="139"/>
      <c r="B19" s="114"/>
      <c r="C19" s="114"/>
      <c r="D19" s="114" t="s">
        <v>13</v>
      </c>
      <c r="E19" s="115"/>
      <c r="F19" s="116"/>
      <c r="G19" s="114"/>
      <c r="H19" s="116" t="s">
        <v>47</v>
      </c>
      <c r="I19" s="143"/>
    </row>
    <row r="20" spans="1:9" ht="15.75" thickTop="1">
      <c r="A20" s="126"/>
      <c r="B20" s="4"/>
      <c r="C20" s="4"/>
      <c r="D20" s="4"/>
      <c r="E20" s="62"/>
      <c r="F20" s="5"/>
      <c r="G20" s="4"/>
      <c r="H20" s="4"/>
      <c r="I20" s="127"/>
    </row>
    <row r="21" spans="1:9">
      <c r="A21" s="126"/>
      <c r="B21" s="4"/>
      <c r="C21" s="4"/>
      <c r="D21" s="4"/>
      <c r="E21" s="62"/>
      <c r="F21" s="5"/>
      <c r="G21" s="4"/>
      <c r="H21" s="4"/>
      <c r="I21" s="127"/>
    </row>
    <row r="22" spans="1:9">
      <c r="A22" s="126"/>
      <c r="B22" s="4"/>
      <c r="C22" s="4"/>
      <c r="D22" s="4"/>
      <c r="E22" s="62"/>
      <c r="F22" s="5"/>
      <c r="G22" s="4"/>
      <c r="H22" s="4"/>
      <c r="I22" s="127"/>
    </row>
    <row r="23" spans="1:9">
      <c r="A23" s="126"/>
      <c r="B23" s="4"/>
      <c r="C23" s="4"/>
      <c r="D23" s="4"/>
      <c r="E23" s="62"/>
      <c r="F23" s="5"/>
      <c r="G23" s="4"/>
      <c r="H23" s="4"/>
      <c r="I23" s="127"/>
    </row>
    <row r="24" spans="1:9">
      <c r="A24" s="126"/>
      <c r="B24" s="4"/>
      <c r="C24" s="4"/>
      <c r="D24" s="4"/>
      <c r="E24" s="62"/>
      <c r="F24" s="5"/>
      <c r="G24" s="4"/>
      <c r="H24" s="4"/>
      <c r="I24" s="127"/>
    </row>
    <row r="25" spans="1:9">
      <c r="A25" s="126"/>
      <c r="B25" s="4"/>
      <c r="C25" s="4"/>
      <c r="D25" s="4"/>
      <c r="E25" s="62"/>
      <c r="F25" s="5"/>
      <c r="G25" s="4"/>
      <c r="H25" s="4"/>
      <c r="I25" s="127"/>
    </row>
    <row r="26" spans="1:9">
      <c r="A26" s="126"/>
      <c r="B26" s="4"/>
      <c r="C26" s="4"/>
      <c r="D26" s="4"/>
      <c r="E26" s="62"/>
      <c r="F26" s="5"/>
      <c r="G26" s="4"/>
      <c r="H26" s="4"/>
      <c r="I26" s="127"/>
    </row>
    <row r="27" spans="1:9">
      <c r="A27" s="126"/>
      <c r="B27" s="4"/>
      <c r="C27" s="4"/>
      <c r="D27" s="4"/>
      <c r="E27" s="62"/>
      <c r="F27" s="5"/>
      <c r="G27" s="4"/>
      <c r="H27" s="4"/>
      <c r="I27" s="127"/>
    </row>
    <row r="28" spans="1:9">
      <c r="A28" s="126"/>
      <c r="B28" s="4"/>
      <c r="C28" s="4"/>
      <c r="D28" s="4"/>
      <c r="E28" s="62"/>
      <c r="F28" s="5"/>
      <c r="G28" s="4"/>
      <c r="H28" s="4"/>
      <c r="I28" s="127"/>
    </row>
    <row r="29" spans="1:9">
      <c r="A29" s="126"/>
      <c r="B29" s="4"/>
      <c r="C29" s="4"/>
      <c r="D29" s="4"/>
      <c r="E29" s="62"/>
      <c r="F29" s="5"/>
      <c r="G29" s="4"/>
      <c r="H29" s="4"/>
      <c r="I29" s="127"/>
    </row>
    <row r="30" spans="1:9">
      <c r="A30" s="126"/>
      <c r="B30" s="4"/>
      <c r="C30" s="4"/>
      <c r="D30" s="4"/>
      <c r="E30" s="62"/>
      <c r="F30" s="5"/>
      <c r="G30" s="4"/>
      <c r="H30" s="4"/>
      <c r="I30" s="127"/>
    </row>
    <row r="31" spans="1:9">
      <c r="A31" s="126"/>
      <c r="B31" s="4"/>
      <c r="C31" s="4"/>
      <c r="D31" s="4"/>
      <c r="E31" s="62"/>
      <c r="F31" s="5"/>
      <c r="G31" s="4"/>
      <c r="H31" s="4"/>
      <c r="I31" s="127"/>
    </row>
    <row r="32" spans="1:9">
      <c r="A32" s="126"/>
      <c r="B32" s="4"/>
      <c r="C32" s="4"/>
      <c r="D32" s="4"/>
      <c r="E32" s="62"/>
      <c r="F32" s="5"/>
      <c r="G32" s="4"/>
      <c r="H32" s="4"/>
      <c r="I32" s="127"/>
    </row>
    <row r="33" spans="1:9">
      <c r="A33" s="126"/>
      <c r="B33" s="4"/>
      <c r="C33" s="4"/>
      <c r="D33" s="4"/>
      <c r="E33" s="62"/>
      <c r="F33" s="5"/>
      <c r="G33" s="4"/>
      <c r="H33" s="4"/>
      <c r="I33" s="127"/>
    </row>
    <row r="34" spans="1:9">
      <c r="A34" s="126"/>
      <c r="B34" s="4"/>
      <c r="C34" s="4"/>
      <c r="D34" s="4"/>
      <c r="E34" s="62"/>
      <c r="F34" s="5"/>
      <c r="G34" s="4"/>
      <c r="H34" s="4"/>
      <c r="I34" s="149" t="s">
        <v>19</v>
      </c>
    </row>
    <row r="35" spans="1:9">
      <c r="A35" s="126"/>
      <c r="B35" s="4"/>
      <c r="C35" s="4"/>
      <c r="D35" s="4"/>
      <c r="E35" s="62"/>
      <c r="F35" s="5"/>
      <c r="G35" s="4"/>
      <c r="H35" s="4"/>
      <c r="I35" s="125" t="s">
        <v>16</v>
      </c>
    </row>
    <row r="36" spans="1:9">
      <c r="A36" s="126"/>
      <c r="B36" s="4"/>
      <c r="C36" s="4"/>
      <c r="D36" s="4"/>
      <c r="E36" s="62"/>
      <c r="F36" s="5"/>
      <c r="G36" s="4"/>
      <c r="H36" s="4"/>
      <c r="I36" s="125" t="s">
        <v>17</v>
      </c>
    </row>
    <row r="37" spans="1:9">
      <c r="A37" s="126"/>
      <c r="B37" s="4"/>
      <c r="C37" s="4"/>
      <c r="D37" s="4"/>
      <c r="E37" s="62"/>
      <c r="F37" s="5"/>
      <c r="G37" s="4"/>
      <c r="H37" s="4"/>
      <c r="I37" s="125" t="s">
        <v>18</v>
      </c>
    </row>
    <row r="38" spans="1:9" ht="15.75" thickBot="1">
      <c r="A38" s="144"/>
      <c r="B38" s="145"/>
      <c r="C38" s="145"/>
      <c r="D38" s="145"/>
      <c r="E38" s="146"/>
      <c r="F38" s="147"/>
      <c r="G38" s="145"/>
      <c r="H38" s="145"/>
      <c r="I38" s="150" t="s">
        <v>25</v>
      </c>
    </row>
    <row r="39" spans="1:9">
      <c r="A39" s="15"/>
      <c r="B39" s="4"/>
      <c r="C39" s="4"/>
      <c r="D39" s="4"/>
      <c r="E39" s="62"/>
      <c r="F39" s="5"/>
      <c r="G39" s="4"/>
      <c r="H39" s="4"/>
      <c r="I39" s="16"/>
    </row>
    <row r="40" spans="1:9">
      <c r="A40" s="15"/>
      <c r="B40" s="4"/>
      <c r="C40" s="4"/>
      <c r="D40" s="4"/>
      <c r="E40" s="62"/>
      <c r="F40" s="5"/>
      <c r="G40" s="4"/>
      <c r="H40" s="4"/>
    </row>
    <row r="41" spans="1:9">
      <c r="A41" s="15"/>
      <c r="B41" s="4"/>
      <c r="C41" s="4"/>
      <c r="D41" s="4"/>
      <c r="E41" s="62"/>
      <c r="F41" s="5"/>
      <c r="G41" s="4"/>
      <c r="H41" s="4"/>
    </row>
    <row r="42" spans="1:9">
      <c r="A42" s="15"/>
      <c r="B42" s="4"/>
      <c r="C42" s="4"/>
      <c r="D42" s="4"/>
      <c r="E42" s="62"/>
      <c r="F42" s="5"/>
      <c r="G42" s="4"/>
      <c r="H42" s="4"/>
    </row>
    <row r="43" spans="1:9">
      <c r="A43" s="15"/>
      <c r="B43" s="4"/>
      <c r="C43" s="4"/>
      <c r="D43" s="4"/>
      <c r="E43" s="62"/>
      <c r="F43" s="5"/>
      <c r="G43" s="4"/>
      <c r="H43" s="4"/>
    </row>
    <row r="44" spans="1:9" ht="15.75" thickBot="1">
      <c r="A44" s="21"/>
      <c r="B44" s="22"/>
      <c r="C44" s="22"/>
      <c r="D44" s="22"/>
      <c r="E44" s="70"/>
      <c r="F44" s="23"/>
      <c r="G44" s="22"/>
      <c r="H44" s="22"/>
    </row>
  </sheetData>
  <printOptions horizontalCentered="1"/>
  <pageMargins left="0" right="0" top="0.5" bottom="0.5" header="0.3" footer="0.3"/>
  <pageSetup paperSize="9" scale="8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7"/>
  <sheetViews>
    <sheetView tabSelected="1" view="pageBreakPreview" topLeftCell="A16" zoomScale="115" zoomScaleNormal="100" zoomScaleSheetLayoutView="115" workbookViewId="0">
      <selection activeCell="A51" sqref="A49:XFD51"/>
    </sheetView>
  </sheetViews>
  <sheetFormatPr defaultRowHeight="15"/>
  <cols>
    <col min="1" max="1" width="5.42578125" customWidth="1"/>
    <col min="2" max="2" width="19" customWidth="1"/>
    <col min="3" max="3" width="28.5703125" bestFit="1" customWidth="1"/>
    <col min="4" max="4" width="15.7109375" customWidth="1"/>
    <col min="5" max="5" width="17.42578125" customWidth="1"/>
    <col min="6" max="6" width="28.7109375" customWidth="1"/>
  </cols>
  <sheetData>
    <row r="3" spans="1:6" ht="34.5">
      <c r="C3" s="166" t="s">
        <v>51</v>
      </c>
    </row>
    <row r="7" spans="1:6" s="155" customFormat="1" ht="21.75" thickBot="1">
      <c r="A7" s="155" t="s">
        <v>62</v>
      </c>
    </row>
    <row r="8" spans="1:6" ht="16.5" thickTop="1" thickBot="1">
      <c r="A8" s="151"/>
      <c r="B8" s="151"/>
      <c r="C8" s="151"/>
      <c r="D8" s="151"/>
      <c r="E8" s="151"/>
      <c r="F8" s="151"/>
    </row>
    <row r="9" spans="1:6" ht="16.5" thickTop="1" thickBot="1">
      <c r="A9" s="77"/>
      <c r="B9" s="77"/>
      <c r="C9" s="77"/>
      <c r="D9" s="77"/>
      <c r="E9" s="77"/>
      <c r="F9" s="77"/>
    </row>
    <row r="10" spans="1:6">
      <c r="A10" s="156" t="s">
        <v>58</v>
      </c>
      <c r="B10" s="157"/>
      <c r="C10" s="157"/>
      <c r="D10" s="157"/>
      <c r="E10" s="157"/>
      <c r="F10" s="158" t="s">
        <v>60</v>
      </c>
    </row>
    <row r="11" spans="1:6">
      <c r="A11" s="159" t="s">
        <v>59</v>
      </c>
      <c r="B11" s="160"/>
      <c r="C11" s="160"/>
      <c r="D11" s="160"/>
      <c r="E11" s="160"/>
      <c r="F11" s="161" t="s">
        <v>61</v>
      </c>
    </row>
    <row r="12" spans="1:6">
      <c r="A12" s="159"/>
      <c r="B12" s="160"/>
      <c r="C12" s="160"/>
      <c r="D12" s="160"/>
      <c r="E12" s="160"/>
      <c r="F12" s="162">
        <v>45190</v>
      </c>
    </row>
    <row r="13" spans="1:6" ht="15.75" thickBot="1">
      <c r="A13" s="163"/>
      <c r="B13" s="164"/>
      <c r="C13" s="164"/>
      <c r="D13" s="164"/>
      <c r="E13" s="164"/>
      <c r="F13" s="165"/>
    </row>
    <row r="14" spans="1:6">
      <c r="A14" s="77"/>
      <c r="B14" s="77"/>
      <c r="C14" s="77"/>
      <c r="D14" s="77"/>
      <c r="E14" s="77"/>
      <c r="F14" s="77"/>
    </row>
    <row r="15" spans="1:6">
      <c r="A15" s="77"/>
      <c r="B15" s="77"/>
      <c r="C15" s="77"/>
      <c r="D15" s="77"/>
      <c r="E15" s="77"/>
      <c r="F15" s="77"/>
    </row>
    <row r="16" spans="1:6" ht="15.75" thickBot="1">
      <c r="A16" s="77"/>
      <c r="B16" s="77"/>
      <c r="C16" s="77"/>
      <c r="D16" s="77"/>
      <c r="E16" s="77"/>
      <c r="F16" s="77"/>
    </row>
    <row r="17" spans="1:6" s="173" customFormat="1" ht="31.5" thickTop="1" thickBot="1">
      <c r="A17" s="172" t="s">
        <v>1</v>
      </c>
      <c r="B17" s="172" t="s">
        <v>53</v>
      </c>
      <c r="C17" s="172" t="s">
        <v>52</v>
      </c>
      <c r="D17" s="172" t="s">
        <v>50</v>
      </c>
      <c r="E17" s="172" t="s">
        <v>7</v>
      </c>
      <c r="F17" s="172" t="s">
        <v>57</v>
      </c>
    </row>
    <row r="18" spans="1:6" ht="15.75" thickTop="1">
      <c r="A18" s="170">
        <v>1</v>
      </c>
      <c r="B18" s="170">
        <v>604171.93999999994</v>
      </c>
      <c r="C18" s="170"/>
      <c r="D18" s="170"/>
      <c r="E18" s="170">
        <v>604171.93999999994</v>
      </c>
      <c r="F18" s="171"/>
    </row>
    <row r="19" spans="1:6">
      <c r="A19" s="152">
        <v>2</v>
      </c>
      <c r="B19" s="152">
        <v>604171.93999999994</v>
      </c>
      <c r="C19" s="154">
        <v>45139</v>
      </c>
      <c r="D19" s="152">
        <v>80000</v>
      </c>
      <c r="E19" s="152">
        <f>E18-D19</f>
        <v>524171.93999999994</v>
      </c>
      <c r="F19" s="153" t="s">
        <v>54</v>
      </c>
    </row>
    <row r="20" spans="1:6">
      <c r="A20" s="152">
        <v>3</v>
      </c>
      <c r="B20" s="152">
        <v>604171.93999999994</v>
      </c>
      <c r="C20" s="154">
        <v>45149</v>
      </c>
      <c r="D20" s="152">
        <v>202707.35799999998</v>
      </c>
      <c r="E20" s="152">
        <f t="shared" ref="E20:E22" si="0">E19-D20</f>
        <v>321464.58199999994</v>
      </c>
      <c r="F20" s="153" t="s">
        <v>55</v>
      </c>
    </row>
    <row r="21" spans="1:6">
      <c r="A21" s="152">
        <v>4</v>
      </c>
      <c r="B21" s="152">
        <v>604171.93999999994</v>
      </c>
      <c r="C21" s="154">
        <v>45166</v>
      </c>
      <c r="D21" s="152">
        <v>100000</v>
      </c>
      <c r="E21" s="152">
        <f t="shared" si="0"/>
        <v>221464.58199999994</v>
      </c>
      <c r="F21" s="153" t="s">
        <v>56</v>
      </c>
    </row>
    <row r="22" spans="1:6" ht="15.75" thickBot="1">
      <c r="A22" s="167">
        <v>5</v>
      </c>
      <c r="B22" s="167">
        <v>604171.93999999994</v>
      </c>
      <c r="C22" s="168">
        <v>45187</v>
      </c>
      <c r="D22" s="167">
        <v>70000</v>
      </c>
      <c r="E22" s="167">
        <f t="shared" si="0"/>
        <v>151464.58199999994</v>
      </c>
      <c r="F22" s="169" t="s">
        <v>54</v>
      </c>
    </row>
    <row r="23" spans="1:6" s="174" customFormat="1" ht="16.5" thickTop="1" thickBot="1">
      <c r="E23" s="174">
        <f>E22</f>
        <v>151464.58199999994</v>
      </c>
    </row>
    <row r="24" spans="1:6" ht="15.75" thickTop="1"/>
    <row r="55" spans="1:1">
      <c r="A55" s="2" t="s">
        <v>63</v>
      </c>
    </row>
    <row r="56" spans="1:1">
      <c r="A56" s="2" t="s">
        <v>64</v>
      </c>
    </row>
    <row r="57" spans="1:1">
      <c r="A57" s="2" t="s">
        <v>51</v>
      </c>
    </row>
  </sheetData>
  <printOptions horizontalCentered="1"/>
  <pageMargins left="0" right="0" top="0.5" bottom="0.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Upto RA 3</vt:lpstr>
      <vt:lpstr>Abstract Upto RA 3</vt:lpstr>
      <vt:lpstr>Total</vt:lpstr>
      <vt:lpstr>Balance Sheet</vt:lpstr>
      <vt:lpstr>'Abstract Upto RA 3'!Print_Area</vt:lpstr>
      <vt:lpstr>'Balance Sheet'!Print_Area</vt:lpstr>
      <vt:lpstr>Total!Print_Area</vt:lpstr>
      <vt:lpstr>'Upto RA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2023-10-06T07:41:15Z</dcterms:modified>
</cp:coreProperties>
</file>