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2"/>
  </bookViews>
  <sheets>
    <sheet name="RA 1" sheetId="1" r:id="rId1"/>
    <sheet name="RA 2" sheetId="2" r:id="rId2"/>
    <sheet name="RA 3" sheetId="3" r:id="rId3"/>
  </sheets>
  <definedNames>
    <definedName name="_xlnm.Print_Area" localSheetId="2">'RA 3'!$A$1:$L$39</definedName>
  </definedNames>
  <calcPr calcId="144525"/>
</workbook>
</file>

<file path=xl/calcChain.xml><?xml version="1.0" encoding="utf-8"?>
<calcChain xmlns="http://schemas.openxmlformats.org/spreadsheetml/2006/main">
  <c r="I61" i="3" l="1"/>
  <c r="J12" i="3" l="1"/>
  <c r="L22" i="3" l="1"/>
  <c r="J22" i="3"/>
  <c r="H22" i="3"/>
  <c r="L21" i="3"/>
  <c r="I21" i="3"/>
  <c r="J21" i="3" s="1"/>
  <c r="H21" i="3"/>
  <c r="I20" i="3"/>
  <c r="C20" i="3"/>
  <c r="H20" i="3" s="1"/>
  <c r="L19" i="3"/>
  <c r="I19" i="3"/>
  <c r="J19" i="3" s="1"/>
  <c r="H19" i="3"/>
  <c r="I18" i="3"/>
  <c r="C18" i="3"/>
  <c r="L18" i="3" s="1"/>
  <c r="L17" i="3"/>
  <c r="I17" i="3"/>
  <c r="J17" i="3" s="1"/>
  <c r="H17" i="3"/>
  <c r="I16" i="3"/>
  <c r="J16" i="3" s="1"/>
  <c r="C16" i="3"/>
  <c r="L16" i="3" s="1"/>
  <c r="L15" i="3"/>
  <c r="I15" i="3"/>
  <c r="J15" i="3" s="1"/>
  <c r="H15" i="3"/>
  <c r="L14" i="3"/>
  <c r="I14" i="3"/>
  <c r="J14" i="3" s="1"/>
  <c r="H14" i="3"/>
  <c r="K13" i="3"/>
  <c r="L13" i="3" s="1"/>
  <c r="C13" i="3"/>
  <c r="J13" i="3" s="1"/>
  <c r="K12" i="3"/>
  <c r="L12" i="3" s="1"/>
  <c r="K11" i="3"/>
  <c r="C11" i="3"/>
  <c r="J11" i="3" s="1"/>
  <c r="K10" i="3"/>
  <c r="L10" i="3" s="1"/>
  <c r="J10" i="3"/>
  <c r="H10" i="3"/>
  <c r="J18" i="3" l="1"/>
  <c r="L11" i="3"/>
  <c r="J20" i="3"/>
  <c r="J23" i="3" s="1"/>
  <c r="H18" i="3"/>
  <c r="H16" i="3"/>
  <c r="H23" i="3" s="1"/>
  <c r="L20" i="3"/>
  <c r="L23" i="3" s="1"/>
  <c r="K20" i="2"/>
  <c r="L20" i="2" s="1"/>
  <c r="J20" i="2"/>
  <c r="K19" i="2"/>
  <c r="L19" i="2" s="1"/>
  <c r="J19" i="2"/>
  <c r="L18" i="2"/>
  <c r="K18" i="2"/>
  <c r="J18" i="2"/>
  <c r="K17" i="2"/>
  <c r="L17" i="2" s="1"/>
  <c r="J17" i="2"/>
  <c r="H17" i="2"/>
  <c r="K16" i="2"/>
  <c r="L16" i="2" s="1"/>
  <c r="J16" i="2"/>
  <c r="K15" i="2"/>
  <c r="L15" i="2" s="1"/>
  <c r="J15" i="2"/>
  <c r="H15" i="2"/>
  <c r="K14" i="2"/>
  <c r="L14" i="2" s="1"/>
  <c r="J14" i="2"/>
  <c r="L13" i="2"/>
  <c r="K13" i="2"/>
  <c r="J13" i="2"/>
  <c r="H13" i="2"/>
  <c r="L12" i="2"/>
  <c r="K12" i="2"/>
  <c r="H12" i="2"/>
  <c r="K10" i="2"/>
  <c r="L10" i="2" s="1"/>
  <c r="L21" i="2" s="1"/>
  <c r="H10" i="2"/>
  <c r="H21" i="2" s="1"/>
  <c r="K15" i="1"/>
  <c r="L15" i="1" s="1"/>
  <c r="J15" i="1"/>
  <c r="K14" i="1"/>
  <c r="L14" i="1" s="1"/>
  <c r="J14" i="1"/>
  <c r="K13" i="1"/>
  <c r="L13" i="1" s="1"/>
  <c r="J13" i="1"/>
  <c r="K12" i="1"/>
  <c r="L12" i="1" s="1"/>
  <c r="J12" i="1"/>
  <c r="K11" i="1"/>
  <c r="L11" i="1" s="1"/>
  <c r="J11" i="1"/>
  <c r="K10" i="1"/>
  <c r="L10" i="1" s="1"/>
  <c r="J10" i="1"/>
  <c r="J16" i="1" s="1"/>
  <c r="J21" i="2" l="1"/>
  <c r="L16" i="1"/>
</calcChain>
</file>

<file path=xl/sharedStrings.xml><?xml version="1.0" encoding="utf-8"?>
<sst xmlns="http://schemas.openxmlformats.org/spreadsheetml/2006/main" count="153" uniqueCount="54">
  <si>
    <t>To</t>
  </si>
  <si>
    <t>Vendor</t>
  </si>
  <si>
    <t>Nakoda Pipes Pvt Ltd</t>
  </si>
  <si>
    <t>AG Infratech</t>
  </si>
  <si>
    <t>Tilda, Chattisgarh</t>
  </si>
  <si>
    <t>Date of Submission-27th March 2023</t>
  </si>
  <si>
    <t>Work order No: SNIPIPL/WO/2022-23/041</t>
  </si>
  <si>
    <t>Date of Finalizing-10th April 2023</t>
  </si>
  <si>
    <t>Bill No RA1</t>
  </si>
  <si>
    <t>Structure name Bunker &amp; Hopper</t>
  </si>
  <si>
    <t>Sl No</t>
  </si>
  <si>
    <t>Description</t>
  </si>
  <si>
    <t>Rate</t>
  </si>
  <si>
    <t xml:space="preserve">Unit </t>
  </si>
  <si>
    <t>As per Work order</t>
  </si>
  <si>
    <t>Upto last bill</t>
  </si>
  <si>
    <t>This Bill</t>
  </si>
  <si>
    <t>Total</t>
  </si>
  <si>
    <t>Quantity</t>
  </si>
  <si>
    <t>Amount</t>
  </si>
  <si>
    <t>Excavation in all type of Soil</t>
  </si>
  <si>
    <t>m3</t>
  </si>
  <si>
    <t>BackFilling</t>
  </si>
  <si>
    <t>PCC upto  0.00 to +/- 3.00 meter from GL</t>
  </si>
  <si>
    <t>Shuttering upto +/- 3meter from GL</t>
  </si>
  <si>
    <t>RCC upto +/- 3.00 meter from GL.</t>
  </si>
  <si>
    <t>m2</t>
  </si>
  <si>
    <t>Reinforcement of steel upto +/- 0.0 to +/- 3.0 meter from ground level.</t>
  </si>
  <si>
    <t>*</t>
  </si>
  <si>
    <t>Date of Submission-08th May 2023</t>
  </si>
  <si>
    <t>Date of Finalizing-27th May 2023</t>
  </si>
  <si>
    <t>Bill No R2</t>
  </si>
  <si>
    <t>Shuttering from +/- 3meter to 6 metre from GL</t>
  </si>
  <si>
    <t>RCC from +/- 3.00 to +/- 6meter from GL.</t>
  </si>
  <si>
    <t>MT</t>
  </si>
  <si>
    <t>Reinforcement of steel upto +/- 3.0 to +/- 6.0 meter from ground level.</t>
  </si>
  <si>
    <t>MS angle fixing</t>
  </si>
  <si>
    <t>Providing and fixing water bar</t>
  </si>
  <si>
    <t>RMT</t>
  </si>
  <si>
    <t>Date of Submission-08th June 2023</t>
  </si>
  <si>
    <t>Date of Finalizing-24th June 2023</t>
  </si>
  <si>
    <t>Bill No RA3</t>
  </si>
  <si>
    <t>Excavation in all type of Soil 0-3 Mtr</t>
  </si>
  <si>
    <t>Excavation in all type of Soil 3-6 Mtr</t>
  </si>
  <si>
    <t>BackFilling 0-3</t>
  </si>
  <si>
    <t>BackFilling 3-6</t>
  </si>
  <si>
    <t>Abhishek Acharya</t>
  </si>
  <si>
    <t>Billing Engineer</t>
  </si>
  <si>
    <t>Nakoda Pipe Impex Pvt Ltd</t>
  </si>
  <si>
    <t>Mukesh Lilhare</t>
  </si>
  <si>
    <t>Site Incharge</t>
  </si>
  <si>
    <t>AGI</t>
  </si>
  <si>
    <t>Mahesh wandre</t>
  </si>
  <si>
    <t>H.O.D (CiviL)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</si>
</sst>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4" fillId="4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2" fontId="7" fillId="0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2" fontId="8" fillId="4" borderId="1" xfId="0" applyNumberFormat="1" applyFont="1" applyFill="1" applyBorder="1" applyAlignment="1">
      <alignment horizontal="left"/>
    </xf>
    <xf numFmtId="2" fontId="0" fillId="0" borderId="0" xfId="0" applyNumberFormat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22" sqref="F22"/>
    </sheetView>
  </sheetViews>
  <sheetFormatPr defaultRowHeight="15" x14ac:dyDescent="0.25"/>
  <cols>
    <col min="1" max="1" width="5" customWidth="1"/>
    <col min="2" max="2" width="63.85546875" customWidth="1"/>
    <col min="3" max="3" width="7.5703125" customWidth="1"/>
    <col min="4" max="4" width="6.140625" customWidth="1"/>
  </cols>
  <sheetData>
    <row r="1" spans="1:12" x14ac:dyDescent="0.25">
      <c r="A1" s="23" t="s">
        <v>0</v>
      </c>
      <c r="B1" s="23"/>
      <c r="C1" s="1"/>
      <c r="D1" s="1"/>
      <c r="E1" s="1"/>
      <c r="F1" s="1"/>
      <c r="G1" s="1"/>
      <c r="H1" s="1"/>
      <c r="I1" s="1"/>
      <c r="J1" s="1"/>
      <c r="K1" s="24" t="s">
        <v>1</v>
      </c>
      <c r="L1" s="24"/>
    </row>
    <row r="2" spans="1:12" x14ac:dyDescent="0.25">
      <c r="A2" s="23" t="s">
        <v>2</v>
      </c>
      <c r="B2" s="23"/>
      <c r="C2" s="1"/>
      <c r="D2" s="1"/>
      <c r="E2" s="1"/>
      <c r="F2" s="1"/>
      <c r="G2" s="1"/>
      <c r="H2" s="1"/>
      <c r="I2" s="1"/>
      <c r="J2" s="1"/>
      <c r="K2" s="24" t="s">
        <v>3</v>
      </c>
      <c r="L2" s="24"/>
    </row>
    <row r="3" spans="1:12" x14ac:dyDescent="0.25">
      <c r="A3" s="23" t="s">
        <v>4</v>
      </c>
      <c r="B3" s="23"/>
      <c r="C3" s="1"/>
      <c r="D3" s="1"/>
      <c r="E3" s="1"/>
      <c r="F3" s="1"/>
      <c r="G3" s="1"/>
      <c r="H3" s="1"/>
      <c r="I3" s="24" t="s">
        <v>5</v>
      </c>
      <c r="J3" s="24"/>
      <c r="K3" s="24"/>
      <c r="L3" s="24"/>
    </row>
    <row r="4" spans="1:12" x14ac:dyDescent="0.25">
      <c r="A4" s="23" t="s">
        <v>6</v>
      </c>
      <c r="B4" s="23"/>
      <c r="C4" s="1"/>
      <c r="D4" s="1"/>
      <c r="E4" s="1"/>
      <c r="F4" s="1"/>
      <c r="G4" s="1"/>
      <c r="H4" s="1"/>
      <c r="I4" s="24" t="s">
        <v>7</v>
      </c>
      <c r="J4" s="24"/>
      <c r="K4" s="24"/>
      <c r="L4" s="24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 t="s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 t="s">
        <v>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2" t="s">
        <v>10</v>
      </c>
      <c r="B8" s="2" t="s">
        <v>11</v>
      </c>
      <c r="C8" s="2" t="s">
        <v>12</v>
      </c>
      <c r="D8" s="2" t="s">
        <v>13</v>
      </c>
      <c r="E8" s="25" t="s">
        <v>14</v>
      </c>
      <c r="F8" s="26"/>
      <c r="G8" s="25" t="s">
        <v>15</v>
      </c>
      <c r="H8" s="26"/>
      <c r="I8" s="25" t="s">
        <v>16</v>
      </c>
      <c r="J8" s="26"/>
      <c r="K8" s="25" t="s">
        <v>17</v>
      </c>
      <c r="L8" s="26"/>
    </row>
    <row r="9" spans="1:12" x14ac:dyDescent="0.25">
      <c r="A9" s="3"/>
      <c r="B9" s="3"/>
      <c r="C9" s="3"/>
      <c r="D9" s="3"/>
      <c r="E9" s="3" t="s">
        <v>18</v>
      </c>
      <c r="F9" s="3" t="s">
        <v>19</v>
      </c>
      <c r="G9" s="3" t="s">
        <v>18</v>
      </c>
      <c r="H9" s="3" t="s">
        <v>19</v>
      </c>
      <c r="I9" s="3" t="s">
        <v>18</v>
      </c>
      <c r="J9" s="3" t="s">
        <v>19</v>
      </c>
      <c r="K9" s="3" t="s">
        <v>18</v>
      </c>
      <c r="L9" s="3" t="s">
        <v>19</v>
      </c>
    </row>
    <row r="10" spans="1:12" x14ac:dyDescent="0.25">
      <c r="A10" s="4">
        <v>1</v>
      </c>
      <c r="B10" s="5" t="s">
        <v>20</v>
      </c>
      <c r="C10" s="6">
        <v>160</v>
      </c>
      <c r="D10" s="6" t="s">
        <v>21</v>
      </c>
      <c r="E10" s="6"/>
      <c r="F10" s="6"/>
      <c r="G10" s="6"/>
      <c r="H10" s="6"/>
      <c r="I10" s="6">
        <v>1084.546</v>
      </c>
      <c r="J10" s="6">
        <f t="shared" ref="J10:J15" si="0">I10*C10</f>
        <v>173527.36000000002</v>
      </c>
      <c r="K10" s="6">
        <f t="shared" ref="K10:K15" si="1">I10+G10</f>
        <v>1084.546</v>
      </c>
      <c r="L10" s="6">
        <f t="shared" ref="L10:L15" si="2">K10*C10</f>
        <v>173527.36000000002</v>
      </c>
    </row>
    <row r="11" spans="1:12" x14ac:dyDescent="0.25">
      <c r="A11" s="4">
        <v>2</v>
      </c>
      <c r="B11" s="5" t="s">
        <v>22</v>
      </c>
      <c r="C11" s="6">
        <v>85</v>
      </c>
      <c r="D11" s="6" t="s">
        <v>21</v>
      </c>
      <c r="E11" s="6"/>
      <c r="F11" s="6"/>
      <c r="G11" s="6"/>
      <c r="H11" s="6"/>
      <c r="I11" s="6"/>
      <c r="J11" s="6">
        <f t="shared" si="0"/>
        <v>0</v>
      </c>
      <c r="K11" s="6">
        <f t="shared" si="1"/>
        <v>0</v>
      </c>
      <c r="L11" s="6">
        <f t="shared" si="2"/>
        <v>0</v>
      </c>
    </row>
    <row r="12" spans="1:12" x14ac:dyDescent="0.25">
      <c r="A12" s="4">
        <v>3</v>
      </c>
      <c r="B12" s="5" t="s">
        <v>23</v>
      </c>
      <c r="C12" s="6">
        <v>2100</v>
      </c>
      <c r="D12" s="6" t="s">
        <v>21</v>
      </c>
      <c r="E12" s="6"/>
      <c r="F12" s="6"/>
      <c r="G12" s="6"/>
      <c r="H12" s="6"/>
      <c r="I12" s="6">
        <v>9.7680000000000007</v>
      </c>
      <c r="J12" s="6">
        <f t="shared" si="0"/>
        <v>20512.800000000003</v>
      </c>
      <c r="K12" s="6">
        <f t="shared" si="1"/>
        <v>9.7680000000000007</v>
      </c>
      <c r="L12" s="6">
        <f t="shared" si="2"/>
        <v>20512.800000000003</v>
      </c>
    </row>
    <row r="13" spans="1:12" x14ac:dyDescent="0.25">
      <c r="A13" s="4">
        <v>4</v>
      </c>
      <c r="B13" s="5" t="s">
        <v>24</v>
      </c>
      <c r="C13" s="6">
        <v>550</v>
      </c>
      <c r="D13" s="6" t="s">
        <v>21</v>
      </c>
      <c r="E13" s="6"/>
      <c r="F13" s="6"/>
      <c r="G13" s="6"/>
      <c r="H13" s="6"/>
      <c r="I13" s="6">
        <v>142.4</v>
      </c>
      <c r="J13" s="6">
        <f t="shared" si="0"/>
        <v>78320</v>
      </c>
      <c r="K13" s="6">
        <f t="shared" si="1"/>
        <v>142.4</v>
      </c>
      <c r="L13" s="6">
        <f t="shared" si="2"/>
        <v>78320</v>
      </c>
    </row>
    <row r="14" spans="1:12" x14ac:dyDescent="0.25">
      <c r="A14" s="4">
        <v>5</v>
      </c>
      <c r="B14" s="5" t="s">
        <v>25</v>
      </c>
      <c r="C14" s="6">
        <v>3350</v>
      </c>
      <c r="D14" s="6" t="s">
        <v>26</v>
      </c>
      <c r="E14" s="6"/>
      <c r="F14" s="6"/>
      <c r="G14" s="6"/>
      <c r="H14" s="6"/>
      <c r="I14" s="6">
        <v>50.735999999999997</v>
      </c>
      <c r="J14" s="6">
        <f t="shared" si="0"/>
        <v>169965.59999999998</v>
      </c>
      <c r="K14" s="6">
        <f t="shared" si="1"/>
        <v>50.735999999999997</v>
      </c>
      <c r="L14" s="6">
        <f t="shared" si="2"/>
        <v>169965.59999999998</v>
      </c>
    </row>
    <row r="15" spans="1:12" x14ac:dyDescent="0.25">
      <c r="A15" s="4">
        <v>6</v>
      </c>
      <c r="B15" s="5" t="s">
        <v>27</v>
      </c>
      <c r="C15" s="6">
        <v>6600</v>
      </c>
      <c r="D15" s="6" t="s">
        <v>21</v>
      </c>
      <c r="E15" s="6"/>
      <c r="F15" s="6"/>
      <c r="G15" s="6"/>
      <c r="H15" s="6"/>
      <c r="I15" s="6">
        <v>2.0219999999999998</v>
      </c>
      <c r="J15" s="6">
        <f t="shared" si="0"/>
        <v>13345.199999999999</v>
      </c>
      <c r="K15" s="6">
        <f t="shared" si="1"/>
        <v>2.0219999999999998</v>
      </c>
      <c r="L15" s="6">
        <f t="shared" si="2"/>
        <v>13345.199999999999</v>
      </c>
    </row>
    <row r="16" spans="1:12" x14ac:dyDescent="0.25">
      <c r="A16" s="7" t="s">
        <v>28</v>
      </c>
      <c r="B16" s="7" t="s">
        <v>17</v>
      </c>
      <c r="C16" s="7"/>
      <c r="D16" s="7"/>
      <c r="E16" s="7"/>
      <c r="F16" s="7"/>
      <c r="G16" s="7"/>
      <c r="H16" s="7"/>
      <c r="I16" s="7"/>
      <c r="J16" s="7">
        <f>SUM(J10:J15)</f>
        <v>455670.96</v>
      </c>
      <c r="K16" s="7"/>
      <c r="L16" s="7">
        <f>SUM(L10:L15)</f>
        <v>455670.96</v>
      </c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</sheetData>
  <mergeCells count="12">
    <mergeCell ref="A1:B1"/>
    <mergeCell ref="K1:L1"/>
    <mergeCell ref="A2:B2"/>
    <mergeCell ref="K2:L2"/>
    <mergeCell ref="A3:B3"/>
    <mergeCell ref="I3:L3"/>
    <mergeCell ref="A4:B4"/>
    <mergeCell ref="I4:L4"/>
    <mergeCell ref="E8:F8"/>
    <mergeCell ref="G8:H8"/>
    <mergeCell ref="I8:J8"/>
    <mergeCell ref="K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P25" sqref="P25"/>
    </sheetView>
  </sheetViews>
  <sheetFormatPr defaultRowHeight="15" x14ac:dyDescent="0.25"/>
  <cols>
    <col min="1" max="1" width="5" customWidth="1"/>
    <col min="2" max="2" width="63.85546875" customWidth="1"/>
    <col min="3" max="3" width="7.5703125" customWidth="1"/>
    <col min="4" max="4" width="6.140625" customWidth="1"/>
  </cols>
  <sheetData>
    <row r="1" spans="1:12" x14ac:dyDescent="0.25">
      <c r="A1" s="23" t="s">
        <v>0</v>
      </c>
      <c r="B1" s="23"/>
      <c r="C1" s="1"/>
      <c r="D1" s="1"/>
      <c r="E1" s="1"/>
      <c r="F1" s="1"/>
      <c r="G1" s="1"/>
      <c r="H1" s="1"/>
      <c r="I1" s="1"/>
      <c r="J1" s="1"/>
      <c r="K1" s="24" t="s">
        <v>1</v>
      </c>
      <c r="L1" s="24"/>
    </row>
    <row r="2" spans="1:12" x14ac:dyDescent="0.25">
      <c r="A2" s="23" t="s">
        <v>2</v>
      </c>
      <c r="B2" s="23"/>
      <c r="C2" s="1"/>
      <c r="D2" s="1"/>
      <c r="E2" s="1"/>
      <c r="F2" s="1"/>
      <c r="G2" s="1"/>
      <c r="H2" s="1"/>
      <c r="I2" s="1"/>
      <c r="J2" s="1"/>
      <c r="K2" s="24" t="s">
        <v>3</v>
      </c>
      <c r="L2" s="24"/>
    </row>
    <row r="3" spans="1:12" x14ac:dyDescent="0.25">
      <c r="A3" s="23" t="s">
        <v>4</v>
      </c>
      <c r="B3" s="23"/>
      <c r="C3" s="1"/>
      <c r="D3" s="1"/>
      <c r="E3" s="1"/>
      <c r="F3" s="1"/>
      <c r="G3" s="1"/>
      <c r="H3" s="1"/>
      <c r="I3" s="24" t="s">
        <v>29</v>
      </c>
      <c r="J3" s="24"/>
      <c r="K3" s="24"/>
      <c r="L3" s="24"/>
    </row>
    <row r="4" spans="1:12" x14ac:dyDescent="0.25">
      <c r="A4" s="23" t="s">
        <v>6</v>
      </c>
      <c r="B4" s="23"/>
      <c r="C4" s="1"/>
      <c r="D4" s="1"/>
      <c r="E4" s="1"/>
      <c r="F4" s="1"/>
      <c r="G4" s="1"/>
      <c r="H4" s="1"/>
      <c r="I4" s="24" t="s">
        <v>30</v>
      </c>
      <c r="J4" s="24"/>
      <c r="K4" s="24"/>
      <c r="L4" s="24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 t="s">
        <v>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2" t="s">
        <v>10</v>
      </c>
      <c r="B8" s="2" t="s">
        <v>11</v>
      </c>
      <c r="C8" s="2" t="s">
        <v>12</v>
      </c>
      <c r="D8" s="2" t="s">
        <v>13</v>
      </c>
      <c r="E8" s="25" t="s">
        <v>14</v>
      </c>
      <c r="F8" s="26"/>
      <c r="G8" s="25" t="s">
        <v>15</v>
      </c>
      <c r="H8" s="26"/>
      <c r="I8" s="25" t="s">
        <v>16</v>
      </c>
      <c r="J8" s="26"/>
      <c r="K8" s="25" t="s">
        <v>17</v>
      </c>
      <c r="L8" s="26"/>
    </row>
    <row r="9" spans="1:12" x14ac:dyDescent="0.25">
      <c r="A9" s="3"/>
      <c r="B9" s="3"/>
      <c r="C9" s="3"/>
      <c r="D9" s="3"/>
      <c r="E9" s="3" t="s">
        <v>18</v>
      </c>
      <c r="F9" s="3" t="s">
        <v>19</v>
      </c>
      <c r="G9" s="3" t="s">
        <v>18</v>
      </c>
      <c r="H9" s="3" t="s">
        <v>19</v>
      </c>
      <c r="I9" s="3" t="s">
        <v>18</v>
      </c>
      <c r="J9" s="3" t="s">
        <v>19</v>
      </c>
      <c r="K9" s="3" t="s">
        <v>18</v>
      </c>
      <c r="L9" s="3" t="s">
        <v>19</v>
      </c>
    </row>
    <row r="10" spans="1:12" x14ac:dyDescent="0.25">
      <c r="A10" s="4">
        <v>1</v>
      </c>
      <c r="B10" s="5" t="s">
        <v>20</v>
      </c>
      <c r="C10" s="6">
        <v>160</v>
      </c>
      <c r="D10" s="6" t="s">
        <v>21</v>
      </c>
      <c r="E10" s="6"/>
      <c r="F10" s="6"/>
      <c r="G10" s="6">
        <v>1084.546</v>
      </c>
      <c r="H10" s="6">
        <f>G10*C10</f>
        <v>173527.36000000002</v>
      </c>
      <c r="I10" s="6"/>
      <c r="J10" s="6"/>
      <c r="K10" s="9">
        <f>I10+G10</f>
        <v>1084.546</v>
      </c>
      <c r="L10" s="6">
        <f t="shared" ref="L10:L20" si="0">K10*C10</f>
        <v>173527.36000000002</v>
      </c>
    </row>
    <row r="11" spans="1:12" x14ac:dyDescent="0.25">
      <c r="A11" s="4">
        <v>2</v>
      </c>
      <c r="B11" s="5" t="s">
        <v>22</v>
      </c>
      <c r="C11" s="6">
        <v>85</v>
      </c>
      <c r="D11" s="6" t="s">
        <v>21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4">
        <v>3</v>
      </c>
      <c r="B12" s="5" t="s">
        <v>23</v>
      </c>
      <c r="C12" s="6">
        <v>2100</v>
      </c>
      <c r="D12" s="6" t="s">
        <v>21</v>
      </c>
      <c r="E12" s="6"/>
      <c r="F12" s="6"/>
      <c r="G12" s="6">
        <v>9.7680000000000007</v>
      </c>
      <c r="H12" s="6">
        <f t="shared" ref="H12:H17" si="1">G12*C12</f>
        <v>20512.800000000003</v>
      </c>
      <c r="I12" s="6"/>
      <c r="J12" s="6"/>
      <c r="K12" s="6">
        <f t="shared" ref="K12:K20" si="2">I12+G12</f>
        <v>9.7680000000000007</v>
      </c>
      <c r="L12" s="6">
        <f t="shared" si="0"/>
        <v>20512.800000000003</v>
      </c>
    </row>
    <row r="13" spans="1:12" x14ac:dyDescent="0.25">
      <c r="A13" s="4">
        <v>4</v>
      </c>
      <c r="B13" s="5" t="s">
        <v>24</v>
      </c>
      <c r="C13" s="6">
        <v>550</v>
      </c>
      <c r="D13" s="6" t="s">
        <v>26</v>
      </c>
      <c r="E13" s="6"/>
      <c r="F13" s="6"/>
      <c r="G13" s="6">
        <v>142.4</v>
      </c>
      <c r="H13" s="6">
        <f t="shared" si="1"/>
        <v>78320</v>
      </c>
      <c r="I13" s="6">
        <v>96</v>
      </c>
      <c r="J13" s="6">
        <f>I13*C13</f>
        <v>52800</v>
      </c>
      <c r="K13" s="6">
        <f t="shared" si="2"/>
        <v>238.4</v>
      </c>
      <c r="L13" s="6">
        <f t="shared" si="0"/>
        <v>131120</v>
      </c>
    </row>
    <row r="14" spans="1:12" s="22" customFormat="1" x14ac:dyDescent="0.25">
      <c r="A14" s="20">
        <v>5</v>
      </c>
      <c r="B14" s="21" t="s">
        <v>32</v>
      </c>
      <c r="C14" s="9">
        <v>605</v>
      </c>
      <c r="D14" s="9" t="s">
        <v>26</v>
      </c>
      <c r="E14" s="9"/>
      <c r="F14" s="9"/>
      <c r="G14" s="9"/>
      <c r="H14" s="9"/>
      <c r="I14" s="9">
        <v>53.52</v>
      </c>
      <c r="J14" s="9">
        <f t="shared" ref="J14:J20" si="3">I14*C14</f>
        <v>32379.600000000002</v>
      </c>
      <c r="K14" s="9">
        <f t="shared" si="2"/>
        <v>53.52</v>
      </c>
      <c r="L14" s="9">
        <f t="shared" si="0"/>
        <v>32379.600000000002</v>
      </c>
    </row>
    <row r="15" spans="1:12" s="22" customFormat="1" x14ac:dyDescent="0.25">
      <c r="A15" s="20">
        <v>6</v>
      </c>
      <c r="B15" s="21" t="s">
        <v>25</v>
      </c>
      <c r="C15" s="9">
        <v>3350</v>
      </c>
      <c r="D15" s="9" t="s">
        <v>26</v>
      </c>
      <c r="E15" s="9"/>
      <c r="F15" s="9"/>
      <c r="G15" s="9">
        <v>50.735999999999997</v>
      </c>
      <c r="H15" s="9">
        <f t="shared" si="1"/>
        <v>169965.59999999998</v>
      </c>
      <c r="I15" s="9">
        <v>15.423999999999999</v>
      </c>
      <c r="J15" s="9">
        <f t="shared" si="3"/>
        <v>51670.400000000001</v>
      </c>
      <c r="K15" s="9">
        <f t="shared" si="2"/>
        <v>66.16</v>
      </c>
      <c r="L15" s="9">
        <f t="shared" si="0"/>
        <v>221636</v>
      </c>
    </row>
    <row r="16" spans="1:12" s="22" customFormat="1" x14ac:dyDescent="0.25">
      <c r="A16" s="20">
        <v>7</v>
      </c>
      <c r="B16" s="21" t="s">
        <v>33</v>
      </c>
      <c r="C16" s="9">
        <v>3685</v>
      </c>
      <c r="D16" s="9" t="s">
        <v>21</v>
      </c>
      <c r="E16" s="9"/>
      <c r="F16" s="9"/>
      <c r="G16" s="9"/>
      <c r="H16" s="9"/>
      <c r="I16" s="9">
        <v>9.26</v>
      </c>
      <c r="J16" s="9">
        <f t="shared" si="3"/>
        <v>34123.1</v>
      </c>
      <c r="K16" s="9">
        <f t="shared" si="2"/>
        <v>9.26</v>
      </c>
      <c r="L16" s="9">
        <f t="shared" si="0"/>
        <v>34123.1</v>
      </c>
    </row>
    <row r="17" spans="1:12" s="22" customFormat="1" x14ac:dyDescent="0.25">
      <c r="A17" s="20">
        <v>8</v>
      </c>
      <c r="B17" s="21" t="s">
        <v>27</v>
      </c>
      <c r="C17" s="9">
        <v>6600</v>
      </c>
      <c r="D17" s="9" t="s">
        <v>34</v>
      </c>
      <c r="E17" s="9"/>
      <c r="F17" s="9"/>
      <c r="G17" s="9">
        <v>2.0219999999999998</v>
      </c>
      <c r="H17" s="9">
        <f t="shared" si="1"/>
        <v>13345.199999999999</v>
      </c>
      <c r="I17" s="9">
        <v>1.0710000000000002</v>
      </c>
      <c r="J17" s="9">
        <f t="shared" si="3"/>
        <v>7068.6000000000013</v>
      </c>
      <c r="K17" s="9">
        <f t="shared" si="2"/>
        <v>3.093</v>
      </c>
      <c r="L17" s="9">
        <f t="shared" si="0"/>
        <v>20413.8</v>
      </c>
    </row>
    <row r="18" spans="1:12" s="22" customFormat="1" x14ac:dyDescent="0.25">
      <c r="A18" s="20">
        <v>9</v>
      </c>
      <c r="B18" s="21" t="s">
        <v>35</v>
      </c>
      <c r="C18" s="9">
        <v>7260</v>
      </c>
      <c r="D18" s="9" t="s">
        <v>34</v>
      </c>
      <c r="E18" s="9"/>
      <c r="F18" s="9"/>
      <c r="G18" s="9"/>
      <c r="H18" s="9"/>
      <c r="I18" s="9">
        <v>0.95699999999999996</v>
      </c>
      <c r="J18" s="9">
        <f t="shared" si="3"/>
        <v>6947.82</v>
      </c>
      <c r="K18" s="9">
        <f t="shared" si="2"/>
        <v>0.95699999999999996</v>
      </c>
      <c r="L18" s="9">
        <f t="shared" si="0"/>
        <v>6947.82</v>
      </c>
    </row>
    <row r="19" spans="1:12" x14ac:dyDescent="0.25">
      <c r="A19" s="4">
        <v>10</v>
      </c>
      <c r="B19" s="5" t="s">
        <v>36</v>
      </c>
      <c r="C19" s="6">
        <v>13000</v>
      </c>
      <c r="D19" s="6" t="s">
        <v>34</v>
      </c>
      <c r="E19" s="6"/>
      <c r="F19" s="6"/>
      <c r="G19" s="6"/>
      <c r="H19" s="6"/>
      <c r="I19" s="6">
        <v>0.2</v>
      </c>
      <c r="J19" s="6">
        <f t="shared" si="3"/>
        <v>2600</v>
      </c>
      <c r="K19" s="6">
        <f t="shared" si="2"/>
        <v>0.2</v>
      </c>
      <c r="L19" s="6">
        <f t="shared" si="0"/>
        <v>2600</v>
      </c>
    </row>
    <row r="20" spans="1:12" x14ac:dyDescent="0.25">
      <c r="A20" s="4">
        <v>11</v>
      </c>
      <c r="B20" s="5" t="s">
        <v>37</v>
      </c>
      <c r="C20" s="6">
        <v>220</v>
      </c>
      <c r="D20" s="6" t="s">
        <v>38</v>
      </c>
      <c r="E20" s="6"/>
      <c r="F20" s="6"/>
      <c r="G20" s="6"/>
      <c r="H20" s="6"/>
      <c r="I20" s="6">
        <v>43.2</v>
      </c>
      <c r="J20" s="6">
        <f t="shared" si="3"/>
        <v>9504</v>
      </c>
      <c r="K20" s="6">
        <f t="shared" si="2"/>
        <v>43.2</v>
      </c>
      <c r="L20" s="6">
        <f t="shared" si="0"/>
        <v>9504</v>
      </c>
    </row>
    <row r="21" spans="1:12" x14ac:dyDescent="0.25">
      <c r="A21" s="7" t="s">
        <v>28</v>
      </c>
      <c r="B21" s="7" t="s">
        <v>17</v>
      </c>
      <c r="C21" s="7"/>
      <c r="D21" s="7"/>
      <c r="E21" s="7"/>
      <c r="F21" s="7"/>
      <c r="G21" s="7"/>
      <c r="H21" s="7">
        <f>SUM(H10:H20)</f>
        <v>455670.96</v>
      </c>
      <c r="I21" s="7"/>
      <c r="J21" s="7">
        <f>SUM(J10:J20)</f>
        <v>197093.52000000002</v>
      </c>
      <c r="K21" s="7"/>
      <c r="L21" s="7">
        <f>SUM(L10:L20)</f>
        <v>652764.48</v>
      </c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7" spans="1:12" x14ac:dyDescent="0.25">
      <c r="J27" s="19"/>
    </row>
  </sheetData>
  <mergeCells count="12">
    <mergeCell ref="A1:B1"/>
    <mergeCell ref="K1:L1"/>
    <mergeCell ref="A2:B2"/>
    <mergeCell ref="K2:L2"/>
    <mergeCell ref="A3:B3"/>
    <mergeCell ref="I3:L3"/>
    <mergeCell ref="A4:B4"/>
    <mergeCell ref="I4:L4"/>
    <mergeCell ref="E8:F8"/>
    <mergeCell ref="G8:H8"/>
    <mergeCell ref="I8:J8"/>
    <mergeCell ref="K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view="pageBreakPreview" zoomScale="115" zoomScaleNormal="100" zoomScaleSheetLayoutView="115" workbookViewId="0">
      <selection activeCell="A4" sqref="A4:XFD4"/>
    </sheetView>
  </sheetViews>
  <sheetFormatPr defaultRowHeight="15" x14ac:dyDescent="0.25"/>
  <cols>
    <col min="1" max="1" width="5" customWidth="1"/>
    <col min="2" max="2" width="63.85546875" customWidth="1"/>
    <col min="3" max="3" width="7.5703125" customWidth="1"/>
    <col min="4" max="4" width="6.140625" customWidth="1"/>
    <col min="7" max="7" width="9.28515625" bestFit="1" customWidth="1"/>
    <col min="8" max="8" width="10.140625" bestFit="1" customWidth="1"/>
    <col min="9" max="9" width="9.28515625" bestFit="1" customWidth="1"/>
    <col min="10" max="10" width="10.140625" bestFit="1" customWidth="1"/>
    <col min="11" max="11" width="9.28515625" bestFit="1" customWidth="1"/>
    <col min="12" max="12" width="11.140625" bestFit="1" customWidth="1"/>
  </cols>
  <sheetData>
    <row r="1" spans="1:16" x14ac:dyDescent="0.25">
      <c r="A1" s="23" t="s">
        <v>0</v>
      </c>
      <c r="B1" s="23"/>
      <c r="C1" s="1"/>
      <c r="D1" s="1"/>
      <c r="E1" s="1"/>
      <c r="F1" s="1"/>
      <c r="G1" s="1"/>
      <c r="H1" s="1"/>
      <c r="I1" s="1"/>
      <c r="J1" s="1"/>
      <c r="K1" s="24" t="s">
        <v>1</v>
      </c>
      <c r="L1" s="24"/>
    </row>
    <row r="2" spans="1:16" x14ac:dyDescent="0.25">
      <c r="A2" s="23" t="s">
        <v>2</v>
      </c>
      <c r="B2" s="23"/>
      <c r="C2" s="1"/>
      <c r="D2" s="1"/>
      <c r="E2" s="1"/>
      <c r="F2" s="1"/>
      <c r="G2" s="1"/>
      <c r="H2" s="1"/>
      <c r="I2" s="1"/>
      <c r="J2" s="1"/>
      <c r="K2" s="24" t="s">
        <v>3</v>
      </c>
      <c r="L2" s="24"/>
    </row>
    <row r="3" spans="1:16" x14ac:dyDescent="0.25">
      <c r="A3" s="23" t="s">
        <v>4</v>
      </c>
      <c r="B3" s="23"/>
      <c r="C3" s="1"/>
      <c r="D3" s="1"/>
      <c r="E3" s="1"/>
      <c r="F3" s="1"/>
      <c r="G3" s="1"/>
      <c r="H3" s="1"/>
      <c r="I3" s="24" t="s">
        <v>39</v>
      </c>
      <c r="J3" s="24"/>
      <c r="K3" s="24"/>
      <c r="L3" s="24"/>
    </row>
    <row r="4" spans="1:16" x14ac:dyDescent="0.25">
      <c r="A4" s="23" t="s">
        <v>6</v>
      </c>
      <c r="B4" s="23"/>
      <c r="C4" s="1"/>
      <c r="D4" s="1"/>
      <c r="E4" s="1"/>
      <c r="F4" s="1"/>
      <c r="G4" s="1"/>
      <c r="H4" s="1"/>
      <c r="I4" s="24" t="s">
        <v>40</v>
      </c>
      <c r="J4" s="24"/>
      <c r="K4" s="24"/>
      <c r="L4" s="24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6" x14ac:dyDescent="0.25">
      <c r="A6" s="1" t="s">
        <v>41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6" x14ac:dyDescent="0.25">
      <c r="A7" s="1" t="s">
        <v>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6" x14ac:dyDescent="0.25">
      <c r="A8" s="11" t="s">
        <v>10</v>
      </c>
      <c r="B8" s="11" t="s">
        <v>11</v>
      </c>
      <c r="C8" s="11" t="s">
        <v>12</v>
      </c>
      <c r="D8" s="11" t="s">
        <v>13</v>
      </c>
      <c r="E8" s="27" t="s">
        <v>14</v>
      </c>
      <c r="F8" s="28"/>
      <c r="G8" s="27" t="s">
        <v>15</v>
      </c>
      <c r="H8" s="28"/>
      <c r="I8" s="27" t="s">
        <v>16</v>
      </c>
      <c r="J8" s="28"/>
      <c r="K8" s="27" t="s">
        <v>17</v>
      </c>
      <c r="L8" s="28"/>
    </row>
    <row r="9" spans="1:16" x14ac:dyDescent="0.25">
      <c r="A9" s="12"/>
      <c r="B9" s="12"/>
      <c r="C9" s="12"/>
      <c r="D9" s="12"/>
      <c r="E9" s="12" t="s">
        <v>18</v>
      </c>
      <c r="F9" s="12" t="s">
        <v>19</v>
      </c>
      <c r="G9" s="12" t="s">
        <v>18</v>
      </c>
      <c r="H9" s="12" t="s">
        <v>19</v>
      </c>
      <c r="I9" s="12" t="s">
        <v>18</v>
      </c>
      <c r="J9" s="12" t="s">
        <v>19</v>
      </c>
      <c r="K9" s="12" t="s">
        <v>18</v>
      </c>
      <c r="L9" s="12" t="s">
        <v>19</v>
      </c>
    </row>
    <row r="10" spans="1:16" x14ac:dyDescent="0.25">
      <c r="A10" s="13">
        <v>1</v>
      </c>
      <c r="B10" s="14" t="s">
        <v>42</v>
      </c>
      <c r="C10" s="14">
        <v>160</v>
      </c>
      <c r="D10" s="14" t="s">
        <v>21</v>
      </c>
      <c r="E10" s="13"/>
      <c r="F10" s="13"/>
      <c r="G10" s="15">
        <v>1084.546</v>
      </c>
      <c r="H10" s="15">
        <f>G10*C10</f>
        <v>173527.36000000002</v>
      </c>
      <c r="I10" s="15"/>
      <c r="J10" s="15">
        <f>I10*C10</f>
        <v>0</v>
      </c>
      <c r="K10" s="16">
        <f>I10+G10</f>
        <v>1084.546</v>
      </c>
      <c r="L10" s="15">
        <f>K10*C10</f>
        <v>173527.36000000002</v>
      </c>
    </row>
    <row r="11" spans="1:16" x14ac:dyDescent="0.25">
      <c r="A11" s="13">
        <v>2</v>
      </c>
      <c r="B11" s="14" t="s">
        <v>43</v>
      </c>
      <c r="C11" s="14">
        <f>180+18</f>
        <v>198</v>
      </c>
      <c r="D11" s="14" t="s">
        <v>21</v>
      </c>
      <c r="E11" s="13"/>
      <c r="F11" s="13"/>
      <c r="G11" s="15">
        <v>0</v>
      </c>
      <c r="H11" s="15">
        <v>0</v>
      </c>
      <c r="I11" s="15"/>
      <c r="J11" s="15">
        <f t="shared" ref="J11:J22" si="0">I11*C11</f>
        <v>0</v>
      </c>
      <c r="K11" s="16">
        <f t="shared" ref="K11:K13" si="1">I11+G11</f>
        <v>0</v>
      </c>
      <c r="L11" s="15">
        <f t="shared" ref="L11:L22" si="2">K11*C11</f>
        <v>0</v>
      </c>
    </row>
    <row r="12" spans="1:16" x14ac:dyDescent="0.25">
      <c r="A12" s="13">
        <v>3</v>
      </c>
      <c r="B12" s="14" t="s">
        <v>44</v>
      </c>
      <c r="C12" s="14">
        <v>85</v>
      </c>
      <c r="D12" s="14" t="s">
        <v>21</v>
      </c>
      <c r="E12" s="13"/>
      <c r="F12" s="13"/>
      <c r="G12" s="15">
        <v>0</v>
      </c>
      <c r="H12" s="15">
        <v>0</v>
      </c>
      <c r="I12" s="16">
        <v>411.32429999999977</v>
      </c>
      <c r="J12" s="15">
        <f t="shared" si="0"/>
        <v>34962.565499999982</v>
      </c>
      <c r="K12" s="16">
        <f t="shared" si="1"/>
        <v>411.32429999999977</v>
      </c>
      <c r="L12" s="15">
        <f t="shared" si="2"/>
        <v>34962.565499999982</v>
      </c>
    </row>
    <row r="13" spans="1:16" x14ac:dyDescent="0.25">
      <c r="A13" s="13">
        <v>4</v>
      </c>
      <c r="B13" s="14" t="s">
        <v>45</v>
      </c>
      <c r="C13" s="14">
        <f>C12+(C12*10%)</f>
        <v>93.5</v>
      </c>
      <c r="D13" s="14" t="s">
        <v>21</v>
      </c>
      <c r="E13" s="13"/>
      <c r="F13" s="13"/>
      <c r="G13" s="15">
        <v>0</v>
      </c>
      <c r="H13" s="15">
        <v>0</v>
      </c>
      <c r="I13" s="16">
        <v>293.68299999999999</v>
      </c>
      <c r="J13" s="15">
        <f t="shared" si="0"/>
        <v>27459.360499999999</v>
      </c>
      <c r="K13" s="16">
        <f t="shared" si="1"/>
        <v>293.68299999999999</v>
      </c>
      <c r="L13" s="15">
        <f t="shared" si="2"/>
        <v>27459.360499999999</v>
      </c>
      <c r="O13">
        <v>53.52</v>
      </c>
      <c r="P13">
        <v>550</v>
      </c>
    </row>
    <row r="14" spans="1:16" x14ac:dyDescent="0.25">
      <c r="A14" s="13">
        <v>5</v>
      </c>
      <c r="B14" s="14" t="s">
        <v>23</v>
      </c>
      <c r="C14" s="14">
        <v>2100</v>
      </c>
      <c r="D14" s="14" t="s">
        <v>21</v>
      </c>
      <c r="E14" s="13"/>
      <c r="F14" s="13"/>
      <c r="G14" s="15">
        <v>9.7680000000000007</v>
      </c>
      <c r="H14" s="15">
        <f t="shared" ref="H14:H22" si="3">G14*C14</f>
        <v>20512.800000000003</v>
      </c>
      <c r="I14" s="16">
        <f t="shared" ref="I14:I21" si="4">K14-G14</f>
        <v>5.6630000000000003</v>
      </c>
      <c r="J14" s="15">
        <f t="shared" si="0"/>
        <v>11892.300000000001</v>
      </c>
      <c r="K14" s="16">
        <v>15.431000000000001</v>
      </c>
      <c r="L14" s="15">
        <f t="shared" si="2"/>
        <v>32405.100000000002</v>
      </c>
      <c r="O14">
        <v>9.26</v>
      </c>
      <c r="P14">
        <v>3350</v>
      </c>
    </row>
    <row r="15" spans="1:16" x14ac:dyDescent="0.25">
      <c r="A15" s="13">
        <v>6</v>
      </c>
      <c r="B15" s="14" t="s">
        <v>24</v>
      </c>
      <c r="C15" s="14">
        <v>550</v>
      </c>
      <c r="D15" s="14" t="s">
        <v>26</v>
      </c>
      <c r="E15" s="13"/>
      <c r="F15" s="13"/>
      <c r="G15" s="15">
        <v>238.4</v>
      </c>
      <c r="H15" s="15">
        <f t="shared" si="3"/>
        <v>131120</v>
      </c>
      <c r="I15" s="16">
        <f t="shared" si="4"/>
        <v>358.202</v>
      </c>
      <c r="J15" s="15">
        <f t="shared" si="0"/>
        <v>197011.1</v>
      </c>
      <c r="K15" s="16">
        <v>596.60199999999998</v>
      </c>
      <c r="L15" s="15">
        <f t="shared" si="2"/>
        <v>328131.09999999998</v>
      </c>
      <c r="O15">
        <v>0.95699999999999996</v>
      </c>
      <c r="P15">
        <v>6600</v>
      </c>
    </row>
    <row r="16" spans="1:16" x14ac:dyDescent="0.25">
      <c r="A16" s="13">
        <v>7</v>
      </c>
      <c r="B16" s="14" t="s">
        <v>32</v>
      </c>
      <c r="C16" s="14">
        <f>C15+(C15*10%)</f>
        <v>605</v>
      </c>
      <c r="D16" s="14" t="s">
        <v>26</v>
      </c>
      <c r="E16" s="13"/>
      <c r="F16" s="13"/>
      <c r="G16" s="16">
        <v>53.52</v>
      </c>
      <c r="H16" s="15">
        <f t="shared" si="3"/>
        <v>32379.600000000002</v>
      </c>
      <c r="I16" s="16">
        <f t="shared" si="4"/>
        <v>25.439999999999991</v>
      </c>
      <c r="J16" s="15">
        <f t="shared" si="0"/>
        <v>15391.199999999993</v>
      </c>
      <c r="K16" s="16">
        <v>78.959999999999994</v>
      </c>
      <c r="L16" s="15">
        <f t="shared" si="2"/>
        <v>47770.799999999996</v>
      </c>
    </row>
    <row r="17" spans="1:12" x14ac:dyDescent="0.25">
      <c r="A17" s="13">
        <v>8</v>
      </c>
      <c r="B17" s="14" t="s">
        <v>25</v>
      </c>
      <c r="C17" s="14">
        <v>3350</v>
      </c>
      <c r="D17" s="14" t="s">
        <v>26</v>
      </c>
      <c r="E17" s="13"/>
      <c r="F17" s="13"/>
      <c r="G17" s="16">
        <v>66.16</v>
      </c>
      <c r="H17" s="15">
        <f t="shared" si="3"/>
        <v>221636</v>
      </c>
      <c r="I17" s="16">
        <f t="shared" si="4"/>
        <v>52.72890000000001</v>
      </c>
      <c r="J17" s="15">
        <f t="shared" si="0"/>
        <v>176641.81500000003</v>
      </c>
      <c r="K17" s="16">
        <v>118.88890000000001</v>
      </c>
      <c r="L17" s="15">
        <f t="shared" si="2"/>
        <v>398277.815</v>
      </c>
    </row>
    <row r="18" spans="1:12" x14ac:dyDescent="0.25">
      <c r="A18" s="13">
        <v>9</v>
      </c>
      <c r="B18" s="14" t="s">
        <v>33</v>
      </c>
      <c r="C18" s="14">
        <f>C17+(C17*10%)</f>
        <v>3685</v>
      </c>
      <c r="D18" s="14" t="s">
        <v>21</v>
      </c>
      <c r="E18" s="13"/>
      <c r="F18" s="13"/>
      <c r="G18" s="16">
        <v>9.26</v>
      </c>
      <c r="H18" s="15">
        <f t="shared" si="3"/>
        <v>34123.1</v>
      </c>
      <c r="I18" s="16">
        <f t="shared" si="4"/>
        <v>2.08</v>
      </c>
      <c r="J18" s="15">
        <f t="shared" si="0"/>
        <v>7664.8</v>
      </c>
      <c r="K18" s="16">
        <v>11.34</v>
      </c>
      <c r="L18" s="15">
        <f t="shared" si="2"/>
        <v>41787.9</v>
      </c>
    </row>
    <row r="19" spans="1:12" x14ac:dyDescent="0.25">
      <c r="A19" s="13">
        <v>10</v>
      </c>
      <c r="B19" s="14" t="s">
        <v>27</v>
      </c>
      <c r="C19" s="14">
        <v>6600</v>
      </c>
      <c r="D19" s="14" t="s">
        <v>34</v>
      </c>
      <c r="E19" s="13"/>
      <c r="F19" s="13"/>
      <c r="G19" s="16">
        <v>3.093</v>
      </c>
      <c r="H19" s="15">
        <f t="shared" si="3"/>
        <v>20413.8</v>
      </c>
      <c r="I19" s="16">
        <f t="shared" si="4"/>
        <v>1.5990000000000002</v>
      </c>
      <c r="J19" s="15">
        <f t="shared" si="0"/>
        <v>10553.400000000001</v>
      </c>
      <c r="K19" s="16">
        <v>4.6920000000000002</v>
      </c>
      <c r="L19" s="15">
        <f t="shared" si="2"/>
        <v>30967.200000000001</v>
      </c>
    </row>
    <row r="20" spans="1:12" x14ac:dyDescent="0.25">
      <c r="A20" s="13">
        <v>11</v>
      </c>
      <c r="B20" s="14" t="s">
        <v>35</v>
      </c>
      <c r="C20" s="14">
        <f>C19+(C19*10%)</f>
        <v>7260</v>
      </c>
      <c r="D20" s="14" t="s">
        <v>34</v>
      </c>
      <c r="E20" s="13"/>
      <c r="F20" s="13"/>
      <c r="G20" s="16">
        <v>0.95699999999999996</v>
      </c>
      <c r="H20" s="15">
        <f t="shared" si="3"/>
        <v>6947.82</v>
      </c>
      <c r="I20" s="16">
        <f t="shared" si="4"/>
        <v>0</v>
      </c>
      <c r="J20" s="15">
        <f t="shared" si="0"/>
        <v>0</v>
      </c>
      <c r="K20" s="16">
        <v>0.95699999999999996</v>
      </c>
      <c r="L20" s="15">
        <f t="shared" si="2"/>
        <v>6947.82</v>
      </c>
    </row>
    <row r="21" spans="1:12" x14ac:dyDescent="0.25">
      <c r="A21" s="13">
        <v>12</v>
      </c>
      <c r="B21" s="14" t="s">
        <v>36</v>
      </c>
      <c r="C21" s="14">
        <v>13000</v>
      </c>
      <c r="D21" s="14" t="s">
        <v>34</v>
      </c>
      <c r="E21" s="13"/>
      <c r="F21" s="13"/>
      <c r="G21" s="15">
        <v>0.2</v>
      </c>
      <c r="H21" s="15">
        <f t="shared" si="3"/>
        <v>2600</v>
      </c>
      <c r="I21" s="16">
        <f t="shared" si="4"/>
        <v>0.92700000000000005</v>
      </c>
      <c r="J21" s="15">
        <f t="shared" si="0"/>
        <v>12051</v>
      </c>
      <c r="K21" s="16">
        <v>1.127</v>
      </c>
      <c r="L21" s="15">
        <f t="shared" si="2"/>
        <v>14651</v>
      </c>
    </row>
    <row r="22" spans="1:12" x14ac:dyDescent="0.25">
      <c r="A22" s="13">
        <v>13</v>
      </c>
      <c r="B22" s="14" t="s">
        <v>37</v>
      </c>
      <c r="C22" s="14">
        <v>220</v>
      </c>
      <c r="D22" s="14" t="s">
        <v>38</v>
      </c>
      <c r="E22" s="13"/>
      <c r="F22" s="13"/>
      <c r="G22" s="15">
        <v>43.2</v>
      </c>
      <c r="H22" s="15">
        <f t="shared" si="3"/>
        <v>9504</v>
      </c>
      <c r="I22" s="16">
        <v>48.6</v>
      </c>
      <c r="J22" s="15">
        <f t="shared" si="0"/>
        <v>10692</v>
      </c>
      <c r="K22" s="16">
        <v>91.8</v>
      </c>
      <c r="L22" s="15">
        <f t="shared" si="2"/>
        <v>20196</v>
      </c>
    </row>
    <row r="23" spans="1:12" x14ac:dyDescent="0.25">
      <c r="A23" s="17" t="s">
        <v>28</v>
      </c>
      <c r="B23" s="17" t="s">
        <v>17</v>
      </c>
      <c r="C23" s="17"/>
      <c r="D23" s="17"/>
      <c r="E23" s="17"/>
      <c r="F23" s="17"/>
      <c r="G23" s="17"/>
      <c r="H23" s="18">
        <f>SUM(H10:H22)</f>
        <v>652764.48</v>
      </c>
      <c r="I23" s="18"/>
      <c r="J23" s="18">
        <f>SUM(J10:J22)</f>
        <v>504319.54100000003</v>
      </c>
      <c r="K23" s="18"/>
      <c r="L23" s="18">
        <f>SUM(L10:L22)</f>
        <v>1157084.0209999999</v>
      </c>
    </row>
    <row r="28" spans="1:12" x14ac:dyDescent="0.25">
      <c r="B28" s="19"/>
    </row>
    <row r="37" spans="1:12" s="1" customFormat="1" x14ac:dyDescent="0.25">
      <c r="A37" s="1" t="s">
        <v>46</v>
      </c>
      <c r="D37" s="1" t="s">
        <v>49</v>
      </c>
      <c r="L37" s="10" t="s">
        <v>52</v>
      </c>
    </row>
    <row r="38" spans="1:12" s="1" customFormat="1" x14ac:dyDescent="0.25">
      <c r="A38" s="1" t="s">
        <v>47</v>
      </c>
      <c r="D38" s="1" t="s">
        <v>50</v>
      </c>
      <c r="L38" s="10" t="s">
        <v>53</v>
      </c>
    </row>
    <row r="39" spans="1:12" s="1" customFormat="1" x14ac:dyDescent="0.25">
      <c r="A39" s="1" t="s">
        <v>48</v>
      </c>
      <c r="D39" s="1" t="s">
        <v>51</v>
      </c>
      <c r="L39" s="10" t="s">
        <v>48</v>
      </c>
    </row>
    <row r="50" spans="9:9" x14ac:dyDescent="0.25">
      <c r="I50">
        <v>1241.47</v>
      </c>
    </row>
    <row r="51" spans="9:9" x14ac:dyDescent="0.25">
      <c r="I51">
        <v>128.47</v>
      </c>
    </row>
    <row r="52" spans="9:9" x14ac:dyDescent="0.25">
      <c r="I52">
        <v>222.48</v>
      </c>
    </row>
    <row r="53" spans="9:9" x14ac:dyDescent="0.25">
      <c r="I53">
        <v>236.25</v>
      </c>
    </row>
    <row r="54" spans="9:9" x14ac:dyDescent="0.25">
      <c r="I54">
        <v>30.25</v>
      </c>
    </row>
    <row r="55" spans="9:9" x14ac:dyDescent="0.25">
      <c r="I55">
        <v>64.8</v>
      </c>
    </row>
    <row r="56" spans="9:9" x14ac:dyDescent="0.25">
      <c r="I56">
        <v>240.64</v>
      </c>
    </row>
    <row r="57" spans="9:9" x14ac:dyDescent="0.25">
      <c r="I57">
        <v>307.7</v>
      </c>
    </row>
    <row r="58" spans="9:9" x14ac:dyDescent="0.25">
      <c r="I58">
        <v>2808</v>
      </c>
    </row>
    <row r="59" spans="9:9" x14ac:dyDescent="0.25">
      <c r="I59">
        <v>871</v>
      </c>
    </row>
    <row r="60" spans="9:9" x14ac:dyDescent="0.25">
      <c r="I60">
        <v>4032</v>
      </c>
    </row>
    <row r="61" spans="9:9" x14ac:dyDescent="0.25">
      <c r="I61">
        <f>SUM(I50:I60)</f>
        <v>10183.06</v>
      </c>
    </row>
  </sheetData>
  <mergeCells count="12">
    <mergeCell ref="A1:B1"/>
    <mergeCell ref="K1:L1"/>
    <mergeCell ref="A2:B2"/>
    <mergeCell ref="K2:L2"/>
    <mergeCell ref="A3:B3"/>
    <mergeCell ref="I3:L3"/>
    <mergeCell ref="A4:B4"/>
    <mergeCell ref="I4:L4"/>
    <mergeCell ref="E8:F8"/>
    <mergeCell ref="G8:H8"/>
    <mergeCell ref="I8:J8"/>
    <mergeCell ref="K8:L8"/>
  </mergeCells>
  <printOptions horizontalCentered="1"/>
  <pageMargins left="0" right="0" top="0.5" bottom="0.5" header="0.3" footer="0.3"/>
  <pageSetup paperSize="9" scale="8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 1</vt:lpstr>
      <vt:lpstr>RA 2</vt:lpstr>
      <vt:lpstr>RA 3</vt:lpstr>
      <vt:lpstr>'RA 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2023-08-14T07:16:17Z</cp:lastPrinted>
  <dcterms:created xsi:type="dcterms:W3CDTF">2023-08-08T04:43:32Z</dcterms:created>
  <dcterms:modified xsi:type="dcterms:W3CDTF">2023-09-18T05:21:47Z</dcterms:modified>
</cp:coreProperties>
</file>