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RA 1" sheetId="1" r:id="rId1"/>
    <sheet name="RA 2" sheetId="2" r:id="rId2"/>
    <sheet name="RA 3" sheetId="3" r:id="rId3"/>
  </sheets>
  <definedNames>
    <definedName name="_xlnm.Print_Area" localSheetId="0">'RA 1'!$A$1:$R$47</definedName>
    <definedName name="_xlnm.Print_Area" localSheetId="1">'RA 2'!$A$1:$R$44</definedName>
    <definedName name="_xlnm.Print_Area" localSheetId="2">'RA 3'!$A$1:$R$44</definedName>
  </definedNames>
  <calcPr calcId="144525"/>
</workbook>
</file>

<file path=xl/calcChain.xml><?xml version="1.0" encoding="utf-8"?>
<calcChain xmlns="http://schemas.openxmlformats.org/spreadsheetml/2006/main">
  <c r="O8" i="3" l="1"/>
  <c r="O9" i="3"/>
  <c r="O7" i="3"/>
  <c r="K8" i="3"/>
  <c r="K9" i="3"/>
  <c r="K7" i="3"/>
  <c r="N10" i="3" l="1"/>
  <c r="N9" i="3" l="1"/>
  <c r="M9" i="3"/>
  <c r="J9" i="3"/>
  <c r="H9" i="3"/>
  <c r="E9" i="3"/>
  <c r="I9" i="3" s="1"/>
  <c r="N8" i="3"/>
  <c r="M8" i="3"/>
  <c r="Q8" i="3" s="1"/>
  <c r="J8" i="3"/>
  <c r="H8" i="3"/>
  <c r="E8" i="3"/>
  <c r="I8" i="3" s="1"/>
  <c r="N7" i="3"/>
  <c r="M7" i="3"/>
  <c r="J7" i="3"/>
  <c r="H7" i="3"/>
  <c r="E7" i="3"/>
  <c r="I7" i="3" s="1"/>
  <c r="O14" i="2"/>
  <c r="M14" i="2"/>
  <c r="J14" i="2"/>
  <c r="H14" i="2"/>
  <c r="E14" i="2"/>
  <c r="I14" i="2" s="1"/>
  <c r="O13" i="2"/>
  <c r="N13" i="2"/>
  <c r="M13" i="2"/>
  <c r="J13" i="2"/>
  <c r="I13" i="2"/>
  <c r="H13" i="2"/>
  <c r="O12" i="2"/>
  <c r="N12" i="2"/>
  <c r="M12" i="2"/>
  <c r="J12" i="2"/>
  <c r="I12" i="2"/>
  <c r="H12" i="2"/>
  <c r="O11" i="2"/>
  <c r="N11" i="2"/>
  <c r="M11" i="2"/>
  <c r="J11" i="2"/>
  <c r="I11" i="2"/>
  <c r="H11" i="2"/>
  <c r="O10" i="2"/>
  <c r="N10" i="2"/>
  <c r="M10" i="2"/>
  <c r="Q10" i="2" s="1"/>
  <c r="J10" i="2"/>
  <c r="I10" i="2"/>
  <c r="H10" i="2"/>
  <c r="O9" i="2"/>
  <c r="N9" i="2"/>
  <c r="M9" i="2"/>
  <c r="J9" i="2"/>
  <c r="I9" i="2"/>
  <c r="H9" i="2"/>
  <c r="O8" i="2"/>
  <c r="N8" i="2"/>
  <c r="M8" i="2"/>
  <c r="Q8" i="2" s="1"/>
  <c r="J8" i="2"/>
  <c r="I8" i="2"/>
  <c r="H8" i="2"/>
  <c r="O7" i="2"/>
  <c r="N7" i="2"/>
  <c r="M7" i="2"/>
  <c r="M15" i="2" s="1"/>
  <c r="J7" i="2"/>
  <c r="J15" i="2" s="1"/>
  <c r="I7" i="2"/>
  <c r="H7" i="2"/>
  <c r="H15" i="2" s="1"/>
  <c r="K13" i="1"/>
  <c r="O13" i="1" s="1"/>
  <c r="O14" i="1"/>
  <c r="N14" i="1"/>
  <c r="M14" i="1"/>
  <c r="J14" i="1"/>
  <c r="I14" i="1"/>
  <c r="H14" i="1"/>
  <c r="N13" i="1"/>
  <c r="M13" i="1"/>
  <c r="J13" i="1"/>
  <c r="I13" i="1"/>
  <c r="H13" i="1"/>
  <c r="O12" i="1"/>
  <c r="N12" i="1"/>
  <c r="M12" i="1"/>
  <c r="P12" i="1" s="1"/>
  <c r="J12" i="1"/>
  <c r="I12" i="1"/>
  <c r="H12" i="1"/>
  <c r="O11" i="1"/>
  <c r="N11" i="1"/>
  <c r="M11" i="1"/>
  <c r="P11" i="1" s="1"/>
  <c r="J11" i="1"/>
  <c r="I11" i="1"/>
  <c r="H11" i="1"/>
  <c r="O10" i="1"/>
  <c r="N10" i="1"/>
  <c r="M10" i="1"/>
  <c r="P10" i="1" s="1"/>
  <c r="J10" i="1"/>
  <c r="I10" i="1"/>
  <c r="H10" i="1"/>
  <c r="O9" i="1"/>
  <c r="N9" i="1"/>
  <c r="M9" i="1"/>
  <c r="P9" i="1" s="1"/>
  <c r="J9" i="1"/>
  <c r="I9" i="1"/>
  <c r="H9" i="1"/>
  <c r="O8" i="1"/>
  <c r="N8" i="1"/>
  <c r="M8" i="1"/>
  <c r="P8" i="1" s="1"/>
  <c r="J8" i="1"/>
  <c r="I8" i="1"/>
  <c r="H8" i="1"/>
  <c r="O7" i="1"/>
  <c r="N7" i="1"/>
  <c r="M7" i="1"/>
  <c r="P7" i="1" s="1"/>
  <c r="K7" i="1"/>
  <c r="J7" i="1"/>
  <c r="I7" i="1"/>
  <c r="H7" i="1"/>
  <c r="H15" i="1" s="1"/>
  <c r="N15" i="1" l="1"/>
  <c r="J15" i="1"/>
  <c r="I15" i="1"/>
  <c r="P13" i="1"/>
  <c r="P15" i="1" s="1"/>
  <c r="P14" i="1"/>
  <c r="J10" i="3"/>
  <c r="I10" i="3"/>
  <c r="H10" i="3"/>
  <c r="P7" i="3"/>
  <c r="P9" i="3"/>
  <c r="Q7" i="3"/>
  <c r="P8" i="3"/>
  <c r="Q9" i="3"/>
  <c r="M10" i="3"/>
  <c r="Q12" i="2"/>
  <c r="Q9" i="2"/>
  <c r="Q11" i="2"/>
  <c r="Q13" i="2"/>
  <c r="I15" i="2"/>
  <c r="O15" i="2"/>
  <c r="Q14" i="2"/>
  <c r="N14" i="2"/>
  <c r="N15" i="2" s="1"/>
  <c r="P7" i="2"/>
  <c r="P8" i="2"/>
  <c r="P9" i="2"/>
  <c r="P10" i="2"/>
  <c r="P11" i="2"/>
  <c r="P12" i="2"/>
  <c r="P13" i="2"/>
  <c r="Q7" i="2"/>
  <c r="O15" i="1"/>
  <c r="Q7" i="1"/>
  <c r="Q8" i="1"/>
  <c r="Q9" i="1"/>
  <c r="Q10" i="1"/>
  <c r="Q11" i="1"/>
  <c r="Q12" i="1"/>
  <c r="Q13" i="1"/>
  <c r="Q14" i="1"/>
  <c r="M15" i="1"/>
  <c r="P10" i="3" l="1"/>
  <c r="Q10" i="3"/>
  <c r="Q15" i="2"/>
  <c r="P14" i="2"/>
  <c r="P15" i="2" s="1"/>
  <c r="Q15" i="1"/>
</calcChain>
</file>

<file path=xl/sharedStrings.xml><?xml version="1.0" encoding="utf-8"?>
<sst xmlns="http://schemas.openxmlformats.org/spreadsheetml/2006/main" count="148" uniqueCount="51">
  <si>
    <t>Bill Name:- Cooling Tower</t>
  </si>
  <si>
    <t>Bill No RA 1</t>
  </si>
  <si>
    <t>SHREE  NAKODA PIPE IMPEX Ltd TILDA
Summary of (Cooling Tower ) RA1</t>
  </si>
  <si>
    <t>S.no</t>
  </si>
  <si>
    <t>DESCRIPTION</t>
  </si>
  <si>
    <t>Unit</t>
  </si>
  <si>
    <t>AGI QTY.</t>
  </si>
  <si>
    <t>NAKODA QTY.</t>
  </si>
  <si>
    <t>ARCHCONS
QTY.</t>
  </si>
  <si>
    <t>Rate</t>
  </si>
  <si>
    <t>AGI
Amount</t>
  </si>
  <si>
    <t>NAKODA
Amount</t>
  </si>
  <si>
    <t>ARCHCONS 
Amount</t>
  </si>
  <si>
    <t>DIFF Amount</t>
  </si>
  <si>
    <t>Ref</t>
  </si>
  <si>
    <t xml:space="preserve">WITH Nakoda </t>
  </si>
  <si>
    <t>WITH Archons</t>
  </si>
  <si>
    <t>Excavation in all type of Soil</t>
  </si>
  <si>
    <t>m3</t>
  </si>
  <si>
    <t>RA1</t>
  </si>
  <si>
    <t>Backfilling</t>
  </si>
  <si>
    <t>Watering &amp; Consolidation</t>
  </si>
  <si>
    <t>PCC upto  0.00 to +/- 3.00 meter from GL</t>
  </si>
  <si>
    <t>RCC upto +/- 3.00 meter from GL.</t>
  </si>
  <si>
    <t>Shuttering upto +/- 3meter from GL</t>
  </si>
  <si>
    <t>m2</t>
  </si>
  <si>
    <t>Providing &amp; Fixing Water Stopper</t>
  </si>
  <si>
    <t>Reinforcement of steel upto +/- 0.0 to +/- 3.0 meter from ground level.</t>
  </si>
  <si>
    <t>MT</t>
  </si>
  <si>
    <t>Total</t>
  </si>
  <si>
    <t>Archons Quantity</t>
  </si>
  <si>
    <t>AGI Amount.</t>
  </si>
  <si>
    <t>NAKODA Amount</t>
  </si>
  <si>
    <t>Archons Amount</t>
  </si>
  <si>
    <t>Bill No RA 2</t>
  </si>
  <si>
    <t>RA2</t>
  </si>
  <si>
    <t>RA3</t>
  </si>
  <si>
    <t>Bill No RA 3</t>
  </si>
  <si>
    <t>Pocket Fixing Work For Bolt</t>
  </si>
  <si>
    <t>Nos</t>
  </si>
  <si>
    <t>Pressure grouting with cement &amp; Slurry</t>
  </si>
  <si>
    <t>Sqm</t>
  </si>
  <si>
    <t>Net Finishing</t>
  </si>
  <si>
    <t>Abhishek Acharya</t>
  </si>
  <si>
    <t>Billing Engineer</t>
  </si>
  <si>
    <t>Nakoda Pipe Impex Pvt Ltd</t>
  </si>
  <si>
    <t>Mahesh wandre</t>
  </si>
  <si>
    <t>Assistant Project Manager {Civil}</t>
  </si>
  <si>
    <t>Mukesh Lilhare</t>
  </si>
  <si>
    <t>Sit eIncharge</t>
  </si>
  <si>
    <t>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</si>
</sst>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FF0000"/>
      <name val="Algerian"/>
      <family val="5"/>
    </font>
    <font>
      <b/>
      <sz val="10"/>
      <name val="Arial"/>
      <family val="2"/>
    </font>
    <font>
      <b/>
      <sz val="10"/>
      <name val="Arial Black"/>
      <family val="2"/>
    </font>
    <font>
      <sz val="10"/>
      <name val="Arial"/>
      <family val="2"/>
    </font>
    <font>
      <b/>
      <sz val="10"/>
      <color theme="0"/>
      <name val="Artifakt Element Heavy"/>
      <family val="2"/>
    </font>
    <font>
      <sz val="11"/>
      <color rgb="FFFF0000"/>
      <name val="Artifakt Element Heavy"/>
      <family val="2"/>
    </font>
    <font>
      <sz val="11"/>
      <color theme="1"/>
      <name val="Artifakt Element Heavy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theme="0"/>
      </top>
      <bottom style="double">
        <color theme="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6" fillId="2" borderId="1" xfId="0" applyFont="1" applyFill="1" applyBorder="1"/>
    <xf numFmtId="0" fontId="4" fillId="0" borderId="2" xfId="0" applyFont="1" applyBorder="1"/>
    <xf numFmtId="0" fontId="5" fillId="0" borderId="2" xfId="0" applyFont="1" applyBorder="1"/>
    <xf numFmtId="0" fontId="3" fillId="0" borderId="2" xfId="0" applyFont="1" applyBorder="1"/>
    <xf numFmtId="0" fontId="1" fillId="0" borderId="0" xfId="0" applyFont="1" applyBorder="1"/>
    <xf numFmtId="0" fontId="0" fillId="0" borderId="0" xfId="0" applyFont="1" applyBorder="1"/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7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47"/>
  <sheetViews>
    <sheetView view="pageBreakPreview" topLeftCell="A24" zoomScaleNormal="100" zoomScaleSheetLayoutView="100" workbookViewId="0">
      <selection activeCell="R45" sqref="R45:R47"/>
    </sheetView>
  </sheetViews>
  <sheetFormatPr defaultRowHeight="15" x14ac:dyDescent="0.25"/>
  <cols>
    <col min="1" max="1" width="7" style="5" customWidth="1"/>
    <col min="2" max="2" width="46.7109375" style="5" customWidth="1"/>
    <col min="3" max="3" width="9.28515625" style="5" customWidth="1"/>
    <col min="4" max="5" width="13.28515625" style="5" customWidth="1"/>
    <col min="6" max="10" width="0" style="5" hidden="1" customWidth="1"/>
    <col min="11" max="15" width="14" style="5" customWidth="1"/>
    <col min="16" max="16" width="11.28515625" style="5" customWidth="1"/>
    <col min="17" max="17" width="12" style="5" customWidth="1"/>
    <col min="18" max="18" width="12.140625" style="18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6"/>
    </row>
    <row r="2" spans="1: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6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6"/>
    </row>
    <row r="4" spans="1:18" ht="18" thickBot="1" x14ac:dyDescent="0.4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8" s="8" customFormat="1" ht="48.75" thickTop="1" thickBot="1" x14ac:dyDescent="0.3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30</v>
      </c>
      <c r="L5" s="6" t="s">
        <v>9</v>
      </c>
      <c r="M5" s="6" t="s">
        <v>31</v>
      </c>
      <c r="N5" s="6" t="s">
        <v>32</v>
      </c>
      <c r="O5" s="6" t="s">
        <v>33</v>
      </c>
      <c r="P5" s="22" t="s">
        <v>13</v>
      </c>
      <c r="Q5" s="22"/>
      <c r="R5" s="7" t="s">
        <v>14</v>
      </c>
    </row>
    <row r="6" spans="1:18" s="8" customFormat="1" ht="33" thickTop="1" thickBo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15</v>
      </c>
      <c r="Q6" s="6" t="s">
        <v>16</v>
      </c>
      <c r="R6" s="7"/>
    </row>
    <row r="7" spans="1:18" ht="16.5" thickTop="1" x14ac:dyDescent="0.3">
      <c r="A7" s="10">
        <v>1</v>
      </c>
      <c r="B7" s="10" t="s">
        <v>17</v>
      </c>
      <c r="C7" s="10" t="s">
        <v>18</v>
      </c>
      <c r="D7" s="11">
        <v>342</v>
      </c>
      <c r="E7" s="11">
        <v>342</v>
      </c>
      <c r="F7" s="11">
        <v>342</v>
      </c>
      <c r="G7" s="12">
        <v>160</v>
      </c>
      <c r="H7" s="11">
        <f>G7*D7</f>
        <v>54720</v>
      </c>
      <c r="I7" s="11">
        <f>G7*E7</f>
        <v>54720</v>
      </c>
      <c r="J7" s="11">
        <f>G7*F7</f>
        <v>54720</v>
      </c>
      <c r="K7" s="11">
        <f>E7</f>
        <v>342</v>
      </c>
      <c r="L7" s="11">
        <v>160</v>
      </c>
      <c r="M7" s="11">
        <f>L7*D7</f>
        <v>54720</v>
      </c>
      <c r="N7" s="11">
        <f>E7*L7</f>
        <v>54720</v>
      </c>
      <c r="O7" s="11">
        <f>K7*L7</f>
        <v>54720</v>
      </c>
      <c r="P7" s="11">
        <f>M7-N7</f>
        <v>0</v>
      </c>
      <c r="Q7" s="11">
        <f>M7-O7</f>
        <v>0</v>
      </c>
      <c r="R7" s="15" t="s">
        <v>19</v>
      </c>
    </row>
    <row r="8" spans="1:18" ht="15.75" x14ac:dyDescent="0.3">
      <c r="A8" s="10">
        <v>2</v>
      </c>
      <c r="B8" s="10" t="s">
        <v>20</v>
      </c>
      <c r="C8" s="10" t="s">
        <v>18</v>
      </c>
      <c r="D8" s="11">
        <v>137.26599999999999</v>
      </c>
      <c r="E8" s="11">
        <v>137.26599999999999</v>
      </c>
      <c r="F8" s="11">
        <v>137</v>
      </c>
      <c r="G8" s="12">
        <v>85</v>
      </c>
      <c r="H8" s="11">
        <f t="shared" ref="H8:H14" si="0">G8*D8</f>
        <v>11667.609999999999</v>
      </c>
      <c r="I8" s="11">
        <f t="shared" ref="I8:I14" si="1">G8*E8</f>
        <v>11667.609999999999</v>
      </c>
      <c r="J8" s="11">
        <f t="shared" ref="J8:J14" si="2">G8*F8</f>
        <v>11645</v>
      </c>
      <c r="K8" s="11">
        <v>137</v>
      </c>
      <c r="L8" s="11">
        <v>85</v>
      </c>
      <c r="M8" s="11">
        <f t="shared" ref="M8:M14" si="3">L8*D8</f>
        <v>11667.609999999999</v>
      </c>
      <c r="N8" s="11">
        <f>E8*L8</f>
        <v>11667.609999999999</v>
      </c>
      <c r="O8" s="11">
        <f>K8*L8</f>
        <v>11645</v>
      </c>
      <c r="P8" s="11">
        <f>M8-N8</f>
        <v>0</v>
      </c>
      <c r="Q8" s="11">
        <f>M8-O8</f>
        <v>22.609999999998763</v>
      </c>
      <c r="R8" s="15" t="s">
        <v>19</v>
      </c>
    </row>
    <row r="9" spans="1:18" ht="15.75" x14ac:dyDescent="0.3">
      <c r="A9" s="10">
        <v>3</v>
      </c>
      <c r="B9" s="10" t="s">
        <v>21</v>
      </c>
      <c r="C9" s="10" t="s">
        <v>18</v>
      </c>
      <c r="D9" s="11">
        <v>137.26599999999999</v>
      </c>
      <c r="E9" s="11">
        <v>137.26599999999999</v>
      </c>
      <c r="F9" s="11">
        <v>137</v>
      </c>
      <c r="G9" s="12">
        <v>60</v>
      </c>
      <c r="H9" s="11">
        <f t="shared" si="0"/>
        <v>8235.9599999999991</v>
      </c>
      <c r="I9" s="11">
        <f t="shared" si="1"/>
        <v>8235.9599999999991</v>
      </c>
      <c r="J9" s="11">
        <f t="shared" si="2"/>
        <v>8220</v>
      </c>
      <c r="K9" s="11">
        <v>137</v>
      </c>
      <c r="L9" s="11">
        <v>60</v>
      </c>
      <c r="M9" s="11">
        <f t="shared" si="3"/>
        <v>8235.9599999999991</v>
      </c>
      <c r="N9" s="11">
        <f>E9*L9</f>
        <v>8235.9599999999991</v>
      </c>
      <c r="O9" s="11">
        <f>K9*L9</f>
        <v>8220</v>
      </c>
      <c r="P9" s="11">
        <f>M9-N9</f>
        <v>0</v>
      </c>
      <c r="Q9" s="11">
        <f>M9-O9</f>
        <v>15.959999999999127</v>
      </c>
      <c r="R9" s="15" t="s">
        <v>19</v>
      </c>
    </row>
    <row r="10" spans="1:18" ht="15.75" x14ac:dyDescent="0.3">
      <c r="A10" s="10">
        <v>4</v>
      </c>
      <c r="B10" s="10" t="s">
        <v>22</v>
      </c>
      <c r="C10" s="10" t="s">
        <v>18</v>
      </c>
      <c r="D10" s="11">
        <v>12.611624999999998</v>
      </c>
      <c r="E10" s="11">
        <v>12.611624999999998</v>
      </c>
      <c r="F10" s="11">
        <v>12.3</v>
      </c>
      <c r="G10" s="12">
        <v>2100</v>
      </c>
      <c r="H10" s="11">
        <f t="shared" si="0"/>
        <v>26484.412499999995</v>
      </c>
      <c r="I10" s="11">
        <f t="shared" si="1"/>
        <v>26484.412499999995</v>
      </c>
      <c r="J10" s="11">
        <f t="shared" si="2"/>
        <v>25830</v>
      </c>
      <c r="K10" s="11">
        <v>12.31</v>
      </c>
      <c r="L10" s="11">
        <v>2100</v>
      </c>
      <c r="M10" s="11">
        <f t="shared" si="3"/>
        <v>26484.412499999995</v>
      </c>
      <c r="N10" s="11">
        <f>E10*L10</f>
        <v>26484.412499999995</v>
      </c>
      <c r="O10" s="11">
        <f>K10*L10</f>
        <v>25851</v>
      </c>
      <c r="P10" s="11">
        <f>M10-N10</f>
        <v>0</v>
      </c>
      <c r="Q10" s="11">
        <f>M10-O10</f>
        <v>633.41249999999491</v>
      </c>
      <c r="R10" s="15" t="s">
        <v>19</v>
      </c>
    </row>
    <row r="11" spans="1:18" ht="15.75" x14ac:dyDescent="0.3">
      <c r="A11" s="10">
        <v>5</v>
      </c>
      <c r="B11" s="10" t="s">
        <v>23</v>
      </c>
      <c r="C11" s="10" t="s">
        <v>18</v>
      </c>
      <c r="D11" s="11">
        <v>75.156800000000004</v>
      </c>
      <c r="E11" s="11">
        <v>66.808799999999991</v>
      </c>
      <c r="F11" s="11">
        <v>75</v>
      </c>
      <c r="G11" s="12">
        <v>3350</v>
      </c>
      <c r="H11" s="11">
        <f t="shared" si="0"/>
        <v>251775.28000000003</v>
      </c>
      <c r="I11" s="11">
        <f t="shared" si="1"/>
        <v>223809.47999999998</v>
      </c>
      <c r="J11" s="11">
        <f t="shared" si="2"/>
        <v>251250</v>
      </c>
      <c r="K11" s="11">
        <v>75.010000000000005</v>
      </c>
      <c r="L11" s="11">
        <v>3350</v>
      </c>
      <c r="M11" s="11">
        <f t="shared" si="3"/>
        <v>251775.28000000003</v>
      </c>
      <c r="N11" s="11">
        <f t="shared" ref="N11:N14" si="4">E11*L11</f>
        <v>223809.47999999998</v>
      </c>
      <c r="O11" s="11">
        <f t="shared" ref="O11:O14" si="5">K11*L11</f>
        <v>251283.50000000003</v>
      </c>
      <c r="P11" s="11">
        <f t="shared" ref="P11:P14" si="6">M11-N11</f>
        <v>27965.800000000047</v>
      </c>
      <c r="Q11" s="11">
        <f t="shared" ref="Q11:Q14" si="7">M11-O11</f>
        <v>491.77999999999884</v>
      </c>
      <c r="R11" s="15" t="s">
        <v>19</v>
      </c>
    </row>
    <row r="12" spans="1:18" ht="15.75" x14ac:dyDescent="0.3">
      <c r="A12" s="10">
        <v>6</v>
      </c>
      <c r="B12" s="10" t="s">
        <v>24</v>
      </c>
      <c r="C12" s="10" t="s">
        <v>25</v>
      </c>
      <c r="D12" s="11">
        <v>452.90850000000006</v>
      </c>
      <c r="E12" s="11">
        <v>385.06850000000003</v>
      </c>
      <c r="F12" s="11">
        <v>439</v>
      </c>
      <c r="G12" s="12">
        <v>550</v>
      </c>
      <c r="H12" s="11">
        <f t="shared" si="0"/>
        <v>249099.67500000005</v>
      </c>
      <c r="I12" s="11">
        <f t="shared" si="1"/>
        <v>211787.67500000002</v>
      </c>
      <c r="J12" s="11">
        <f t="shared" si="2"/>
        <v>241450</v>
      </c>
      <c r="K12" s="11">
        <v>439.13</v>
      </c>
      <c r="L12" s="11">
        <v>550</v>
      </c>
      <c r="M12" s="11">
        <f t="shared" si="3"/>
        <v>249099.67500000005</v>
      </c>
      <c r="N12" s="11">
        <f t="shared" si="4"/>
        <v>211787.67500000002</v>
      </c>
      <c r="O12" s="11">
        <f t="shared" si="5"/>
        <v>241521.5</v>
      </c>
      <c r="P12" s="11">
        <f t="shared" si="6"/>
        <v>37312.000000000029</v>
      </c>
      <c r="Q12" s="11">
        <f t="shared" si="7"/>
        <v>7578.1750000000466</v>
      </c>
      <c r="R12" s="15" t="s">
        <v>19</v>
      </c>
    </row>
    <row r="13" spans="1:18" ht="15.75" x14ac:dyDescent="0.3">
      <c r="A13" s="10">
        <v>7</v>
      </c>
      <c r="B13" s="10" t="s">
        <v>26</v>
      </c>
      <c r="C13" s="10" t="s">
        <v>18</v>
      </c>
      <c r="D13" s="11">
        <v>100.80000000000001</v>
      </c>
      <c r="E13" s="11">
        <v>100.80000000000001</v>
      </c>
      <c r="F13" s="11">
        <v>101</v>
      </c>
      <c r="G13" s="12">
        <v>220</v>
      </c>
      <c r="H13" s="11">
        <f t="shared" si="0"/>
        <v>22176.000000000004</v>
      </c>
      <c r="I13" s="11">
        <f t="shared" si="1"/>
        <v>22176.000000000004</v>
      </c>
      <c r="J13" s="11">
        <f t="shared" si="2"/>
        <v>22220</v>
      </c>
      <c r="K13" s="11">
        <f>E13</f>
        <v>100.80000000000001</v>
      </c>
      <c r="L13" s="11">
        <v>220</v>
      </c>
      <c r="M13" s="11">
        <f t="shared" si="3"/>
        <v>22176.000000000004</v>
      </c>
      <c r="N13" s="11">
        <f t="shared" si="4"/>
        <v>22176.000000000004</v>
      </c>
      <c r="O13" s="11">
        <f t="shared" si="5"/>
        <v>22176.000000000004</v>
      </c>
      <c r="P13" s="11">
        <f t="shared" si="6"/>
        <v>0</v>
      </c>
      <c r="Q13" s="11">
        <f t="shared" si="7"/>
        <v>0</v>
      </c>
      <c r="R13" s="15" t="s">
        <v>19</v>
      </c>
    </row>
    <row r="14" spans="1:18" ht="16.5" thickBot="1" x14ac:dyDescent="0.35">
      <c r="A14" s="10">
        <v>8</v>
      </c>
      <c r="B14" s="10" t="s">
        <v>27</v>
      </c>
      <c r="C14" s="10" t="s">
        <v>28</v>
      </c>
      <c r="D14" s="11">
        <v>5.59</v>
      </c>
      <c r="E14" s="11">
        <v>4.0019999999999998</v>
      </c>
      <c r="F14" s="11">
        <v>5.47</v>
      </c>
      <c r="G14" s="12">
        <v>6600</v>
      </c>
      <c r="H14" s="11">
        <f t="shared" si="0"/>
        <v>36894</v>
      </c>
      <c r="I14" s="11">
        <f t="shared" si="1"/>
        <v>26413.199999999997</v>
      </c>
      <c r="J14" s="11">
        <f t="shared" si="2"/>
        <v>36102</v>
      </c>
      <c r="K14" s="11">
        <v>5.47</v>
      </c>
      <c r="L14" s="11">
        <v>6600</v>
      </c>
      <c r="M14" s="11">
        <f t="shared" si="3"/>
        <v>36894</v>
      </c>
      <c r="N14" s="11">
        <f t="shared" si="4"/>
        <v>26413.199999999997</v>
      </c>
      <c r="O14" s="11">
        <f t="shared" si="5"/>
        <v>36102</v>
      </c>
      <c r="P14" s="11">
        <f t="shared" si="6"/>
        <v>10480.800000000003</v>
      </c>
      <c r="Q14" s="11">
        <f t="shared" si="7"/>
        <v>792</v>
      </c>
      <c r="R14" s="15" t="s">
        <v>19</v>
      </c>
    </row>
    <row r="15" spans="1:18" s="8" customFormat="1" ht="18" thickTop="1" thickBot="1" x14ac:dyDescent="0.4">
      <c r="A15" s="9"/>
      <c r="B15" s="9" t="s">
        <v>29</v>
      </c>
      <c r="C15" s="9"/>
      <c r="D15" s="9"/>
      <c r="E15" s="9"/>
      <c r="F15" s="9"/>
      <c r="G15" s="9"/>
      <c r="H15" s="9">
        <f>SUM(H7:H14)</f>
        <v>661052.9375</v>
      </c>
      <c r="I15" s="9">
        <f>SUM(I7:I14)</f>
        <v>585294.33749999991</v>
      </c>
      <c r="J15" s="9">
        <f>SUM(J7:J14)</f>
        <v>651437</v>
      </c>
      <c r="K15" s="9"/>
      <c r="L15" s="9"/>
      <c r="M15" s="9">
        <f>SUM(M7:M14)</f>
        <v>661052.9375</v>
      </c>
      <c r="N15" s="9">
        <f t="shared" ref="N15:O15" si="8">SUM(N7:N14)</f>
        <v>585294.33749999991</v>
      </c>
      <c r="O15" s="9">
        <f t="shared" si="8"/>
        <v>651519</v>
      </c>
      <c r="P15" s="9">
        <f>SUM(P7:P14)</f>
        <v>75758.600000000079</v>
      </c>
      <c r="Q15" s="9">
        <f>SUM(Q7:Q14)</f>
        <v>9533.9375000000382</v>
      </c>
      <c r="R15" s="17"/>
    </row>
    <row r="16" spans="1:18" ht="15.75" thickTop="1" x14ac:dyDescent="0.25"/>
    <row r="45" spans="1:18" s="19" customFormat="1" ht="17.25" x14ac:dyDescent="0.35">
      <c r="A45" s="19" t="s">
        <v>43</v>
      </c>
      <c r="R45" s="20" t="s">
        <v>46</v>
      </c>
    </row>
    <row r="46" spans="1:18" s="19" customFormat="1" ht="17.25" x14ac:dyDescent="0.35">
      <c r="A46" s="19" t="s">
        <v>44</v>
      </c>
      <c r="R46" s="20" t="s">
        <v>47</v>
      </c>
    </row>
    <row r="47" spans="1:18" s="19" customFormat="1" ht="17.25" x14ac:dyDescent="0.35">
      <c r="A47" s="19" t="s">
        <v>45</v>
      </c>
      <c r="R47" s="20" t="s">
        <v>45</v>
      </c>
    </row>
  </sheetData>
  <mergeCells count="2">
    <mergeCell ref="A4:R4"/>
    <mergeCell ref="P5:Q5"/>
  </mergeCells>
  <printOptions horizontalCentered="1"/>
  <pageMargins left="0" right="0" top="0.25" bottom="0.25" header="0.3" footer="0.3"/>
  <pageSetup paperSize="9" scale="7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44"/>
  <sheetViews>
    <sheetView view="pageBreakPreview" topLeftCell="A16" zoomScaleNormal="100" zoomScaleSheetLayoutView="100" workbookViewId="0">
      <selection activeCell="R42" sqref="R42:R44"/>
    </sheetView>
  </sheetViews>
  <sheetFormatPr defaultRowHeight="15" x14ac:dyDescent="0.25"/>
  <cols>
    <col min="1" max="1" width="7" customWidth="1"/>
    <col min="2" max="2" width="46.7109375" customWidth="1"/>
    <col min="3" max="3" width="9.28515625" customWidth="1"/>
    <col min="4" max="5" width="13.28515625" customWidth="1"/>
    <col min="6" max="10" width="0" hidden="1" customWidth="1"/>
    <col min="11" max="15" width="14" customWidth="1"/>
    <col min="16" max="16" width="11.28515625" customWidth="1"/>
    <col min="17" max="17" width="12" customWidth="1"/>
    <col min="18" max="18" width="12.140625" customWidth="1"/>
  </cols>
  <sheetData>
    <row r="1" spans="1:18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25">
      <c r="A2" s="13" t="s">
        <v>34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ht="18" thickBot="1" x14ac:dyDescent="0.4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8" s="8" customFormat="1" ht="48.75" thickTop="1" thickBot="1" x14ac:dyDescent="0.3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30</v>
      </c>
      <c r="L5" s="6" t="s">
        <v>9</v>
      </c>
      <c r="M5" s="6" t="s">
        <v>31</v>
      </c>
      <c r="N5" s="6" t="s">
        <v>32</v>
      </c>
      <c r="O5" s="6" t="s">
        <v>33</v>
      </c>
      <c r="P5" s="22" t="s">
        <v>13</v>
      </c>
      <c r="Q5" s="22"/>
      <c r="R5" s="6" t="s">
        <v>14</v>
      </c>
    </row>
    <row r="6" spans="1:18" s="8" customFormat="1" ht="33" thickTop="1" thickBo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15</v>
      </c>
      <c r="Q6" s="6" t="s">
        <v>16</v>
      </c>
      <c r="R6" s="6"/>
    </row>
    <row r="7" spans="1:18" ht="16.5" thickTop="1" x14ac:dyDescent="0.3">
      <c r="A7" s="10">
        <v>1</v>
      </c>
      <c r="B7" s="10" t="s">
        <v>17</v>
      </c>
      <c r="C7" s="10" t="s">
        <v>18</v>
      </c>
      <c r="D7" s="11"/>
      <c r="E7" s="11"/>
      <c r="F7" s="11">
        <v>342</v>
      </c>
      <c r="G7" s="12">
        <v>160</v>
      </c>
      <c r="H7" s="11">
        <f>G7*D7</f>
        <v>0</v>
      </c>
      <c r="I7" s="11">
        <f>G7*E7</f>
        <v>0</v>
      </c>
      <c r="J7" s="11">
        <f>G7*F7</f>
        <v>54720</v>
      </c>
      <c r="K7" s="11"/>
      <c r="L7" s="11">
        <v>160</v>
      </c>
      <c r="M7" s="11">
        <f>L7*D7</f>
        <v>0</v>
      </c>
      <c r="N7" s="11">
        <f>E7*L7</f>
        <v>0</v>
      </c>
      <c r="O7" s="11">
        <f>K7*L7</f>
        <v>0</v>
      </c>
      <c r="P7" s="11">
        <f>M7-N7</f>
        <v>0</v>
      </c>
      <c r="Q7" s="11">
        <f>M7-O7</f>
        <v>0</v>
      </c>
      <c r="R7" s="12" t="s">
        <v>35</v>
      </c>
    </row>
    <row r="8" spans="1:18" ht="15.75" x14ac:dyDescent="0.3">
      <c r="A8" s="10">
        <v>2</v>
      </c>
      <c r="B8" s="10" t="s">
        <v>20</v>
      </c>
      <c r="C8" s="10" t="s">
        <v>18</v>
      </c>
      <c r="D8" s="11"/>
      <c r="E8" s="11"/>
      <c r="F8" s="11">
        <v>137</v>
      </c>
      <c r="G8" s="12">
        <v>85</v>
      </c>
      <c r="H8" s="11">
        <f t="shared" ref="H8:H14" si="0">G8*D8</f>
        <v>0</v>
      </c>
      <c r="I8" s="11">
        <f t="shared" ref="I8:I14" si="1">G8*E8</f>
        <v>0</v>
      </c>
      <c r="J8" s="11">
        <f t="shared" ref="J8:J14" si="2">G8*F8</f>
        <v>11645</v>
      </c>
      <c r="K8" s="11"/>
      <c r="L8" s="11">
        <v>85</v>
      </c>
      <c r="M8" s="11">
        <f t="shared" ref="M8:M14" si="3">L8*D8</f>
        <v>0</v>
      </c>
      <c r="N8" s="11">
        <f>E8*L8</f>
        <v>0</v>
      </c>
      <c r="O8" s="11">
        <f>K8*L8</f>
        <v>0</v>
      </c>
      <c r="P8" s="11">
        <f>M8-N8</f>
        <v>0</v>
      </c>
      <c r="Q8" s="11">
        <f>M8-O8</f>
        <v>0</v>
      </c>
      <c r="R8" s="12" t="s">
        <v>35</v>
      </c>
    </row>
    <row r="9" spans="1:18" ht="15.75" x14ac:dyDescent="0.3">
      <c r="A9" s="10">
        <v>3</v>
      </c>
      <c r="B9" s="10" t="s">
        <v>21</v>
      </c>
      <c r="C9" s="10" t="s">
        <v>18</v>
      </c>
      <c r="D9" s="11"/>
      <c r="E9" s="11"/>
      <c r="F9" s="11">
        <v>137</v>
      </c>
      <c r="G9" s="12">
        <v>60</v>
      </c>
      <c r="H9" s="11">
        <f t="shared" si="0"/>
        <v>0</v>
      </c>
      <c r="I9" s="11">
        <f t="shared" si="1"/>
        <v>0</v>
      </c>
      <c r="J9" s="11">
        <f t="shared" si="2"/>
        <v>8220</v>
      </c>
      <c r="K9" s="11"/>
      <c r="L9" s="11">
        <v>60</v>
      </c>
      <c r="M9" s="11">
        <f t="shared" si="3"/>
        <v>0</v>
      </c>
      <c r="N9" s="11">
        <f>E9*L9</f>
        <v>0</v>
      </c>
      <c r="O9" s="11">
        <f>K9*L9</f>
        <v>0</v>
      </c>
      <c r="P9" s="11">
        <f>M9-N9</f>
        <v>0</v>
      </c>
      <c r="Q9" s="11">
        <f>M9-O9</f>
        <v>0</v>
      </c>
      <c r="R9" s="12" t="s">
        <v>35</v>
      </c>
    </row>
    <row r="10" spans="1:18" ht="15.75" x14ac:dyDescent="0.3">
      <c r="A10" s="10">
        <v>4</v>
      </c>
      <c r="B10" s="10" t="s">
        <v>22</v>
      </c>
      <c r="C10" s="10" t="s">
        <v>18</v>
      </c>
      <c r="D10" s="11"/>
      <c r="E10" s="11"/>
      <c r="F10" s="11">
        <v>12.3</v>
      </c>
      <c r="G10" s="12">
        <v>2100</v>
      </c>
      <c r="H10" s="11">
        <f t="shared" si="0"/>
        <v>0</v>
      </c>
      <c r="I10" s="11">
        <f t="shared" si="1"/>
        <v>0</v>
      </c>
      <c r="J10" s="11">
        <f t="shared" si="2"/>
        <v>25830</v>
      </c>
      <c r="K10" s="11"/>
      <c r="L10" s="11">
        <v>2100</v>
      </c>
      <c r="M10" s="11">
        <f t="shared" si="3"/>
        <v>0</v>
      </c>
      <c r="N10" s="11">
        <f>E10*L10</f>
        <v>0</v>
      </c>
      <c r="O10" s="11">
        <f>K10*L10</f>
        <v>0</v>
      </c>
      <c r="P10" s="11">
        <f>M10-N10</f>
        <v>0</v>
      </c>
      <c r="Q10" s="11">
        <f>M10-O10</f>
        <v>0</v>
      </c>
      <c r="R10" s="12" t="s">
        <v>35</v>
      </c>
    </row>
    <row r="11" spans="1:18" ht="15.75" x14ac:dyDescent="0.3">
      <c r="A11" s="10">
        <v>5</v>
      </c>
      <c r="B11" s="10" t="s">
        <v>23</v>
      </c>
      <c r="C11" s="10" t="s">
        <v>18</v>
      </c>
      <c r="D11" s="11">
        <v>4.8499999999999996</v>
      </c>
      <c r="E11" s="11">
        <v>0.25645000000000095</v>
      </c>
      <c r="F11" s="11">
        <v>75</v>
      </c>
      <c r="G11" s="12">
        <v>3350</v>
      </c>
      <c r="H11" s="11">
        <f t="shared" si="0"/>
        <v>16247.499999999998</v>
      </c>
      <c r="I11" s="11">
        <f t="shared" si="1"/>
        <v>859.10750000000326</v>
      </c>
      <c r="J11" s="11">
        <f t="shared" si="2"/>
        <v>251250</v>
      </c>
      <c r="K11" s="11">
        <v>-2.14</v>
      </c>
      <c r="L11" s="11">
        <v>3350</v>
      </c>
      <c r="M11" s="11">
        <f t="shared" si="3"/>
        <v>16247.499999999998</v>
      </c>
      <c r="N11" s="11">
        <f t="shared" ref="N11:N14" si="4">E11*L11</f>
        <v>859.10750000000326</v>
      </c>
      <c r="O11" s="11">
        <f t="shared" ref="O11:O14" si="5">K11*L11</f>
        <v>-7169</v>
      </c>
      <c r="P11" s="11">
        <f t="shared" ref="P11:P14" si="6">M11-N11</f>
        <v>15388.392499999994</v>
      </c>
      <c r="Q11" s="11">
        <f t="shared" ref="Q11:Q14" si="7">M11-O11</f>
        <v>23416.5</v>
      </c>
      <c r="R11" s="12" t="s">
        <v>35</v>
      </c>
    </row>
    <row r="12" spans="1:18" ht="15.75" x14ac:dyDescent="0.3">
      <c r="A12" s="10">
        <v>6</v>
      </c>
      <c r="B12" s="10" t="s">
        <v>24</v>
      </c>
      <c r="C12" s="10" t="s">
        <v>25</v>
      </c>
      <c r="D12" s="11">
        <v>44.87</v>
      </c>
      <c r="E12" s="11">
        <v>23.810200000000066</v>
      </c>
      <c r="F12" s="11">
        <v>439</v>
      </c>
      <c r="G12" s="12">
        <v>550</v>
      </c>
      <c r="H12" s="11">
        <f t="shared" si="0"/>
        <v>24678.5</v>
      </c>
      <c r="I12" s="11">
        <f t="shared" si="1"/>
        <v>13095.610000000037</v>
      </c>
      <c r="J12" s="11">
        <f t="shared" si="2"/>
        <v>241450</v>
      </c>
      <c r="K12" s="11">
        <v>-8.9499999999999993</v>
      </c>
      <c r="L12" s="11">
        <v>550</v>
      </c>
      <c r="M12" s="11">
        <f t="shared" si="3"/>
        <v>24678.5</v>
      </c>
      <c r="N12" s="11">
        <f t="shared" si="4"/>
        <v>13095.610000000037</v>
      </c>
      <c r="O12" s="11">
        <f t="shared" si="5"/>
        <v>-4922.5</v>
      </c>
      <c r="P12" s="11">
        <f t="shared" si="6"/>
        <v>11582.889999999963</v>
      </c>
      <c r="Q12" s="11">
        <f t="shared" si="7"/>
        <v>29601</v>
      </c>
      <c r="R12" s="12" t="s">
        <v>35</v>
      </c>
    </row>
    <row r="13" spans="1:18" ht="15.75" x14ac:dyDescent="0.3">
      <c r="A13" s="10">
        <v>7</v>
      </c>
      <c r="B13" s="10" t="s">
        <v>26</v>
      </c>
      <c r="C13" s="10" t="s">
        <v>18</v>
      </c>
      <c r="D13" s="11"/>
      <c r="E13" s="11"/>
      <c r="F13" s="11">
        <v>101</v>
      </c>
      <c r="G13" s="12">
        <v>220</v>
      </c>
      <c r="H13" s="11">
        <f t="shared" si="0"/>
        <v>0</v>
      </c>
      <c r="I13" s="11">
        <f t="shared" si="1"/>
        <v>0</v>
      </c>
      <c r="J13" s="11">
        <f t="shared" si="2"/>
        <v>22220</v>
      </c>
      <c r="K13" s="11"/>
      <c r="L13" s="11">
        <v>220</v>
      </c>
      <c r="M13" s="11">
        <f t="shared" si="3"/>
        <v>0</v>
      </c>
      <c r="N13" s="11">
        <f t="shared" si="4"/>
        <v>0</v>
      </c>
      <c r="O13" s="11">
        <f t="shared" si="5"/>
        <v>0</v>
      </c>
      <c r="P13" s="11">
        <f t="shared" si="6"/>
        <v>0</v>
      </c>
      <c r="Q13" s="11">
        <f t="shared" si="7"/>
        <v>0</v>
      </c>
      <c r="R13" s="12" t="s">
        <v>35</v>
      </c>
    </row>
    <row r="14" spans="1:18" ht="16.5" thickBot="1" x14ac:dyDescent="0.35">
      <c r="A14" s="10">
        <v>8</v>
      </c>
      <c r="B14" s="10" t="s">
        <v>27</v>
      </c>
      <c r="C14" s="10" t="s">
        <v>28</v>
      </c>
      <c r="D14" s="11">
        <v>1.0740000000000001</v>
      </c>
      <c r="E14" s="11">
        <f>D14</f>
        <v>1.0740000000000001</v>
      </c>
      <c r="F14" s="11">
        <v>5.47</v>
      </c>
      <c r="G14" s="12">
        <v>6600</v>
      </c>
      <c r="H14" s="11">
        <f t="shared" si="0"/>
        <v>7088.4000000000005</v>
      </c>
      <c r="I14" s="11">
        <f t="shared" si="1"/>
        <v>7088.4000000000005</v>
      </c>
      <c r="J14" s="11">
        <f t="shared" si="2"/>
        <v>36102</v>
      </c>
      <c r="K14" s="11">
        <v>-2.86</v>
      </c>
      <c r="L14" s="11">
        <v>6600</v>
      </c>
      <c r="M14" s="11">
        <f t="shared" si="3"/>
        <v>7088.4000000000005</v>
      </c>
      <c r="N14" s="11">
        <f t="shared" si="4"/>
        <v>7088.4000000000005</v>
      </c>
      <c r="O14" s="11">
        <f t="shared" si="5"/>
        <v>-18876</v>
      </c>
      <c r="P14" s="11">
        <f t="shared" si="6"/>
        <v>0</v>
      </c>
      <c r="Q14" s="11">
        <f t="shared" si="7"/>
        <v>25964.400000000001</v>
      </c>
      <c r="R14" s="12" t="s">
        <v>35</v>
      </c>
    </row>
    <row r="15" spans="1:18" s="8" customFormat="1" ht="18" thickTop="1" thickBot="1" x14ac:dyDescent="0.4">
      <c r="A15" s="9"/>
      <c r="B15" s="9" t="s">
        <v>29</v>
      </c>
      <c r="C15" s="9"/>
      <c r="D15" s="9"/>
      <c r="E15" s="9"/>
      <c r="F15" s="9"/>
      <c r="G15" s="9"/>
      <c r="H15" s="9">
        <f>SUM(H7:H14)</f>
        <v>48014.400000000001</v>
      </c>
      <c r="I15" s="9">
        <f>SUM(I7:I14)</f>
        <v>21043.11750000004</v>
      </c>
      <c r="J15" s="9">
        <f>SUM(J7:J14)</f>
        <v>651437</v>
      </c>
      <c r="K15" s="9"/>
      <c r="L15" s="9"/>
      <c r="M15" s="9">
        <f>SUM(M7:M14)</f>
        <v>48014.400000000001</v>
      </c>
      <c r="N15" s="9">
        <f t="shared" ref="N15:O15" si="8">SUM(N7:N14)</f>
        <v>21043.11750000004</v>
      </c>
      <c r="O15" s="9">
        <f t="shared" si="8"/>
        <v>-30967.5</v>
      </c>
      <c r="P15" s="9">
        <f>SUM(P7:P14)</f>
        <v>26971.282499999958</v>
      </c>
      <c r="Q15" s="9">
        <f>SUM(Q7:Q14)</f>
        <v>78981.899999999994</v>
      </c>
      <c r="R15" s="9"/>
    </row>
    <row r="16" spans="1:18" ht="15.75" thickTop="1" x14ac:dyDescent="0.25"/>
    <row r="42" spans="1:18" ht="17.25" x14ac:dyDescent="0.35">
      <c r="A42" s="19" t="s">
        <v>43</v>
      </c>
      <c r="R42" s="20" t="s">
        <v>46</v>
      </c>
    </row>
    <row r="43" spans="1:18" ht="17.25" x14ac:dyDescent="0.35">
      <c r="A43" s="19" t="s">
        <v>44</v>
      </c>
      <c r="R43" s="20" t="s">
        <v>47</v>
      </c>
    </row>
    <row r="44" spans="1:18" ht="17.25" x14ac:dyDescent="0.35">
      <c r="A44" s="19" t="s">
        <v>45</v>
      </c>
      <c r="R44" s="20" t="s">
        <v>45</v>
      </c>
    </row>
  </sheetData>
  <mergeCells count="2">
    <mergeCell ref="A4:R4"/>
    <mergeCell ref="P5:Q5"/>
  </mergeCells>
  <printOptions horizontalCentered="1"/>
  <pageMargins left="0" right="0" top="0.5" bottom="0.5" header="0.3" footer="0.3"/>
  <pageSetup paperSize="9" scale="73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44"/>
  <sheetViews>
    <sheetView tabSelected="1" view="pageBreakPreview" topLeftCell="C10" zoomScaleNormal="100" zoomScaleSheetLayoutView="100" workbookViewId="0">
      <selection activeCell="O7" sqref="O7:O9"/>
    </sheetView>
  </sheetViews>
  <sheetFormatPr defaultRowHeight="15" x14ac:dyDescent="0.25"/>
  <cols>
    <col min="1" max="1" width="7" style="14" customWidth="1"/>
    <col min="2" max="2" width="46.7109375" style="14" customWidth="1"/>
    <col min="3" max="3" width="9.28515625" style="14" customWidth="1"/>
    <col min="4" max="5" width="13.28515625" style="14" customWidth="1"/>
    <col min="6" max="10" width="0" style="14" hidden="1" customWidth="1"/>
    <col min="11" max="15" width="14" style="14" customWidth="1"/>
    <col min="16" max="16" width="11.28515625" style="14" customWidth="1"/>
    <col min="17" max="17" width="12" style="14" customWidth="1"/>
    <col min="18" max="18" width="12.140625" style="14" customWidth="1"/>
  </cols>
  <sheetData>
    <row r="1" spans="1:18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25">
      <c r="A2" s="13" t="s">
        <v>37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ht="16.5" thickBot="1" x14ac:dyDescent="0.3">
      <c r="A4" s="23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 ht="48.75" thickTop="1" thickBot="1" x14ac:dyDescent="0.3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30</v>
      </c>
      <c r="L5" s="6" t="s">
        <v>9</v>
      </c>
      <c r="M5" s="6" t="s">
        <v>31</v>
      </c>
      <c r="N5" s="6" t="s">
        <v>32</v>
      </c>
      <c r="O5" s="6" t="s">
        <v>33</v>
      </c>
      <c r="P5" s="22" t="s">
        <v>13</v>
      </c>
      <c r="Q5" s="22"/>
      <c r="R5" s="6" t="s">
        <v>14</v>
      </c>
    </row>
    <row r="6" spans="1:18" ht="33" thickTop="1" thickBo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15</v>
      </c>
      <c r="Q6" s="6" t="s">
        <v>16</v>
      </c>
      <c r="R6" s="6"/>
    </row>
    <row r="7" spans="1:18" ht="16.5" thickTop="1" x14ac:dyDescent="0.3">
      <c r="A7" s="2">
        <v>1</v>
      </c>
      <c r="B7" s="2" t="s">
        <v>38</v>
      </c>
      <c r="C7" s="2" t="s">
        <v>39</v>
      </c>
      <c r="D7" s="3">
        <v>9</v>
      </c>
      <c r="E7" s="3">
        <f>D7</f>
        <v>9</v>
      </c>
      <c r="F7" s="3">
        <v>342</v>
      </c>
      <c r="G7" s="4">
        <v>160</v>
      </c>
      <c r="H7" s="3">
        <f>G7*D7</f>
        <v>1440</v>
      </c>
      <c r="I7" s="3">
        <f>G7*E7</f>
        <v>1440</v>
      </c>
      <c r="J7" s="3">
        <f>G7*F7</f>
        <v>54720</v>
      </c>
      <c r="K7" s="3">
        <f>E7</f>
        <v>9</v>
      </c>
      <c r="L7" s="3">
        <v>500</v>
      </c>
      <c r="M7" s="3">
        <f>L7*D7</f>
        <v>4500</v>
      </c>
      <c r="N7" s="3">
        <f>L7*D7</f>
        <v>4500</v>
      </c>
      <c r="O7" s="3">
        <f>K7*L7</f>
        <v>4500</v>
      </c>
      <c r="P7" s="3">
        <f>M7-N7</f>
        <v>0</v>
      </c>
      <c r="Q7" s="3">
        <f>M7-O7</f>
        <v>0</v>
      </c>
      <c r="R7" s="4" t="s">
        <v>36</v>
      </c>
    </row>
    <row r="8" spans="1:18" ht="15.75" x14ac:dyDescent="0.3">
      <c r="A8" s="2">
        <v>2</v>
      </c>
      <c r="B8" s="2" t="s">
        <v>40</v>
      </c>
      <c r="C8" s="2" t="s">
        <v>41</v>
      </c>
      <c r="D8" s="3">
        <v>123.24000000000001</v>
      </c>
      <c r="E8" s="3">
        <f t="shared" ref="E8:E9" si="0">D8</f>
        <v>123.24000000000001</v>
      </c>
      <c r="F8" s="3">
        <v>137</v>
      </c>
      <c r="G8" s="4">
        <v>85</v>
      </c>
      <c r="H8" s="3">
        <f t="shared" ref="H8:H9" si="1">G8*D8</f>
        <v>10475.400000000001</v>
      </c>
      <c r="I8" s="3">
        <f t="shared" ref="I8:I9" si="2">G8*E8</f>
        <v>10475.400000000001</v>
      </c>
      <c r="J8" s="3">
        <f t="shared" ref="J8:J9" si="3">G8*F8</f>
        <v>11645</v>
      </c>
      <c r="K8" s="3">
        <f t="shared" ref="K8:K9" si="4">E8</f>
        <v>123.24000000000001</v>
      </c>
      <c r="L8" s="3">
        <v>620</v>
      </c>
      <c r="M8" s="3">
        <f t="shared" ref="M8:M9" si="5">L8*D8</f>
        <v>76408.800000000003</v>
      </c>
      <c r="N8" s="3">
        <f t="shared" ref="N8:N9" si="6">L8*D8</f>
        <v>76408.800000000003</v>
      </c>
      <c r="O8" s="3">
        <f t="shared" ref="O8:O9" si="7">K8*L8</f>
        <v>76408.800000000003</v>
      </c>
      <c r="P8" s="3">
        <f>M8-N8</f>
        <v>0</v>
      </c>
      <c r="Q8" s="3">
        <f>M8-O8</f>
        <v>0</v>
      </c>
      <c r="R8" s="4" t="s">
        <v>36</v>
      </c>
    </row>
    <row r="9" spans="1:18" ht="16.5" thickBot="1" x14ac:dyDescent="0.35">
      <c r="A9" s="2">
        <v>3</v>
      </c>
      <c r="B9" s="2" t="s">
        <v>42</v>
      </c>
      <c r="C9" s="2" t="s">
        <v>41</v>
      </c>
      <c r="D9" s="3">
        <v>185.08750000000001</v>
      </c>
      <c r="E9" s="3">
        <f t="shared" si="0"/>
        <v>185.08750000000001</v>
      </c>
      <c r="F9" s="3">
        <v>137</v>
      </c>
      <c r="G9" s="4">
        <v>60</v>
      </c>
      <c r="H9" s="3">
        <f t="shared" si="1"/>
        <v>11105.25</v>
      </c>
      <c r="I9" s="3">
        <f t="shared" si="2"/>
        <v>11105.25</v>
      </c>
      <c r="J9" s="3">
        <f t="shared" si="3"/>
        <v>8220</v>
      </c>
      <c r="K9" s="3">
        <f t="shared" si="4"/>
        <v>185.08750000000001</v>
      </c>
      <c r="L9" s="3">
        <v>185</v>
      </c>
      <c r="M9" s="3">
        <f t="shared" si="5"/>
        <v>34241.1875</v>
      </c>
      <c r="N9" s="3">
        <f t="shared" si="6"/>
        <v>34241.1875</v>
      </c>
      <c r="O9" s="3">
        <f t="shared" si="7"/>
        <v>34241.1875</v>
      </c>
      <c r="P9" s="3">
        <f>M9-N9</f>
        <v>0</v>
      </c>
      <c r="Q9" s="3">
        <f>M9-O9</f>
        <v>0</v>
      </c>
      <c r="R9" s="4" t="s">
        <v>36</v>
      </c>
    </row>
    <row r="10" spans="1:18" ht="18" thickTop="1" thickBot="1" x14ac:dyDescent="0.4">
      <c r="A10" s="9"/>
      <c r="B10" s="9" t="s">
        <v>29</v>
      </c>
      <c r="C10" s="9"/>
      <c r="D10" s="9"/>
      <c r="E10" s="9"/>
      <c r="F10" s="9"/>
      <c r="G10" s="9"/>
      <c r="H10" s="9">
        <f>SUM(H7:H9)</f>
        <v>23020.65</v>
      </c>
      <c r="I10" s="9">
        <f>SUM(I7:I9)</f>
        <v>23020.65</v>
      </c>
      <c r="J10" s="9">
        <f>SUM(J7:J9)</f>
        <v>74585</v>
      </c>
      <c r="K10" s="9"/>
      <c r="L10" s="9"/>
      <c r="M10" s="9">
        <f>SUM(M7:M9)</f>
        <v>115149.9875</v>
      </c>
      <c r="N10" s="9">
        <f>SUM(N7:N9)</f>
        <v>115149.9875</v>
      </c>
      <c r="O10" s="9"/>
      <c r="P10" s="9">
        <f>SUM(P7:P9)</f>
        <v>0</v>
      </c>
      <c r="Q10" s="9">
        <f>SUM(Q7:Q9)</f>
        <v>0</v>
      </c>
      <c r="R10" s="9" t="s">
        <v>36</v>
      </c>
    </row>
    <row r="11" spans="1:18" ht="15.75" thickTop="1" x14ac:dyDescent="0.25"/>
    <row r="42" spans="1:18" ht="17.25" x14ac:dyDescent="0.35">
      <c r="A42" s="19" t="s">
        <v>43</v>
      </c>
      <c r="K42" s="19" t="s">
        <v>48</v>
      </c>
      <c r="R42" s="20" t="s">
        <v>46</v>
      </c>
    </row>
    <row r="43" spans="1:18" ht="17.25" x14ac:dyDescent="0.35">
      <c r="A43" s="19" t="s">
        <v>44</v>
      </c>
      <c r="K43" s="19" t="s">
        <v>49</v>
      </c>
      <c r="R43" s="20" t="s">
        <v>47</v>
      </c>
    </row>
    <row r="44" spans="1:18" ht="17.25" x14ac:dyDescent="0.35">
      <c r="A44" s="19" t="s">
        <v>45</v>
      </c>
      <c r="K44" s="19" t="s">
        <v>50</v>
      </c>
      <c r="R44" s="20" t="s">
        <v>45</v>
      </c>
    </row>
  </sheetData>
  <mergeCells count="2">
    <mergeCell ref="A4:R4"/>
    <mergeCell ref="P5:Q5"/>
  </mergeCells>
  <printOptions horizontalCentered="1"/>
  <pageMargins left="0" right="0" top="0.5" bottom="0.5" header="0.3" footer="0.3"/>
  <pageSetup paperSize="9" scale="7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RA 1</vt:lpstr>
      <vt:lpstr>RA 2</vt:lpstr>
      <vt:lpstr>RA 3</vt:lpstr>
      <vt:lpstr>'RA 1'!Print_Area</vt:lpstr>
      <vt:lpstr>'RA 2'!Print_Area</vt:lpstr>
      <vt:lpstr>'RA 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2023-09-27T03:45:55Z</dcterms:modified>
</cp:coreProperties>
</file>